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/>
  <mc:AlternateContent xmlns:mc="http://schemas.openxmlformats.org/markup-compatibility/2006">
    <mc:Choice Requires="x15">
      <x15ac:absPath xmlns:x15ac="http://schemas.microsoft.com/office/spreadsheetml/2010/11/ac" url="https://d.docs.live.net/786aff6f2b730ecb/"/>
    </mc:Choice>
  </mc:AlternateContent>
  <xr:revisionPtr revIDLastSave="2518" documentId="8_{C3318DEF-05ED-4880-AB61-3682C87A57AD}" xr6:coauthVersionLast="47" xr6:coauthVersionMax="47" xr10:uidLastSave="{02AB6456-0584-47E3-9C35-6C0D64A7E87A}"/>
  <bookViews>
    <workbookView xWindow="28680" yWindow="-120" windowWidth="29040" windowHeight="15720" firstSheet="1" activeTab="6" xr2:uid="{00000000-000D-0000-FFFF-FFFF00000000}"/>
  </bookViews>
  <sheets>
    <sheet name="FootwayLog_pythondata" sheetId="5" r:id="rId1"/>
    <sheet name="Footway Log" sheetId="2" r:id="rId2"/>
    <sheet name="Nodes" sheetId="6" r:id="rId3"/>
    <sheet name="Edges" sheetId="13" r:id="rId4"/>
    <sheet name="Centroid Nodes" sheetId="9" r:id="rId5"/>
    <sheet name="Sheet1" sheetId="19" r:id="rId6"/>
    <sheet name="Edges-Links" sheetId="8" r:id="rId7"/>
    <sheet name="Accessibility Standards" sheetId="18" r:id="rId8"/>
    <sheet name="Sheet2" sheetId="20" r:id="rId9"/>
    <sheet name="TEST" sheetId="16" r:id="rId10"/>
    <sheet name="Pedestrian Accessibility " sheetId="12" r:id="rId11"/>
    <sheet name="Visually Impaired Accessibility" sheetId="15" r:id="rId12"/>
    <sheet name="Mobility Impaired Accessibility" sheetId="14" r:id="rId13"/>
    <sheet name="Distances" sheetId="10" r:id="rId14"/>
    <sheet name="Times" sheetId="11" r:id="rId15"/>
    <sheet name="Notes" sheetId="7" r:id="rId16"/>
  </sheets>
  <definedNames>
    <definedName name="_xlnm._FilterDatabase" localSheetId="13" hidden="1">Distances!$A$1:$CD$85</definedName>
    <definedName name="_xlnm._FilterDatabase" localSheetId="3" hidden="1">Edges!$A$1:$AM$436</definedName>
    <definedName name="_xlnm._FilterDatabase" localSheetId="6" hidden="1">'Edges-Links'!$B$1:$B$242</definedName>
    <definedName name="_xlnm._FilterDatabase" localSheetId="1" hidden="1">'Footway Log'!$A$1:$AI$672</definedName>
    <definedName name="_xlnm._FilterDatabase" localSheetId="0" hidden="1">FootwayLog_pythondata!$A$1:$E$498</definedName>
    <definedName name="_xlnm._FilterDatabase" localSheetId="2" hidden="1">Nodes!$A$1:$AL$449</definedName>
    <definedName name="_xlnm._FilterDatabase" localSheetId="8" hidden="1">Sheet2!$B$1:$B$241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5" i="8"/>
  <c r="A7" i="8"/>
  <c r="A9" i="8"/>
  <c r="A11" i="8"/>
  <c r="A13" i="8"/>
  <c r="A15" i="8"/>
  <c r="A17" i="8"/>
  <c r="A19" i="8"/>
  <c r="A21" i="8"/>
  <c r="A23" i="8"/>
  <c r="A25" i="8"/>
  <c r="A27" i="8"/>
  <c r="A29" i="8"/>
  <c r="A31" i="8"/>
  <c r="A33" i="8"/>
  <c r="A35" i="8"/>
  <c r="A37" i="8"/>
  <c r="A39" i="8"/>
  <c r="A41" i="8"/>
  <c r="A43" i="8"/>
  <c r="A45" i="8"/>
  <c r="A47" i="8"/>
  <c r="A49" i="8"/>
  <c r="A51" i="8"/>
  <c r="A53" i="8"/>
  <c r="A55" i="8"/>
  <c r="A57" i="8"/>
  <c r="A59" i="8"/>
  <c r="A61" i="8"/>
  <c r="A63" i="8"/>
  <c r="A65" i="8"/>
  <c r="A67" i="8"/>
  <c r="A69" i="8"/>
  <c r="A71" i="8"/>
  <c r="A73" i="8"/>
  <c r="A75" i="8"/>
  <c r="A77" i="8"/>
  <c r="A79" i="8"/>
  <c r="A81" i="8"/>
  <c r="A83" i="8"/>
  <c r="A85" i="8"/>
  <c r="A87" i="8"/>
  <c r="A89" i="8"/>
  <c r="A91" i="8"/>
  <c r="A93" i="8"/>
  <c r="A95" i="8"/>
  <c r="A97" i="8"/>
  <c r="A99" i="8"/>
  <c r="A101" i="8"/>
  <c r="A103" i="8"/>
  <c r="A105" i="8"/>
  <c r="A107" i="8"/>
  <c r="A109" i="8"/>
  <c r="A111" i="8"/>
  <c r="A113" i="8"/>
  <c r="A115" i="8"/>
  <c r="A117" i="8"/>
  <c r="A119" i="8"/>
  <c r="A121" i="8"/>
  <c r="A123" i="8"/>
  <c r="A125" i="8"/>
  <c r="A127" i="8"/>
  <c r="A129" i="8"/>
  <c r="A131" i="8"/>
  <c r="A133" i="8"/>
  <c r="A135" i="8"/>
  <c r="A137" i="8"/>
  <c r="A139" i="8"/>
  <c r="A141" i="8"/>
  <c r="A143" i="8"/>
  <c r="A145" i="8"/>
  <c r="A147" i="8"/>
  <c r="A149" i="8"/>
  <c r="A151" i="8"/>
  <c r="A153" i="8"/>
  <c r="A155" i="8"/>
  <c r="A157" i="8"/>
  <c r="A159" i="8"/>
  <c r="A161" i="8"/>
  <c r="A163" i="8"/>
  <c r="A165" i="8"/>
  <c r="A167" i="8"/>
  <c r="A169" i="8"/>
  <c r="A171" i="8"/>
  <c r="A173" i="8"/>
  <c r="A175" i="8"/>
  <c r="A177" i="8"/>
  <c r="A179" i="8"/>
  <c r="A181" i="8"/>
  <c r="A183" i="8"/>
  <c r="A185" i="8"/>
  <c r="A187" i="8"/>
  <c r="A189" i="8"/>
  <c r="A191" i="8"/>
  <c r="A193" i="8"/>
  <c r="A195" i="8"/>
  <c r="A197" i="8"/>
  <c r="A199" i="8"/>
  <c r="A201" i="8"/>
  <c r="A203" i="8"/>
  <c r="A205" i="8"/>
  <c r="A207" i="8"/>
  <c r="A209" i="8"/>
  <c r="A211" i="8"/>
  <c r="A213" i="8"/>
  <c r="A215" i="8"/>
  <c r="A217" i="8"/>
  <c r="A219" i="8"/>
  <c r="A221" i="8"/>
  <c r="A223" i="8"/>
  <c r="A225" i="8"/>
  <c r="A227" i="8"/>
  <c r="A229" i="8"/>
  <c r="A231" i="8"/>
  <c r="A233" i="8"/>
  <c r="A235" i="8"/>
  <c r="A237" i="8"/>
  <c r="A239" i="8"/>
  <c r="S3" i="8"/>
  <c r="S8" i="8"/>
  <c r="S87" i="8"/>
  <c r="S10" i="8"/>
  <c r="S12" i="8"/>
  <c r="S81" i="8"/>
  <c r="S140" i="8"/>
  <c r="S26" i="8"/>
  <c r="S20" i="8"/>
  <c r="S33" i="8"/>
  <c r="S21" i="8"/>
  <c r="S141" i="8"/>
  <c r="S24" i="8"/>
  <c r="S37" i="8"/>
  <c r="S31" i="8"/>
  <c r="S18" i="8"/>
  <c r="S27" i="8"/>
  <c r="S29" i="8"/>
  <c r="S13" i="8"/>
  <c r="S14" i="8"/>
  <c r="S6" i="8"/>
  <c r="S25" i="8"/>
  <c r="S7" i="8"/>
  <c r="S23" i="8"/>
  <c r="S4" i="8"/>
  <c r="S80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3" i="8"/>
  <c r="Q2" i="8"/>
  <c r="R68" i="8"/>
  <c r="R65" i="8"/>
  <c r="R48" i="8"/>
  <c r="R15" i="8"/>
  <c r="R11" i="8"/>
  <c r="R3" i="8"/>
  <c r="O34" i="8"/>
  <c r="R88" i="8"/>
  <c r="N12" i="8"/>
  <c r="V12" i="8" s="1"/>
  <c r="P2" i="8"/>
  <c r="O2" i="8"/>
  <c r="N2" i="8"/>
  <c r="V2" i="8" s="1"/>
  <c r="N3" i="8"/>
  <c r="V3" i="8" s="1"/>
  <c r="S2" i="8"/>
  <c r="R2" i="8"/>
  <c r="R4" i="8"/>
  <c r="O161" i="8"/>
  <c r="O159" i="8"/>
  <c r="O158" i="8"/>
  <c r="A3" i="20"/>
  <c r="A5" i="20"/>
  <c r="A7" i="20"/>
  <c r="A9" i="20"/>
  <c r="A11" i="20"/>
  <c r="A13" i="20"/>
  <c r="A15" i="20"/>
  <c r="A17" i="20"/>
  <c r="A19" i="20"/>
  <c r="A21" i="20"/>
  <c r="A23" i="20"/>
  <c r="A25" i="20"/>
  <c r="A27" i="20"/>
  <c r="A29" i="20"/>
  <c r="A31" i="20"/>
  <c r="A33" i="20"/>
  <c r="A35" i="20"/>
  <c r="A37" i="20"/>
  <c r="A39" i="20"/>
  <c r="A41" i="20"/>
  <c r="A43" i="20"/>
  <c r="A45" i="20"/>
  <c r="A47" i="20"/>
  <c r="A49" i="20"/>
  <c r="A51" i="20"/>
  <c r="A53" i="20"/>
  <c r="A55" i="20"/>
  <c r="A57" i="20"/>
  <c r="A59" i="20"/>
  <c r="A61" i="20"/>
  <c r="A63" i="20"/>
  <c r="A65" i="20"/>
  <c r="A67" i="20"/>
  <c r="A69" i="20"/>
  <c r="A71" i="20"/>
  <c r="A73" i="20"/>
  <c r="A75" i="20"/>
  <c r="A77" i="20"/>
  <c r="A79" i="20"/>
  <c r="A81" i="20"/>
  <c r="A83" i="20"/>
  <c r="A85" i="20"/>
  <c r="A87" i="20"/>
  <c r="A89" i="20"/>
  <c r="A91" i="20"/>
  <c r="A93" i="20"/>
  <c r="A95" i="20"/>
  <c r="A97" i="20"/>
  <c r="A99" i="20"/>
  <c r="A101" i="20"/>
  <c r="A103" i="20"/>
  <c r="A105" i="20"/>
  <c r="A107" i="20"/>
  <c r="A109" i="20"/>
  <c r="A111" i="20"/>
  <c r="A113" i="20"/>
  <c r="A115" i="20"/>
  <c r="A117" i="20"/>
  <c r="A119" i="20"/>
  <c r="A121" i="20"/>
  <c r="A123" i="20"/>
  <c r="A125" i="20"/>
  <c r="A127" i="20"/>
  <c r="A129" i="20"/>
  <c r="A131" i="20"/>
  <c r="A133" i="20"/>
  <c r="A135" i="20"/>
  <c r="A137" i="20"/>
  <c r="A139" i="20"/>
  <c r="A141" i="20"/>
  <c r="A143" i="20"/>
  <c r="A145" i="20"/>
  <c r="A147" i="20"/>
  <c r="A149" i="20"/>
  <c r="A151" i="20"/>
  <c r="A153" i="20"/>
  <c r="A155" i="20"/>
  <c r="A157" i="20"/>
  <c r="A159" i="20"/>
  <c r="A161" i="20"/>
  <c r="A163" i="20"/>
  <c r="A165" i="20"/>
  <c r="A167" i="20"/>
  <c r="A169" i="20"/>
  <c r="A171" i="20"/>
  <c r="A173" i="20"/>
  <c r="A175" i="20"/>
  <c r="A177" i="20"/>
  <c r="A179" i="20"/>
  <c r="A181" i="20"/>
  <c r="A183" i="20"/>
  <c r="A185" i="20"/>
  <c r="A187" i="20"/>
  <c r="A189" i="20"/>
  <c r="A191" i="20"/>
  <c r="A193" i="20"/>
  <c r="A195" i="20"/>
  <c r="A197" i="20"/>
  <c r="A199" i="20"/>
  <c r="A201" i="20"/>
  <c r="A203" i="20"/>
  <c r="A205" i="20"/>
  <c r="A207" i="20"/>
  <c r="A209" i="20"/>
  <c r="A211" i="20"/>
  <c r="A213" i="20"/>
  <c r="A215" i="20"/>
  <c r="A217" i="20"/>
  <c r="A219" i="20"/>
  <c r="A221" i="20"/>
  <c r="A223" i="20"/>
  <c r="A225" i="20"/>
  <c r="A227" i="20"/>
  <c r="A229" i="20"/>
  <c r="A231" i="20"/>
  <c r="A233" i="20"/>
  <c r="A235" i="20"/>
  <c r="A237" i="20"/>
  <c r="A239" i="20"/>
  <c r="N119" i="8"/>
  <c r="V119" i="8" s="1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U213" i="8"/>
  <c r="T213" i="8"/>
  <c r="S213" i="8"/>
  <c r="R213" i="8"/>
  <c r="P213" i="8"/>
  <c r="N213" i="8"/>
  <c r="X213" i="8" s="1"/>
  <c r="N163" i="8"/>
  <c r="V163" i="8" s="1"/>
  <c r="N162" i="8"/>
  <c r="V162" i="8" s="1"/>
  <c r="N160" i="8"/>
  <c r="V160" i="8" s="1"/>
  <c r="N161" i="8"/>
  <c r="V161" i="8" s="1"/>
  <c r="O119" i="8"/>
  <c r="P119" i="8"/>
  <c r="N118" i="8"/>
  <c r="V118" i="8" s="1"/>
  <c r="N146" i="8"/>
  <c r="V146" i="8" s="1"/>
  <c r="N145" i="8"/>
  <c r="V145" i="8" s="1"/>
  <c r="N144" i="8"/>
  <c r="V144" i="8" s="1"/>
  <c r="N143" i="8"/>
  <c r="V143" i="8" s="1"/>
  <c r="N142" i="8"/>
  <c r="V142" i="8" s="1"/>
  <c r="N141" i="8"/>
  <c r="V141" i="8" s="1"/>
  <c r="N140" i="8"/>
  <c r="V140" i="8" s="1"/>
  <c r="N139" i="8"/>
  <c r="V139" i="8" s="1"/>
  <c r="N138" i="8"/>
  <c r="V138" i="8" s="1"/>
  <c r="N137" i="8"/>
  <c r="V137" i="8" s="1"/>
  <c r="N136" i="8"/>
  <c r="V136" i="8" s="1"/>
  <c r="N135" i="8"/>
  <c r="V135" i="8" s="1"/>
  <c r="N134" i="8"/>
  <c r="V134" i="8" s="1"/>
  <c r="N133" i="8"/>
  <c r="V133" i="8" s="1"/>
  <c r="N132" i="8"/>
  <c r="V132" i="8" s="1"/>
  <c r="N129" i="8"/>
  <c r="V129" i="8" s="1"/>
  <c r="N128" i="8"/>
  <c r="V128" i="8" s="1"/>
  <c r="N127" i="8"/>
  <c r="V127" i="8" s="1"/>
  <c r="N126" i="8"/>
  <c r="V126" i="8" s="1"/>
  <c r="N125" i="8"/>
  <c r="V125" i="8" s="1"/>
  <c r="N124" i="8"/>
  <c r="V124" i="8" s="1"/>
  <c r="N123" i="8"/>
  <c r="V123" i="8" s="1"/>
  <c r="V165" i="8"/>
  <c r="N167" i="8"/>
  <c r="V167" i="8" s="1"/>
  <c r="N166" i="8"/>
  <c r="V166" i="8" s="1"/>
  <c r="R162" i="8"/>
  <c r="P162" i="8"/>
  <c r="V164" i="8"/>
  <c r="N169" i="8"/>
  <c r="V169" i="8" s="1"/>
  <c r="N168" i="8"/>
  <c r="V168" i="8" s="1"/>
  <c r="O28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S9" i="8"/>
  <c r="S11" i="8"/>
  <c r="S15" i="8"/>
  <c r="S16" i="8"/>
  <c r="S17" i="8"/>
  <c r="S19" i="8"/>
  <c r="S22" i="8"/>
  <c r="S30" i="8"/>
  <c r="S32" i="8"/>
  <c r="S34" i="8"/>
  <c r="S35" i="8"/>
  <c r="S36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2" i="8"/>
  <c r="S83" i="8"/>
  <c r="S84" i="8"/>
  <c r="S85" i="8"/>
  <c r="S86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9" i="8"/>
  <c r="O30" i="8"/>
  <c r="O31" i="8"/>
  <c r="O32" i="8"/>
  <c r="O33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60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4" i="8"/>
  <c r="O215" i="8"/>
  <c r="O216" i="8"/>
  <c r="O217" i="8"/>
  <c r="O218" i="8"/>
  <c r="O219" i="8"/>
  <c r="O220" i="8"/>
  <c r="O221" i="8"/>
  <c r="O222" i="8"/>
  <c r="O240" i="8"/>
  <c r="R240" i="8"/>
  <c r="R5" i="8"/>
  <c r="R6" i="8"/>
  <c r="R7" i="8"/>
  <c r="R8" i="8"/>
  <c r="R9" i="8"/>
  <c r="R10" i="8"/>
  <c r="R12" i="8"/>
  <c r="R13" i="8"/>
  <c r="R14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6" i="8"/>
  <c r="R67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N240" i="8"/>
  <c r="V240" i="8" s="1"/>
  <c r="N239" i="8"/>
  <c r="V239" i="8" s="1"/>
  <c r="N19" i="8"/>
  <c r="V19" i="8" s="1"/>
  <c r="N4" i="8"/>
  <c r="V4" i="8" s="1"/>
  <c r="N5" i="8"/>
  <c r="N6" i="8"/>
  <c r="V6" i="8" s="1"/>
  <c r="N7" i="8"/>
  <c r="V7" i="8" s="1"/>
  <c r="N8" i="8"/>
  <c r="V8" i="8" s="1"/>
  <c r="N9" i="8"/>
  <c r="V9" i="8" s="1"/>
  <c r="N10" i="8"/>
  <c r="V10" i="8" s="1"/>
  <c r="N11" i="8"/>
  <c r="V11" i="8" s="1"/>
  <c r="N13" i="8"/>
  <c r="V13" i="8" s="1"/>
  <c r="N14" i="8"/>
  <c r="V14" i="8" s="1"/>
  <c r="N15" i="8"/>
  <c r="V15" i="8" s="1"/>
  <c r="N16" i="8"/>
  <c r="V16" i="8" s="1"/>
  <c r="N17" i="8"/>
  <c r="V17" i="8" s="1"/>
  <c r="N18" i="8"/>
  <c r="V18" i="8" s="1"/>
  <c r="N20" i="8"/>
  <c r="V20" i="8" s="1"/>
  <c r="N21" i="8"/>
  <c r="V21" i="8" s="1"/>
  <c r="N22" i="8"/>
  <c r="V22" i="8" s="1"/>
  <c r="N23" i="8"/>
  <c r="V23" i="8" s="1"/>
  <c r="N24" i="8"/>
  <c r="V24" i="8" s="1"/>
  <c r="N25" i="8"/>
  <c r="V25" i="8" s="1"/>
  <c r="N26" i="8"/>
  <c r="N27" i="8"/>
  <c r="V27" i="8" s="1"/>
  <c r="N28" i="8"/>
  <c r="V28" i="8" s="1"/>
  <c r="N29" i="8"/>
  <c r="V29" i="8" s="1"/>
  <c r="N30" i="8"/>
  <c r="V30" i="8" s="1"/>
  <c r="N31" i="8"/>
  <c r="V31" i="8" s="1"/>
  <c r="N32" i="8"/>
  <c r="V32" i="8" s="1"/>
  <c r="N33" i="8"/>
  <c r="V33" i="8" s="1"/>
  <c r="N34" i="8"/>
  <c r="N35" i="8"/>
  <c r="V35" i="8" s="1"/>
  <c r="N36" i="8"/>
  <c r="V36" i="8" s="1"/>
  <c r="N37" i="8"/>
  <c r="V37" i="8" s="1"/>
  <c r="N38" i="8"/>
  <c r="V38" i="8" s="1"/>
  <c r="N39" i="8"/>
  <c r="V39" i="8" s="1"/>
  <c r="N40" i="8"/>
  <c r="V40" i="8" s="1"/>
  <c r="N41" i="8"/>
  <c r="V41" i="8" s="1"/>
  <c r="N42" i="8"/>
  <c r="V42" i="8" s="1"/>
  <c r="N43" i="8"/>
  <c r="V43" i="8" s="1"/>
  <c r="N44" i="8"/>
  <c r="V44" i="8" s="1"/>
  <c r="N45" i="8"/>
  <c r="V45" i="8" s="1"/>
  <c r="N46" i="8"/>
  <c r="V46" i="8" s="1"/>
  <c r="N47" i="8"/>
  <c r="V47" i="8" s="1"/>
  <c r="N48" i="8"/>
  <c r="V48" i="8" s="1"/>
  <c r="N49" i="8"/>
  <c r="V49" i="8" s="1"/>
  <c r="N50" i="8"/>
  <c r="V50" i="8" s="1"/>
  <c r="N51" i="8"/>
  <c r="V51" i="8" s="1"/>
  <c r="N52" i="8"/>
  <c r="V52" i="8" s="1"/>
  <c r="N53" i="8"/>
  <c r="V53" i="8" s="1"/>
  <c r="N54" i="8"/>
  <c r="V54" i="8" s="1"/>
  <c r="N55" i="8"/>
  <c r="V55" i="8" s="1"/>
  <c r="N56" i="8"/>
  <c r="V56" i="8" s="1"/>
  <c r="N57" i="8"/>
  <c r="V57" i="8" s="1"/>
  <c r="N58" i="8"/>
  <c r="V58" i="8" s="1"/>
  <c r="N59" i="8"/>
  <c r="V59" i="8" s="1"/>
  <c r="N60" i="8"/>
  <c r="V60" i="8" s="1"/>
  <c r="N61" i="8"/>
  <c r="V61" i="8" s="1"/>
  <c r="N62" i="8"/>
  <c r="V62" i="8" s="1"/>
  <c r="N63" i="8"/>
  <c r="V63" i="8" s="1"/>
  <c r="N64" i="8"/>
  <c r="V64" i="8" s="1"/>
  <c r="N65" i="8"/>
  <c r="V65" i="8" s="1"/>
  <c r="N66" i="8"/>
  <c r="V66" i="8" s="1"/>
  <c r="N67" i="8"/>
  <c r="V67" i="8" s="1"/>
  <c r="N68" i="8"/>
  <c r="V68" i="8" s="1"/>
  <c r="N69" i="8"/>
  <c r="V69" i="8" s="1"/>
  <c r="N70" i="8"/>
  <c r="V70" i="8" s="1"/>
  <c r="N71" i="8"/>
  <c r="V71" i="8" s="1"/>
  <c r="N72" i="8"/>
  <c r="V72" i="8" s="1"/>
  <c r="N73" i="8"/>
  <c r="V73" i="8" s="1"/>
  <c r="N74" i="8"/>
  <c r="V74" i="8" s="1"/>
  <c r="N75" i="8"/>
  <c r="V75" i="8" s="1"/>
  <c r="N76" i="8"/>
  <c r="V76" i="8" s="1"/>
  <c r="N77" i="8"/>
  <c r="V77" i="8" s="1"/>
  <c r="N78" i="8"/>
  <c r="V78" i="8" s="1"/>
  <c r="N79" i="8"/>
  <c r="V79" i="8" s="1"/>
  <c r="N80" i="8"/>
  <c r="V80" i="8" s="1"/>
  <c r="N81" i="8"/>
  <c r="V81" i="8" s="1"/>
  <c r="N82" i="8"/>
  <c r="V82" i="8" s="1"/>
  <c r="N83" i="8"/>
  <c r="V83" i="8" s="1"/>
  <c r="N84" i="8"/>
  <c r="V84" i="8" s="1"/>
  <c r="N85" i="8"/>
  <c r="V85" i="8" s="1"/>
  <c r="N86" i="8"/>
  <c r="V86" i="8" s="1"/>
  <c r="N87" i="8"/>
  <c r="V87" i="8" s="1"/>
  <c r="N88" i="8"/>
  <c r="V88" i="8" s="1"/>
  <c r="N89" i="8"/>
  <c r="V89" i="8" s="1"/>
  <c r="N90" i="8"/>
  <c r="V90" i="8" s="1"/>
  <c r="N91" i="8"/>
  <c r="V91" i="8" s="1"/>
  <c r="N92" i="8"/>
  <c r="V92" i="8" s="1"/>
  <c r="N93" i="8"/>
  <c r="V93" i="8" s="1"/>
  <c r="N94" i="8"/>
  <c r="V94" i="8" s="1"/>
  <c r="N95" i="8"/>
  <c r="V95" i="8" s="1"/>
  <c r="N96" i="8"/>
  <c r="V96" i="8" s="1"/>
  <c r="N97" i="8"/>
  <c r="V97" i="8" s="1"/>
  <c r="N98" i="8"/>
  <c r="V98" i="8" s="1"/>
  <c r="N99" i="8"/>
  <c r="V99" i="8" s="1"/>
  <c r="N100" i="8"/>
  <c r="V100" i="8" s="1"/>
  <c r="N101" i="8"/>
  <c r="V101" i="8" s="1"/>
  <c r="N102" i="8"/>
  <c r="V102" i="8" s="1"/>
  <c r="N103" i="8"/>
  <c r="V103" i="8" s="1"/>
  <c r="N104" i="8"/>
  <c r="V104" i="8" s="1"/>
  <c r="N105" i="8"/>
  <c r="V105" i="8" s="1"/>
  <c r="N106" i="8"/>
  <c r="V106" i="8" s="1"/>
  <c r="N107" i="8"/>
  <c r="V107" i="8" s="1"/>
  <c r="N108" i="8"/>
  <c r="V108" i="8" s="1"/>
  <c r="N109" i="8"/>
  <c r="V109" i="8" s="1"/>
  <c r="N110" i="8"/>
  <c r="V110" i="8" s="1"/>
  <c r="N111" i="8"/>
  <c r="V111" i="8" s="1"/>
  <c r="N112" i="8"/>
  <c r="V112" i="8" s="1"/>
  <c r="N113" i="8"/>
  <c r="V113" i="8" s="1"/>
  <c r="N114" i="8"/>
  <c r="V114" i="8" s="1"/>
  <c r="N115" i="8"/>
  <c r="V115" i="8" s="1"/>
  <c r="N116" i="8"/>
  <c r="V116" i="8" s="1"/>
  <c r="N117" i="8"/>
  <c r="V117" i="8" s="1"/>
  <c r="N120" i="8"/>
  <c r="V120" i="8" s="1"/>
  <c r="N121" i="8"/>
  <c r="V121" i="8" s="1"/>
  <c r="N122" i="8"/>
  <c r="V122" i="8" s="1"/>
  <c r="N130" i="8"/>
  <c r="V130" i="8" s="1"/>
  <c r="N131" i="8"/>
  <c r="V131" i="8" s="1"/>
  <c r="N147" i="8"/>
  <c r="V147" i="8" s="1"/>
  <c r="N148" i="8"/>
  <c r="V148" i="8" s="1"/>
  <c r="N149" i="8"/>
  <c r="V149" i="8" s="1"/>
  <c r="N150" i="8"/>
  <c r="V150" i="8" s="1"/>
  <c r="N151" i="8"/>
  <c r="V151" i="8" s="1"/>
  <c r="N152" i="8"/>
  <c r="V152" i="8" s="1"/>
  <c r="N153" i="8"/>
  <c r="V153" i="8" s="1"/>
  <c r="N154" i="8"/>
  <c r="V154" i="8" s="1"/>
  <c r="N155" i="8"/>
  <c r="V155" i="8" s="1"/>
  <c r="N156" i="8"/>
  <c r="V156" i="8" s="1"/>
  <c r="N157" i="8"/>
  <c r="V157" i="8" s="1"/>
  <c r="N158" i="8"/>
  <c r="V158" i="8" s="1"/>
  <c r="N159" i="8"/>
  <c r="V159" i="8" s="1"/>
  <c r="N170" i="8"/>
  <c r="V170" i="8" s="1"/>
  <c r="N171" i="8"/>
  <c r="V171" i="8" s="1"/>
  <c r="N172" i="8"/>
  <c r="V172" i="8" s="1"/>
  <c r="N173" i="8"/>
  <c r="V173" i="8" s="1"/>
  <c r="N174" i="8"/>
  <c r="V174" i="8" s="1"/>
  <c r="N175" i="8"/>
  <c r="V175" i="8" s="1"/>
  <c r="N176" i="8"/>
  <c r="V176" i="8" s="1"/>
  <c r="N177" i="8"/>
  <c r="V177" i="8" s="1"/>
  <c r="N178" i="8"/>
  <c r="V178" i="8" s="1"/>
  <c r="N179" i="8"/>
  <c r="V179" i="8" s="1"/>
  <c r="N180" i="8"/>
  <c r="V180" i="8" s="1"/>
  <c r="N181" i="8"/>
  <c r="V181" i="8" s="1"/>
  <c r="N182" i="8"/>
  <c r="V182" i="8" s="1"/>
  <c r="N183" i="8"/>
  <c r="V183" i="8" s="1"/>
  <c r="N184" i="8"/>
  <c r="V184" i="8" s="1"/>
  <c r="N185" i="8"/>
  <c r="V185" i="8" s="1"/>
  <c r="N186" i="8"/>
  <c r="V186" i="8" s="1"/>
  <c r="N187" i="8"/>
  <c r="V187" i="8" s="1"/>
  <c r="N188" i="8"/>
  <c r="V188" i="8" s="1"/>
  <c r="N189" i="8"/>
  <c r="V189" i="8" s="1"/>
  <c r="N190" i="8"/>
  <c r="V190" i="8" s="1"/>
  <c r="N191" i="8"/>
  <c r="V191" i="8" s="1"/>
  <c r="N192" i="8"/>
  <c r="V192" i="8" s="1"/>
  <c r="N193" i="8"/>
  <c r="V193" i="8" s="1"/>
  <c r="N194" i="8"/>
  <c r="V194" i="8" s="1"/>
  <c r="N195" i="8"/>
  <c r="V195" i="8" s="1"/>
  <c r="N196" i="8"/>
  <c r="V196" i="8" s="1"/>
  <c r="N197" i="8"/>
  <c r="V197" i="8" s="1"/>
  <c r="N198" i="8"/>
  <c r="V198" i="8" s="1"/>
  <c r="N199" i="8"/>
  <c r="V199" i="8" s="1"/>
  <c r="N200" i="8"/>
  <c r="V200" i="8" s="1"/>
  <c r="N201" i="8"/>
  <c r="V201" i="8" s="1"/>
  <c r="N202" i="8"/>
  <c r="V202" i="8" s="1"/>
  <c r="N203" i="8"/>
  <c r="V203" i="8" s="1"/>
  <c r="N204" i="8"/>
  <c r="V204" i="8" s="1"/>
  <c r="N205" i="8"/>
  <c r="V205" i="8" s="1"/>
  <c r="N206" i="8"/>
  <c r="V206" i="8" s="1"/>
  <c r="N207" i="8"/>
  <c r="V207" i="8" s="1"/>
  <c r="N208" i="8"/>
  <c r="V208" i="8" s="1"/>
  <c r="N209" i="8"/>
  <c r="V209" i="8" s="1"/>
  <c r="N210" i="8"/>
  <c r="V210" i="8" s="1"/>
  <c r="N211" i="8"/>
  <c r="V211" i="8" s="1"/>
  <c r="N212" i="8"/>
  <c r="V212" i="8" s="1"/>
  <c r="N214" i="8"/>
  <c r="V214" i="8" s="1"/>
  <c r="N215" i="8"/>
  <c r="V215" i="8" s="1"/>
  <c r="N216" i="8"/>
  <c r="V216" i="8" s="1"/>
  <c r="N217" i="8"/>
  <c r="V217" i="8" s="1"/>
  <c r="N218" i="8"/>
  <c r="V218" i="8" s="1"/>
  <c r="N219" i="8"/>
  <c r="V219" i="8" s="1"/>
  <c r="N220" i="8"/>
  <c r="V220" i="8" s="1"/>
  <c r="N221" i="8"/>
  <c r="V221" i="8" s="1"/>
  <c r="N222" i="8"/>
  <c r="V222" i="8" s="1"/>
  <c r="N223" i="8"/>
  <c r="V223" i="8" s="1"/>
  <c r="N224" i="8"/>
  <c r="V224" i="8" s="1"/>
  <c r="N225" i="8"/>
  <c r="V225" i="8" s="1"/>
  <c r="N226" i="8"/>
  <c r="V226" i="8" s="1"/>
  <c r="N227" i="8"/>
  <c r="V227" i="8" s="1"/>
  <c r="N228" i="8"/>
  <c r="V228" i="8" s="1"/>
  <c r="N229" i="8"/>
  <c r="V229" i="8" s="1"/>
  <c r="N230" i="8"/>
  <c r="V230" i="8" s="1"/>
  <c r="N231" i="8"/>
  <c r="V231" i="8" s="1"/>
  <c r="N232" i="8"/>
  <c r="N233" i="8"/>
  <c r="N234" i="8"/>
  <c r="V234" i="8" s="1"/>
  <c r="N235" i="8"/>
  <c r="V235" i="8" s="1"/>
  <c r="N236" i="8"/>
  <c r="V236" i="8" s="1"/>
  <c r="N237" i="8"/>
  <c r="V237" i="8" s="1"/>
  <c r="N238" i="8"/>
  <c r="V238" i="8" s="1"/>
  <c r="L7" i="16"/>
  <c r="K7" i="16" s="1"/>
  <c r="M7" i="16"/>
  <c r="R7" i="16" s="1"/>
  <c r="I81" i="11"/>
  <c r="B84" i="1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B81" i="11"/>
  <c r="C81" i="11"/>
  <c r="D81" i="11"/>
  <c r="E81" i="11"/>
  <c r="F81" i="11"/>
  <c r="G81" i="11"/>
  <c r="H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B2" i="11"/>
  <c r="C85" i="11"/>
  <c r="B226" i="2"/>
  <c r="A554" i="2"/>
  <c r="A555" i="2" s="1"/>
  <c r="X66" i="8" l="1"/>
  <c r="W66" i="8"/>
  <c r="W34" i="8"/>
  <c r="W26" i="8"/>
  <c r="X26" i="8"/>
  <c r="X34" i="8"/>
  <c r="X7" i="8"/>
  <c r="X6" i="8"/>
  <c r="X5" i="8"/>
  <c r="M2" i="8"/>
  <c r="W9" i="8"/>
  <c r="S28" i="8"/>
  <c r="S5" i="8"/>
  <c r="W8" i="8"/>
  <c r="W10" i="8"/>
  <c r="W11" i="8"/>
  <c r="W12" i="8"/>
  <c r="W13" i="8"/>
  <c r="W14" i="8"/>
  <c r="W15" i="8"/>
  <c r="W16" i="8"/>
  <c r="W19" i="8"/>
  <c r="W20" i="8"/>
  <c r="W21" i="8"/>
  <c r="W17" i="8"/>
  <c r="V26" i="8"/>
  <c r="V34" i="8"/>
  <c r="W18" i="8"/>
  <c r="W5" i="8"/>
  <c r="X37" i="8"/>
  <c r="W28" i="8"/>
  <c r="V5" i="8"/>
  <c r="W29" i="8"/>
  <c r="W2" i="8"/>
  <c r="W36" i="8"/>
  <c r="W32" i="8"/>
  <c r="W3" i="8"/>
  <c r="W35" i="8"/>
  <c r="W33" i="8"/>
  <c r="W7" i="8"/>
  <c r="W85" i="8"/>
  <c r="W37" i="8"/>
  <c r="W6" i="8"/>
  <c r="W38" i="8"/>
  <c r="W39" i="8"/>
  <c r="X162" i="8"/>
  <c r="W4" i="8"/>
  <c r="W47" i="8"/>
  <c r="W31" i="8"/>
  <c r="W40" i="8"/>
  <c r="W44" i="8"/>
  <c r="W76" i="8"/>
  <c r="W30" i="8"/>
  <c r="W42" i="8"/>
  <c r="W46" i="8"/>
  <c r="W86" i="8"/>
  <c r="W43" i="8"/>
  <c r="W87" i="8"/>
  <c r="W45" i="8"/>
  <c r="W88" i="8"/>
  <c r="W48" i="8"/>
  <c r="W89" i="8"/>
  <c r="W41" i="8"/>
  <c r="X2" i="8"/>
  <c r="V213" i="8"/>
  <c r="W213" i="8"/>
  <c r="X20" i="8"/>
  <c r="X19" i="8"/>
  <c r="X18" i="8"/>
  <c r="X17" i="8"/>
  <c r="X4" i="8"/>
  <c r="X3" i="8"/>
  <c r="X10" i="8"/>
  <c r="X11" i="8"/>
  <c r="X9" i="8"/>
  <c r="X8" i="8"/>
  <c r="X12" i="8"/>
  <c r="X16" i="8"/>
  <c r="X14" i="8"/>
  <c r="X13" i="8"/>
  <c r="X21" i="8"/>
  <c r="X117" i="8"/>
  <c r="X101" i="8"/>
  <c r="X85" i="8"/>
  <c r="X69" i="8"/>
  <c r="X53" i="8"/>
  <c r="X149" i="8"/>
  <c r="X133" i="8"/>
  <c r="X116" i="8"/>
  <c r="X100" i="8"/>
  <c r="X84" i="8"/>
  <c r="X68" i="8"/>
  <c r="X52" i="8"/>
  <c r="X36" i="8"/>
  <c r="X148" i="8"/>
  <c r="X132" i="8"/>
  <c r="X229" i="8"/>
  <c r="X197" i="8"/>
  <c r="X181" i="8"/>
  <c r="X228" i="8"/>
  <c r="X212" i="8"/>
  <c r="X196" i="8"/>
  <c r="X180" i="8"/>
  <c r="X15" i="8"/>
  <c r="X165" i="8"/>
  <c r="X164" i="8"/>
  <c r="X227" i="8"/>
  <c r="X211" i="8"/>
  <c r="X195" i="8"/>
  <c r="X179" i="8"/>
  <c r="X163" i="8"/>
  <c r="X147" i="8"/>
  <c r="X131" i="8"/>
  <c r="X115" i="8"/>
  <c r="X99" i="8"/>
  <c r="X83" i="8"/>
  <c r="X67" i="8"/>
  <c r="X51" i="8"/>
  <c r="X35" i="8"/>
  <c r="X226" i="8"/>
  <c r="X210" i="8"/>
  <c r="X194" i="8"/>
  <c r="X178" i="8"/>
  <c r="X146" i="8"/>
  <c r="X130" i="8"/>
  <c r="X114" i="8"/>
  <c r="X98" i="8"/>
  <c r="X82" i="8"/>
  <c r="X50" i="8"/>
  <c r="W211" i="8"/>
  <c r="W179" i="8"/>
  <c r="W147" i="8"/>
  <c r="W115" i="8"/>
  <c r="W67" i="8"/>
  <c r="X225" i="8"/>
  <c r="X209" i="8"/>
  <c r="X193" i="8"/>
  <c r="X177" i="8"/>
  <c r="X161" i="8"/>
  <c r="X145" i="8"/>
  <c r="X129" i="8"/>
  <c r="X113" i="8"/>
  <c r="X97" i="8"/>
  <c r="X81" i="8"/>
  <c r="X65" i="8"/>
  <c r="X49" i="8"/>
  <c r="X33" i="8"/>
  <c r="W227" i="8"/>
  <c r="W195" i="8"/>
  <c r="W163" i="8"/>
  <c r="W131" i="8"/>
  <c r="W99" i="8"/>
  <c r="W83" i="8"/>
  <c r="W51" i="8"/>
  <c r="W226" i="8"/>
  <c r="W210" i="8"/>
  <c r="W194" i="8"/>
  <c r="W178" i="8"/>
  <c r="W162" i="8"/>
  <c r="W146" i="8"/>
  <c r="W130" i="8"/>
  <c r="W114" i="8"/>
  <c r="W98" i="8"/>
  <c r="W82" i="8"/>
  <c r="W50" i="8"/>
  <c r="X240" i="8"/>
  <c r="X224" i="8"/>
  <c r="X208" i="8"/>
  <c r="X192" i="8"/>
  <c r="X176" i="8"/>
  <c r="X160" i="8"/>
  <c r="X144" i="8"/>
  <c r="X128" i="8"/>
  <c r="X112" i="8"/>
  <c r="X96" i="8"/>
  <c r="X80" i="8"/>
  <c r="X64" i="8"/>
  <c r="X48" i="8"/>
  <c r="X32" i="8"/>
  <c r="X239" i="8"/>
  <c r="X223" i="8"/>
  <c r="X207" i="8"/>
  <c r="X191" i="8"/>
  <c r="X175" i="8"/>
  <c r="X159" i="8"/>
  <c r="X143" i="8"/>
  <c r="X127" i="8"/>
  <c r="X111" i="8"/>
  <c r="X95" i="8"/>
  <c r="X79" i="8"/>
  <c r="X63" i="8"/>
  <c r="X47" i="8"/>
  <c r="X31" i="8"/>
  <c r="X238" i="8"/>
  <c r="X222" i="8"/>
  <c r="X206" i="8"/>
  <c r="X190" i="8"/>
  <c r="X174" i="8"/>
  <c r="X158" i="8"/>
  <c r="X142" i="8"/>
  <c r="X126" i="8"/>
  <c r="X110" i="8"/>
  <c r="X94" i="8"/>
  <c r="X78" i="8"/>
  <c r="X62" i="8"/>
  <c r="X46" i="8"/>
  <c r="X30" i="8"/>
  <c r="X237" i="8"/>
  <c r="X221" i="8"/>
  <c r="X205" i="8"/>
  <c r="X189" i="8"/>
  <c r="X173" i="8"/>
  <c r="X157" i="8"/>
  <c r="X141" i="8"/>
  <c r="X125" i="8"/>
  <c r="X109" i="8"/>
  <c r="X93" i="8"/>
  <c r="X77" i="8"/>
  <c r="X61" i="8"/>
  <c r="X45" i="8"/>
  <c r="X29" i="8"/>
  <c r="X236" i="8"/>
  <c r="X220" i="8"/>
  <c r="X204" i="8"/>
  <c r="X188" i="8"/>
  <c r="X172" i="8"/>
  <c r="X156" i="8"/>
  <c r="X140" i="8"/>
  <c r="X124" i="8"/>
  <c r="X108" i="8"/>
  <c r="X92" i="8"/>
  <c r="X76" i="8"/>
  <c r="X60" i="8"/>
  <c r="X44" i="8"/>
  <c r="X28" i="8"/>
  <c r="X235" i="8"/>
  <c r="X219" i="8"/>
  <c r="X203" i="8"/>
  <c r="X187" i="8"/>
  <c r="X171" i="8"/>
  <c r="X155" i="8"/>
  <c r="X139" i="8"/>
  <c r="X123" i="8"/>
  <c r="X107" i="8"/>
  <c r="X91" i="8"/>
  <c r="X75" i="8"/>
  <c r="X59" i="8"/>
  <c r="X43" i="8"/>
  <c r="X27" i="8"/>
  <c r="X234" i="8"/>
  <c r="X218" i="8"/>
  <c r="X202" i="8"/>
  <c r="X186" i="8"/>
  <c r="X170" i="8"/>
  <c r="X154" i="8"/>
  <c r="X138" i="8"/>
  <c r="X122" i="8"/>
  <c r="X106" i="8"/>
  <c r="X90" i="8"/>
  <c r="X74" i="8"/>
  <c r="X58" i="8"/>
  <c r="X42" i="8"/>
  <c r="X217" i="8"/>
  <c r="X201" i="8"/>
  <c r="X185" i="8"/>
  <c r="X169" i="8"/>
  <c r="X153" i="8"/>
  <c r="X137" i="8"/>
  <c r="X121" i="8"/>
  <c r="X105" i="8"/>
  <c r="X89" i="8"/>
  <c r="X73" i="8"/>
  <c r="X57" i="8"/>
  <c r="X41" i="8"/>
  <c r="X25" i="8"/>
  <c r="X216" i="8"/>
  <c r="X200" i="8"/>
  <c r="X184" i="8"/>
  <c r="X168" i="8"/>
  <c r="X152" i="8"/>
  <c r="X136" i="8"/>
  <c r="X120" i="8"/>
  <c r="X104" i="8"/>
  <c r="X88" i="8"/>
  <c r="X72" i="8"/>
  <c r="X56" i="8"/>
  <c r="X40" i="8"/>
  <c r="X24" i="8"/>
  <c r="X231" i="8"/>
  <c r="X215" i="8"/>
  <c r="X199" i="8"/>
  <c r="X183" i="8"/>
  <c r="X167" i="8"/>
  <c r="X151" i="8"/>
  <c r="X135" i="8"/>
  <c r="X119" i="8"/>
  <c r="X103" i="8"/>
  <c r="X87" i="8"/>
  <c r="X71" i="8"/>
  <c r="X55" i="8"/>
  <c r="X39" i="8"/>
  <c r="X23" i="8"/>
  <c r="X230" i="8"/>
  <c r="X214" i="8"/>
  <c r="X198" i="8"/>
  <c r="X182" i="8"/>
  <c r="X166" i="8"/>
  <c r="X150" i="8"/>
  <c r="X134" i="8"/>
  <c r="X118" i="8"/>
  <c r="X102" i="8"/>
  <c r="X86" i="8"/>
  <c r="X70" i="8"/>
  <c r="X54" i="8"/>
  <c r="X38" i="8"/>
  <c r="X22" i="8"/>
  <c r="W225" i="8"/>
  <c r="W209" i="8"/>
  <c r="W193" i="8"/>
  <c r="W177" i="8"/>
  <c r="W161" i="8"/>
  <c r="W145" i="8"/>
  <c r="W129" i="8"/>
  <c r="W113" i="8"/>
  <c r="W97" i="8"/>
  <c r="W81" i="8"/>
  <c r="W65" i="8"/>
  <c r="W49" i="8"/>
  <c r="W240" i="8"/>
  <c r="W224" i="8"/>
  <c r="W208" i="8"/>
  <c r="W192" i="8"/>
  <c r="W176" i="8"/>
  <c r="W160" i="8"/>
  <c r="W144" i="8"/>
  <c r="W128" i="8"/>
  <c r="W112" i="8"/>
  <c r="W96" i="8"/>
  <c r="W80" i="8"/>
  <c r="W64" i="8"/>
  <c r="W239" i="8"/>
  <c r="W223" i="8"/>
  <c r="W207" i="8"/>
  <c r="W191" i="8"/>
  <c r="W175" i="8"/>
  <c r="W159" i="8"/>
  <c r="W143" i="8"/>
  <c r="W127" i="8"/>
  <c r="W111" i="8"/>
  <c r="W95" i="8"/>
  <c r="W79" i="8"/>
  <c r="W63" i="8"/>
  <c r="W238" i="8"/>
  <c r="W222" i="8"/>
  <c r="W206" i="8"/>
  <c r="W190" i="8"/>
  <c r="W174" i="8"/>
  <c r="W158" i="8"/>
  <c r="W142" i="8"/>
  <c r="W126" i="8"/>
  <c r="W110" i="8"/>
  <c r="W94" i="8"/>
  <c r="W78" i="8"/>
  <c r="W62" i="8"/>
  <c r="W237" i="8"/>
  <c r="W221" i="8"/>
  <c r="W205" i="8"/>
  <c r="W189" i="8"/>
  <c r="W173" i="8"/>
  <c r="W157" i="8"/>
  <c r="W141" i="8"/>
  <c r="W125" i="8"/>
  <c r="W109" i="8"/>
  <c r="W93" i="8"/>
  <c r="W77" i="8"/>
  <c r="W61" i="8"/>
  <c r="W236" i="8"/>
  <c r="W220" i="8"/>
  <c r="W204" i="8"/>
  <c r="W188" i="8"/>
  <c r="W172" i="8"/>
  <c r="W156" i="8"/>
  <c r="W140" i="8"/>
  <c r="W124" i="8"/>
  <c r="W108" i="8"/>
  <c r="W92" i="8"/>
  <c r="W60" i="8"/>
  <c r="W235" i="8"/>
  <c r="W219" i="8"/>
  <c r="W203" i="8"/>
  <c r="W187" i="8"/>
  <c r="W171" i="8"/>
  <c r="W155" i="8"/>
  <c r="W139" i="8"/>
  <c r="W123" i="8"/>
  <c r="W107" i="8"/>
  <c r="W91" i="8"/>
  <c r="W75" i="8"/>
  <c r="W59" i="8"/>
  <c r="W27" i="8"/>
  <c r="W234" i="8"/>
  <c r="W218" i="8"/>
  <c r="W202" i="8"/>
  <c r="W186" i="8"/>
  <c r="W170" i="8"/>
  <c r="W154" i="8"/>
  <c r="W138" i="8"/>
  <c r="W122" i="8"/>
  <c r="W106" i="8"/>
  <c r="W90" i="8"/>
  <c r="W74" i="8"/>
  <c r="W58" i="8"/>
  <c r="W233" i="8"/>
  <c r="W217" i="8"/>
  <c r="W201" i="8"/>
  <c r="W185" i="8"/>
  <c r="W169" i="8"/>
  <c r="W153" i="8"/>
  <c r="W137" i="8"/>
  <c r="W121" i="8"/>
  <c r="W105" i="8"/>
  <c r="W73" i="8"/>
  <c r="W57" i="8"/>
  <c r="W25" i="8"/>
  <c r="W232" i="8"/>
  <c r="W216" i="8"/>
  <c r="W200" i="8"/>
  <c r="W184" i="8"/>
  <c r="W168" i="8"/>
  <c r="W152" i="8"/>
  <c r="W136" i="8"/>
  <c r="W120" i="8"/>
  <c r="W104" i="8"/>
  <c r="W72" i="8"/>
  <c r="W56" i="8"/>
  <c r="W24" i="8"/>
  <c r="W231" i="8"/>
  <c r="W215" i="8"/>
  <c r="W199" i="8"/>
  <c r="W183" i="8"/>
  <c r="W167" i="8"/>
  <c r="W151" i="8"/>
  <c r="W135" i="8"/>
  <c r="W119" i="8"/>
  <c r="W103" i="8"/>
  <c r="W71" i="8"/>
  <c r="W55" i="8"/>
  <c r="W23" i="8"/>
  <c r="W230" i="8"/>
  <c r="W214" i="8"/>
  <c r="W198" i="8"/>
  <c r="W182" i="8"/>
  <c r="W166" i="8"/>
  <c r="W150" i="8"/>
  <c r="W134" i="8"/>
  <c r="W118" i="8"/>
  <c r="W102" i="8"/>
  <c r="W70" i="8"/>
  <c r="W54" i="8"/>
  <c r="W22" i="8"/>
  <c r="W229" i="8"/>
  <c r="W197" i="8"/>
  <c r="W181" i="8"/>
  <c r="W165" i="8"/>
  <c r="W149" i="8"/>
  <c r="W133" i="8"/>
  <c r="W117" i="8"/>
  <c r="W101" i="8"/>
  <c r="W69" i="8"/>
  <c r="W53" i="8"/>
  <c r="W228" i="8"/>
  <c r="W212" i="8"/>
  <c r="W196" i="8"/>
  <c r="W180" i="8"/>
  <c r="W164" i="8"/>
  <c r="W148" i="8"/>
  <c r="W132" i="8"/>
  <c r="W116" i="8"/>
  <c r="W100" i="8"/>
  <c r="W84" i="8"/>
  <c r="W68" i="8"/>
  <c r="W52" i="8"/>
  <c r="Q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8" authorId="0" shapeId="0" xr:uid="{1516E759-CEA6-45F7-A893-A7B27187BE21}">
      <text>
        <r>
          <rPr>
            <sz val="11"/>
            <color theme="1"/>
            <rFont val="Calibri"/>
            <family val="2"/>
            <scheme val="minor"/>
          </rPr>
          <t>======
ID#AAABRqZe5bY
tc={0A79F866-3E53-410E-9F0C-58558AFFC282}    (2024-07-15 14:15:20)
[Threaded comment]
Your version of Excel allows you to read this threaded comment; however, any edits to it will get removed if the file is opened in a newer version of Excel. Learn more: https://go.microsoft.com/fwlink/?linkid=870924
Comment:
    And other intermediate points</t>
        </r>
      </text>
    </comment>
    <comment ref="B24" authorId="0" shapeId="0" xr:uid="{B413F9B2-76C6-4618-BFC5-14D888772597}">
      <text>
        <r>
          <rPr>
            <sz val="11"/>
            <color theme="1"/>
            <rFont val="Calibri"/>
            <family val="2"/>
            <scheme val="minor"/>
          </rPr>
          <t>======
ID#AAABRqZe5bY
tc={0A79F866-3E53-410E-9F0C-58558AFFC282}    (2024-07-15 14:15:20)
[Threaded comment]
Your version of Excel allows you to read this threaded comment; however, any edits to it will get removed if the file is opened in a newer version of Excel. Learn more: https://go.microsoft.com/fwlink/?linkid=870924
Comment:
    And other intermediate points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46554A6D-BBE0-4612-AB4C-6B98CB62DBCA}">
      <text>
        <r>
          <rPr>
            <sz val="11"/>
            <color theme="1"/>
            <rFont val="Calibri"/>
            <family val="2"/>
            <scheme val="minor"/>
          </rPr>
          <t>======
ID#AAABRqZe5bQ
tc={6C278574-D141-4600-B4A4-BD68F4B26770}    (2024-07-15 14:15:20)
[Threaded comment]
Your version of Excel allows you to read this threaded comment; however, any edits to it will get removed if the file is opened in a newer version of Excel. Learn more: https://go.microsoft.com/fwlink/?linkid=870924
Comment:
    Dropped kerb that was designed as part of the road design and follows city standards</t>
        </r>
      </text>
    </comment>
    <comment ref="S1" authorId="0" shapeId="0" xr:uid="{270DFD2F-1A18-4D20-A056-26F90C7865A2}">
      <text>
        <r>
          <rPr>
            <sz val="11"/>
            <color theme="1"/>
            <rFont val="Calibri"/>
            <family val="2"/>
            <scheme val="minor"/>
          </rPr>
          <t>======
ID#AAABRqZe5bc
tc={FEFA4AAF-2205-4416-BF66-75157B1CDB5D}    (2024-07-15 14:15:20)
[Threaded comment]
Your version of Excel allows you to read this threaded comment; however, any edits to it will get removed if the file is opened in a newer version of Excel. Learn more: https://go.microsoft.com/fwlink/?linkid=870924
Comment:
    e.g., parking access that could be used as kerb and was constructed by private owners, not following city standards</t>
        </r>
      </text>
    </comment>
    <comment ref="X1" authorId="0" shapeId="0" xr:uid="{1C895F0D-60BD-42B6-A7DB-48E53770447F}">
      <text>
        <r>
          <rPr>
            <sz val="11"/>
            <color theme="1"/>
            <rFont val="Calibri"/>
            <family val="2"/>
            <scheme val="minor"/>
          </rPr>
          <t>======
ID#AAABRqZe5bU
tc={3698EE0C-545B-422C-A357-175F391F7D6A}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Z1" authorId="0" shapeId="0" xr:uid="{83C7D4CA-BB18-4BCC-854E-CD1FED5EF7B5}">
      <text>
        <r>
          <rPr>
            <sz val="11"/>
            <color theme="1"/>
            <rFont val="Calibri"/>
            <family val="2"/>
            <scheme val="minor"/>
          </rPr>
          <t>======
ID#AAABRqZe5bk
tc={506669E3-3BCE-4D07-9C8F-B01821545D82}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V2" authorId="0" shapeId="0" xr:uid="{6CA3AC4B-24DE-4A58-9D91-35B4BC24F87C}">
      <text>
        <r>
          <rPr>
            <sz val="11"/>
            <color theme="1"/>
            <rFont val="Calibri"/>
            <family val="2"/>
            <scheme val="minor"/>
          </rPr>
          <t>======
ID#AAABRqZe5bg
tc={D85495B0-CB21-4B22-A60E-7D5820CB00A6}    (2024-07-15 14:15:20)
[Threaded comment]
Your version of Excel allows you to read this threaded comment; however, any edits to it will get removed if the file is opened in a newer version of Excel. Learn more: https://go.microsoft.com/fwlink/?linkid=870924
Comment:
    If the application is wrong then insert a NO</t>
        </r>
      </text>
    </comment>
    <comment ref="D26" authorId="0" shapeId="0" xr:uid="{98208CCD-FFE3-4D88-A5A8-13D65E6687CD}">
      <text>
        <r>
          <rPr>
            <sz val="11"/>
            <color theme="1"/>
            <rFont val="Calibri"/>
            <family val="2"/>
            <scheme val="minor"/>
          </rPr>
          <t>======
ID#AAABRqZe5bY
tc={0A79F866-3E53-410E-9F0C-58558AFFC282}    (2024-07-15 14:15:20)
[Threaded comment]
Your version of Excel allows you to read this threaded comment; however, any edits to it will get removed if the file is opened in a newer version of Excel. Learn more: https://go.microsoft.com/fwlink/?linkid=870924
Comment:
    And other intermediate points</t>
        </r>
      </text>
    </comment>
    <comment ref="D33" authorId="0" shapeId="0" xr:uid="{F7C75835-6E25-4F57-86AB-F27B2B3678F9}">
      <text>
        <r>
          <rPr>
            <sz val="11"/>
            <color theme="1"/>
            <rFont val="Calibri"/>
            <family val="2"/>
            <scheme val="minor"/>
          </rPr>
          <t>======
ID#AAABRqZe5bY
tc={0A79F866-3E53-410E-9F0C-58558AFFC282}    (2024-07-15 14:15:20)
[Threaded comment]
Your version of Excel allows you to read this threaded comment; however, any edits to it will get removed if the file is opened in a newer version of Excel. Learn more: https://go.microsoft.com/fwlink/?linkid=870924
Comment:
    And other intermediate points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FD733BD0-C30F-42B2-BF4B-51C04FD27AEC}">
      <text>
        <r>
          <rPr>
            <sz val="11"/>
            <color theme="1"/>
            <rFont val="Calibri"/>
            <family val="2"/>
            <scheme val="minor"/>
          </rPr>
          <t>======
ID#AAABRqZe5bQ
tc={6C278574-D141-4600-B4A4-BD68F4B26770}    (2024-07-15 14:15:20)
[Threaded comment]
Your version of Excel allows you to read this threaded comment; however, any edits to it will get removed if the file is opened in a newer version of Excel. Learn more: https://go.microsoft.com/fwlink/?linkid=870924
Comment:
    Dropped kerb that was designed as part of the road design and follows city standards</t>
        </r>
      </text>
    </comment>
    <comment ref="S1" authorId="0" shapeId="0" xr:uid="{DCBBAAB3-9F81-4201-844C-555C1F2B6AB6}">
      <text>
        <r>
          <rPr>
            <sz val="11"/>
            <color theme="1"/>
            <rFont val="Calibri"/>
            <family val="2"/>
            <scheme val="minor"/>
          </rPr>
          <t>======
ID#AAABRqZe5bc
tc={FEFA4AAF-2205-4416-BF66-75157B1CDB5D}    (2024-07-15 14:15:20)
[Threaded comment]
Your version of Excel allows you to read this threaded comment; however, any edits to it will get removed if the file is opened in a newer version of Excel. Learn more: https://go.microsoft.com/fwlink/?linkid=870924
Comment:
    e.g., parking access that could be used as kerb and was constructed by private owners, not following city standards</t>
        </r>
      </text>
    </comment>
    <comment ref="X1" authorId="0" shapeId="0" xr:uid="{DA9152EE-A5A9-4D91-AA53-3EC59B00719D}">
      <text>
        <r>
          <rPr>
            <sz val="11"/>
            <color theme="1"/>
            <rFont val="Calibri"/>
            <family val="2"/>
            <scheme val="minor"/>
          </rPr>
          <t>======
ID#AAABRqZe5bU
tc={3698EE0C-545B-422C-A357-175F391F7D6A}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AA1" authorId="0" shapeId="0" xr:uid="{785428F3-A295-4971-AD13-831D5B9EB600}">
      <text>
        <r>
          <rPr>
            <sz val="11"/>
            <color theme="1"/>
            <rFont val="Calibri"/>
            <family val="2"/>
            <scheme val="minor"/>
          </rPr>
          <t>======
ID#AAABRqZe5bk
tc={506669E3-3BCE-4D07-9C8F-B01821545D82}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V2" authorId="0" shapeId="0" xr:uid="{025D5EA0-57BD-4D2C-B5EC-13281572E56D}">
      <text>
        <r>
          <rPr>
            <sz val="11"/>
            <color theme="1"/>
            <rFont val="Calibri"/>
            <family val="2"/>
            <scheme val="minor"/>
          </rPr>
          <t>======
ID#AAABRqZe5bg
tc={D85495B0-CB21-4B22-A60E-7D5820CB00A6}    (2024-07-15 14:15:20)
[Threaded comment]
Your version of Excel allows you to read this threaded comment; however, any edits to it will get removed if the file is opened in a newer version of Excel. Learn more: https://go.microsoft.com/fwlink/?linkid=870924
Comment:
    If the application is wrong then insert a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BCD8B858-B334-45C7-B607-72B6C9DFBA36}">
      <text>
        <r>
          <rPr>
            <sz val="11"/>
            <color theme="1"/>
            <rFont val="Calibri"/>
            <family val="2"/>
            <scheme val="minor"/>
          </rPr>
          <t>======
ID#AAABRqZe5bQ
tc={6C278574-D141-4600-B4A4-BD68F4B26770}    (2024-07-15 14:15:20)
[Threaded comment]
Your version of Excel allows you to read this threaded comment; however, any edits to it will get removed if the file is opened in a newer version of Excel. Learn more: https://go.microsoft.com/fwlink/?linkid=870924
Comment:
    Dropped kerb that was designed as part of the road design and follows city standards</t>
        </r>
      </text>
    </comment>
    <comment ref="S1" authorId="0" shapeId="0" xr:uid="{B47CCA19-C05C-4253-8578-16E2054C10E4}">
      <text>
        <r>
          <rPr>
            <sz val="11"/>
            <color theme="1"/>
            <rFont val="Calibri"/>
            <family val="2"/>
            <scheme val="minor"/>
          </rPr>
          <t>======
ID#AAABRqZe5bc
tc={FEFA4AAF-2205-4416-BF66-75157B1CDB5D}    (2024-07-15 14:15:20)
[Threaded comment]
Your version of Excel allows you to read this threaded comment; however, any edits to it will get removed if the file is opened in a newer version of Excel. Learn more: https://go.microsoft.com/fwlink/?linkid=870924
Comment:
    e.g., parking access that could be used as kerb and was constructed by private owners, not following city standards</t>
        </r>
      </text>
    </comment>
    <comment ref="X1" authorId="0" shapeId="0" xr:uid="{9AF37674-B414-4C4A-ABBE-07F3B57CF606}">
      <text>
        <r>
          <rPr>
            <sz val="11"/>
            <color theme="1"/>
            <rFont val="Calibri"/>
            <family val="2"/>
            <scheme val="minor"/>
          </rPr>
          <t>======
ID#AAABRqZe5bU
tc={3698EE0C-545B-422C-A357-175F391F7D6A}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AA1" authorId="0" shapeId="0" xr:uid="{18953A4A-5867-430F-A329-E59E09074997}">
      <text>
        <r>
          <rPr>
            <sz val="11"/>
            <color theme="1"/>
            <rFont val="Calibri"/>
            <family val="2"/>
            <scheme val="minor"/>
          </rPr>
          <t>======
ID#AAABRqZe5bk
tc={506669E3-3BCE-4D07-9C8F-B01821545D82}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V2" authorId="0" shapeId="0" xr:uid="{4885A504-ABC1-42D2-9E3F-49ECA26AE39B}">
      <text>
        <r>
          <rPr>
            <sz val="11"/>
            <color theme="1"/>
            <rFont val="Calibri"/>
            <family val="2"/>
            <scheme val="minor"/>
          </rPr>
          <t>======
ID#AAABRqZe5bg
tc={D85495B0-CB21-4B22-A60E-7D5820CB00A6}    (2024-07-15 14:15:20)
[Threaded comment]
Your version of Excel allows you to read this threaded comment; however, any edits to it will get removed if the file is opened in a newer version of Excel. Learn more: https://go.microsoft.com/fwlink/?linkid=870924
Comment:
    If the application is wrong then insert a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89698A01-CE77-401D-8952-220F38AF1BA7}">
      <text>
        <r>
          <rPr>
            <sz val="11"/>
            <color theme="1"/>
            <rFont val="Calibri"/>
            <family val="2"/>
            <scheme val="minor"/>
          </rPr>
          <t>======
ID#AAABRqZe5bQ
tc={6C278574-D141-4600-B4A4-BD68F4B26770}    (2024-07-15 14:15:20)
[Threaded comment]
Your version of Excel allows you to read this threaded comment; however, any edits to it will get removed if the file is opened in a newer version of Excel. Learn more: https://go.microsoft.com/fwlink/?linkid=870924
Comment:
    Dropped kerb that was designed as part of the road design and follows city standards</t>
        </r>
      </text>
    </comment>
    <comment ref="T1" authorId="0" shapeId="0" xr:uid="{2372620B-1CD4-46AE-80D5-D5D5C5161975}">
      <text>
        <r>
          <rPr>
            <sz val="11"/>
            <color theme="1"/>
            <rFont val="Calibri"/>
            <family val="2"/>
            <scheme val="minor"/>
          </rPr>
          <t>======
ID#AAABRqZe5bc
tc={FEFA4AAF-2205-4416-BF66-75157B1CDB5D}    (2024-07-15 14:15:20)
[Threaded comment]
Your version of Excel allows you to read this threaded comment; however, any edits to it will get removed if the file is opened in a newer version of Excel. Learn more: https://go.microsoft.com/fwlink/?linkid=870924
Comment:
    e.g., parking access that could be used as kerb and was constructed by private owners, not following city standards</t>
        </r>
      </text>
    </comment>
    <comment ref="Y1" authorId="0" shapeId="0" xr:uid="{B4FC55FB-F1BD-45C6-AAFD-D019A299204B}">
      <text>
        <r>
          <rPr>
            <sz val="11"/>
            <color theme="1"/>
            <rFont val="Calibri"/>
            <family val="2"/>
            <scheme val="minor"/>
          </rPr>
          <t>======
ID#AAABRqZe5bU
tc={3698EE0C-545B-422C-A357-175F391F7D6A}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  <comment ref="AA1" authorId="0" shapeId="0" xr:uid="{1275757E-BD7C-4F25-A7DF-46D8677A718C}">
      <text>
        <r>
          <rPr>
            <sz val="11"/>
            <color theme="1"/>
            <rFont val="Calibri"/>
            <family val="2"/>
            <scheme val="minor"/>
          </rPr>
          <t>======
ID#AAABRqZe5bk
tc={506669E3-3BCE-4D07-9C8F-B01821545D82}    (2024-07-15 14:15:20)
[Threaded comment]
Your version of Excel allows you to read this threaded comment; however, any edits to it will get removed if the file is opened in a newer version of Excel. Learn more: https://go.microsoft.com/fwlink/?linkid=870924
Comment:
    Trees , Signs, Bins or other objects blocking way</t>
        </r>
      </text>
    </comment>
  </commentList>
</comments>
</file>

<file path=xl/sharedStrings.xml><?xml version="1.0" encoding="utf-8"?>
<sst xmlns="http://schemas.openxmlformats.org/spreadsheetml/2006/main" count="19508" uniqueCount="1217">
  <si>
    <t>Point</t>
  </si>
  <si>
    <t>Point Description</t>
  </si>
  <si>
    <t>Footway Side</t>
  </si>
  <si>
    <t>Pavement Inclusion</t>
  </si>
  <si>
    <t>Horizontal Slope</t>
  </si>
  <si>
    <t>Cross Slope</t>
  </si>
  <si>
    <t>Footway Width</t>
  </si>
  <si>
    <t>Pedestrian Crossings</t>
  </si>
  <si>
    <t>Real Dropped Kerb</t>
  </si>
  <si>
    <t>Real Dropped Kerb Slope</t>
  </si>
  <si>
    <t>Other Purpose Dropped Kerb</t>
  </si>
  <si>
    <t>Other Purpose Dropped Kerb Slope</t>
  </si>
  <si>
    <t xml:space="preserve">Tactile Paving along footway </t>
  </si>
  <si>
    <t>Tactile Paving on dropped kerb</t>
  </si>
  <si>
    <t>Objects blocking footway</t>
  </si>
  <si>
    <t>Objects blocking kerb</t>
  </si>
  <si>
    <t>On-pavement parked vehicles</t>
  </si>
  <si>
    <t xml:space="preserve">Noise </t>
  </si>
  <si>
    <t>A</t>
  </si>
  <si>
    <t>Junction</t>
  </si>
  <si>
    <t>Left</t>
  </si>
  <si>
    <t>No</t>
  </si>
  <si>
    <t>Yes</t>
  </si>
  <si>
    <t>B</t>
  </si>
  <si>
    <t>Shop x entrance</t>
  </si>
  <si>
    <t xml:space="preserve">Left </t>
  </si>
  <si>
    <t>C</t>
  </si>
  <si>
    <t xml:space="preserve">Right </t>
  </si>
  <si>
    <t>Right</t>
  </si>
  <si>
    <t>Νο</t>
  </si>
  <si>
    <t xml:space="preserve">No </t>
  </si>
  <si>
    <t>D</t>
  </si>
  <si>
    <t xml:space="preserve">Yes </t>
  </si>
  <si>
    <t>E</t>
  </si>
  <si>
    <t>Partial</t>
  </si>
  <si>
    <t>A1</t>
  </si>
  <si>
    <t>B1</t>
  </si>
  <si>
    <t>Γ1</t>
  </si>
  <si>
    <t>Δ1</t>
  </si>
  <si>
    <t>Α2</t>
  </si>
  <si>
    <t>B2</t>
  </si>
  <si>
    <t>Γ2</t>
  </si>
  <si>
    <t>Δ2</t>
  </si>
  <si>
    <t>C'</t>
  </si>
  <si>
    <t>B'</t>
  </si>
  <si>
    <t>A3</t>
  </si>
  <si>
    <t>A3'</t>
  </si>
  <si>
    <t>A3''</t>
  </si>
  <si>
    <t>Γ2'</t>
  </si>
  <si>
    <t>A4</t>
  </si>
  <si>
    <t>A4'</t>
  </si>
  <si>
    <t>A5</t>
  </si>
  <si>
    <t>A5'</t>
  </si>
  <si>
    <t>A6</t>
  </si>
  <si>
    <t>A6'</t>
  </si>
  <si>
    <t>A7</t>
  </si>
  <si>
    <t>A7'</t>
  </si>
  <si>
    <t>B4</t>
  </si>
  <si>
    <t>B4'</t>
  </si>
  <si>
    <t>B5</t>
  </si>
  <si>
    <t>B5'</t>
  </si>
  <si>
    <t>25ης Μαρτίου: Από Λαχανά έως Γράμμου</t>
  </si>
  <si>
    <t>25ης Μαρτίου: Από Λ. Δημοκρατίας έως Λαχανά</t>
  </si>
  <si>
    <t>Gas station entrance</t>
  </si>
  <si>
    <t>F</t>
  </si>
  <si>
    <t>Parking entrance</t>
  </si>
  <si>
    <t>G</t>
  </si>
  <si>
    <t>H</t>
  </si>
  <si>
    <t>I</t>
  </si>
  <si>
    <t>Footway width change</t>
  </si>
  <si>
    <t>J</t>
  </si>
  <si>
    <t>K</t>
  </si>
  <si>
    <t>L</t>
  </si>
  <si>
    <t>M</t>
  </si>
  <si>
    <t>Ν</t>
  </si>
  <si>
    <t>Junction with pedestrian zone</t>
  </si>
  <si>
    <t>O</t>
  </si>
  <si>
    <t>P</t>
  </si>
  <si>
    <t>Pavement</t>
  </si>
  <si>
    <t>Q</t>
  </si>
  <si>
    <t>R</t>
  </si>
  <si>
    <t>S</t>
  </si>
  <si>
    <t>T</t>
  </si>
  <si>
    <t>U</t>
  </si>
  <si>
    <t>V</t>
  </si>
  <si>
    <t>Dropped Kerb</t>
  </si>
  <si>
    <t>W</t>
  </si>
  <si>
    <t>X</t>
  </si>
  <si>
    <t>Y</t>
  </si>
  <si>
    <t>Tree</t>
  </si>
  <si>
    <t xml:space="preserve">I </t>
  </si>
  <si>
    <t>N</t>
  </si>
  <si>
    <t>Footway width change and Parking entrance</t>
  </si>
  <si>
    <t>1 illegal</t>
  </si>
  <si>
    <t>Vehicle repair shop entrance</t>
  </si>
  <si>
    <t xml:space="preserve">Footway width change </t>
  </si>
  <si>
    <t>Shop entrance</t>
  </si>
  <si>
    <t>192. 96</t>
  </si>
  <si>
    <t>Λεωφόρος Πηγής: Από 25ης Μαρτίου έως Ηρώων Πολυτεχνείου</t>
  </si>
  <si>
    <t>3 illegal</t>
  </si>
  <si>
    <t>2 illegal</t>
  </si>
  <si>
    <t>Λεωφόρος Πηγής:  Ηρώων Πολυτεχνείου έως Ελ. Βενιζέλου</t>
  </si>
  <si>
    <t>Gas station entrance and pavement</t>
  </si>
  <si>
    <t>7 illegal</t>
  </si>
  <si>
    <t>4illegal</t>
  </si>
  <si>
    <t>Pedestrian Crossing</t>
  </si>
  <si>
    <t>Λεωφόρος Δημοκρατίας:  Από 3ης Σεπτεμβρίου έως Κέρκυρας</t>
  </si>
  <si>
    <t>Junction &amp; Pedestrian Street</t>
  </si>
  <si>
    <t>Λεωφόρος Δημοκρατίας:  Κέρκυρας έως Σπύρου Μπέγκα</t>
  </si>
  <si>
    <t>Dropped Kerb x Crossing</t>
  </si>
  <si>
    <t>Λεωφόρος Δημοκρατίας:  Σπύρου Μπέγκα έως 25ης Μαρτίου</t>
  </si>
  <si>
    <t>Σπύρου Μπέγκα:  Λεωφόρος Δημοκρατίας έως Kαλλέργη</t>
  </si>
  <si>
    <t>Σπύρου Μπέγκα:  Καλλέργη έως Αθανάσιου Διάκου</t>
  </si>
  <si>
    <t>Junction (Mixed use street)</t>
  </si>
  <si>
    <t>9</t>
  </si>
  <si>
    <t>7illegal</t>
  </si>
  <si>
    <t>5 illegal</t>
  </si>
  <si>
    <t>Parking Entrance</t>
  </si>
  <si>
    <t>Parking Entrance &amp; Junction</t>
  </si>
  <si>
    <t>Start of Parking entrance</t>
  </si>
  <si>
    <t>End of Parking entrance</t>
  </si>
  <si>
    <t>Pavement width change</t>
  </si>
  <si>
    <t>Ηρώου: Λεωφόρος Δημοκρατίας έως Αθανάσιου Διάκου</t>
  </si>
  <si>
    <t>Stairs (No pavement)</t>
  </si>
  <si>
    <t xml:space="preserve">Αθανάσιου Διάκου: 25ης Μαρτίου έως Μάρκου Μπότσαρη </t>
  </si>
  <si>
    <t>Υes</t>
  </si>
  <si>
    <t>Start ofWaste Container Space</t>
  </si>
  <si>
    <t>End of Waste Container Space</t>
  </si>
  <si>
    <t>Start of Waste Container Space</t>
  </si>
  <si>
    <t>Μάρκου Μπότσαρη: Αθανάσιου Διάκου έως Αλέξανδρου Παναγούλη</t>
  </si>
  <si>
    <t>Μάρκου Μπότσαρη: Αλέξανδρου Παναγούλη έως Υψηλάντου</t>
  </si>
  <si>
    <t>Μάρκου Μπότσαρη: Υψηλάντου έως 3ης Σεπτεμβρίου</t>
  </si>
  <si>
    <t>Junction (Dirt pavement)</t>
  </si>
  <si>
    <t>Ανώνυμη Οδός: Αλέξανδρου Παναγούλη έως Υψηλάντου</t>
  </si>
  <si>
    <t>Α</t>
  </si>
  <si>
    <t>Β</t>
  </si>
  <si>
    <t>Junction (Mixed Pedestrian - Car use Street)</t>
  </si>
  <si>
    <t>Κολοκοτρώνη: Υψηλάντου έως 3ης Σεππτεμβρίου</t>
  </si>
  <si>
    <t>Start of Pedestrian Street</t>
  </si>
  <si>
    <t>End of Pedestrian Street</t>
  </si>
  <si>
    <t>Start of pavement</t>
  </si>
  <si>
    <t>Οδυσσέα Ανδρούτσου:  Αλέξανδρου Παναγούλη έως Υψηλάντου</t>
  </si>
  <si>
    <t>Μπουμπουλίνας:  Κωνσταντίνου Τσιρμπικίδη έως Ελ. Βενιζέλου</t>
  </si>
  <si>
    <t>Ρήγα Φερραίου: Κωνσταντίνου Τσιμπιρικίδη έως Ελ.Βενιζέλου</t>
  </si>
  <si>
    <t>Βαλτετσίου: 25ης Μαρτίου έως Κανάρη</t>
  </si>
  <si>
    <t xml:space="preserve">Κάναρη:Μαυρομιχάλη έως Κωνσταντίνου Τσιμπιρικίδη </t>
  </si>
  <si>
    <t>Start of Dirt Pavement</t>
  </si>
  <si>
    <t>End of Dirt Pavement</t>
  </si>
  <si>
    <t xml:space="preserve">Footway with Tactile Paving </t>
  </si>
  <si>
    <t>Μιαούλη: Κωνσταντίνου Τσιμπιρικίδη έως Ελ.Βενιζέλου</t>
  </si>
  <si>
    <t>Junction &amp; End of Dirt Pavement</t>
  </si>
  <si>
    <t>Junction  &amp; End of Dirt Pavement</t>
  </si>
  <si>
    <t>End of pavement</t>
  </si>
  <si>
    <t>Καποδιστρίου: Παπαφλέσσα έως Λ. Πηγής</t>
  </si>
  <si>
    <t>Change of pavement slope</t>
  </si>
  <si>
    <t>Junction &amp; End of pavement</t>
  </si>
  <si>
    <t>Κωνσταντίνου Τσιμπιρισκίδη: Παπαφλέσσα έως Λ. Πηγής</t>
  </si>
  <si>
    <t xml:space="preserve">Junction </t>
  </si>
  <si>
    <t>Junction &amp; Start of pavement</t>
  </si>
  <si>
    <t xml:space="preserve">End of Dirt Pavement </t>
  </si>
  <si>
    <t xml:space="preserve">End Pavement </t>
  </si>
  <si>
    <t xml:space="preserve">Start of pedestrian street </t>
  </si>
  <si>
    <t>Αλέξανδρου Παναγούλη: Μάρκου Μπότσαρη έως Αδιέξοδο</t>
  </si>
  <si>
    <t xml:space="preserve">End of pedestrian street </t>
  </si>
  <si>
    <t>Start of dirt pavement</t>
  </si>
  <si>
    <t>End of dirt pavement</t>
  </si>
  <si>
    <t>Junction with pedestrian street</t>
  </si>
  <si>
    <t>School entrance</t>
  </si>
  <si>
    <t>Υψηλάντου: Μάρκου Μπότσαρη έως Οδυσσέα Ανδρούτσου</t>
  </si>
  <si>
    <t>Κωνσταντίνου Τσιμπιρισκίδη: Μπουμπουλίνας έως Παπαφλέσσα</t>
  </si>
  <si>
    <t>Υψηλάντου:  Οδυσσέα Ανδρούτσου έως Μπουμπουλίνας</t>
  </si>
  <si>
    <t>Τσαγκάρη: Αθανάσιου Διάκου έως Τσαγκάρη</t>
  </si>
  <si>
    <t>Τσαγκάρη: Τσαγκάρη έως Αλέξανδρου Παναγούλη</t>
  </si>
  <si>
    <t>Kiosk</t>
  </si>
  <si>
    <t>Change of pavement width</t>
  </si>
  <si>
    <t>Start of Pavement</t>
  </si>
  <si>
    <t>Λεωφόρος Δημοκρατίας:  Παπαναστασίου έως 3ης Σεπτεμβρίου</t>
  </si>
  <si>
    <t>Google Maps (street view date)</t>
  </si>
  <si>
    <t>Photos required</t>
  </si>
  <si>
    <t>June, 2023</t>
  </si>
  <si>
    <t>May, 2022</t>
  </si>
  <si>
    <t>September, 2024</t>
  </si>
  <si>
    <t xml:space="preserve"> </t>
  </si>
  <si>
    <t>Οδυσσέα Ανδρούτσου:  Υψηλάντου έως 3ης Σεπτεμβρίου</t>
  </si>
  <si>
    <t>Shop x entrance (Sklavenitis parking entrance)</t>
  </si>
  <si>
    <t>Junction (Souliou &amp; Tzavella )</t>
  </si>
  <si>
    <t>Σουλίου: Από Ελ. Βενιζέλου έως Λ. Πηγής</t>
  </si>
  <si>
    <t>Λ. Πηγής: Από Αναπήρων Πολέμου έως Τροίας</t>
  </si>
  <si>
    <t>Ελ. Βενιζέλου: Από Μιαούλη έως Δημ. Ψαθά</t>
  </si>
  <si>
    <t>Μπουμπουλίνας: Από Ελ. Βενιζέλου έως 3ης Σεπτεμβρίου</t>
  </si>
  <si>
    <t>Πόντου: Από Αβύδου έως Ελ. Βενιζέλου</t>
  </si>
  <si>
    <t>Junction (Οδυσσέα Ανδρούτσου &amp; 3ης Σεπτεμβρίου)</t>
  </si>
  <si>
    <t xml:space="preserve">Μαρκ. Μπότσαρη: Από Ελ. Βενιζέλου έως 3ης Σεπτεμβρίου </t>
  </si>
  <si>
    <t xml:space="preserve">Νικ. Πλαστήρα: Από Π. Τσαλδάρη έως Πόντου </t>
  </si>
  <si>
    <t>Δημ. Ψαθά: Από Πόντου έως Ελ. Βενιζέλου</t>
  </si>
  <si>
    <t xml:space="preserve">Αλ. Ζαίμη: Από Λεωφ. Πηγής έως Π. Τσαλδάρη </t>
  </si>
  <si>
    <r>
      <t>Οδυσσέα Ανδρούτσου: Από Ελ. Βενιζέλου έως 3ης Σεπτεμβρίου (</t>
    </r>
    <r>
      <rPr>
        <b/>
        <sz val="11"/>
        <color rgb="FFFF0000"/>
        <rFont val="Calibri"/>
        <family val="2"/>
      </rPr>
      <t>Αντίθετη κατεύθυνση</t>
    </r>
    <r>
      <rPr>
        <b/>
        <sz val="11"/>
        <color theme="1"/>
        <rFont val="Calibri"/>
        <family val="2"/>
      </rPr>
      <t>)</t>
    </r>
  </si>
  <si>
    <r>
      <t>Πόντου: Από Αβύδου έως Νικ. Πλαστήρα (</t>
    </r>
    <r>
      <rPr>
        <b/>
        <sz val="11"/>
        <color rgb="FFFF0000"/>
        <rFont val="Calibri"/>
        <family val="2"/>
      </rPr>
      <t>Αντίθετη κατεύθυνση</t>
    </r>
    <r>
      <rPr>
        <b/>
        <sz val="11"/>
        <color theme="1"/>
        <rFont val="Calibri"/>
        <family val="2"/>
      </rPr>
      <t>)</t>
    </r>
  </si>
  <si>
    <t>++</t>
  </si>
  <si>
    <t>Bus stop</t>
  </si>
  <si>
    <t xml:space="preserve">https://maps.app.goo.gl/hFuYkUXXLXfRAkpG7 </t>
  </si>
  <si>
    <t>Bar</t>
  </si>
  <si>
    <t xml:space="preserve">https://maps.app.goo.gl/yxdQ8pfXvstF7zLb8 </t>
  </si>
  <si>
    <t>Bus Stop</t>
  </si>
  <si>
    <t xml:space="preserve">https://maps.app.goo.gl/43fEmbZnSjACjkyAA </t>
  </si>
  <si>
    <t xml:space="preserve">https://maps.app.goo.gl/85Dyjz1bUq7E1HSR7 </t>
  </si>
  <si>
    <r>
      <t>3ης Σεπτεμβρίου: Από Κολοκοτρώνη έως Λ. Δημοκρατίας (</t>
    </r>
    <r>
      <rPr>
        <b/>
        <sz val="11"/>
        <color rgb="FFFF0000"/>
        <rFont val="Calibri"/>
        <family val="2"/>
      </rPr>
      <t>Too narrow pavement width across the street</t>
    </r>
    <r>
      <rPr>
        <b/>
        <sz val="11"/>
        <rFont val="Calibri"/>
        <family val="2"/>
      </rPr>
      <t>)</t>
    </r>
  </si>
  <si>
    <t xml:space="preserve">https://maps.app.goo.gl/Yb1TbCZbTVhZnwCh9 </t>
  </si>
  <si>
    <t xml:space="preserve">https://maps.app.goo.gl/35nuGDa2kiG7ozj37 </t>
  </si>
  <si>
    <t xml:space="preserve">Bus Stop </t>
  </si>
  <si>
    <t>https://maps.app.goo.gl/Co7DQ5Ew7o9xPyrP9</t>
  </si>
  <si>
    <t>Bins</t>
  </si>
  <si>
    <t>https://maps.app.goo.gl/MoM59x3mbsf9ixPA9</t>
  </si>
  <si>
    <t>https://maps.app.goo.gl/zaWzEmnH2r3LVdYo7</t>
  </si>
  <si>
    <t>Τζαβέλλα: Από Σουλίου έως Π. Τσαλδάρη (Δημ. Ψαθά στο τμήμα από Πόντου έως Π. Τσαλδάρη)</t>
  </si>
  <si>
    <t xml:space="preserve">https://maps.app.goo.gl/6MR9WfyStXzCjQP1A </t>
  </si>
  <si>
    <t xml:space="preserve">Too narrow pavement width </t>
  </si>
  <si>
    <t xml:space="preserve">https://maps.app.goo.gl/xH71cVG5eSrLZsdBA </t>
  </si>
  <si>
    <t>Αβύδου: Από Πόντου έως Π. Τσαλδάρη (No pavements)</t>
  </si>
  <si>
    <t xml:space="preserve">https://maps.app.goo.gl/dLqYorCFFHnCZjh2A </t>
  </si>
  <si>
    <t>Recycle Bin</t>
  </si>
  <si>
    <t xml:space="preserve">https://maps.app.goo.gl/GFoqCndXNEKQdpTr7 </t>
  </si>
  <si>
    <r>
      <t>Κολοκοτρώνη: Από 3ης Σεπτεμβρίου έως Ελ. Βενιζέλου (</t>
    </r>
    <r>
      <rPr>
        <b/>
        <sz val="11"/>
        <color rgb="FFFF0000"/>
        <rFont val="Calibri"/>
        <family val="2"/>
      </rPr>
      <t>Αντίθετη κατεύθυνση</t>
    </r>
    <r>
      <rPr>
        <b/>
        <sz val="11"/>
        <color theme="1"/>
        <rFont val="Calibri"/>
        <family val="2"/>
      </rPr>
      <t>) (Too narrow pavements and permanent obstacles across the street)</t>
    </r>
  </si>
  <si>
    <t xml:space="preserve">https://maps.app.goo.gl/N5nNhj4naMad3yp3A </t>
  </si>
  <si>
    <t xml:space="preserve">https://maps.app.goo.gl/gPdyJB6yvaMLnEQT7 </t>
  </si>
  <si>
    <t xml:space="preserve">https://maps.app.goo.gl/9BZ7XevKhhQfXuSn8 </t>
  </si>
  <si>
    <t xml:space="preserve">https://maps.app.goo.gl/AuNoEmr9HiJtoWgn9 </t>
  </si>
  <si>
    <t>Stop sign in the middle of the pavement</t>
  </si>
  <si>
    <t xml:space="preserve">https://maps.app.goo.gl/E7y73DpRcEhKa2yM9 </t>
  </si>
  <si>
    <t xml:space="preserve">https://maps.app.goo.gl/gndU7Qbs2tBRz4bw8 </t>
  </si>
  <si>
    <t>Street light column</t>
  </si>
  <si>
    <t xml:space="preserve">https://maps.app.goo.gl/qmZC85r7UnKFTsBa8 </t>
  </si>
  <si>
    <t xml:space="preserve">https://maps.app.goo.gl/AUu8dhvWcPkK7EXb8 </t>
  </si>
  <si>
    <t>Tree and street light column</t>
  </si>
  <si>
    <t xml:space="preserve">https://maps.app.goo.gl/5UZzfXyusg21tFTJ7 </t>
  </si>
  <si>
    <t xml:space="preserve">https://maps.app.goo.gl/iTELhFAXWGE9G8do9 </t>
  </si>
  <si>
    <t>Bins - Pavement width change</t>
  </si>
  <si>
    <t>Τριγωνική νησίδα</t>
  </si>
  <si>
    <t>Footway width needs to be measured</t>
  </si>
  <si>
    <t xml:space="preserve">https://maps.app.goo.gl/iy15D9PD2QiES57d7 </t>
  </si>
  <si>
    <t xml:space="preserve">Tree </t>
  </si>
  <si>
    <t xml:space="preserve">https://maps.app.goo.gl/QtYqZ797QbT6Vhg9A </t>
  </si>
  <si>
    <t xml:space="preserve">Street light column </t>
  </si>
  <si>
    <t xml:space="preserve">Partial </t>
  </si>
  <si>
    <t xml:space="preserve">https://maps.app.goo.gl/HUYwc6qPEg3Sfo598 </t>
  </si>
  <si>
    <t>Bin - Footway width change</t>
  </si>
  <si>
    <t xml:space="preserve">https://maps.app.goo.gl/HMhn4AjV9xczvFvn9 </t>
  </si>
  <si>
    <t xml:space="preserve">https://maps.app.goo.gl/1rsehFBe3SFYbvUQ6 </t>
  </si>
  <si>
    <t xml:space="preserve">https://maps.app.goo.gl/wFmHRSJVkTjGr47U9 </t>
  </si>
  <si>
    <t>Start of shop entrance (Lidl Entrance)</t>
  </si>
  <si>
    <t>End of shop entrance (Lidl Entrance)</t>
  </si>
  <si>
    <t xml:space="preserve">https://maps.app.goo.gl/2mBqSZBFDWXbZq6MA </t>
  </si>
  <si>
    <t xml:space="preserve">https://maps.app.goo.gl/JumTaswPu4Vh1u1JA </t>
  </si>
  <si>
    <t xml:space="preserve">Mixed used street - The pavement and the road is the same </t>
  </si>
  <si>
    <t>Mixed used street - Footway width is the width of the road</t>
  </si>
  <si>
    <r>
      <t>Καλλέργη: 25ης Μαρτίου έως Σπύρου Μπέγκα (</t>
    </r>
    <r>
      <rPr>
        <sz val="11"/>
        <color rgb="FFFF0000"/>
        <rFont val="Calibri"/>
        <family val="2"/>
      </rPr>
      <t>Αντίθετη κατεύθυνση</t>
    </r>
    <r>
      <rPr>
        <sz val="11"/>
        <color theme="1"/>
        <rFont val="Calibri"/>
        <family val="2"/>
      </rPr>
      <t>)</t>
    </r>
  </si>
  <si>
    <r>
      <t>Κέρκυρας: Λεωφόρος Δημοκρατίας έως Αθανάσιου Διάκου (μάλλον μεικτής χρήσης) (</t>
    </r>
    <r>
      <rPr>
        <sz val="11"/>
        <color rgb="FFFF0000"/>
        <rFont val="Calibri"/>
        <family val="2"/>
      </rPr>
      <t>Αντίθετη κατεύθυνση</t>
    </r>
    <r>
      <rPr>
        <sz val="11"/>
        <color theme="1"/>
        <rFont val="Calibri"/>
        <family val="2"/>
      </rPr>
      <t>)</t>
    </r>
  </si>
  <si>
    <t>Pavement width needs to be measured</t>
  </si>
  <si>
    <r>
      <t>Καλλέργη: Σπύρου Μπέγκα έως Ηρώου (</t>
    </r>
    <r>
      <rPr>
        <sz val="11"/>
        <color rgb="FFFF0000"/>
        <rFont val="Calibri"/>
        <family val="2"/>
      </rPr>
      <t>Αντίθετη κατεύθυνση</t>
    </r>
    <r>
      <rPr>
        <sz val="11"/>
        <color theme="1"/>
        <rFont val="Calibri"/>
        <family val="2"/>
      </rPr>
      <t>)</t>
    </r>
  </si>
  <si>
    <t>Signs block footway</t>
  </si>
  <si>
    <t>Trees</t>
  </si>
  <si>
    <t xml:space="preserve">https://maps.app.goo.gl/rFmSBMAUeVHSoViD6 </t>
  </si>
  <si>
    <t xml:space="preserve">https://maps.app.goo.gl/ewnPbCyNGhLmKyhw7 </t>
  </si>
  <si>
    <t xml:space="preserve">https://maps.app.goo.gl/VqpEaAtUGmzj6qfa9 </t>
  </si>
  <si>
    <t xml:space="preserve">https://maps.app.goo.gl/43TAF3MHQU7qqn8x9 </t>
  </si>
  <si>
    <t xml:space="preserve">no pavement - high slope of the road - Check for the current situation </t>
  </si>
  <si>
    <t xml:space="preserve">https://maps.app.goo.gl/EfqcPo9rw4aCLPTK9 </t>
  </si>
  <si>
    <t xml:space="preserve">https://maps.app.goo.gl/8uuEms9phWwWv17A7 </t>
  </si>
  <si>
    <t>Παλαιών Πατρών Γερμανού: Κωνσταντίνου Τσιμπιρικίδη έως Ελ.Βενιζέλου (Αντίθετη Κατεύθυνση)</t>
  </si>
  <si>
    <t>Παπαφλέσσα: Μαυρομιχάλη έως Λ. Πηγής (Αντίθετη κατεύθυνση)</t>
  </si>
  <si>
    <t>Recycle bins</t>
  </si>
  <si>
    <t xml:space="preserve">Trees - Signs </t>
  </si>
  <si>
    <t xml:space="preserve">Bus stop </t>
  </si>
  <si>
    <t>Too narrow pavement that needs maintenance</t>
  </si>
  <si>
    <t>Street light column - Bin</t>
  </si>
  <si>
    <t>Stop sign</t>
  </si>
  <si>
    <t xml:space="preserve">Street light column - Pavement width change </t>
  </si>
  <si>
    <t>Banister</t>
  </si>
  <si>
    <t>Notes 2</t>
  </si>
  <si>
    <t>Notes 1</t>
  </si>
  <si>
    <t xml:space="preserve">Φυλάκιο + Trees, too narrow pavement width </t>
  </si>
  <si>
    <t xml:space="preserve">Trees in the middle of the pavement </t>
  </si>
  <si>
    <t>Need of pavement width, horizontal and cross slope measurement on the spot</t>
  </si>
  <si>
    <t>+++</t>
  </si>
  <si>
    <t>Dirt pavement</t>
  </si>
  <si>
    <t xml:space="preserve">December, 2024 </t>
  </si>
  <si>
    <t>a large amount of soil has receded, covering the pavement</t>
  </si>
  <si>
    <t>December, 2024</t>
  </si>
  <si>
    <t>The pavement has receded due to lose underground infrastructure (Photos No54-55-56-57)</t>
  </si>
  <si>
    <r>
      <t>3ης Σεπτεμβρίου: Από Μπουμπουλίνας έως Κολοκοτρώνη(</t>
    </r>
    <r>
      <rPr>
        <b/>
        <sz val="11"/>
        <color rgb="FFFF0000"/>
        <rFont val="Calibri"/>
        <family val="2"/>
      </rPr>
      <t>Too narrow pavement width across the street</t>
    </r>
    <r>
      <rPr>
        <b/>
        <sz val="11"/>
        <rFont val="Calibri"/>
        <family val="2"/>
      </rPr>
      <t>)</t>
    </r>
  </si>
  <si>
    <t>Ελ. Βενιζέλου: Από Δημ. Ψαθά έως Π. Τσαλδάρη</t>
  </si>
  <si>
    <t xml:space="preserve">https://maps.app.goo.gl/Z9pbXJLYvnTdnXvh9 </t>
  </si>
  <si>
    <t>August, 2014 - New version: December, 2024</t>
  </si>
  <si>
    <t>Bs stop</t>
  </si>
  <si>
    <t xml:space="preserve">https://maps.app.goo.gl/pDnN366TFzPoURNX8 </t>
  </si>
  <si>
    <t>Pedestrian crossing traffic light</t>
  </si>
  <si>
    <t xml:space="preserve">https://maps.app.goo.gl/GRj8Q9dQo4h9vd2M8 </t>
  </si>
  <si>
    <t xml:space="preserve">https://maps.app.goo.gl/ZdaMc8zNHd72x5Wz5 </t>
  </si>
  <si>
    <t xml:space="preserve">https://maps.app.goo.gl/8TNarptc1corvnRi6 </t>
  </si>
  <si>
    <t xml:space="preserve">https://maps.app.goo.gl/cFHRogaEJ1tae3hG8 </t>
  </si>
  <si>
    <t xml:space="preserve">https://maps.app.goo.gl/UUJ9d3MdG2sdc9k78 </t>
  </si>
  <si>
    <t xml:space="preserve">https://maps.app.goo.gl/hPJrrMhptx3VPMYH7 </t>
  </si>
  <si>
    <t xml:space="preserve">https://maps.app.goo.gl/zULKogXvYEMrvwJ97 </t>
  </si>
  <si>
    <t xml:space="preserve">https://maps.app.goo.gl/9Vxnpnqj1u8AYqJy6 </t>
  </si>
  <si>
    <t>https://maps.app.goo.gl/tAheBHmiku7NrmvY6</t>
  </si>
  <si>
    <t xml:space="preserve">https://maps.app.goo.gl/iUo6UixFmBC1g3KK9 </t>
  </si>
  <si>
    <t>https://maps.app.goo.gl/Y4kNH8XxGWUrTrTM9</t>
  </si>
  <si>
    <t>https://maps.app.goo.gl/qAPjSfxzjHt7QfMv8</t>
  </si>
  <si>
    <t>https://maps.app.goo.gl/RyVN3Ny5cbgFipS2A</t>
  </si>
  <si>
    <t xml:space="preserve">https://maps.app.goo.gl/X8jzdpAjfZx2xsSb9 </t>
  </si>
  <si>
    <t>https://maps.app.goo.gl/m8rHNpKxfLbZnbnd6</t>
  </si>
  <si>
    <t>https://maps.app.goo.gl/n2Y8K5sXZErtRc1B6</t>
  </si>
  <si>
    <t>https://maps.app.goo.gl/yNhUghQ9TyFHEHL67</t>
  </si>
  <si>
    <t xml:space="preserve">   </t>
  </si>
  <si>
    <t>Street light column, Tree</t>
  </si>
  <si>
    <t>https://maps.app.goo.gl/fPwcKwtkEp6suUya6</t>
  </si>
  <si>
    <t xml:space="preserve"> Yes</t>
  </si>
  <si>
    <t>https://maps.app.goo.gl/1rgdGwHjjdu5r1J17</t>
  </si>
  <si>
    <t>https://maps.app.goo.gl/vS5vjJcLjCW6Webq6</t>
  </si>
  <si>
    <t xml:space="preserve">  </t>
  </si>
  <si>
    <t xml:space="preserve">https://maps.app.goo.gl/UYaXsjKMaRCg5upY9 </t>
  </si>
  <si>
    <t>https://maps.app.goo.gl/QhSqAWBPiHG763at6</t>
  </si>
  <si>
    <r>
      <t>Καραισκάκη: Από Ελ. Βενιζέλου έως 3ης Σεπτεμβρίου (</t>
    </r>
    <r>
      <rPr>
        <b/>
        <sz val="11"/>
        <color rgb="FFFF0000"/>
        <rFont val="Calibri"/>
        <family val="2"/>
      </rPr>
      <t>Αντίθετη κατεύθυνση</t>
    </r>
    <r>
      <rPr>
        <b/>
        <sz val="11"/>
        <color theme="1"/>
        <rFont val="Calibri"/>
        <family val="2"/>
      </rPr>
      <t>) (Too narrow pavements and permanent obstacles across the street)</t>
    </r>
  </si>
  <si>
    <t xml:space="preserve">https://maps.app.goo.gl/K18KKT8ZwNL4R7Ue9 </t>
  </si>
  <si>
    <t>Λ. Πηγής: Από Αναπήρων Πολέμου έως Π. Τσαλδάρη (Σωκράτους στο τμήμα από Ζαίμη έως Π. Τσαλδάρη)</t>
  </si>
  <si>
    <t xml:space="preserve">https://maps.app.goo.gl/csxDnFnFrES1A16x7 </t>
  </si>
  <si>
    <t>Traffic light</t>
  </si>
  <si>
    <t>Μαυρομιχάλη: 25ης Μαρτίου έως Κανάρη</t>
  </si>
  <si>
    <t>Longitude</t>
  </si>
  <si>
    <t xml:space="preserve">Latitude </t>
  </si>
  <si>
    <t>25ης Μαρτίου &amp; Αθανασίου Διάκου</t>
  </si>
  <si>
    <t>25ης Μαρτίου &amp; Κιλκίς</t>
  </si>
  <si>
    <t>1A</t>
  </si>
  <si>
    <t>1B</t>
  </si>
  <si>
    <t>2A</t>
  </si>
  <si>
    <t>2B</t>
  </si>
  <si>
    <t>25ης Μαρτίου &amp; Λ. Δημοκρατίας</t>
  </si>
  <si>
    <t>25ης Μαρτίου &amp; Kαλλέργη</t>
  </si>
  <si>
    <t>3C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</si>
  <si>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</si>
  <si>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</si>
  <si>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</si>
  <si>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</si>
  <si>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</si>
  <si>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</si>
  <si>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</si>
  <si>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</si>
  <si>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</si>
  <si>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</si>
  <si>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</si>
  <si>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25ης Μαρτίου &amp; Άθω</t>
  </si>
  <si>
    <t>5A</t>
  </si>
  <si>
    <t xml:space="preserve">25ης Μαρτίου &amp; Λαγκαδά </t>
  </si>
  <si>
    <t>6A</t>
  </si>
  <si>
    <t>6B</t>
  </si>
  <si>
    <t>6C</t>
  </si>
  <si>
    <t>#</t>
  </si>
  <si>
    <t>m</t>
  </si>
  <si>
    <t>Yes,No,Partial</t>
  </si>
  <si>
    <t>degrees</t>
  </si>
  <si>
    <t>%</t>
  </si>
  <si>
    <t>cm</t>
  </si>
  <si>
    <t>Yes,No</t>
  </si>
  <si>
    <t>Number</t>
  </si>
  <si>
    <t xml:space="preserve">Included?
Yes,No,Partial </t>
  </si>
  <si>
    <t>Included?</t>
  </si>
  <si>
    <t>Is object permanent?</t>
  </si>
  <si>
    <t>Legal?</t>
  </si>
  <si>
    <t>Permanent?</t>
  </si>
  <si>
    <t>Decibel (dBA)</t>
  </si>
  <si>
    <t>Month, Year</t>
  </si>
  <si>
    <t>Yes, No</t>
  </si>
  <si>
    <t>Pavement-Junction</t>
  </si>
  <si>
    <t>25ης Μαρτίου &amp; Φλέμινγκ</t>
  </si>
  <si>
    <t>7A</t>
  </si>
  <si>
    <t>25ης Μαρτίου &amp; Μπιζανίου</t>
  </si>
  <si>
    <t>8A</t>
  </si>
  <si>
    <t>8B</t>
  </si>
  <si>
    <t>25ης Μαρτίου &amp; Σκρα</t>
  </si>
  <si>
    <t>9A</t>
  </si>
  <si>
    <t>9B</t>
  </si>
  <si>
    <t>25ης Μαρτίου &amp; Δοιράνης</t>
  </si>
  <si>
    <t>10A</t>
  </si>
  <si>
    <t>10B</t>
  </si>
  <si>
    <t>25ης Μαρτίου &amp; Βαλτετσίου</t>
  </si>
  <si>
    <t>11D</t>
  </si>
  <si>
    <t>11A</t>
  </si>
  <si>
    <t>11C</t>
  </si>
  <si>
    <t>11B</t>
  </si>
  <si>
    <t>25ης Μαρτίου &amp; Λαχανά</t>
  </si>
  <si>
    <t>12A</t>
  </si>
  <si>
    <t>12B</t>
  </si>
  <si>
    <t>25ης Μαρτίου &amp; Μαυρομιχάλη</t>
  </si>
  <si>
    <t>13A</t>
  </si>
  <si>
    <t>13B</t>
  </si>
  <si>
    <t>14A</t>
  </si>
  <si>
    <t xml:space="preserve">Λ. Πηγής, 25ης Μαρτίου &amp; Γράμμου </t>
  </si>
  <si>
    <t>14B</t>
  </si>
  <si>
    <t>14C</t>
  </si>
  <si>
    <t>Λ. Πηγής &amp; Καποδιστρίου</t>
  </si>
  <si>
    <t>15A</t>
  </si>
  <si>
    <t>15E</t>
  </si>
  <si>
    <t>15F</t>
  </si>
  <si>
    <t>15B</t>
  </si>
  <si>
    <t>15C</t>
  </si>
  <si>
    <t>15D</t>
  </si>
  <si>
    <t>Λ. Πηγής &amp; Ομήρου</t>
  </si>
  <si>
    <t>16A</t>
  </si>
  <si>
    <t>16B</t>
  </si>
  <si>
    <t>Λ. Πηγής &amp; Ηρώων Πολυτεχνείου</t>
  </si>
  <si>
    <t>17A</t>
  </si>
  <si>
    <t>17B</t>
  </si>
  <si>
    <t>17C</t>
  </si>
  <si>
    <t>Λ. Πηγής &amp; Κωνσταντίνου Τσιμπρισκίδη</t>
  </si>
  <si>
    <t>18D</t>
  </si>
  <si>
    <t>18A</t>
  </si>
  <si>
    <t>18B</t>
  </si>
  <si>
    <t>18C</t>
  </si>
  <si>
    <t>18E</t>
  </si>
  <si>
    <t>Λ. Πηγής, Αγίας Λαύρας &amp; Παπαφλέσσα</t>
  </si>
  <si>
    <t>19A</t>
  </si>
  <si>
    <t>19B</t>
  </si>
  <si>
    <t>19C</t>
  </si>
  <si>
    <t>19D</t>
  </si>
  <si>
    <t>19E</t>
  </si>
  <si>
    <t>Λ.Πηγής &amp; Ελ. Βενιζέλου</t>
  </si>
  <si>
    <t>20A</t>
  </si>
  <si>
    <t>20B</t>
  </si>
  <si>
    <t>Λ. Πηγής &amp; Τροίας</t>
  </si>
  <si>
    <t>21A</t>
  </si>
  <si>
    <t>21B</t>
  </si>
  <si>
    <t>22A</t>
  </si>
  <si>
    <t>22B</t>
  </si>
  <si>
    <t>Λ. Πηγής &amp; Αναπήρων Πολέμου</t>
  </si>
  <si>
    <t>Λ. Πηγής &amp; Σουλίου</t>
  </si>
  <si>
    <t>Λ. Πηγής &amp;Αλ. Ζαίμη</t>
  </si>
  <si>
    <t>24A</t>
  </si>
  <si>
    <t>24B</t>
  </si>
  <si>
    <t>Σωκράτους &amp; Π. Τσαλδάρη</t>
  </si>
  <si>
    <t>25A</t>
  </si>
  <si>
    <t>25B</t>
  </si>
  <si>
    <t>26A</t>
  </si>
  <si>
    <t>Αλ. Ζαίμη &amp; Π. Τσαλδάρη</t>
  </si>
  <si>
    <t>26B</t>
  </si>
  <si>
    <t>Π. Τσαλδάρη, Δημ. Ψαθά &amp; Ιπποκράτους</t>
  </si>
  <si>
    <t xml:space="preserve"> Αβύδου &amp; Π. Τσαλδάρη </t>
  </si>
  <si>
    <t>27A</t>
  </si>
  <si>
    <t>27B</t>
  </si>
  <si>
    <t>Π. Τσαλδάρη &amp; Νικ. Πλαστήρα</t>
  </si>
  <si>
    <t>28A</t>
  </si>
  <si>
    <t>28B</t>
  </si>
  <si>
    <t>Π. Τσαλδάρη &amp; Δημ. Γούναρη</t>
  </si>
  <si>
    <t>29A</t>
  </si>
  <si>
    <t>29B</t>
  </si>
  <si>
    <t>Π. Τσαλδάρη, Ελ. Βενιζέλου, Μαρκ. Μπότσαρη &amp; Λεωφ. Δημοκρατίας</t>
  </si>
  <si>
    <t>Right (Παναγή Τσαλδάρη)</t>
  </si>
  <si>
    <t>Right (Ελ. Βενιζέλου)</t>
  </si>
  <si>
    <t>3ης Σεπτεμβρίου &amp; Λ. Δημοκρατίας</t>
  </si>
  <si>
    <t>30A</t>
  </si>
  <si>
    <t>30B</t>
  </si>
  <si>
    <t>31A</t>
  </si>
  <si>
    <t>31B</t>
  </si>
  <si>
    <t>31C</t>
  </si>
  <si>
    <t>Right (Λ. Δημοκρατίας)\</t>
  </si>
  <si>
    <t>Ηρώου &amp; Λ. Δημοκρατίας</t>
  </si>
  <si>
    <t>32A</t>
  </si>
  <si>
    <t>32B</t>
  </si>
  <si>
    <t>Right  (Λ. Δημοκρατίας)</t>
  </si>
  <si>
    <t>32C</t>
  </si>
  <si>
    <r>
      <t>Κέρκυρας (</t>
    </r>
    <r>
      <rPr>
        <b/>
        <sz val="11"/>
        <color rgb="FFFF0000"/>
        <rFont val="Calibri"/>
        <family val="2"/>
        <scheme val="minor"/>
      </rPr>
      <t>Αντίθετη κατεύθυνση</t>
    </r>
    <r>
      <rPr>
        <b/>
        <sz val="11"/>
        <color theme="1"/>
        <rFont val="Calibri"/>
        <family val="2"/>
        <scheme val="minor"/>
      </rPr>
      <t>) &amp; Λ. Δημοκρατίας</t>
    </r>
  </si>
  <si>
    <t>33A</t>
  </si>
  <si>
    <t>33B</t>
  </si>
  <si>
    <t>Right (Λ. Δημοκρατίας)</t>
  </si>
  <si>
    <t>Σπύρου Μπέγκα &amp; Λ.  Δημοκρατίας</t>
  </si>
  <si>
    <t>34A</t>
  </si>
  <si>
    <t>34B</t>
  </si>
  <si>
    <t>34C</t>
  </si>
  <si>
    <t>Σπύρου Μπέγκα &amp; Καλλέργη</t>
  </si>
  <si>
    <t>35A</t>
  </si>
  <si>
    <t>35B</t>
  </si>
  <si>
    <t>35C</t>
  </si>
  <si>
    <t>35D</t>
  </si>
  <si>
    <t>Σπύρου Μπέγκα &amp; Αθανασίου Διάκου</t>
  </si>
  <si>
    <t>36A</t>
  </si>
  <si>
    <t>36B</t>
  </si>
  <si>
    <t>36C</t>
  </si>
  <si>
    <t>36D</t>
  </si>
  <si>
    <t xml:space="preserve">Κέρκυρας &amp; Καλλέργη </t>
  </si>
  <si>
    <t>37A</t>
  </si>
  <si>
    <t>37B</t>
  </si>
  <si>
    <t>37C</t>
  </si>
  <si>
    <t>37D</t>
  </si>
  <si>
    <t>Κέρκυρας &amp; Αθανασίου Διάκου</t>
  </si>
  <si>
    <t>38A</t>
  </si>
  <si>
    <t>38B</t>
  </si>
  <si>
    <t>38C</t>
  </si>
  <si>
    <t>38D</t>
  </si>
  <si>
    <t>39A</t>
  </si>
  <si>
    <t>39B</t>
  </si>
  <si>
    <t>39C</t>
  </si>
  <si>
    <t>39D</t>
  </si>
  <si>
    <t>Ηρώου &amp; Καλλέργη</t>
  </si>
  <si>
    <t>Ηρώου &amp; Αθανασίου Διάκου</t>
  </si>
  <si>
    <t>40A</t>
  </si>
  <si>
    <t>40B</t>
  </si>
  <si>
    <t>40C</t>
  </si>
  <si>
    <t>40D</t>
  </si>
  <si>
    <t>Left (Καλλέργη)</t>
  </si>
  <si>
    <t>Right (Καλλέργη)</t>
  </si>
  <si>
    <t>41A</t>
  </si>
  <si>
    <t>41B</t>
  </si>
  <si>
    <t xml:space="preserve">Αθανασίου Διάκου &amp; Τσαγκάρη </t>
  </si>
  <si>
    <t xml:space="preserve">Αλέξανδρου Παναγούλη &amp; Μαρκ. Μπότσαρη </t>
  </si>
  <si>
    <t>Π. Τσαλδάρη: Από Ελ. Βενιζέλου έως Σωκράτους</t>
  </si>
  <si>
    <t>42A</t>
  </si>
  <si>
    <t>42B</t>
  </si>
  <si>
    <t>Left (Μαρκ. Μπότσαρη)</t>
  </si>
  <si>
    <t>Αλέξανδρου Παναγούλη &amp; Ανώνυμη Οδός</t>
  </si>
  <si>
    <t>Right (Ανώνυμη Οδός)</t>
  </si>
  <si>
    <t>43A</t>
  </si>
  <si>
    <t>43B</t>
  </si>
  <si>
    <t>43C</t>
  </si>
  <si>
    <t>Αλέξανδρου Παναγούλη &amp; Τσαγκάρη</t>
  </si>
  <si>
    <t>44B</t>
  </si>
  <si>
    <t>44C</t>
  </si>
  <si>
    <t>Αλέξανδρου Παναγούλη &amp; Οδυσσέα Ανδρούτσου</t>
  </si>
  <si>
    <t>45A</t>
  </si>
  <si>
    <t>45B</t>
  </si>
  <si>
    <t>45C</t>
  </si>
  <si>
    <t>Υψηλάντου &amp; Μάρκου Μπότσαρη</t>
  </si>
  <si>
    <t>Right  (Οδυσσέα Ανδρούτσου)</t>
  </si>
  <si>
    <t>Left (Οδυσσέα Ανδρούτσου)</t>
  </si>
  <si>
    <t>46A</t>
  </si>
  <si>
    <t>46B</t>
  </si>
  <si>
    <t>46C</t>
  </si>
  <si>
    <t>Left (Μάρκου Μπότσαρη)</t>
  </si>
  <si>
    <t>Υψηλάντου &amp; Ανώνυμη Οδός</t>
  </si>
  <si>
    <t>47A</t>
  </si>
  <si>
    <t>47B</t>
  </si>
  <si>
    <t>Υψηλάντου &amp; Κολοκοτρώνη</t>
  </si>
  <si>
    <t>Left (Κολοκοτρώνη)</t>
  </si>
  <si>
    <t>Right (Κολοκοτρώνη)</t>
  </si>
  <si>
    <t>48A</t>
  </si>
  <si>
    <t>48B</t>
  </si>
  <si>
    <t>48C</t>
  </si>
  <si>
    <t>48D</t>
  </si>
  <si>
    <t>Υψηλάντου &amp; Οδυσσέα Ανδρούτσου</t>
  </si>
  <si>
    <t>49A</t>
  </si>
  <si>
    <t>49B</t>
  </si>
  <si>
    <t>49C</t>
  </si>
  <si>
    <t>49D</t>
  </si>
  <si>
    <t>Υψηλάντου &amp; Μπουμπουλίνας</t>
  </si>
  <si>
    <t>50A</t>
  </si>
  <si>
    <t>50B</t>
  </si>
  <si>
    <t>50C</t>
  </si>
  <si>
    <t>50D</t>
  </si>
  <si>
    <t>Κωνσταντίνου Τσιμπρισκίδη &amp; Μπουμπουλίνας</t>
  </si>
  <si>
    <t>51A</t>
  </si>
  <si>
    <t>51B</t>
  </si>
  <si>
    <t>51C</t>
  </si>
  <si>
    <t>51D</t>
  </si>
  <si>
    <t>52A</t>
  </si>
  <si>
    <t>52B</t>
  </si>
  <si>
    <t>53C</t>
  </si>
  <si>
    <t>52C</t>
  </si>
  <si>
    <t>52D</t>
  </si>
  <si>
    <r>
      <t>Κωνσταντίνου Τσιμπρισκίδη &amp; Παλαιών Πατρών Γερμανού (</t>
    </r>
    <r>
      <rPr>
        <b/>
        <sz val="11"/>
        <color rgb="FFFF0000"/>
        <rFont val="Calibri"/>
        <family val="2"/>
        <scheme val="minor"/>
      </rPr>
      <t>Αντίθετη κατεύθυνση</t>
    </r>
    <r>
      <rPr>
        <b/>
        <sz val="11"/>
        <color theme="1"/>
        <rFont val="Calibri"/>
        <family val="2"/>
        <scheme val="minor"/>
      </rPr>
      <t>)</t>
    </r>
  </si>
  <si>
    <t>Κωνσταντίνου Τσιμπρισκίδη &amp; Ρήγα Φεραίου</t>
  </si>
  <si>
    <t>53A</t>
  </si>
  <si>
    <t>53B</t>
  </si>
  <si>
    <t>53D</t>
  </si>
  <si>
    <t>Κωνσταντίνου Τσιμπρισκίδη &amp; Κανάρη</t>
  </si>
  <si>
    <t>54A</t>
  </si>
  <si>
    <t>54B</t>
  </si>
  <si>
    <t>54C</t>
  </si>
  <si>
    <t>54D</t>
  </si>
  <si>
    <t>Left (Κανάρη)</t>
  </si>
  <si>
    <t>Right  (Κανάρη)</t>
  </si>
  <si>
    <t>Κωνσταντίνου Τσιμπρισκίδη &amp; Μιαούλη</t>
  </si>
  <si>
    <t>55A</t>
  </si>
  <si>
    <t>55B</t>
  </si>
  <si>
    <t>55C</t>
  </si>
  <si>
    <t>55D</t>
  </si>
  <si>
    <r>
      <t>Κωνσταντίνου Τσιμπρισκίδη &amp; Παπαφλέσσα (</t>
    </r>
    <r>
      <rPr>
        <b/>
        <sz val="11"/>
        <color rgb="FFFF0000"/>
        <rFont val="Calibri"/>
        <family val="2"/>
        <scheme val="minor"/>
      </rPr>
      <t>Αντίθετη κατεύθυνση</t>
    </r>
    <r>
      <rPr>
        <b/>
        <sz val="11"/>
        <color theme="1"/>
        <rFont val="Calibri"/>
        <family val="2"/>
        <scheme val="minor"/>
      </rPr>
      <t>)</t>
    </r>
  </si>
  <si>
    <t>56A</t>
  </si>
  <si>
    <t>56B</t>
  </si>
  <si>
    <t>56C</t>
  </si>
  <si>
    <t>56D</t>
  </si>
  <si>
    <t xml:space="preserve">Καποδιστρίου &amp; Παπαφλέσσα </t>
  </si>
  <si>
    <t>Left (Παπαφλέσσα)</t>
  </si>
  <si>
    <t>Right  (Παπαφλέσσα)</t>
  </si>
  <si>
    <t>57A</t>
  </si>
  <si>
    <t>57B</t>
  </si>
  <si>
    <t>57C</t>
  </si>
  <si>
    <t>57D</t>
  </si>
  <si>
    <t>57E</t>
  </si>
  <si>
    <t>Μαυρομιχάλη &amp; Παπαφλέσσα</t>
  </si>
  <si>
    <t>Μαυρομιχάλη, Βαλτετσίου &amp; Κανάρη</t>
  </si>
  <si>
    <t>Left (Βαλτετσίου)</t>
  </si>
  <si>
    <t>Right  (Βαλτετσίου)</t>
  </si>
  <si>
    <t>58A</t>
  </si>
  <si>
    <t>58B</t>
  </si>
  <si>
    <t>58C</t>
  </si>
  <si>
    <t>58D</t>
  </si>
  <si>
    <t>59A</t>
  </si>
  <si>
    <t>59B</t>
  </si>
  <si>
    <t>59C</t>
  </si>
  <si>
    <t xml:space="preserve">Junction &amp; End of pavement </t>
  </si>
  <si>
    <t>Junction (Παπαφλέσσα)</t>
  </si>
  <si>
    <t xml:space="preserve"> Μαρκ. Μπότσαρη &amp; 3ης Σεπτεμβρίου </t>
  </si>
  <si>
    <t>60A</t>
  </si>
  <si>
    <t>60B</t>
  </si>
  <si>
    <t>60C</t>
  </si>
  <si>
    <t>60+sign+44</t>
  </si>
  <si>
    <r>
      <t xml:space="preserve"> Καραισκάκη &amp; 3ης Σεπτεμβίου (</t>
    </r>
    <r>
      <rPr>
        <b/>
        <sz val="11"/>
        <color rgb="FFFF0000"/>
        <rFont val="Calibri"/>
        <family val="2"/>
        <scheme val="minor"/>
      </rPr>
      <t>Αντίθετη κατεύθυνση</t>
    </r>
    <r>
      <rPr>
        <b/>
        <sz val="11"/>
        <color theme="1"/>
        <rFont val="Calibri"/>
        <family val="2"/>
        <scheme val="minor"/>
      </rPr>
      <t>)</t>
    </r>
  </si>
  <si>
    <t>Right and Left refer to the first road written in each node</t>
  </si>
  <si>
    <t>When the Right and Left pavement is referred to the second (or third) road of each junction, then the respective road is written in parenthesis.</t>
  </si>
  <si>
    <t>Notes</t>
  </si>
  <si>
    <t xml:space="preserve"> 3ης Σεπτεμβίου &amp; Κολοκοτρώνη</t>
  </si>
  <si>
    <t>62A</t>
  </si>
  <si>
    <t>62B</t>
  </si>
  <si>
    <t xml:space="preserve"> 3ης Σεπτεμβίου &amp; Οδυσσέα Ανδρούτσου</t>
  </si>
  <si>
    <t>63A</t>
  </si>
  <si>
    <t>63B</t>
  </si>
  <si>
    <t>63C</t>
  </si>
  <si>
    <t>63D</t>
  </si>
  <si>
    <t xml:space="preserve"> 3ης Σεπτεμβίου &amp; Μπουμπουλίνας</t>
  </si>
  <si>
    <t>64A</t>
  </si>
  <si>
    <t>64B</t>
  </si>
  <si>
    <t>64C</t>
  </si>
  <si>
    <t>64D</t>
  </si>
  <si>
    <t>Ελ. Βενιζέλου, Καραισκάκη &amp; Πόντου</t>
  </si>
  <si>
    <t>Left (Πόντου)</t>
  </si>
  <si>
    <t>Right (Πόντου)</t>
  </si>
  <si>
    <t>Left (Καραισκάκη)</t>
  </si>
  <si>
    <t>Right (Καραισκάκη)</t>
  </si>
  <si>
    <t>65A</t>
  </si>
  <si>
    <t>65B</t>
  </si>
  <si>
    <t>65C</t>
  </si>
  <si>
    <t>65D</t>
  </si>
  <si>
    <t>66A</t>
  </si>
  <si>
    <t>66B</t>
  </si>
  <si>
    <t>66C</t>
  </si>
  <si>
    <t>66D</t>
  </si>
  <si>
    <t>Ελ. Βενιζέλου &amp; Οδυσσέα Ανδρούτσου</t>
  </si>
  <si>
    <r>
      <t>Ελ. Βενιζέλου &amp; Κολοκοτρώνη (</t>
    </r>
    <r>
      <rPr>
        <b/>
        <sz val="11"/>
        <color rgb="FFFF0000"/>
        <rFont val="Calibri"/>
        <family val="2"/>
        <scheme val="minor"/>
      </rPr>
      <t>Αντίθετη κατεύθυνση</t>
    </r>
    <r>
      <rPr>
        <b/>
        <sz val="11"/>
        <color theme="1"/>
        <rFont val="Calibri"/>
        <family val="2"/>
        <scheme val="minor"/>
      </rPr>
      <t>)</t>
    </r>
  </si>
  <si>
    <t>67A</t>
  </si>
  <si>
    <t>67B</t>
  </si>
  <si>
    <t>67C</t>
  </si>
  <si>
    <t>Ελ. Βενιζέλου, Σουλίου, Μπουμπουλίνας &amp; Δημ. Ψαθά</t>
  </si>
  <si>
    <t>Right (Οδυσσέα Ανδρούτσου)</t>
  </si>
  <si>
    <t>Left (Δημ. Ψαθά)</t>
  </si>
  <si>
    <t>Right (Δημ. Ψαθά)</t>
  </si>
  <si>
    <t>68A</t>
  </si>
  <si>
    <t>68B</t>
  </si>
  <si>
    <t>68C</t>
  </si>
  <si>
    <t>Left (Σουλίου)</t>
  </si>
  <si>
    <t>Right (Σουλίου)</t>
  </si>
  <si>
    <t>Left (Μπουμπουλίνας)</t>
  </si>
  <si>
    <t>Right  (Μπουμπουλίνας)</t>
  </si>
  <si>
    <t>Ελ. Βενιζέλου &amp; Παλαιών Πατρών Γερμανού</t>
  </si>
  <si>
    <t>69A</t>
  </si>
  <si>
    <t>69B</t>
  </si>
  <si>
    <t>69C</t>
  </si>
  <si>
    <t>69D</t>
  </si>
  <si>
    <t>Left (Παλαιών Πατρών Γερμανού)</t>
  </si>
  <si>
    <t>Right  (Παλαιών Πατρών Γερμανού)</t>
  </si>
  <si>
    <t>Ελ. Βενιζέλου &amp; Ρήγα Φεραίου</t>
  </si>
  <si>
    <t>Left (Ρήγα Φεραίου)</t>
  </si>
  <si>
    <t>Right  (Ρήγα Φεραίου)</t>
  </si>
  <si>
    <t>Ελ. Βενιζέλου &amp; Αναπήρων Πολέμου</t>
  </si>
  <si>
    <t>Ελ. Βενιζέλου &amp; Μιαούλη</t>
  </si>
  <si>
    <t>Ελ. Βενιζέλου &amp; Κανάρη</t>
  </si>
  <si>
    <t>Νικ. Πλαστήρα &amp; Πόντου</t>
  </si>
  <si>
    <t>Πόντου &amp; Αβύδου</t>
  </si>
  <si>
    <t>Δημ. Ψαθά, Τζαβέλλα &amp; Πόντου</t>
  </si>
  <si>
    <t>Σουλίου &amp; Τζαβέλλα</t>
  </si>
  <si>
    <t>70A</t>
  </si>
  <si>
    <t>70B</t>
  </si>
  <si>
    <t>77A</t>
  </si>
  <si>
    <t>77B</t>
  </si>
  <si>
    <t>76A</t>
  </si>
  <si>
    <t>76B</t>
  </si>
  <si>
    <t>75A</t>
  </si>
  <si>
    <t>75B</t>
  </si>
  <si>
    <t>74A</t>
  </si>
  <si>
    <t>74B</t>
  </si>
  <si>
    <t>73A</t>
  </si>
  <si>
    <t>73B</t>
  </si>
  <si>
    <t>72A</t>
  </si>
  <si>
    <t>72B</t>
  </si>
  <si>
    <t>71A</t>
  </si>
  <si>
    <t>71B</t>
  </si>
  <si>
    <t>Λ. Δημοκρατίας &amp; Στρ. Μακρυγιάννη</t>
  </si>
  <si>
    <t>Λ. Δημοκρατίας &amp; Κυκλάδων</t>
  </si>
  <si>
    <t>78A</t>
  </si>
  <si>
    <t>78B</t>
  </si>
  <si>
    <t>79A</t>
  </si>
  <si>
    <t>79B</t>
  </si>
  <si>
    <t>Λ. Δημοκρατίας &amp; Νικ. Λιοδήμου</t>
  </si>
  <si>
    <t>80A</t>
  </si>
  <si>
    <t>80B</t>
  </si>
  <si>
    <t>23A</t>
  </si>
  <si>
    <t>23B</t>
  </si>
  <si>
    <t>44A</t>
  </si>
  <si>
    <t>Edge</t>
  </si>
  <si>
    <t>Points included</t>
  </si>
  <si>
    <t>1_2</t>
  </si>
  <si>
    <t>Footway Width (Total in junction- Free in middle points)</t>
  </si>
  <si>
    <t>164 (no free width)</t>
  </si>
  <si>
    <t>190 (90 free)</t>
  </si>
  <si>
    <t>135bus+70free with columnÂ </t>
  </si>
  <si>
    <t>80+tree+70</t>
  </si>
  <si>
    <t>78+tree+100(220 όλο το πεζοδρόμιο)</t>
  </si>
  <si>
    <t>180 (135 bus stop)</t>
  </si>
  <si>
    <t>125+125 (column in between)</t>
  </si>
  <si>
    <t>137 (63 bench)</t>
  </si>
  <si>
    <t>83+100 (obstacle in between)</t>
  </si>
  <si>
    <t>85+100(obstacle in between)</t>
  </si>
  <si>
    <t>94+90 (obstacle in between)</t>
  </si>
  <si>
    <t>128 (50 free)</t>
  </si>
  <si>
    <t>200 (70 column)</t>
  </si>
  <si>
    <t>73+60 (obstacle in between)</t>
  </si>
  <si>
    <t>116+tree</t>
  </si>
  <si>
    <t>200 (το περίπτερο πιάνει όλο το πεζοδρόμιο σε όλο το πλάτος του)</t>
  </si>
  <si>
    <t>187 (84 free)</t>
  </si>
  <si>
    <t>90+ traffic light</t>
  </si>
  <si>
    <t>150 stop+40 free</t>
  </si>
  <si>
    <t>138+tree</t>
  </si>
  <si>
    <t>110 (υπάρχει σκαλί στο σημείο του πεζοδρομίου αυτό ακριβως εκεί που βρίσκεται η κολώνα) δεν περναει τιποτα</t>
  </si>
  <si>
    <t>50+column+62</t>
  </si>
  <si>
    <t>40+tree+48 (115)</t>
  </si>
  <si>
    <t>40+tree+48(110)</t>
  </si>
  <si>
    <t xml:space="preserve">84 (δεν περνάει τίποτα λόγω τοιχίου γύρω απο την κολώνα) </t>
  </si>
  <si>
    <t>115 (45 free)</t>
  </si>
  <si>
    <t>92 free</t>
  </si>
  <si>
    <t>126 το πεζοδρομιο σταματαει δημιουργώντας σκαλακι ισοπεδο με το δρομο για τον καδο (δεν περναει τιποτα)</t>
  </si>
  <si>
    <t>130 stop+110 free</t>
  </si>
  <si>
    <t>150 (100 free)</t>
  </si>
  <si>
    <t>165 (70 free)</t>
  </si>
  <si>
    <t>80+140stop+90</t>
  </si>
  <si>
    <t>100+column(40)</t>
  </si>
  <si>
    <t xml:space="preserve">Middle points included </t>
  </si>
  <si>
    <t>2_3</t>
  </si>
  <si>
    <t>min pavement width</t>
  </si>
  <si>
    <t>3_4</t>
  </si>
  <si>
    <t>4_5</t>
  </si>
  <si>
    <t>5_6</t>
  </si>
  <si>
    <t>Node Number</t>
  </si>
  <si>
    <t>Node Name</t>
  </si>
  <si>
    <t>6_7</t>
  </si>
  <si>
    <t>2_1</t>
  </si>
  <si>
    <t>Side 1</t>
  </si>
  <si>
    <t>Side 2</t>
  </si>
  <si>
    <t>27C</t>
  </si>
  <si>
    <t>27D</t>
  </si>
  <si>
    <t>29C</t>
  </si>
  <si>
    <t>29D</t>
  </si>
  <si>
    <t>31D</t>
  </si>
  <si>
    <t>31E</t>
  </si>
  <si>
    <t>33C</t>
  </si>
  <si>
    <t>33D</t>
  </si>
  <si>
    <t>36E</t>
  </si>
  <si>
    <t>36F</t>
  </si>
  <si>
    <t>36G</t>
  </si>
  <si>
    <t>36H</t>
  </si>
  <si>
    <t>38E</t>
  </si>
  <si>
    <t>38F</t>
  </si>
  <si>
    <t>38G</t>
  </si>
  <si>
    <t>38H</t>
  </si>
  <si>
    <t>41C</t>
  </si>
  <si>
    <t>41D</t>
  </si>
  <si>
    <t xml:space="preserve">47C </t>
  </si>
  <si>
    <t>50E</t>
  </si>
  <si>
    <t>50F</t>
  </si>
  <si>
    <t>55E</t>
  </si>
  <si>
    <t>55F</t>
  </si>
  <si>
    <t>57F</t>
  </si>
  <si>
    <t>57G</t>
  </si>
  <si>
    <t>57H</t>
  </si>
  <si>
    <t>59D</t>
  </si>
  <si>
    <t>61A</t>
  </si>
  <si>
    <t>61B</t>
  </si>
  <si>
    <t>61C</t>
  </si>
  <si>
    <t/>
  </si>
  <si>
    <t>66E</t>
  </si>
  <si>
    <t>66F</t>
  </si>
  <si>
    <t>66G</t>
  </si>
  <si>
    <t>66H</t>
  </si>
  <si>
    <t>67D</t>
  </si>
  <si>
    <t>69E</t>
  </si>
  <si>
    <t>69F</t>
  </si>
  <si>
    <t>69G</t>
  </si>
  <si>
    <t>70C</t>
  </si>
  <si>
    <t>70D</t>
  </si>
  <si>
    <t>74C</t>
  </si>
  <si>
    <t>74D</t>
  </si>
  <si>
    <t>79C</t>
  </si>
  <si>
    <t>79D</t>
  </si>
  <si>
    <t>V (km/h)</t>
  </si>
  <si>
    <t>V (m/s)</t>
  </si>
  <si>
    <t>seconds</t>
  </si>
  <si>
    <t>Total Number of edges</t>
  </si>
  <si>
    <t xml:space="preserve">Pavement Side </t>
  </si>
  <si>
    <t>2_3MC</t>
  </si>
  <si>
    <t>1_2MB</t>
  </si>
  <si>
    <t>Mobility impaired</t>
  </si>
  <si>
    <t>Accessible</t>
  </si>
  <si>
    <t xml:space="preserve">Pedestrians </t>
  </si>
  <si>
    <t>Mobility Impaired</t>
  </si>
  <si>
    <t>Visually Impaired</t>
  </si>
  <si>
    <t>point with min pavement width</t>
  </si>
  <si>
    <t>1_2MA</t>
  </si>
  <si>
    <t>1_35</t>
  </si>
  <si>
    <t>1_2MC</t>
  </si>
  <si>
    <t>1_2MD</t>
  </si>
  <si>
    <t>2_3MA</t>
  </si>
  <si>
    <t>2_3MB</t>
  </si>
  <si>
    <t>7_8</t>
  </si>
  <si>
    <t>8_9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</si>
  <si>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</si>
  <si>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</si>
  <si>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</si>
  <si>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</si>
  <si>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</si>
  <si>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</si>
  <si>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</si>
  <si>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</si>
  <si>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</si>
  <si>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</si>
  <si>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</si>
  <si>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</si>
  <si>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</si>
  <si>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</si>
  <si>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</si>
  <si>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</si>
  <si>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</si>
  <si>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</si>
  <si>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</si>
  <si>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</si>
  <si>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</si>
  <si>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</si>
  <si>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</si>
  <si>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32_81</t>
  </si>
  <si>
    <t>80_81</t>
  </si>
  <si>
    <t>33_80</t>
  </si>
  <si>
    <t>33_34</t>
  </si>
  <si>
    <t>34_79</t>
  </si>
  <si>
    <t>35_79</t>
  </si>
  <si>
    <t>2_36</t>
  </si>
  <si>
    <t>35_36</t>
  </si>
  <si>
    <t>36_37</t>
  </si>
  <si>
    <t>3_37</t>
  </si>
  <si>
    <t>34_38</t>
  </si>
  <si>
    <t>36_38</t>
  </si>
  <si>
    <t>38_39</t>
  </si>
  <si>
    <t>37_39</t>
  </si>
  <si>
    <t>33_40</t>
  </si>
  <si>
    <t>38_40</t>
  </si>
  <si>
    <t>40_41</t>
  </si>
  <si>
    <t>39_42</t>
  </si>
  <si>
    <t>41_42</t>
  </si>
  <si>
    <t>42_45</t>
  </si>
  <si>
    <t>41_43</t>
  </si>
  <si>
    <t>43_44</t>
  </si>
  <si>
    <t>44_45</t>
  </si>
  <si>
    <t>47_48</t>
  </si>
  <si>
    <t>44_48</t>
  </si>
  <si>
    <t>48_49</t>
  </si>
  <si>
    <t>49_50</t>
  </si>
  <si>
    <t>46_50</t>
  </si>
  <si>
    <t>50_51</t>
  </si>
  <si>
    <t>51_52</t>
  </si>
  <si>
    <t>52_53</t>
  </si>
  <si>
    <t>53_54</t>
  </si>
  <si>
    <t>54_55</t>
  </si>
  <si>
    <t>55_59</t>
  </si>
  <si>
    <t>11_59</t>
  </si>
  <si>
    <t>59_60</t>
  </si>
  <si>
    <t>Pedestrians Side 1</t>
  </si>
  <si>
    <t>60_13</t>
  </si>
  <si>
    <t>55_56</t>
  </si>
  <si>
    <t>56_57</t>
  </si>
  <si>
    <t>58_60</t>
  </si>
  <si>
    <t>15_58</t>
  </si>
  <si>
    <t>18_57</t>
  </si>
  <si>
    <t>19_57</t>
  </si>
  <si>
    <t>32_61</t>
  </si>
  <si>
    <t>47_61</t>
  </si>
  <si>
    <t>61_62</t>
  </si>
  <si>
    <t>62_63</t>
  </si>
  <si>
    <t>49_63</t>
  </si>
  <si>
    <t>63_64</t>
  </si>
  <si>
    <t>50_64</t>
  </si>
  <si>
    <t>64_65</t>
  </si>
  <si>
    <t>51_65</t>
  </si>
  <si>
    <t>31_61</t>
  </si>
  <si>
    <t>31_66</t>
  </si>
  <si>
    <t>66_67</t>
  </si>
  <si>
    <t>63_67</t>
  </si>
  <si>
    <t>67_68</t>
  </si>
  <si>
    <t>64_68</t>
  </si>
  <si>
    <t>68_69</t>
  </si>
  <si>
    <t>65_69</t>
  </si>
  <si>
    <t>69_70</t>
  </si>
  <si>
    <t>53_70</t>
  </si>
  <si>
    <t>70_71</t>
  </si>
  <si>
    <t>54_71</t>
  </si>
  <si>
    <t>71_72</t>
  </si>
  <si>
    <t>72_73</t>
  </si>
  <si>
    <t>55_73</t>
  </si>
  <si>
    <t>73_74</t>
  </si>
  <si>
    <t>56_74</t>
  </si>
  <si>
    <t>20_74</t>
  </si>
  <si>
    <t>66_75</t>
  </si>
  <si>
    <t>29_75</t>
  </si>
  <si>
    <t>28_76</t>
  </si>
  <si>
    <t>75_76</t>
  </si>
  <si>
    <t>27_77</t>
  </si>
  <si>
    <t>76_77</t>
  </si>
  <si>
    <t>69_77</t>
  </si>
  <si>
    <t>77_78</t>
  </si>
  <si>
    <t>69_78</t>
  </si>
  <si>
    <t>23_78</t>
  </si>
  <si>
    <t>24_26</t>
  </si>
  <si>
    <t>45_46</t>
  </si>
  <si>
    <t>43_47</t>
  </si>
  <si>
    <t>3_4MA</t>
  </si>
  <si>
    <t>3_4MB</t>
  </si>
  <si>
    <t>4_5MA</t>
  </si>
  <si>
    <t>4_5MB</t>
  </si>
  <si>
    <t>5_6MA</t>
  </si>
  <si>
    <t>5_6MB</t>
  </si>
  <si>
    <t>7_8MA</t>
  </si>
  <si>
    <t>7_8MB</t>
  </si>
  <si>
    <t>8_9MA</t>
  </si>
  <si>
    <t>8_9MB</t>
  </si>
  <si>
    <t>9_10MA</t>
  </si>
  <si>
    <t>10_11MA</t>
  </si>
  <si>
    <t>10_11MB</t>
  </si>
  <si>
    <t>10_11MC</t>
  </si>
  <si>
    <t>10_11MD</t>
  </si>
  <si>
    <t>10_11ME</t>
  </si>
  <si>
    <t>10_11MF</t>
  </si>
  <si>
    <t>12_13MA</t>
  </si>
  <si>
    <t>12_13MB</t>
  </si>
  <si>
    <t>12_13MC</t>
  </si>
  <si>
    <t>12_13MD</t>
  </si>
  <si>
    <t>12_13ME</t>
  </si>
  <si>
    <t>12_13MF</t>
  </si>
  <si>
    <t>12_13MG</t>
  </si>
  <si>
    <t>12_13MH</t>
  </si>
  <si>
    <t>12_13MI</t>
  </si>
  <si>
    <t>12_13MJ</t>
  </si>
  <si>
    <t>12_13MK</t>
  </si>
  <si>
    <t>12_13ML</t>
  </si>
  <si>
    <t>14_15MA</t>
  </si>
  <si>
    <t>14_15MB</t>
  </si>
  <si>
    <t>15_16MA</t>
  </si>
  <si>
    <t>17_18MA</t>
  </si>
  <si>
    <t>17_18MB</t>
  </si>
  <si>
    <t>17_18MC</t>
  </si>
  <si>
    <t>17_18MD</t>
  </si>
  <si>
    <t>18_19MA</t>
  </si>
  <si>
    <t>19_20MA</t>
  </si>
  <si>
    <t>21_22MA</t>
  </si>
  <si>
    <t>21_22MB</t>
  </si>
  <si>
    <t>22_23MB</t>
  </si>
  <si>
    <t>22_23MA</t>
  </si>
  <si>
    <t>23_24MA</t>
  </si>
  <si>
    <t>23_24MB</t>
  </si>
  <si>
    <t>23_24MC</t>
  </si>
  <si>
    <t>24_25MA</t>
  </si>
  <si>
    <t>24_25MB</t>
  </si>
  <si>
    <t>25_26MA</t>
  </si>
  <si>
    <t>25_26MB</t>
  </si>
  <si>
    <t>25_26MC</t>
  </si>
  <si>
    <t>25_26MD</t>
  </si>
  <si>
    <t>25_26ME</t>
  </si>
  <si>
    <t>25_26MF</t>
  </si>
  <si>
    <t>27_28MA</t>
  </si>
  <si>
    <t>27_28MB</t>
  </si>
  <si>
    <t>29_30MA</t>
  </si>
  <si>
    <t>30_31MA</t>
  </si>
  <si>
    <t>30_31MB</t>
  </si>
  <si>
    <t>31_32MA</t>
  </si>
  <si>
    <t>32_81MA</t>
  </si>
  <si>
    <t>32_81MB</t>
  </si>
  <si>
    <t>32_81MC</t>
  </si>
  <si>
    <t>32_81MD</t>
  </si>
  <si>
    <t>80_81MA</t>
  </si>
  <si>
    <t>33_80MA</t>
  </si>
  <si>
    <t>33_80MB</t>
  </si>
  <si>
    <t>33_80MC</t>
  </si>
  <si>
    <t>33_34MA</t>
  </si>
  <si>
    <t>33_34MB</t>
  </si>
  <si>
    <t>35_79MA</t>
  </si>
  <si>
    <t>1_35MA</t>
  </si>
  <si>
    <t>1_35MB</t>
  </si>
  <si>
    <t>1_35MC</t>
  </si>
  <si>
    <t>1_35MD</t>
  </si>
  <si>
    <t>1_35ME</t>
  </si>
  <si>
    <t>2_36MA</t>
  </si>
  <si>
    <t>2_36MB</t>
  </si>
  <si>
    <t>2_36MC</t>
  </si>
  <si>
    <t>2_36MD</t>
  </si>
  <si>
    <t>2_36ME</t>
  </si>
  <si>
    <t>2_36MF</t>
  </si>
  <si>
    <t>36_37MA</t>
  </si>
  <si>
    <t>3_37MA</t>
  </si>
  <si>
    <t>3_37MB</t>
  </si>
  <si>
    <t>36_38MA</t>
  </si>
  <si>
    <t>36_38MB</t>
  </si>
  <si>
    <t>36_38MC</t>
  </si>
  <si>
    <t>36_38MD</t>
  </si>
  <si>
    <t>36_38ME</t>
  </si>
  <si>
    <t>37_39MA</t>
  </si>
  <si>
    <t>37_39MB</t>
  </si>
  <si>
    <t>33_40MA</t>
  </si>
  <si>
    <t>33_40MB</t>
  </si>
  <si>
    <t>33_40MC</t>
  </si>
  <si>
    <t>38_40MA</t>
  </si>
  <si>
    <t>38_40MB</t>
  </si>
  <si>
    <t>38_40MC</t>
  </si>
  <si>
    <t>38_40MD</t>
  </si>
  <si>
    <t>38_40ME</t>
  </si>
  <si>
    <t>38_40MF</t>
  </si>
  <si>
    <t>40_41MA</t>
  </si>
  <si>
    <t>39_42MA</t>
  </si>
  <si>
    <t>39_42MB</t>
  </si>
  <si>
    <t>39_42MC</t>
  </si>
  <si>
    <t>39_42MD</t>
  </si>
  <si>
    <t>42_45MA</t>
  </si>
  <si>
    <t>42_45MB</t>
  </si>
  <si>
    <t>42_45MC</t>
  </si>
  <si>
    <t>42_45MD</t>
  </si>
  <si>
    <t>42_45ME</t>
  </si>
  <si>
    <t>42_45MF</t>
  </si>
  <si>
    <t>41_43MA</t>
  </si>
  <si>
    <t>41_43MB</t>
  </si>
  <si>
    <t>41_43MC</t>
  </si>
  <si>
    <t>43_44MA</t>
  </si>
  <si>
    <t>43_44MB</t>
  </si>
  <si>
    <t>47_48MA</t>
  </si>
  <si>
    <t>47_48MB</t>
  </si>
  <si>
    <t>47_48MC</t>
  </si>
  <si>
    <t>48_49MA</t>
  </si>
  <si>
    <t>46_50MA</t>
  </si>
  <si>
    <t>46_50MB</t>
  </si>
  <si>
    <t>50_51MA</t>
  </si>
  <si>
    <t>53_54MA</t>
  </si>
  <si>
    <t>11_59MA</t>
  </si>
  <si>
    <t>59_60MB</t>
  </si>
  <si>
    <t>59_60MA</t>
  </si>
  <si>
    <t>59_60MC</t>
  </si>
  <si>
    <t>59_60MD</t>
  </si>
  <si>
    <t>60_13MA</t>
  </si>
  <si>
    <t>60_13MB</t>
  </si>
  <si>
    <t>60_13MC</t>
  </si>
  <si>
    <t>60_13MD</t>
  </si>
  <si>
    <t>58_60MA</t>
  </si>
  <si>
    <t>58_60MB</t>
  </si>
  <si>
    <t>58_60MC</t>
  </si>
  <si>
    <t>15_58MA</t>
  </si>
  <si>
    <t>15_58MB</t>
  </si>
  <si>
    <t>15_58MC</t>
  </si>
  <si>
    <t>18_57MA</t>
  </si>
  <si>
    <t>19_57MA</t>
  </si>
  <si>
    <t>19_57MB</t>
  </si>
  <si>
    <t>50_64MA</t>
  </si>
  <si>
    <t>50_64MB</t>
  </si>
  <si>
    <t>64_65MA</t>
  </si>
  <si>
    <t>64_65MB</t>
  </si>
  <si>
    <t>51_65MA</t>
  </si>
  <si>
    <t>31_61MA</t>
  </si>
  <si>
    <t>31_61MB</t>
  </si>
  <si>
    <t>31_66MA</t>
  </si>
  <si>
    <t>31_66MB</t>
  </si>
  <si>
    <t>66_67MA</t>
  </si>
  <si>
    <t>64_68MA</t>
  </si>
  <si>
    <t>64_68MB</t>
  </si>
  <si>
    <t>68_69MA</t>
  </si>
  <si>
    <t>68_69MB</t>
  </si>
  <si>
    <t>65_69MA</t>
  </si>
  <si>
    <t>65_69MB</t>
  </si>
  <si>
    <t>65_69MC</t>
  </si>
  <si>
    <t>69_70MA</t>
  </si>
  <si>
    <t>69_70MB</t>
  </si>
  <si>
    <t>53_70MA</t>
  </si>
  <si>
    <t>53_70MB</t>
  </si>
  <si>
    <t>53_70MC</t>
  </si>
  <si>
    <t>56_74MA</t>
  </si>
  <si>
    <t>56_74MB</t>
  </si>
  <si>
    <t>66_75MA</t>
  </si>
  <si>
    <t>66_75MB</t>
  </si>
  <si>
    <t>29_75MA</t>
  </si>
  <si>
    <t>29_75MB</t>
  </si>
  <si>
    <t>27_77MA</t>
  </si>
  <si>
    <t>27_77MB</t>
  </si>
  <si>
    <t>69_77MA</t>
  </si>
  <si>
    <t>69_77MB</t>
  </si>
  <si>
    <t>69_78MA</t>
  </si>
  <si>
    <t>24_26MA</t>
  </si>
  <si>
    <t>24_26MB</t>
  </si>
  <si>
    <t>81A</t>
  </si>
  <si>
    <t>81B</t>
  </si>
  <si>
    <t>x</t>
  </si>
  <si>
    <t>worst case</t>
  </si>
  <si>
    <t>pavement inclusion</t>
  </si>
  <si>
    <t>crossing inclusion</t>
  </si>
  <si>
    <t xml:space="preserve">parked vehicles </t>
  </si>
  <si>
    <t>horizontal slope</t>
  </si>
  <si>
    <t>footway width</t>
  </si>
  <si>
    <t>dropped kerb</t>
  </si>
  <si>
    <t>objects blocking footway</t>
  </si>
  <si>
    <t>tactile paving</t>
  </si>
  <si>
    <t>Left (Ανώνυμη Οδός)</t>
  </si>
  <si>
    <t xml:space="preserve"> Αβύδου &amp; Πόντου </t>
  </si>
  <si>
    <t>Αλ. Ζαίμη  &amp; Λ. Πηγής</t>
  </si>
  <si>
    <t>57_58</t>
  </si>
  <si>
    <t>47C</t>
  </si>
  <si>
    <t>Right (Μπουμπουλίνας)</t>
  </si>
  <si>
    <t xml:space="preserve">Junction-Footway with Tactile Paving </t>
  </si>
  <si>
    <t xml:space="preserve">Π. Τσαλδάρη &amp; Αλ. Ζαίμη  </t>
  </si>
  <si>
    <t>Footway Width (Free)</t>
  </si>
  <si>
    <t>Footway Width (Total)</t>
  </si>
  <si>
    <t>Horizontal slope</t>
  </si>
  <si>
    <t>Tactile paving  (along footway)</t>
  </si>
  <si>
    <t>Kerb</t>
  </si>
  <si>
    <t xml:space="preserve">max Kerb slope </t>
  </si>
  <si>
    <t>Legal/Illegal?</t>
  </si>
  <si>
    <t>Parked vehicles</t>
  </si>
  <si>
    <t>https://www.leitfadenbarrierefreiesbauen.de/fileadmin/downloads/archiv/barrierefreies_bauen_leitfaden_en_bf_version2.pdf</t>
  </si>
  <si>
    <t>DIN 32984 (secured file)</t>
  </si>
  <si>
    <t>Guidance on the Use of Tactile Paving Surfaces</t>
  </si>
  <si>
    <t>ISO 21542:2021</t>
  </si>
  <si>
    <t>DIN 18040- 3 (secured file)</t>
  </si>
  <si>
    <t>ΦΕΚ 6213/2022</t>
  </si>
  <si>
    <t xml:space="preserve">Source </t>
  </si>
  <si>
    <t>0.5m</t>
  </si>
  <si>
    <t>NA</t>
  </si>
  <si>
    <t>Min Tactile Paving Height</t>
  </si>
  <si>
    <t>0.4*0.4m| 0.45*0.45m | 0.2*0.133m</t>
  </si>
  <si>
    <t>0.3m*0.3m - 0.6m*0.6m</t>
  </si>
  <si>
    <t>0.3*0.3m | 0.4*0.4m</t>
  </si>
  <si>
    <t>Tactile Paving Dimensions</t>
  </si>
  <si>
    <t>Distance between two blisters: 67mm, 
Distance between the first blister and tile edge: 33mm</t>
  </si>
  <si>
    <t>3*2 (0.2*0.133m)</t>
  </si>
  <si>
    <t>Distance between two blisters: 64mm, 
Distance between the first blister and tile edge: 33mm</t>
  </si>
  <si>
    <t>7*7 (0.45*0.45m)</t>
  </si>
  <si>
    <t>Distance between two blisters: 66.8mm, 
Distance between the first blister and tile edge : 33mm</t>
  </si>
  <si>
    <t>6*6 (0.4*0.4m)</t>
  </si>
  <si>
    <t>Blisters Dimensions
(number, tile dimension)</t>
  </si>
  <si>
    <t>Platform edge (off street) warning surface</t>
  </si>
  <si>
    <t>Guidance path surface</t>
  </si>
  <si>
    <t>Segregated shared cycle track/footway surface and central Delineator strip (ladder &amp; tramline)</t>
  </si>
  <si>
    <r>
      <rPr>
        <b/>
        <sz val="11"/>
        <color rgb="FF000000"/>
        <rFont val="Calibri"/>
        <family val="2"/>
        <scheme val="minor"/>
      </rPr>
      <t>Type D</t>
    </r>
    <r>
      <rPr>
        <sz val="11"/>
        <color rgb="FF000000"/>
        <rFont val="Calibri"/>
        <family val="2"/>
        <scheme val="minor"/>
      </rPr>
      <t xml:space="preserve">: "Service" </t>
    </r>
  </si>
  <si>
    <t>Platform edge (on-street) warning surface (lozenge)</t>
  </si>
  <si>
    <r>
      <rPr>
        <b/>
        <sz val="11"/>
        <color rgb="FF000000"/>
        <rFont val="Calibri"/>
        <family val="2"/>
        <scheme val="minor"/>
      </rPr>
      <t>Type C</t>
    </r>
    <r>
      <rPr>
        <sz val="11"/>
        <color rgb="FF000000"/>
        <rFont val="Calibri"/>
        <family val="2"/>
        <scheme val="minor"/>
      </rPr>
      <t>: "Direction Change"</t>
    </r>
  </si>
  <si>
    <t>Corduroy hazard warning surface</t>
  </si>
  <si>
    <t>Studded slabs</t>
  </si>
  <si>
    <r>
      <rPr>
        <b/>
        <sz val="11"/>
        <color rgb="FF000000"/>
        <rFont val="Calibri"/>
        <family val="2"/>
        <scheme val="minor"/>
      </rPr>
      <t>Type B</t>
    </r>
    <r>
      <rPr>
        <sz val="11"/>
        <color rgb="FF000000"/>
        <rFont val="Calibri"/>
        <family val="2"/>
        <scheme val="minor"/>
      </rPr>
      <t>: "Warning" (Hazard)</t>
    </r>
  </si>
  <si>
    <t>Blister surface at pedestrian crossings</t>
  </si>
  <si>
    <t>Ribbed slabs</t>
  </si>
  <si>
    <r>
      <rPr>
        <b/>
        <sz val="11"/>
        <color rgb="FF000000"/>
        <rFont val="Calibri"/>
        <family val="2"/>
        <scheme val="minor"/>
      </rPr>
      <t>Type A</t>
    </r>
    <r>
      <rPr>
        <sz val="11"/>
        <color rgb="FF000000"/>
        <rFont val="Calibri"/>
        <family val="2"/>
        <scheme val="minor"/>
      </rPr>
      <t>: "Direction" (Guidance)</t>
    </r>
  </si>
  <si>
    <t>Tactile Paving Tile Types</t>
  </si>
  <si>
    <t>r = 0.02m</t>
  </si>
  <si>
    <t>Rounding of the kerb slope</t>
  </si>
  <si>
    <t>1.2m | 3m in heavy pedestrian flows</t>
  </si>
  <si>
    <t xml:space="preserve">1.2m </t>
  </si>
  <si>
    <t>Min Dropped Kerb Width</t>
  </si>
  <si>
    <t>8.33% | 5% if space exists</t>
  </si>
  <si>
    <t>6% without transverse slope | 12% max for ramps up to 1.0m length</t>
  </si>
  <si>
    <t>Dropped Kerb Slope</t>
  </si>
  <si>
    <t>2.3m</t>
  </si>
  <si>
    <t>2.25m</t>
  </si>
  <si>
    <t>Min Free Height</t>
  </si>
  <si>
    <t>Pedestrianisation</t>
  </si>
  <si>
    <t>Roads &lt; 6m</t>
  </si>
  <si>
    <t>Roads 6-9m</t>
  </si>
  <si>
    <t>Roads 9-12m</t>
  </si>
  <si>
    <t>Roads &gt;12m</t>
  </si>
  <si>
    <t>Min Obstracted Footway Width</t>
  </si>
  <si>
    <t>2m (1.5m min)</t>
  </si>
  <si>
    <t>1.8m (1.2m min| 0.9m for 18m length if there are construction works, stairs or smaller obstacles (trees, electricity boxes etc)</t>
  </si>
  <si>
    <t xml:space="preserve">Min Free Footway Width </t>
  </si>
  <si>
    <t>1% - 2%</t>
  </si>
  <si>
    <t>2% | 2.5% without horizontal slope</t>
  </si>
  <si>
    <t>5% | 10% in distances &lt;1000m | 8.33% preferably max</t>
  </si>
  <si>
    <t>3% | 6% with intermidiate landings</t>
  </si>
  <si>
    <t xml:space="preserve">EN </t>
  </si>
  <si>
    <t>EU</t>
  </si>
  <si>
    <t>DE</t>
  </si>
  <si>
    <t>EL</t>
  </si>
  <si>
    <t>Accessibility Standards</t>
  </si>
  <si>
    <t>Units</t>
  </si>
  <si>
    <t>21_74</t>
  </si>
  <si>
    <t>21_74MA</t>
  </si>
  <si>
    <t>y</t>
  </si>
  <si>
    <t>z</t>
  </si>
  <si>
    <t>Inaccessible</t>
  </si>
  <si>
    <t>71C</t>
  </si>
  <si>
    <t>Left (Βενιζέλου)</t>
  </si>
  <si>
    <t>71_72MA</t>
  </si>
  <si>
    <t>55_73MA</t>
  </si>
  <si>
    <t>20_74MA</t>
  </si>
  <si>
    <t>75_76MA</t>
  </si>
  <si>
    <t>76_77MA</t>
  </si>
  <si>
    <t>55_73MB</t>
  </si>
  <si>
    <t>Sign</t>
  </si>
  <si>
    <t>75_76MB</t>
  </si>
  <si>
    <t>77_78MA</t>
  </si>
  <si>
    <t>77_78MB</t>
  </si>
  <si>
    <t>61_62MB</t>
  </si>
  <si>
    <t>61_62MA</t>
  </si>
  <si>
    <t>43_47MA</t>
  </si>
  <si>
    <t>Dirty pavement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</si>
</sst>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mo"/>
    </font>
    <font>
      <sz val="10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charset val="161"/>
    </font>
    <font>
      <sz val="8"/>
      <name val="Calibri"/>
      <family val="2"/>
      <scheme val="minor"/>
    </font>
    <font>
      <sz val="11"/>
      <color rgb="FFFF0000"/>
      <name val="Calibri"/>
      <family val="2"/>
      <charset val="16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2"/>
      <color theme="0"/>
      <name val="Calibri"/>
      <family val="2"/>
    </font>
    <font>
      <sz val="10"/>
      <color rgb="FFFF0000"/>
      <name val="Arimo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mo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43" fillId="0" borderId="4"/>
    <xf numFmtId="0" fontId="60" fillId="0" borderId="0" applyNumberFormat="0" applyFill="0" applyBorder="0" applyAlignment="0" applyProtection="0"/>
    <xf numFmtId="0" fontId="8" fillId="0" borderId="4"/>
    <xf numFmtId="0" fontId="60" fillId="0" borderId="4" applyNumberFormat="0" applyFill="0" applyBorder="0" applyAlignment="0" applyProtection="0"/>
  </cellStyleXfs>
  <cellXfs count="827">
    <xf numFmtId="0" fontId="0" fillId="0" borderId="0" xfId="0"/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right"/>
    </xf>
    <xf numFmtId="0" fontId="40" fillId="0" borderId="6" xfId="0" applyFont="1" applyBorder="1"/>
    <xf numFmtId="49" fontId="40" fillId="0" borderId="6" xfId="0" applyNumberFormat="1" applyFont="1" applyBorder="1" applyAlignment="1">
      <alignment horizontal="center"/>
    </xf>
    <xf numFmtId="49" fontId="40" fillId="0" borderId="6" xfId="0" applyNumberFormat="1" applyFont="1" applyBorder="1"/>
    <xf numFmtId="2" fontId="42" fillId="0" borderId="6" xfId="0" applyNumberFormat="1" applyFont="1" applyBorder="1" applyAlignment="1">
      <alignment vertical="center"/>
    </xf>
    <xf numFmtId="0" fontId="40" fillId="4" borderId="6" xfId="0" applyFont="1" applyFill="1" applyBorder="1"/>
    <xf numFmtId="0" fontId="40" fillId="0" borderId="6" xfId="0" applyFont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" xfId="0" applyFont="1" applyBorder="1" applyAlignment="1">
      <alignment horizontal="center" wrapText="1"/>
    </xf>
    <xf numFmtId="0" fontId="40" fillId="0" borderId="8" xfId="0" applyFont="1" applyBorder="1" applyAlignment="1">
      <alignment horizontal="right"/>
    </xf>
    <xf numFmtId="0" fontId="40" fillId="0" borderId="8" xfId="0" applyFont="1" applyBorder="1"/>
    <xf numFmtId="49" fontId="40" fillId="0" borderId="8" xfId="0" applyNumberFormat="1" applyFont="1" applyBorder="1" applyAlignment="1">
      <alignment horizontal="center"/>
    </xf>
    <xf numFmtId="49" fontId="40" fillId="0" borderId="8" xfId="0" applyNumberFormat="1" applyFont="1" applyBorder="1"/>
    <xf numFmtId="2" fontId="42" fillId="0" borderId="8" xfId="0" applyNumberFormat="1" applyFont="1" applyBorder="1" applyAlignment="1">
      <alignment vertical="center"/>
    </xf>
    <xf numFmtId="0" fontId="40" fillId="0" borderId="8" xfId="0" applyFont="1" applyBorder="1" applyAlignment="1">
      <alignment horizontal="center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0" borderId="0" xfId="0" applyFont="1" applyAlignment="1">
      <alignment horizontal="center"/>
    </xf>
    <xf numFmtId="9" fontId="41" fillId="0" borderId="0" xfId="0" applyNumberFormat="1" applyFont="1" applyAlignment="1">
      <alignment horizontal="center" vertical="center"/>
    </xf>
    <xf numFmtId="2" fontId="42" fillId="0" borderId="0" xfId="0" applyNumberFormat="1" applyFont="1" applyAlignment="1">
      <alignment vertical="center"/>
    </xf>
    <xf numFmtId="0" fontId="40" fillId="0" borderId="6" xfId="0" applyFont="1" applyBorder="1" applyAlignment="1">
      <alignment wrapText="1"/>
    </xf>
    <xf numFmtId="0" fontId="40" fillId="0" borderId="6" xfId="0" applyFont="1" applyBorder="1" applyAlignment="1">
      <alignment horizontal="center" vertical="center"/>
    </xf>
    <xf numFmtId="0" fontId="45" fillId="6" borderId="6" xfId="0" applyFont="1" applyFill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6" xfId="0" applyFont="1" applyBorder="1"/>
    <xf numFmtId="0" fontId="44" fillId="0" borderId="7" xfId="0" applyFont="1" applyBorder="1" applyAlignment="1">
      <alignment horizontal="center"/>
    </xf>
    <xf numFmtId="0" fontId="40" fillId="0" borderId="6" xfId="0" applyFont="1" applyBorder="1" applyAlignment="1">
      <alignment horizontal="left"/>
    </xf>
    <xf numFmtId="49" fontId="40" fillId="0" borderId="6" xfId="0" applyNumberFormat="1" applyFont="1" applyBorder="1" applyAlignment="1">
      <alignment horizontal="left"/>
    </xf>
    <xf numFmtId="0" fontId="40" fillId="6" borderId="6" xfId="0" applyFont="1" applyFill="1" applyBorder="1"/>
    <xf numFmtId="0" fontId="40" fillId="6" borderId="6" xfId="0" applyFont="1" applyFill="1" applyBorder="1" applyAlignment="1">
      <alignment horizontal="center"/>
    </xf>
    <xf numFmtId="0" fontId="40" fillId="0" borderId="6" xfId="0" applyFont="1" applyBorder="1" applyAlignment="1">
      <alignment horizontal="right" wrapText="1"/>
    </xf>
    <xf numFmtId="0" fontId="47" fillId="6" borderId="6" xfId="0" applyFont="1" applyFill="1" applyBorder="1" applyAlignment="1">
      <alignment horizontal="center"/>
    </xf>
    <xf numFmtId="0" fontId="44" fillId="6" borderId="6" xfId="0" applyFont="1" applyFill="1" applyBorder="1" applyAlignment="1">
      <alignment horizontal="center"/>
    </xf>
    <xf numFmtId="0" fontId="40" fillId="6" borderId="7" xfId="0" applyFont="1" applyFill="1" applyBorder="1" applyAlignment="1">
      <alignment horizontal="center"/>
    </xf>
    <xf numFmtId="0" fontId="44" fillId="0" borderId="6" xfId="0" applyFont="1" applyBorder="1" applyAlignment="1">
      <alignment horizontal="left"/>
    </xf>
    <xf numFmtId="0" fontId="44" fillId="6" borderId="7" xfId="0" applyFont="1" applyFill="1" applyBorder="1" applyAlignment="1">
      <alignment horizontal="center"/>
    </xf>
    <xf numFmtId="0" fontId="44" fillId="6" borderId="6" xfId="0" applyFont="1" applyFill="1" applyBorder="1"/>
    <xf numFmtId="0" fontId="40" fillId="6" borderId="6" xfId="0" applyFont="1" applyFill="1" applyBorder="1" applyAlignment="1">
      <alignment horizontal="left"/>
    </xf>
    <xf numFmtId="0" fontId="47" fillId="6" borderId="6" xfId="0" applyFont="1" applyFill="1" applyBorder="1"/>
    <xf numFmtId="0" fontId="40" fillId="0" borderId="6" xfId="3" applyFont="1" applyBorder="1" applyAlignment="1">
      <alignment horizontal="right"/>
    </xf>
    <xf numFmtId="0" fontId="40" fillId="0" borderId="6" xfId="3" applyFont="1" applyBorder="1"/>
    <xf numFmtId="49" fontId="40" fillId="0" borderId="6" xfId="3" applyNumberFormat="1" applyFont="1" applyBorder="1" applyAlignment="1">
      <alignment horizontal="center"/>
    </xf>
    <xf numFmtId="49" fontId="40" fillId="0" borderId="6" xfId="3" applyNumberFormat="1" applyFont="1" applyBorder="1"/>
    <xf numFmtId="0" fontId="40" fillId="3" borderId="6" xfId="3" applyFont="1" applyFill="1" applyBorder="1"/>
    <xf numFmtId="0" fontId="40" fillId="0" borderId="6" xfId="3" quotePrefix="1" applyFont="1" applyBorder="1"/>
    <xf numFmtId="9" fontId="41" fillId="0" borderId="6" xfId="3" applyNumberFormat="1" applyFont="1" applyBorder="1" applyAlignment="1">
      <alignment horizontal="center" vertical="center"/>
    </xf>
    <xf numFmtId="2" fontId="42" fillId="0" borderId="6" xfId="3" applyNumberFormat="1" applyFont="1" applyBorder="1" applyAlignment="1">
      <alignment vertical="center"/>
    </xf>
    <xf numFmtId="0" fontId="40" fillId="0" borderId="6" xfId="3" applyFont="1" applyBorder="1" applyAlignment="1">
      <alignment horizontal="center"/>
    </xf>
    <xf numFmtId="0" fontId="40" fillId="4" borderId="6" xfId="3" applyFont="1" applyFill="1" applyBorder="1" applyAlignment="1">
      <alignment horizontal="center"/>
    </xf>
    <xf numFmtId="0" fontId="40" fillId="4" borderId="7" xfId="3" applyFont="1" applyFill="1" applyBorder="1" applyAlignment="1">
      <alignment horizontal="center"/>
    </xf>
    <xf numFmtId="0" fontId="40" fillId="0" borderId="7" xfId="3" applyFont="1" applyBorder="1" applyAlignment="1">
      <alignment horizontal="center"/>
    </xf>
    <xf numFmtId="0" fontId="48" fillId="0" borderId="6" xfId="3" applyFont="1" applyBorder="1" applyAlignment="1">
      <alignment horizontal="center"/>
    </xf>
    <xf numFmtId="0" fontId="48" fillId="0" borderId="6" xfId="3" applyFont="1" applyBorder="1"/>
    <xf numFmtId="0" fontId="40" fillId="0" borderId="6" xfId="4" applyFont="1" applyBorder="1" applyAlignment="1">
      <alignment horizontal="right"/>
    </xf>
    <xf numFmtId="0" fontId="40" fillId="0" borderId="6" xfId="4" applyFont="1" applyBorder="1"/>
    <xf numFmtId="49" fontId="40" fillId="0" borderId="6" xfId="4" applyNumberFormat="1" applyFont="1" applyBorder="1" applyAlignment="1">
      <alignment horizontal="center"/>
    </xf>
    <xf numFmtId="49" fontId="40" fillId="0" borderId="6" xfId="4" applyNumberFormat="1" applyFont="1" applyBorder="1"/>
    <xf numFmtId="9" fontId="41" fillId="0" borderId="6" xfId="4" applyNumberFormat="1" applyFont="1" applyBorder="1" applyAlignment="1">
      <alignment horizontal="center" vertical="center"/>
    </xf>
    <xf numFmtId="2" fontId="42" fillId="0" borderId="6" xfId="4" applyNumberFormat="1" applyFont="1" applyBorder="1" applyAlignment="1">
      <alignment vertical="center"/>
    </xf>
    <xf numFmtId="0" fontId="40" fillId="4" borderId="6" xfId="4" applyFont="1" applyFill="1" applyBorder="1"/>
    <xf numFmtId="0" fontId="40" fillId="0" borderId="6" xfId="4" applyFont="1" applyBorder="1" applyAlignment="1">
      <alignment horizontal="center"/>
    </xf>
    <xf numFmtId="0" fontId="40" fillId="4" borderId="6" xfId="4" applyFont="1" applyFill="1" applyBorder="1" applyAlignment="1">
      <alignment horizontal="center"/>
    </xf>
    <xf numFmtId="0" fontId="40" fillId="5" borderId="6" xfId="4" applyFont="1" applyFill="1" applyBorder="1"/>
    <xf numFmtId="0" fontId="40" fillId="4" borderId="7" xfId="4" applyFont="1" applyFill="1" applyBorder="1"/>
    <xf numFmtId="0" fontId="40" fillId="0" borderId="8" xfId="4" applyFont="1" applyBorder="1" applyAlignment="1">
      <alignment horizontal="right"/>
    </xf>
    <xf numFmtId="0" fontId="40" fillId="0" borderId="8" xfId="4" applyFont="1" applyBorder="1"/>
    <xf numFmtId="0" fontId="40" fillId="5" borderId="8" xfId="4" applyFont="1" applyFill="1" applyBorder="1"/>
    <xf numFmtId="9" fontId="41" fillId="0" borderId="8" xfId="4" applyNumberFormat="1" applyFont="1" applyBorder="1" applyAlignment="1">
      <alignment horizontal="center" vertical="center"/>
    </xf>
    <xf numFmtId="0" fontId="40" fillId="0" borderId="8" xfId="4" applyFont="1" applyBorder="1" applyAlignment="1">
      <alignment horizontal="center"/>
    </xf>
    <xf numFmtId="0" fontId="48" fillId="0" borderId="6" xfId="4" applyFont="1" applyBorder="1" applyAlignment="1">
      <alignment horizontal="center"/>
    </xf>
    <xf numFmtId="0" fontId="48" fillId="0" borderId="6" xfId="4" applyFont="1" applyBorder="1"/>
    <xf numFmtId="49" fontId="48" fillId="0" borderId="6" xfId="4" applyNumberFormat="1" applyFont="1" applyBorder="1"/>
    <xf numFmtId="0" fontId="48" fillId="0" borderId="7" xfId="4" applyFont="1" applyBorder="1" applyAlignment="1">
      <alignment horizontal="center"/>
    </xf>
    <xf numFmtId="49" fontId="48" fillId="0" borderId="6" xfId="4" applyNumberFormat="1" applyFont="1" applyBorder="1" applyAlignment="1">
      <alignment horizontal="center"/>
    </xf>
    <xf numFmtId="49" fontId="48" fillId="0" borderId="8" xfId="4" applyNumberFormat="1" applyFont="1" applyBorder="1" applyAlignment="1">
      <alignment horizontal="center"/>
    </xf>
    <xf numFmtId="0" fontId="48" fillId="0" borderId="7" xfId="4" applyFont="1" applyBorder="1"/>
    <xf numFmtId="0" fontId="48" fillId="0" borderId="8" xfId="4" applyFont="1" applyBorder="1" applyAlignment="1">
      <alignment horizontal="center"/>
    </xf>
    <xf numFmtId="0" fontId="48" fillId="0" borderId="9" xfId="4" applyFont="1" applyBorder="1" applyAlignment="1">
      <alignment horizontal="center"/>
    </xf>
    <xf numFmtId="0" fontId="40" fillId="0" borderId="6" xfId="7" applyFont="1" applyBorder="1" applyAlignment="1">
      <alignment horizontal="right"/>
    </xf>
    <xf numFmtId="0" fontId="40" fillId="0" borderId="6" xfId="7" applyFont="1" applyBorder="1"/>
    <xf numFmtId="49" fontId="40" fillId="0" borderId="6" xfId="7" applyNumberFormat="1" applyFont="1" applyBorder="1" applyAlignment="1">
      <alignment horizontal="center"/>
    </xf>
    <xf numFmtId="49" fontId="40" fillId="0" borderId="6" xfId="7" applyNumberFormat="1" applyFont="1" applyBorder="1"/>
    <xf numFmtId="0" fontId="40" fillId="3" borderId="6" xfId="7" applyFont="1" applyFill="1" applyBorder="1"/>
    <xf numFmtId="0" fontId="40" fillId="0" borderId="6" xfId="7" quotePrefix="1" applyFont="1" applyBorder="1"/>
    <xf numFmtId="9" fontId="41" fillId="0" borderId="6" xfId="7" applyNumberFormat="1" applyFont="1" applyBorder="1" applyAlignment="1">
      <alignment horizontal="center" vertical="center"/>
    </xf>
    <xf numFmtId="2" fontId="42" fillId="0" borderId="6" xfId="7" applyNumberFormat="1" applyFont="1" applyBorder="1" applyAlignment="1">
      <alignment vertical="center"/>
    </xf>
    <xf numFmtId="0" fontId="40" fillId="0" borderId="6" xfId="7" applyFont="1" applyBorder="1" applyAlignment="1">
      <alignment horizontal="center"/>
    </xf>
    <xf numFmtId="0" fontId="40" fillId="4" borderId="6" xfId="7" applyFont="1" applyFill="1" applyBorder="1" applyAlignment="1">
      <alignment horizontal="center"/>
    </xf>
    <xf numFmtId="0" fontId="40" fillId="4" borderId="7" xfId="7" applyFont="1" applyFill="1" applyBorder="1" applyAlignment="1">
      <alignment horizontal="center"/>
    </xf>
    <xf numFmtId="0" fontId="40" fillId="0" borderId="6" xfId="7" applyFont="1" applyBorder="1" applyAlignment="1">
      <alignment horizontal="center" wrapText="1"/>
    </xf>
    <xf numFmtId="0" fontId="48" fillId="0" borderId="6" xfId="7" applyFont="1" applyBorder="1" applyAlignment="1">
      <alignment horizontal="center"/>
    </xf>
    <xf numFmtId="0" fontId="48" fillId="0" borderId="6" xfId="7" applyFont="1" applyBorder="1"/>
    <xf numFmtId="0" fontId="48" fillId="0" borderId="7" xfId="7" applyFont="1" applyBorder="1" applyAlignment="1">
      <alignment horizontal="center"/>
    </xf>
    <xf numFmtId="0" fontId="40" fillId="0" borderId="6" xfId="7" applyFont="1" applyBorder="1" applyAlignment="1">
      <alignment horizontal="left" vertical="top"/>
    </xf>
    <xf numFmtId="0" fontId="48" fillId="0" borderId="6" xfId="7" applyFont="1" applyBorder="1" applyAlignment="1">
      <alignment horizontal="left"/>
    </xf>
    <xf numFmtId="0" fontId="40" fillId="0" borderId="6" xfId="8" applyFont="1" applyBorder="1" applyAlignment="1">
      <alignment horizontal="right"/>
    </xf>
    <xf numFmtId="0" fontId="40" fillId="0" borderId="6" xfId="8" applyFont="1" applyBorder="1"/>
    <xf numFmtId="49" fontId="40" fillId="0" borderId="6" xfId="8" applyNumberFormat="1" applyFont="1" applyBorder="1" applyAlignment="1">
      <alignment horizontal="center"/>
    </xf>
    <xf numFmtId="49" fontId="40" fillId="0" borderId="6" xfId="8" applyNumberFormat="1" applyFont="1" applyBorder="1"/>
    <xf numFmtId="9" fontId="41" fillId="0" borderId="6" xfId="8" applyNumberFormat="1" applyFont="1" applyBorder="1" applyAlignment="1">
      <alignment horizontal="center" vertical="center"/>
    </xf>
    <xf numFmtId="2" fontId="42" fillId="0" borderId="6" xfId="8" applyNumberFormat="1" applyFont="1" applyBorder="1" applyAlignment="1">
      <alignment vertical="center"/>
    </xf>
    <xf numFmtId="0" fontId="40" fillId="4" borderId="6" xfId="8" applyFont="1" applyFill="1" applyBorder="1"/>
    <xf numFmtId="0" fontId="40" fillId="0" borderId="6" xfId="8" applyFont="1" applyBorder="1" applyAlignment="1">
      <alignment horizontal="center"/>
    </xf>
    <xf numFmtId="0" fontId="40" fillId="4" borderId="6" xfId="8" applyFont="1" applyFill="1" applyBorder="1" applyAlignment="1">
      <alignment horizontal="center"/>
    </xf>
    <xf numFmtId="0" fontId="40" fillId="5" borderId="6" xfId="8" applyFont="1" applyFill="1" applyBorder="1"/>
    <xf numFmtId="0" fontId="40" fillId="4" borderId="7" xfId="8" applyFont="1" applyFill="1" applyBorder="1"/>
    <xf numFmtId="0" fontId="40" fillId="0" borderId="8" xfId="8" applyFont="1" applyBorder="1" applyAlignment="1">
      <alignment horizontal="right"/>
    </xf>
    <xf numFmtId="0" fontId="40" fillId="0" borderId="8" xfId="8" applyFont="1" applyBorder="1"/>
    <xf numFmtId="0" fontId="40" fillId="5" borderId="8" xfId="8" applyFont="1" applyFill="1" applyBorder="1"/>
    <xf numFmtId="2" fontId="42" fillId="0" borderId="8" xfId="8" applyNumberFormat="1" applyFont="1" applyBorder="1" applyAlignment="1">
      <alignment vertical="center"/>
    </xf>
    <xf numFmtId="0" fontId="48" fillId="0" borderId="6" xfId="8" applyFont="1" applyBorder="1" applyAlignment="1">
      <alignment horizontal="center"/>
    </xf>
    <xf numFmtId="0" fontId="48" fillId="0" borderId="6" xfId="8" applyFont="1" applyBorder="1"/>
    <xf numFmtId="0" fontId="48" fillId="0" borderId="7" xfId="8" applyFont="1" applyBorder="1" applyAlignment="1">
      <alignment horizontal="center"/>
    </xf>
    <xf numFmtId="49" fontId="48" fillId="0" borderId="6" xfId="8" applyNumberFormat="1" applyFont="1" applyBorder="1" applyAlignment="1">
      <alignment horizontal="center"/>
    </xf>
    <xf numFmtId="49" fontId="48" fillId="0" borderId="8" xfId="8" applyNumberFormat="1" applyFont="1" applyBorder="1" applyAlignment="1">
      <alignment horizontal="center"/>
    </xf>
    <xf numFmtId="0" fontId="40" fillId="0" borderId="6" xfId="10" applyFont="1" applyBorder="1" applyAlignment="1">
      <alignment horizontal="right"/>
    </xf>
    <xf numFmtId="0" fontId="40" fillId="0" borderId="6" xfId="10" applyFont="1" applyBorder="1"/>
    <xf numFmtId="49" fontId="40" fillId="0" borderId="6" xfId="10" applyNumberFormat="1" applyFont="1" applyBorder="1" applyAlignment="1">
      <alignment horizontal="center"/>
    </xf>
    <xf numFmtId="49" fontId="40" fillId="0" borderId="6" xfId="10" applyNumberFormat="1" applyFont="1" applyBorder="1"/>
    <xf numFmtId="0" fontId="40" fillId="3" borderId="6" xfId="10" applyFont="1" applyFill="1" applyBorder="1"/>
    <xf numFmtId="0" fontId="40" fillId="0" borderId="6" xfId="10" quotePrefix="1" applyFont="1" applyBorder="1"/>
    <xf numFmtId="9" fontId="41" fillId="0" borderId="6" xfId="10" applyNumberFormat="1" applyFont="1" applyBorder="1" applyAlignment="1">
      <alignment horizontal="center" vertical="center"/>
    </xf>
    <xf numFmtId="0" fontId="40" fillId="0" borderId="6" xfId="10" applyFont="1" applyBorder="1" applyAlignment="1">
      <alignment horizontal="center"/>
    </xf>
    <xf numFmtId="0" fontId="40" fillId="4" borderId="6" xfId="10" applyFont="1" applyFill="1" applyBorder="1" applyAlignment="1">
      <alignment horizontal="center"/>
    </xf>
    <xf numFmtId="0" fontId="40" fillId="4" borderId="7" xfId="10" applyFont="1" applyFill="1" applyBorder="1" applyAlignment="1">
      <alignment horizontal="center"/>
    </xf>
    <xf numFmtId="0" fontId="48" fillId="0" borderId="6" xfId="10" applyFont="1" applyBorder="1" applyAlignment="1">
      <alignment horizontal="center"/>
    </xf>
    <xf numFmtId="0" fontId="48" fillId="0" borderId="6" xfId="10" applyFont="1" applyBorder="1"/>
    <xf numFmtId="0" fontId="48" fillId="0" borderId="7" xfId="10" applyFont="1" applyBorder="1" applyAlignment="1">
      <alignment horizontal="center"/>
    </xf>
    <xf numFmtId="0" fontId="48" fillId="0" borderId="6" xfId="10" applyFont="1" applyBorder="1" applyAlignment="1">
      <alignment horizontal="left"/>
    </xf>
    <xf numFmtId="0" fontId="48" fillId="0" borderId="12" xfId="10" applyFont="1" applyBorder="1"/>
    <xf numFmtId="0" fontId="40" fillId="0" borderId="6" xfId="11" applyFont="1" applyBorder="1" applyAlignment="1">
      <alignment horizontal="right"/>
    </xf>
    <xf numFmtId="0" fontId="40" fillId="0" borderId="6" xfId="11" applyFont="1" applyBorder="1"/>
    <xf numFmtId="49" fontId="40" fillId="0" borderId="6" xfId="11" applyNumberFormat="1" applyFont="1" applyBorder="1"/>
    <xf numFmtId="9" fontId="41" fillId="0" borderId="6" xfId="11" applyNumberFormat="1" applyFont="1" applyBorder="1" applyAlignment="1">
      <alignment horizontal="center" vertical="center"/>
    </xf>
    <xf numFmtId="0" fontId="40" fillId="4" borderId="6" xfId="11" applyFont="1" applyFill="1" applyBorder="1"/>
    <xf numFmtId="0" fontId="40" fillId="0" borderId="6" xfId="11" applyFont="1" applyBorder="1" applyAlignment="1">
      <alignment horizontal="center"/>
    </xf>
    <xf numFmtId="0" fontId="40" fillId="4" borderId="6" xfId="11" applyFont="1" applyFill="1" applyBorder="1" applyAlignment="1">
      <alignment horizontal="center"/>
    </xf>
    <xf numFmtId="0" fontId="40" fillId="5" borderId="6" xfId="11" applyFont="1" applyFill="1" applyBorder="1"/>
    <xf numFmtId="0" fontId="40" fillId="4" borderId="7" xfId="11" applyFont="1" applyFill="1" applyBorder="1"/>
    <xf numFmtId="0" fontId="40" fillId="0" borderId="8" xfId="11" applyFont="1" applyBorder="1" applyAlignment="1">
      <alignment horizontal="right"/>
    </xf>
    <xf numFmtId="0" fontId="40" fillId="0" borderId="8" xfId="11" applyFont="1" applyBorder="1"/>
    <xf numFmtId="0" fontId="40" fillId="5" borderId="8" xfId="11" applyFont="1" applyFill="1" applyBorder="1"/>
    <xf numFmtId="0" fontId="48" fillId="0" borderId="6" xfId="11" applyFont="1" applyBorder="1" applyAlignment="1">
      <alignment horizontal="center"/>
    </xf>
    <xf numFmtId="0" fontId="48" fillId="0" borderId="6" xfId="11" applyFont="1" applyBorder="1"/>
    <xf numFmtId="49" fontId="48" fillId="0" borderId="6" xfId="11" applyNumberFormat="1" applyFont="1" applyBorder="1" applyAlignment="1">
      <alignment horizontal="center"/>
    </xf>
    <xf numFmtId="49" fontId="48" fillId="0" borderId="8" xfId="11" applyNumberFormat="1" applyFont="1" applyBorder="1" applyAlignment="1">
      <alignment horizontal="center"/>
    </xf>
    <xf numFmtId="0" fontId="40" fillId="0" borderId="6" xfId="13" applyFont="1" applyBorder="1" applyAlignment="1">
      <alignment horizontal="right"/>
    </xf>
    <xf numFmtId="0" fontId="40" fillId="0" borderId="6" xfId="13" applyFont="1" applyBorder="1"/>
    <xf numFmtId="49" fontId="40" fillId="0" borderId="6" xfId="13" applyNumberFormat="1" applyFont="1" applyBorder="1" applyAlignment="1">
      <alignment horizontal="center"/>
    </xf>
    <xf numFmtId="49" fontId="40" fillId="0" borderId="6" xfId="13" applyNumberFormat="1" applyFont="1" applyBorder="1"/>
    <xf numFmtId="0" fontId="40" fillId="3" borderId="6" xfId="13" applyFont="1" applyFill="1" applyBorder="1"/>
    <xf numFmtId="0" fontId="40" fillId="0" borderId="6" xfId="13" quotePrefix="1" applyFont="1" applyBorder="1"/>
    <xf numFmtId="9" fontId="41" fillId="0" borderId="6" xfId="13" applyNumberFormat="1" applyFont="1" applyBorder="1" applyAlignment="1">
      <alignment horizontal="center" vertical="center"/>
    </xf>
    <xf numFmtId="2" fontId="42" fillId="0" borderId="6" xfId="13" applyNumberFormat="1" applyFont="1" applyBorder="1" applyAlignment="1">
      <alignment vertical="center"/>
    </xf>
    <xf numFmtId="0" fontId="40" fillId="0" borderId="6" xfId="13" applyFont="1" applyBorder="1" applyAlignment="1">
      <alignment horizontal="center"/>
    </xf>
    <xf numFmtId="0" fontId="40" fillId="4" borderId="6" xfId="13" applyFont="1" applyFill="1" applyBorder="1" applyAlignment="1">
      <alignment horizontal="center"/>
    </xf>
    <xf numFmtId="0" fontId="40" fillId="4" borderId="7" xfId="13" applyFont="1" applyFill="1" applyBorder="1" applyAlignment="1">
      <alignment horizontal="center"/>
    </xf>
    <xf numFmtId="0" fontId="40" fillId="0" borderId="6" xfId="13" applyFont="1" applyBorder="1" applyAlignment="1">
      <alignment horizontal="center" wrapText="1"/>
    </xf>
    <xf numFmtId="0" fontId="48" fillId="0" borderId="6" xfId="13" applyFont="1" applyBorder="1" applyAlignment="1">
      <alignment horizontal="center"/>
    </xf>
    <xf numFmtId="0" fontId="48" fillId="0" borderId="6" xfId="13" applyFont="1" applyBorder="1"/>
    <xf numFmtId="0" fontId="48" fillId="0" borderId="7" xfId="13" applyFont="1" applyBorder="1" applyAlignment="1">
      <alignment horizontal="center"/>
    </xf>
    <xf numFmtId="0" fontId="40" fillId="0" borderId="6" xfId="13" applyFont="1" applyBorder="1" applyAlignment="1">
      <alignment horizontal="left" vertical="top"/>
    </xf>
    <xf numFmtId="0" fontId="48" fillId="0" borderId="6" xfId="13" applyFont="1" applyBorder="1" applyAlignment="1">
      <alignment horizontal="left"/>
    </xf>
    <xf numFmtId="0" fontId="48" fillId="0" borderId="12" xfId="13" applyFont="1" applyBorder="1"/>
    <xf numFmtId="0" fontId="40" fillId="0" borderId="6" xfId="14" applyFont="1" applyBorder="1" applyAlignment="1">
      <alignment horizontal="right"/>
    </xf>
    <xf numFmtId="0" fontId="40" fillId="0" borderId="6" xfId="14" applyFont="1" applyBorder="1"/>
    <xf numFmtId="49" fontId="40" fillId="0" borderId="6" xfId="14" applyNumberFormat="1" applyFont="1" applyBorder="1"/>
    <xf numFmtId="9" fontId="41" fillId="0" borderId="6" xfId="14" applyNumberFormat="1" applyFont="1" applyBorder="1" applyAlignment="1">
      <alignment horizontal="center" vertical="center"/>
    </xf>
    <xf numFmtId="2" fontId="42" fillId="0" borderId="6" xfId="14" applyNumberFormat="1" applyFont="1" applyBorder="1" applyAlignment="1">
      <alignment vertical="center"/>
    </xf>
    <xf numFmtId="0" fontId="40" fillId="4" borderId="6" xfId="14" applyFont="1" applyFill="1" applyBorder="1"/>
    <xf numFmtId="0" fontId="40" fillId="0" borderId="6" xfId="14" applyFont="1" applyBorder="1" applyAlignment="1">
      <alignment horizontal="center"/>
    </xf>
    <xf numFmtId="0" fontId="40" fillId="4" borderId="6" xfId="14" applyFont="1" applyFill="1" applyBorder="1" applyAlignment="1">
      <alignment horizontal="center"/>
    </xf>
    <xf numFmtId="0" fontId="40" fillId="5" borderId="6" xfId="14" applyFont="1" applyFill="1" applyBorder="1"/>
    <xf numFmtId="0" fontId="40" fillId="4" borderId="7" xfId="14" applyFont="1" applyFill="1" applyBorder="1"/>
    <xf numFmtId="0" fontId="40" fillId="0" borderId="8" xfId="14" applyFont="1" applyBorder="1" applyAlignment="1">
      <alignment horizontal="right"/>
    </xf>
    <xf numFmtId="0" fontId="40" fillId="0" borderId="8" xfId="14" applyFont="1" applyBorder="1"/>
    <xf numFmtId="0" fontId="40" fillId="5" borderId="8" xfId="14" applyFont="1" applyFill="1" applyBorder="1"/>
    <xf numFmtId="0" fontId="48" fillId="0" borderId="6" xfId="14" applyFont="1" applyBorder="1" applyAlignment="1">
      <alignment horizontal="center"/>
    </xf>
    <xf numFmtId="49" fontId="48" fillId="0" borderId="6" xfId="14" applyNumberFormat="1" applyFont="1" applyBorder="1"/>
    <xf numFmtId="49" fontId="48" fillId="0" borderId="6" xfId="14" applyNumberFormat="1" applyFont="1" applyBorder="1" applyAlignment="1">
      <alignment horizontal="center"/>
    </xf>
    <xf numFmtId="49" fontId="48" fillId="0" borderId="8" xfId="14" applyNumberFormat="1" applyFont="1" applyBorder="1" applyAlignment="1">
      <alignment horizontal="center"/>
    </xf>
    <xf numFmtId="0" fontId="40" fillId="0" borderId="7" xfId="14" applyFont="1" applyBorder="1" applyAlignment="1">
      <alignment horizontal="right"/>
    </xf>
    <xf numFmtId="49" fontId="40" fillId="0" borderId="11" xfId="14" applyNumberFormat="1" applyFont="1" applyBorder="1" applyAlignment="1">
      <alignment horizontal="center"/>
    </xf>
    <xf numFmtId="0" fontId="40" fillId="0" borderId="14" xfId="14" applyFont="1" applyBorder="1"/>
    <xf numFmtId="0" fontId="43" fillId="0" borderId="13" xfId="14" applyBorder="1"/>
    <xf numFmtId="0" fontId="40" fillId="4" borderId="7" xfId="14" applyFont="1" applyFill="1" applyBorder="1" applyAlignment="1">
      <alignment horizontal="center"/>
    </xf>
    <xf numFmtId="0" fontId="40" fillId="0" borderId="7" xfId="14" applyFont="1" applyBorder="1" applyAlignment="1">
      <alignment horizontal="center"/>
    </xf>
    <xf numFmtId="2" fontId="40" fillId="0" borderId="6" xfId="3" applyNumberFormat="1" applyFont="1" applyBorder="1" applyAlignment="1">
      <alignment horizontal="right"/>
    </xf>
    <xf numFmtId="2" fontId="48" fillId="0" borderId="6" xfId="3" applyNumberFormat="1" applyFont="1" applyBorder="1" applyAlignment="1">
      <alignment horizontal="right"/>
    </xf>
    <xf numFmtId="0" fontId="40" fillId="0" borderId="8" xfId="8" applyFont="1" applyBorder="1" applyAlignment="1">
      <alignment horizontal="center"/>
    </xf>
    <xf numFmtId="0" fontId="40" fillId="3" borderId="7" xfId="13" applyFont="1" applyFill="1" applyBorder="1"/>
    <xf numFmtId="9" fontId="41" fillId="0" borderId="11" xfId="13" applyNumberFormat="1" applyFont="1" applyBorder="1" applyAlignment="1">
      <alignment horizontal="center" vertical="center"/>
    </xf>
    <xf numFmtId="0" fontId="40" fillId="0" borderId="14" xfId="13" quotePrefix="1" applyFont="1" applyBorder="1"/>
    <xf numFmtId="0" fontId="0" fillId="0" borderId="13" xfId="0" applyBorder="1"/>
    <xf numFmtId="0" fontId="0" fillId="0" borderId="4" xfId="0" applyBorder="1"/>
    <xf numFmtId="0" fontId="40" fillId="0" borderId="13" xfId="4" applyFont="1" applyBorder="1" applyAlignment="1">
      <alignment horizontal="right"/>
    </xf>
    <xf numFmtId="0" fontId="40" fillId="0" borderId="13" xfId="4" applyFont="1" applyBorder="1"/>
    <xf numFmtId="49" fontId="48" fillId="0" borderId="13" xfId="4" applyNumberFormat="1" applyFont="1" applyBorder="1" applyAlignment="1">
      <alignment horizontal="center"/>
    </xf>
    <xf numFmtId="49" fontId="40" fillId="0" borderId="13" xfId="4" applyNumberFormat="1" applyFont="1" applyBorder="1"/>
    <xf numFmtId="0" fontId="40" fillId="5" borderId="13" xfId="4" applyFont="1" applyFill="1" applyBorder="1"/>
    <xf numFmtId="9" fontId="41" fillId="0" borderId="13" xfId="4" applyNumberFormat="1" applyFont="1" applyBorder="1" applyAlignment="1">
      <alignment horizontal="center" vertical="center"/>
    </xf>
    <xf numFmtId="2" fontId="42" fillId="0" borderId="13" xfId="4" applyNumberFormat="1" applyFont="1" applyBorder="1" applyAlignment="1">
      <alignment vertical="center"/>
    </xf>
    <xf numFmtId="0" fontId="40" fillId="0" borderId="13" xfId="4" applyFont="1" applyBorder="1" applyAlignment="1">
      <alignment horizontal="center"/>
    </xf>
    <xf numFmtId="0" fontId="48" fillId="0" borderId="13" xfId="4" applyFont="1" applyBorder="1" applyAlignment="1">
      <alignment horizontal="center"/>
    </xf>
    <xf numFmtId="0" fontId="48" fillId="0" borderId="13" xfId="4" applyFont="1" applyBorder="1"/>
    <xf numFmtId="0" fontId="40" fillId="0" borderId="13" xfId="3" applyFont="1" applyBorder="1" applyAlignment="1">
      <alignment horizontal="right"/>
    </xf>
    <xf numFmtId="0" fontId="40" fillId="0" borderId="13" xfId="3" applyFont="1" applyBorder="1"/>
    <xf numFmtId="49" fontId="40" fillId="0" borderId="13" xfId="3" applyNumberFormat="1" applyFont="1" applyBorder="1" applyAlignment="1">
      <alignment horizontal="center"/>
    </xf>
    <xf numFmtId="49" fontId="40" fillId="0" borderId="13" xfId="3" applyNumberFormat="1" applyFont="1" applyBorder="1"/>
    <xf numFmtId="0" fontId="40" fillId="3" borderId="13" xfId="3" applyFont="1" applyFill="1" applyBorder="1"/>
    <xf numFmtId="0" fontId="40" fillId="0" borderId="13" xfId="3" quotePrefix="1" applyFont="1" applyBorder="1"/>
    <xf numFmtId="9" fontId="41" fillId="0" borderId="13" xfId="3" applyNumberFormat="1" applyFont="1" applyBorder="1" applyAlignment="1">
      <alignment horizontal="center" vertical="center"/>
    </xf>
    <xf numFmtId="2" fontId="42" fillId="0" borderId="13" xfId="3" applyNumberFormat="1" applyFont="1" applyBorder="1" applyAlignment="1">
      <alignment vertical="center"/>
    </xf>
    <xf numFmtId="0" fontId="40" fillId="4" borderId="13" xfId="3" applyFont="1" applyFill="1" applyBorder="1" applyAlignment="1">
      <alignment horizontal="center"/>
    </xf>
    <xf numFmtId="0" fontId="40" fillId="0" borderId="13" xfId="3" applyFont="1" applyBorder="1" applyAlignment="1">
      <alignment horizontal="center"/>
    </xf>
    <xf numFmtId="0" fontId="48" fillId="0" borderId="13" xfId="3" applyFont="1" applyBorder="1" applyAlignment="1">
      <alignment horizontal="center"/>
    </xf>
    <xf numFmtId="0" fontId="40" fillId="0" borderId="13" xfId="0" applyFont="1" applyBorder="1"/>
    <xf numFmtId="49" fontId="48" fillId="0" borderId="13" xfId="3" applyNumberFormat="1" applyFont="1" applyBorder="1"/>
    <xf numFmtId="0" fontId="48" fillId="0" borderId="13" xfId="3" applyFont="1" applyBorder="1"/>
    <xf numFmtId="0" fontId="48" fillId="0" borderId="13" xfId="3" applyFont="1" applyBorder="1" applyAlignment="1">
      <alignment horizontal="left"/>
    </xf>
    <xf numFmtId="0" fontId="40" fillId="0" borderId="13" xfId="3" applyFont="1" applyBorder="1" applyAlignment="1">
      <alignment horizontal="left" vertical="top"/>
    </xf>
    <xf numFmtId="0" fontId="40" fillId="0" borderId="13" xfId="3" applyFont="1" applyBorder="1" applyAlignment="1">
      <alignment horizontal="center" wrapText="1"/>
    </xf>
    <xf numFmtId="0" fontId="40" fillId="0" borderId="13" xfId="0" applyFont="1" applyBorder="1" applyAlignment="1">
      <alignment horizontal="right"/>
    </xf>
    <xf numFmtId="0" fontId="40" fillId="0" borderId="13" xfId="0" applyFont="1" applyBorder="1" applyAlignment="1">
      <alignment horizontal="center"/>
    </xf>
    <xf numFmtId="49" fontId="40" fillId="0" borderId="13" xfId="4" applyNumberFormat="1" applyFont="1" applyBorder="1" applyAlignment="1">
      <alignment horizontal="center"/>
    </xf>
    <xf numFmtId="0" fontId="40" fillId="4" borderId="13" xfId="4" applyFont="1" applyFill="1" applyBorder="1"/>
    <xf numFmtId="0" fontId="40" fillId="4" borderId="13" xfId="4" applyFont="1" applyFill="1" applyBorder="1" applyAlignment="1">
      <alignment horizontal="center"/>
    </xf>
    <xf numFmtId="49" fontId="48" fillId="0" borderId="13" xfId="4" applyNumberFormat="1" applyFont="1" applyBorder="1"/>
    <xf numFmtId="0" fontId="48" fillId="0" borderId="13" xfId="4" applyFont="1" applyBorder="1" applyAlignment="1">
      <alignment horizontal="left"/>
    </xf>
    <xf numFmtId="0" fontId="40" fillId="0" borderId="13" xfId="3" quotePrefix="1" applyFont="1" applyBorder="1" applyAlignment="1">
      <alignment horizontal="center"/>
    </xf>
    <xf numFmtId="0" fontId="40" fillId="3" borderId="13" xfId="3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42" fillId="0" borderId="13" xfId="3" applyNumberFormat="1" applyFont="1" applyBorder="1" applyAlignment="1">
      <alignment horizontal="center" vertical="center"/>
    </xf>
    <xf numFmtId="49" fontId="48" fillId="0" borderId="13" xfId="3" applyNumberFormat="1" applyFont="1" applyBorder="1" applyAlignment="1">
      <alignment horizontal="center"/>
    </xf>
    <xf numFmtId="0" fontId="40" fillId="5" borderId="13" xfId="4" applyFont="1" applyFill="1" applyBorder="1" applyAlignment="1">
      <alignment horizontal="center"/>
    </xf>
    <xf numFmtId="2" fontId="42" fillId="0" borderId="13" xfId="4" applyNumberFormat="1" applyFont="1" applyBorder="1" applyAlignment="1">
      <alignment horizontal="center" vertical="center"/>
    </xf>
    <xf numFmtId="2" fontId="40" fillId="0" borderId="13" xfId="3" applyNumberFormat="1" applyFont="1" applyBorder="1" applyAlignment="1">
      <alignment horizontal="center"/>
    </xf>
    <xf numFmtId="2" fontId="48" fillId="0" borderId="13" xfId="3" applyNumberFormat="1" applyFont="1" applyBorder="1" applyAlignment="1">
      <alignment horizontal="center"/>
    </xf>
    <xf numFmtId="0" fontId="40" fillId="0" borderId="17" xfId="3" applyFont="1" applyBorder="1" applyAlignment="1">
      <alignment horizontal="center"/>
    </xf>
    <xf numFmtId="0" fontId="48" fillId="0" borderId="17" xfId="3" applyFont="1" applyBorder="1" applyAlignment="1">
      <alignment horizontal="center"/>
    </xf>
    <xf numFmtId="49" fontId="40" fillId="0" borderId="17" xfId="3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7" fillId="2" borderId="4" xfId="0" applyFont="1" applyFill="1" applyBorder="1" applyAlignment="1">
      <alignment horizontal="center" vertical="center" wrapText="1"/>
    </xf>
    <xf numFmtId="2" fontId="42" fillId="0" borderId="8" xfId="4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40" fillId="0" borderId="4" xfId="0" applyFont="1" applyBorder="1" applyAlignment="1">
      <alignment horizontal="right"/>
    </xf>
    <xf numFmtId="0" fontId="40" fillId="0" borderId="4" xfId="0" applyFont="1" applyBorder="1"/>
    <xf numFmtId="0" fontId="40" fillId="0" borderId="4" xfId="3" applyFont="1" applyAlignment="1">
      <alignment horizontal="center"/>
    </xf>
    <xf numFmtId="0" fontId="40" fillId="0" borderId="17" xfId="3" applyFont="1" applyBorder="1" applyAlignment="1">
      <alignment horizontal="right"/>
    </xf>
    <xf numFmtId="49" fontId="40" fillId="0" borderId="17" xfId="3" applyNumberFormat="1" applyFont="1" applyBorder="1"/>
    <xf numFmtId="0" fontId="0" fillId="0" borderId="20" xfId="0" applyBorder="1"/>
    <xf numFmtId="0" fontId="40" fillId="0" borderId="8" xfId="11" applyFont="1" applyBorder="1" applyAlignment="1">
      <alignment horizontal="center"/>
    </xf>
    <xf numFmtId="0" fontId="40" fillId="0" borderId="7" xfId="11" applyFont="1" applyBorder="1" applyAlignment="1">
      <alignment horizontal="right"/>
    </xf>
    <xf numFmtId="49" fontId="40" fillId="0" borderId="11" xfId="11" applyNumberFormat="1" applyFont="1" applyBorder="1" applyAlignment="1">
      <alignment horizontal="center"/>
    </xf>
    <xf numFmtId="0" fontId="40" fillId="0" borderId="14" xfId="11" applyFont="1" applyBorder="1"/>
    <xf numFmtId="0" fontId="43" fillId="0" borderId="13" xfId="11" applyBorder="1"/>
    <xf numFmtId="0" fontId="40" fillId="5" borderId="21" xfId="4" applyFont="1" applyFill="1" applyBorder="1"/>
    <xf numFmtId="0" fontId="40" fillId="4" borderId="22" xfId="3" applyFont="1" applyFill="1" applyBorder="1" applyAlignment="1">
      <alignment horizontal="center"/>
    </xf>
    <xf numFmtId="0" fontId="40" fillId="0" borderId="22" xfId="3" applyFont="1" applyBorder="1" applyAlignment="1">
      <alignment horizontal="center"/>
    </xf>
    <xf numFmtId="0" fontId="48" fillId="0" borderId="22" xfId="3" applyFont="1" applyBorder="1" applyAlignment="1">
      <alignment horizontal="center"/>
    </xf>
    <xf numFmtId="0" fontId="40" fillId="0" borderId="22" xfId="0" applyFont="1" applyBorder="1" applyAlignment="1">
      <alignment horizontal="center"/>
    </xf>
    <xf numFmtId="0" fontId="40" fillId="4" borderId="22" xfId="4" applyFont="1" applyFill="1" applyBorder="1"/>
    <xf numFmtId="0" fontId="48" fillId="0" borderId="22" xfId="4" applyFont="1" applyBorder="1" applyAlignment="1">
      <alignment horizontal="center"/>
    </xf>
    <xf numFmtId="0" fontId="40" fillId="0" borderId="22" xfId="4" applyFont="1" applyBorder="1" applyAlignment="1">
      <alignment horizontal="center"/>
    </xf>
    <xf numFmtId="0" fontId="48" fillId="0" borderId="7" xfId="11" applyFont="1" applyBorder="1" applyAlignment="1">
      <alignment horizontal="center"/>
    </xf>
    <xf numFmtId="0" fontId="48" fillId="0" borderId="7" xfId="14" applyFont="1" applyBorder="1" applyAlignment="1">
      <alignment horizontal="center"/>
    </xf>
    <xf numFmtId="0" fontId="40" fillId="4" borderId="22" xfId="4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40" fillId="0" borderId="4" xfId="14" applyFont="1" applyAlignment="1">
      <alignment horizontal="center"/>
    </xf>
    <xf numFmtId="9" fontId="41" fillId="0" borderId="17" xfId="3" applyNumberFormat="1" applyFont="1" applyBorder="1" applyAlignment="1">
      <alignment horizontal="center" vertical="center"/>
    </xf>
    <xf numFmtId="0" fontId="40" fillId="0" borderId="17" xfId="4" applyFont="1" applyBorder="1" applyAlignment="1">
      <alignment horizontal="center"/>
    </xf>
    <xf numFmtId="0" fontId="40" fillId="0" borderId="21" xfId="4" applyFont="1" applyBorder="1"/>
    <xf numFmtId="0" fontId="36" fillId="0" borderId="13" xfId="0" applyFont="1" applyBorder="1" applyAlignment="1">
      <alignment horizontal="center"/>
    </xf>
    <xf numFmtId="49" fontId="48" fillId="0" borderId="13" xfId="3" applyNumberFormat="1" applyFont="1" applyBorder="1" applyAlignment="1">
      <alignment horizontal="left"/>
    </xf>
    <xf numFmtId="0" fontId="40" fillId="3" borderId="13" xfId="3" applyFont="1" applyFill="1" applyBorder="1" applyAlignment="1">
      <alignment horizontal="left"/>
    </xf>
    <xf numFmtId="0" fontId="48" fillId="0" borderId="23" xfId="3" applyFont="1" applyBorder="1" applyAlignment="1">
      <alignment horizontal="center"/>
    </xf>
    <xf numFmtId="0" fontId="40" fillId="0" borderId="18" xfId="4" applyFont="1" applyBorder="1" applyAlignment="1">
      <alignment horizontal="right"/>
    </xf>
    <xf numFmtId="0" fontId="40" fillId="0" borderId="18" xfId="4" applyFont="1" applyBorder="1"/>
    <xf numFmtId="0" fontId="40" fillId="5" borderId="18" xfId="4" applyFont="1" applyFill="1" applyBorder="1"/>
    <xf numFmtId="9" fontId="41" fillId="0" borderId="18" xfId="4" applyNumberFormat="1" applyFont="1" applyBorder="1" applyAlignment="1">
      <alignment horizontal="center" vertical="center"/>
    </xf>
    <xf numFmtId="0" fontId="40" fillId="0" borderId="18" xfId="3" applyFont="1" applyBorder="1" applyAlignment="1">
      <alignment horizontal="center"/>
    </xf>
    <xf numFmtId="2" fontId="42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/>
    </xf>
    <xf numFmtId="0" fontId="40" fillId="4" borderId="19" xfId="4" applyFont="1" applyFill="1" applyBorder="1"/>
    <xf numFmtId="0" fontId="40" fillId="4" borderId="24" xfId="4" applyFont="1" applyFill="1" applyBorder="1"/>
    <xf numFmtId="49" fontId="48" fillId="0" borderId="18" xfId="4" applyNumberFormat="1" applyFont="1" applyBorder="1" applyAlignment="1">
      <alignment horizontal="center"/>
    </xf>
    <xf numFmtId="49" fontId="48" fillId="0" borderId="18" xfId="4" applyNumberFormat="1" applyFont="1" applyBorder="1"/>
    <xf numFmtId="0" fontId="48" fillId="0" borderId="18" xfId="4" applyFont="1" applyBorder="1" applyAlignment="1">
      <alignment horizontal="center"/>
    </xf>
    <xf numFmtId="2" fontId="42" fillId="0" borderId="6" xfId="10" applyNumberFormat="1" applyFont="1" applyBorder="1" applyAlignment="1">
      <alignment horizontal="center" vertical="center"/>
    </xf>
    <xf numFmtId="2" fontId="42" fillId="0" borderId="6" xfId="11" applyNumberFormat="1" applyFont="1" applyBorder="1" applyAlignment="1">
      <alignment horizontal="center" vertical="center"/>
    </xf>
    <xf numFmtId="2" fontId="42" fillId="0" borderId="6" xfId="13" applyNumberFormat="1" applyFont="1" applyBorder="1" applyAlignment="1">
      <alignment horizontal="center" vertical="center"/>
    </xf>
    <xf numFmtId="2" fontId="42" fillId="0" borderId="6" xfId="4" applyNumberFormat="1" applyFont="1" applyBorder="1" applyAlignment="1">
      <alignment horizontal="center" vertical="center"/>
    </xf>
    <xf numFmtId="0" fontId="40" fillId="0" borderId="8" xfId="3" applyFont="1" applyBorder="1" applyAlignment="1">
      <alignment horizontal="right"/>
    </xf>
    <xf numFmtId="2" fontId="40" fillId="0" borderId="8" xfId="3" applyNumberFormat="1" applyFont="1" applyBorder="1" applyAlignment="1">
      <alignment horizontal="right"/>
    </xf>
    <xf numFmtId="0" fontId="48" fillId="0" borderId="8" xfId="3" applyFont="1" applyBorder="1" applyAlignment="1">
      <alignment horizontal="center"/>
    </xf>
    <xf numFmtId="49" fontId="40" fillId="0" borderId="8" xfId="14" applyNumberFormat="1" applyFont="1" applyBorder="1"/>
    <xf numFmtId="9" fontId="41" fillId="0" borderId="8" xfId="14" applyNumberFormat="1" applyFont="1" applyBorder="1" applyAlignment="1">
      <alignment horizontal="center" vertical="center"/>
    </xf>
    <xf numFmtId="0" fontId="40" fillId="0" borderId="8" xfId="14" applyFont="1" applyBorder="1" applyAlignment="1">
      <alignment horizontal="center"/>
    </xf>
    <xf numFmtId="2" fontId="42" fillId="0" borderId="8" xfId="14" applyNumberFormat="1" applyFont="1" applyBorder="1" applyAlignment="1">
      <alignment vertical="center"/>
    </xf>
    <xf numFmtId="0" fontId="48" fillId="0" borderId="8" xfId="14" applyFont="1" applyBorder="1" applyAlignment="1">
      <alignment horizontal="center"/>
    </xf>
    <xf numFmtId="2" fontId="40" fillId="0" borderId="13" xfId="3" applyNumberFormat="1" applyFont="1" applyBorder="1" applyAlignment="1">
      <alignment horizontal="right"/>
    </xf>
    <xf numFmtId="0" fontId="40" fillId="5" borderId="13" xfId="14" applyFont="1" applyFill="1" applyBorder="1"/>
    <xf numFmtId="0" fontId="40" fillId="0" borderId="13" xfId="14" applyFont="1" applyBorder="1"/>
    <xf numFmtId="9" fontId="41" fillId="0" borderId="13" xfId="14" applyNumberFormat="1" applyFont="1" applyBorder="1" applyAlignment="1">
      <alignment horizontal="center" vertical="center"/>
    </xf>
    <xf numFmtId="0" fontId="40" fillId="0" borderId="13" xfId="14" applyFont="1" applyBorder="1" applyAlignment="1">
      <alignment horizontal="center"/>
    </xf>
    <xf numFmtId="2" fontId="42" fillId="0" borderId="13" xfId="14" applyNumberFormat="1" applyFont="1" applyBorder="1" applyAlignment="1">
      <alignment vertical="center"/>
    </xf>
    <xf numFmtId="0" fontId="48" fillId="0" borderId="13" xfId="14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25" xfId="3" applyFont="1" applyBorder="1" applyAlignment="1">
      <alignment horizontal="center"/>
    </xf>
    <xf numFmtId="0" fontId="40" fillId="0" borderId="26" xfId="3" applyFont="1" applyBorder="1" applyAlignment="1">
      <alignment horizontal="center"/>
    </xf>
    <xf numFmtId="0" fontId="40" fillId="0" borderId="13" xfId="3" applyFont="1" applyBorder="1" applyAlignment="1">
      <alignment horizontal="center" vertical="top"/>
    </xf>
    <xf numFmtId="0" fontId="40" fillId="0" borderId="27" xfId="3" applyFont="1" applyBorder="1" applyAlignment="1">
      <alignment horizontal="center"/>
    </xf>
    <xf numFmtId="0" fontId="40" fillId="5" borderId="7" xfId="0" applyFont="1" applyFill="1" applyBorder="1"/>
    <xf numFmtId="9" fontId="41" fillId="0" borderId="11" xfId="0" applyNumberFormat="1" applyFont="1" applyBorder="1" applyAlignment="1">
      <alignment horizontal="center" vertical="center"/>
    </xf>
    <xf numFmtId="0" fontId="40" fillId="3" borderId="7" xfId="0" applyFont="1" applyFill="1" applyBorder="1"/>
    <xf numFmtId="0" fontId="44" fillId="3" borderId="7" xfId="0" applyFont="1" applyFill="1" applyBorder="1"/>
    <xf numFmtId="0" fontId="44" fillId="0" borderId="11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49" fillId="0" borderId="4" xfId="0" applyFont="1" applyBorder="1"/>
    <xf numFmtId="0" fontId="49" fillId="0" borderId="13" xfId="0" applyFont="1" applyBorder="1"/>
    <xf numFmtId="0" fontId="51" fillId="2" borderId="4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48" fillId="0" borderId="13" xfId="3" quotePrefix="1" applyFont="1" applyBorder="1"/>
    <xf numFmtId="9" fontId="52" fillId="8" borderId="13" xfId="3" applyNumberFormat="1" applyFont="1" applyFill="1" applyBorder="1" applyAlignment="1">
      <alignment horizontal="center" vertical="center"/>
    </xf>
    <xf numFmtId="0" fontId="34" fillId="0" borderId="13" xfId="0" applyFont="1" applyBorder="1"/>
    <xf numFmtId="9" fontId="52" fillId="0" borderId="11" xfId="0" applyNumberFormat="1" applyFont="1" applyBorder="1" applyAlignment="1">
      <alignment horizontal="center" vertical="center"/>
    </xf>
    <xf numFmtId="2" fontId="52" fillId="0" borderId="6" xfId="0" applyNumberFormat="1" applyFont="1" applyBorder="1" applyAlignment="1">
      <alignment vertical="center"/>
    </xf>
    <xf numFmtId="0" fontId="50" fillId="0" borderId="6" xfId="0" applyFont="1" applyBorder="1" applyAlignment="1">
      <alignment horizontal="right"/>
    </xf>
    <xf numFmtId="0" fontId="50" fillId="0" borderId="6" xfId="0" applyFont="1" applyBorder="1" applyAlignment="1">
      <alignment horizontal="center"/>
    </xf>
    <xf numFmtId="49" fontId="50" fillId="0" borderId="8" xfId="0" applyNumberFormat="1" applyFont="1" applyBorder="1"/>
    <xf numFmtId="0" fontId="50" fillId="0" borderId="11" xfId="0" applyFont="1" applyBorder="1" applyAlignment="1">
      <alignment horizontal="center"/>
    </xf>
    <xf numFmtId="0" fontId="50" fillId="0" borderId="6" xfId="0" applyFont="1" applyBorder="1" applyAlignment="1">
      <alignment horizontal="right" wrapText="1"/>
    </xf>
    <xf numFmtId="0" fontId="50" fillId="0" borderId="7" xfId="0" applyFont="1" applyBorder="1" applyAlignment="1">
      <alignment horizontal="center"/>
    </xf>
    <xf numFmtId="0" fontId="50" fillId="0" borderId="4" xfId="0" applyFont="1" applyBorder="1" applyAlignment="1">
      <alignment horizontal="center"/>
    </xf>
    <xf numFmtId="0" fontId="49" fillId="0" borderId="0" xfId="0" applyFont="1"/>
    <xf numFmtId="0" fontId="50" fillId="0" borderId="6" xfId="0" applyFont="1" applyBorder="1"/>
    <xf numFmtId="0" fontId="47" fillId="0" borderId="6" xfId="0" applyFont="1" applyBorder="1" applyAlignment="1">
      <alignment horizontal="center"/>
    </xf>
    <xf numFmtId="0" fontId="47" fillId="0" borderId="13" xfId="0" applyFont="1" applyBorder="1"/>
    <xf numFmtId="0" fontId="47" fillId="0" borderId="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7" xfId="0" applyFont="1" applyBorder="1"/>
    <xf numFmtId="0" fontId="53" fillId="0" borderId="6" xfId="0" applyFont="1" applyBorder="1"/>
    <xf numFmtId="0" fontId="53" fillId="0" borderId="6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38" fillId="0" borderId="6" xfId="0" applyFont="1" applyBorder="1" applyAlignment="1">
      <alignment horizontal="right"/>
    </xf>
    <xf numFmtId="0" fontId="38" fillId="0" borderId="6" xfId="0" applyFont="1" applyBorder="1"/>
    <xf numFmtId="49" fontId="38" fillId="0" borderId="6" xfId="0" applyNumberFormat="1" applyFont="1" applyBorder="1" applyAlignment="1">
      <alignment horizontal="center"/>
    </xf>
    <xf numFmtId="0" fontId="38" fillId="3" borderId="7" xfId="0" applyFont="1" applyFill="1" applyBorder="1"/>
    <xf numFmtId="0" fontId="54" fillId="0" borderId="13" xfId="0" applyFont="1" applyBorder="1"/>
    <xf numFmtId="9" fontId="55" fillId="0" borderId="11" xfId="0" applyNumberFormat="1" applyFont="1" applyBorder="1" applyAlignment="1">
      <alignment horizontal="center" vertical="center"/>
    </xf>
    <xf numFmtId="2" fontId="55" fillId="0" borderId="6" xfId="0" applyNumberFormat="1" applyFont="1" applyBorder="1" applyAlignment="1">
      <alignment vertical="center"/>
    </xf>
    <xf numFmtId="0" fontId="38" fillId="0" borderId="6" xfId="0" applyFont="1" applyBorder="1" applyAlignment="1">
      <alignment horizontal="center"/>
    </xf>
    <xf numFmtId="0" fontId="56" fillId="0" borderId="4" xfId="0" applyFont="1" applyBorder="1"/>
    <xf numFmtId="0" fontId="54" fillId="0" borderId="4" xfId="0" applyFont="1" applyBorder="1"/>
    <xf numFmtId="0" fontId="32" fillId="0" borderId="13" xfId="0" applyFont="1" applyBorder="1"/>
    <xf numFmtId="0" fontId="56" fillId="0" borderId="13" xfId="0" applyFont="1" applyBorder="1"/>
    <xf numFmtId="49" fontId="48" fillId="0" borderId="8" xfId="0" applyNumberFormat="1" applyFont="1" applyBorder="1"/>
    <xf numFmtId="0" fontId="40" fillId="0" borderId="10" xfId="0" applyFont="1" applyBorder="1"/>
    <xf numFmtId="0" fontId="48" fillId="0" borderId="6" xfId="0" applyFont="1" applyBorder="1" applyAlignment="1">
      <alignment horizontal="left"/>
    </xf>
    <xf numFmtId="49" fontId="40" fillId="0" borderId="4" xfId="0" applyNumberFormat="1" applyFont="1" applyBorder="1" applyAlignment="1">
      <alignment horizontal="center"/>
    </xf>
    <xf numFmtId="49" fontId="40" fillId="0" borderId="4" xfId="0" applyNumberFormat="1" applyFont="1" applyBorder="1"/>
    <xf numFmtId="9" fontId="41" fillId="0" borderId="4" xfId="0" applyNumberFormat="1" applyFont="1" applyBorder="1" applyAlignment="1">
      <alignment horizontal="center" vertical="center"/>
    </xf>
    <xf numFmtId="2" fontId="42" fillId="0" borderId="4" xfId="0" applyNumberFormat="1" applyFont="1" applyBorder="1" applyAlignment="1">
      <alignment vertical="center"/>
    </xf>
    <xf numFmtId="0" fontId="44" fillId="0" borderId="7" xfId="0" applyFont="1" applyBorder="1"/>
    <xf numFmtId="0" fontId="50" fillId="0" borderId="7" xfId="0" applyFont="1" applyBorder="1"/>
    <xf numFmtId="0" fontId="47" fillId="0" borderId="7" xfId="0" applyFont="1" applyBorder="1"/>
    <xf numFmtId="0" fontId="53" fillId="0" borderId="6" xfId="0" applyFont="1" applyBorder="1" applyAlignment="1">
      <alignment horizontal="right"/>
    </xf>
    <xf numFmtId="49" fontId="53" fillId="0" borderId="6" xfId="0" applyNumberFormat="1" applyFont="1" applyBorder="1" applyAlignment="1">
      <alignment horizontal="center"/>
    </xf>
    <xf numFmtId="49" fontId="53" fillId="0" borderId="8" xfId="0" applyNumberFormat="1" applyFont="1" applyBorder="1"/>
    <xf numFmtId="0" fontId="53" fillId="3" borderId="7" xfId="0" applyFont="1" applyFill="1" applyBorder="1"/>
    <xf numFmtId="0" fontId="56" fillId="0" borderId="0" xfId="0" applyFont="1"/>
    <xf numFmtId="0" fontId="48" fillId="0" borderId="6" xfId="0" applyFont="1" applyBorder="1" applyAlignment="1">
      <alignment horizontal="center"/>
    </xf>
    <xf numFmtId="0" fontId="48" fillId="0" borderId="6" xfId="0" quotePrefix="1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40" fillId="0" borderId="6" xfId="0" quotePrefix="1" applyFont="1" applyBorder="1" applyAlignment="1">
      <alignment horizontal="center"/>
    </xf>
    <xf numFmtId="0" fontId="60" fillId="0" borderId="13" xfId="15" applyBorder="1"/>
    <xf numFmtId="0" fontId="53" fillId="0" borderId="11" xfId="0" applyFont="1" applyBorder="1" applyAlignment="1">
      <alignment horizontal="center"/>
    </xf>
    <xf numFmtId="0" fontId="53" fillId="0" borderId="6" xfId="0" applyFont="1" applyBorder="1" applyAlignment="1">
      <alignment horizontal="right" wrapText="1"/>
    </xf>
    <xf numFmtId="0" fontId="31" fillId="0" borderId="13" xfId="0" applyFont="1" applyBorder="1"/>
    <xf numFmtId="0" fontId="48" fillId="0" borderId="6" xfId="0" applyFont="1" applyBorder="1"/>
    <xf numFmtId="0" fontId="48" fillId="0" borderId="6" xfId="0" applyFont="1" applyBorder="1" applyAlignment="1">
      <alignment horizontal="right"/>
    </xf>
    <xf numFmtId="0" fontId="45" fillId="0" borderId="6" xfId="0" quotePrefix="1" applyFont="1" applyBorder="1" applyAlignment="1">
      <alignment horizontal="center"/>
    </xf>
    <xf numFmtId="0" fontId="44" fillId="0" borderId="6" xfId="0" quotePrefix="1" applyFont="1" applyBorder="1" applyAlignment="1">
      <alignment horizontal="center"/>
    </xf>
    <xf numFmtId="0" fontId="53" fillId="0" borderId="13" xfId="3" applyFont="1" applyBorder="1" applyAlignment="1">
      <alignment horizontal="right"/>
    </xf>
    <xf numFmtId="0" fontId="53" fillId="0" borderId="13" xfId="3" applyFont="1" applyBorder="1"/>
    <xf numFmtId="0" fontId="53" fillId="0" borderId="13" xfId="3" applyFont="1" applyBorder="1" applyAlignment="1">
      <alignment horizontal="center"/>
    </xf>
    <xf numFmtId="0" fontId="53" fillId="3" borderId="13" xfId="3" applyFont="1" applyFill="1" applyBorder="1"/>
    <xf numFmtId="0" fontId="53" fillId="0" borderId="22" xfId="3" applyFont="1" applyBorder="1" applyAlignment="1">
      <alignment horizontal="center"/>
    </xf>
    <xf numFmtId="0" fontId="48" fillId="0" borderId="13" xfId="3" quotePrefix="1" applyFont="1" applyBorder="1" applyAlignment="1">
      <alignment horizontal="center"/>
    </xf>
    <xf numFmtId="2" fontId="40" fillId="0" borderId="13" xfId="3" applyNumberFormat="1" applyFont="1" applyBorder="1"/>
    <xf numFmtId="0" fontId="48" fillId="0" borderId="13" xfId="4" quotePrefix="1" applyFont="1" applyBorder="1" applyAlignment="1">
      <alignment horizontal="center"/>
    </xf>
    <xf numFmtId="0" fontId="48" fillId="0" borderId="6" xfId="7" quotePrefix="1" applyFont="1" applyBorder="1" applyAlignment="1">
      <alignment horizontal="center"/>
    </xf>
    <xf numFmtId="49" fontId="48" fillId="0" borderId="6" xfId="13" applyNumberFormat="1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49" fontId="48" fillId="0" borderId="6" xfId="3" applyNumberFormat="1" applyFont="1" applyBorder="1" applyAlignment="1">
      <alignment horizontal="center"/>
    </xf>
    <xf numFmtId="0" fontId="48" fillId="0" borderId="7" xfId="3" applyFont="1" applyBorder="1" applyAlignment="1">
      <alignment horizontal="center"/>
    </xf>
    <xf numFmtId="0" fontId="40" fillId="0" borderId="4" xfId="4" applyFont="1"/>
    <xf numFmtId="2" fontId="42" fillId="0" borderId="4" xfId="4" applyNumberFormat="1" applyFont="1" applyAlignment="1">
      <alignment vertical="center"/>
    </xf>
    <xf numFmtId="0" fontId="0" fillId="0" borderId="13" xfId="0" applyBorder="1" applyAlignment="1">
      <alignment horizontal="left"/>
    </xf>
    <xf numFmtId="0" fontId="60" fillId="0" borderId="13" xfId="15" applyBorder="1" applyAlignment="1">
      <alignment horizontal="left"/>
    </xf>
    <xf numFmtId="0" fontId="40" fillId="0" borderId="8" xfId="3" applyFont="1" applyBorder="1" applyAlignment="1">
      <alignment horizontal="center"/>
    </xf>
    <xf numFmtId="0" fontId="40" fillId="0" borderId="13" xfId="3" applyFont="1" applyBorder="1" applyAlignment="1">
      <alignment horizontal="left"/>
    </xf>
    <xf numFmtId="0" fontId="40" fillId="0" borderId="13" xfId="4" applyFont="1" applyBorder="1" applyAlignment="1">
      <alignment horizontal="left"/>
    </xf>
    <xf numFmtId="0" fontId="29" fillId="0" borderId="13" xfId="0" applyFont="1" applyBorder="1"/>
    <xf numFmtId="0" fontId="40" fillId="0" borderId="14" xfId="13" applyFont="1" applyBorder="1" applyAlignment="1">
      <alignment horizontal="right"/>
    </xf>
    <xf numFmtId="0" fontId="40" fillId="0" borderId="27" xfId="13" applyFont="1" applyBorder="1" applyAlignment="1">
      <alignment horizontal="right"/>
    </xf>
    <xf numFmtId="0" fontId="40" fillId="0" borderId="29" xfId="13" quotePrefix="1" applyFont="1" applyBorder="1"/>
    <xf numFmtId="0" fontId="40" fillId="3" borderId="9" xfId="13" applyFont="1" applyFill="1" applyBorder="1"/>
    <xf numFmtId="0" fontId="40" fillId="3" borderId="29" xfId="13" applyFont="1" applyFill="1" applyBorder="1"/>
    <xf numFmtId="0" fontId="40" fillId="4" borderId="28" xfId="13" applyFont="1" applyFill="1" applyBorder="1" applyAlignment="1">
      <alignment horizontal="center"/>
    </xf>
    <xf numFmtId="0" fontId="48" fillId="0" borderId="28" xfId="13" applyFont="1" applyBorder="1" applyAlignment="1">
      <alignment horizontal="center"/>
    </xf>
    <xf numFmtId="0" fontId="40" fillId="4" borderId="30" xfId="4" applyFont="1" applyFill="1" applyBorder="1"/>
    <xf numFmtId="0" fontId="48" fillId="0" borderId="31" xfId="4" applyFont="1" applyBorder="1" applyAlignment="1">
      <alignment horizontal="center"/>
    </xf>
    <xf numFmtId="0" fontId="40" fillId="0" borderId="32" xfId="14" applyFont="1" applyBorder="1" applyAlignment="1">
      <alignment horizontal="center"/>
    </xf>
    <xf numFmtId="0" fontId="40" fillId="0" borderId="28" xfId="4" applyFont="1" applyBorder="1" applyAlignment="1">
      <alignment horizontal="center"/>
    </xf>
    <xf numFmtId="0" fontId="40" fillId="0" borderId="28" xfId="14" applyFont="1" applyBorder="1" applyAlignment="1">
      <alignment horizontal="center"/>
    </xf>
    <xf numFmtId="0" fontId="40" fillId="4" borderId="28" xfId="4" applyFont="1" applyFill="1" applyBorder="1"/>
    <xf numFmtId="0" fontId="48" fillId="0" borderId="28" xfId="4" applyFont="1" applyBorder="1" applyAlignment="1">
      <alignment horizontal="center"/>
    </xf>
    <xf numFmtId="0" fontId="40" fillId="0" borderId="9" xfId="4" applyFont="1" applyBorder="1" applyAlignment="1">
      <alignment horizontal="center"/>
    </xf>
    <xf numFmtId="0" fontId="40" fillId="4" borderId="8" xfId="4" applyFont="1" applyFill="1" applyBorder="1" applyAlignment="1">
      <alignment horizontal="center"/>
    </xf>
    <xf numFmtId="0" fontId="40" fillId="4" borderId="9" xfId="4" applyFont="1" applyFill="1" applyBorder="1" applyAlignment="1">
      <alignment horizontal="center"/>
    </xf>
    <xf numFmtId="0" fontId="40" fillId="5" borderId="7" xfId="4" applyFont="1" applyFill="1" applyBorder="1"/>
    <xf numFmtId="2" fontId="42" fillId="0" borderId="11" xfId="4" applyNumberFormat="1" applyFont="1" applyBorder="1" applyAlignment="1">
      <alignment vertical="center"/>
    </xf>
    <xf numFmtId="2" fontId="42" fillId="0" borderId="33" xfId="4" applyNumberFormat="1" applyFont="1" applyBorder="1" applyAlignment="1">
      <alignment vertical="center"/>
    </xf>
    <xf numFmtId="0" fontId="40" fillId="0" borderId="14" xfId="3" applyFont="1" applyBorder="1" applyAlignment="1">
      <alignment horizontal="center"/>
    </xf>
    <xf numFmtId="0" fontId="40" fillId="5" borderId="3" xfId="4" applyFont="1" applyFill="1" applyBorder="1"/>
    <xf numFmtId="0" fontId="29" fillId="0" borderId="34" xfId="0" applyFont="1" applyBorder="1" applyAlignment="1">
      <alignment horizontal="center"/>
    </xf>
    <xf numFmtId="0" fontId="0" fillId="0" borderId="0" xfId="0" applyAlignment="1">
      <alignment horizontal="left"/>
    </xf>
    <xf numFmtId="0" fontId="49" fillId="0" borderId="0" xfId="0" applyFont="1" applyAlignment="1">
      <alignment horizontal="left"/>
    </xf>
    <xf numFmtId="0" fontId="60" fillId="0" borderId="0" xfId="15" applyAlignment="1">
      <alignment horizontal="left"/>
    </xf>
    <xf numFmtId="0" fontId="28" fillId="0" borderId="13" xfId="0" applyFont="1" applyBorder="1"/>
    <xf numFmtId="0" fontId="53" fillId="4" borderId="6" xfId="0" applyFont="1" applyFill="1" applyBorder="1"/>
    <xf numFmtId="0" fontId="53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40" fillId="7" borderId="20" xfId="1" applyFont="1" applyFill="1" applyBorder="1"/>
    <xf numFmtId="0" fontId="40" fillId="7" borderId="4" xfId="6" applyFont="1" applyFill="1"/>
    <xf numFmtId="0" fontId="40" fillId="7" borderId="4" xfId="9" applyFont="1" applyFill="1"/>
    <xf numFmtId="0" fontId="40" fillId="7" borderId="4" xfId="12" applyFont="1" applyFill="1"/>
    <xf numFmtId="0" fontId="40" fillId="7" borderId="13" xfId="12" applyFont="1" applyFill="1" applyBorder="1"/>
    <xf numFmtId="0" fontId="40" fillId="7" borderId="4" xfId="1" applyFont="1" applyFill="1"/>
    <xf numFmtId="0" fontId="45" fillId="0" borderId="6" xfId="0" applyFont="1" applyBorder="1" applyAlignment="1">
      <alignment horizontal="center"/>
    </xf>
    <xf numFmtId="0" fontId="45" fillId="3" borderId="7" xfId="0" applyFont="1" applyFill="1" applyBorder="1"/>
    <xf numFmtId="0" fontId="53" fillId="6" borderId="6" xfId="0" applyFont="1" applyFill="1" applyBorder="1" applyAlignment="1">
      <alignment horizontal="center"/>
    </xf>
    <xf numFmtId="0" fontId="53" fillId="4" borderId="6" xfId="0" applyFont="1" applyFill="1" applyBorder="1" applyAlignment="1">
      <alignment horizontal="center"/>
    </xf>
    <xf numFmtId="0" fontId="45" fillId="6" borderId="7" xfId="0" applyFont="1" applyFill="1" applyBorder="1" applyAlignment="1">
      <alignment horizontal="center"/>
    </xf>
    <xf numFmtId="0" fontId="40" fillId="0" borderId="27" xfId="0" applyFont="1" applyBorder="1"/>
    <xf numFmtId="9" fontId="41" fillId="0" borderId="10" xfId="0" applyNumberFormat="1" applyFont="1" applyBorder="1" applyAlignment="1">
      <alignment horizontal="center" vertical="center"/>
    </xf>
    <xf numFmtId="0" fontId="40" fillId="0" borderId="12" xfId="0" applyFont="1" applyBorder="1"/>
    <xf numFmtId="0" fontId="40" fillId="0" borderId="35" xfId="0" applyFont="1" applyBorder="1"/>
    <xf numFmtId="2" fontId="42" fillId="0" borderId="36" xfId="0" applyNumberFormat="1" applyFont="1" applyBorder="1" applyAlignment="1">
      <alignment vertical="center"/>
    </xf>
    <xf numFmtId="0" fontId="40" fillId="0" borderId="36" xfId="0" applyFont="1" applyBorder="1"/>
    <xf numFmtId="0" fontId="40" fillId="0" borderId="37" xfId="0" applyFont="1" applyBorder="1"/>
    <xf numFmtId="0" fontId="40" fillId="0" borderId="27" xfId="0" applyFont="1" applyBorder="1" applyAlignment="1">
      <alignment horizontal="center"/>
    </xf>
    <xf numFmtId="0" fontId="45" fillId="0" borderId="13" xfId="0" applyFont="1" applyBorder="1"/>
    <xf numFmtId="0" fontId="45" fillId="0" borderId="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38" fillId="0" borderId="13" xfId="0" applyFont="1" applyBorder="1"/>
    <xf numFmtId="0" fontId="53" fillId="0" borderId="13" xfId="0" applyFont="1" applyBorder="1"/>
    <xf numFmtId="0" fontId="54" fillId="0" borderId="13" xfId="0" applyFont="1" applyBorder="1" applyAlignment="1">
      <alignment horizontal="left"/>
    </xf>
    <xf numFmtId="0" fontId="56" fillId="0" borderId="1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40" fillId="0" borderId="7" xfId="0" applyFont="1" applyBorder="1" applyAlignment="1">
      <alignment horizontal="right"/>
    </xf>
    <xf numFmtId="0" fontId="49" fillId="0" borderId="4" xfId="0" applyFont="1" applyBorder="1" applyAlignment="1">
      <alignment horizontal="left"/>
    </xf>
    <xf numFmtId="0" fontId="32" fillId="0" borderId="13" xfId="0" applyFont="1" applyBorder="1" applyAlignment="1">
      <alignment horizontal="left"/>
    </xf>
    <xf numFmtId="0" fontId="48" fillId="0" borderId="14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9" fontId="60" fillId="0" borderId="13" xfId="15" applyNumberFormat="1" applyBorder="1" applyAlignment="1">
      <alignment horizontal="left" vertical="center"/>
    </xf>
    <xf numFmtId="0" fontId="40" fillId="0" borderId="5" xfId="0" applyFont="1" applyBorder="1"/>
    <xf numFmtId="0" fontId="50" fillId="0" borderId="13" xfId="0" applyFont="1" applyBorder="1" applyAlignment="1">
      <alignment horizontal="center"/>
    </xf>
    <xf numFmtId="0" fontId="40" fillId="0" borderId="13" xfId="11" applyFont="1" applyBorder="1"/>
    <xf numFmtId="0" fontId="48" fillId="0" borderId="9" xfId="14" applyFont="1" applyBorder="1" applyAlignment="1">
      <alignment horizontal="center"/>
    </xf>
    <xf numFmtId="0" fontId="48" fillId="0" borderId="22" xfId="14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33" fillId="0" borderId="13" xfId="0" applyFont="1" applyBorder="1"/>
    <xf numFmtId="49" fontId="40" fillId="0" borderId="33" xfId="0" applyNumberFormat="1" applyFont="1" applyBorder="1"/>
    <xf numFmtId="0" fontId="57" fillId="7" borderId="4" xfId="6" applyFont="1" applyFill="1"/>
    <xf numFmtId="0" fontId="40" fillId="0" borderId="10" xfId="0" applyFont="1" applyBorder="1" applyAlignment="1">
      <alignment horizontal="left"/>
    </xf>
    <xf numFmtId="0" fontId="28" fillId="0" borderId="0" xfId="0" applyFont="1" applyAlignment="1">
      <alignment horizontal="right"/>
    </xf>
    <xf numFmtId="0" fontId="56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30" fillId="0" borderId="13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29" fillId="0" borderId="13" xfId="0" applyFont="1" applyBorder="1" applyAlignment="1">
      <alignment horizontal="left"/>
    </xf>
    <xf numFmtId="0" fontId="34" fillId="0" borderId="13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56" fillId="0" borderId="22" xfId="0" applyFont="1" applyBorder="1" applyAlignment="1">
      <alignment horizontal="left"/>
    </xf>
    <xf numFmtId="0" fontId="28" fillId="0" borderId="13" xfId="0" applyFont="1" applyBorder="1" applyAlignment="1">
      <alignment horizontal="left"/>
    </xf>
    <xf numFmtId="0" fontId="27" fillId="0" borderId="13" xfId="0" applyFont="1" applyBorder="1" applyAlignment="1">
      <alignment horizontal="left"/>
    </xf>
    <xf numFmtId="49" fontId="40" fillId="0" borderId="8" xfId="0" applyNumberFormat="1" applyFont="1" applyBorder="1" applyAlignment="1">
      <alignment horizontal="left"/>
    </xf>
    <xf numFmtId="49" fontId="48" fillId="0" borderId="8" xfId="0" applyNumberFormat="1" applyFont="1" applyBorder="1" applyAlignment="1">
      <alignment horizontal="left"/>
    </xf>
    <xf numFmtId="49" fontId="53" fillId="0" borderId="8" xfId="0" applyNumberFormat="1" applyFont="1" applyBorder="1" applyAlignment="1">
      <alignment horizontal="left"/>
    </xf>
    <xf numFmtId="49" fontId="48" fillId="0" borderId="12" xfId="0" applyNumberFormat="1" applyFont="1" applyBorder="1" applyAlignment="1">
      <alignment horizontal="left"/>
    </xf>
    <xf numFmtId="49" fontId="40" fillId="0" borderId="13" xfId="3" applyNumberFormat="1" applyFont="1" applyBorder="1" applyAlignment="1">
      <alignment horizontal="left"/>
    </xf>
    <xf numFmtId="49" fontId="53" fillId="0" borderId="13" xfId="3" applyNumberFormat="1" applyFont="1" applyBorder="1" applyAlignment="1">
      <alignment horizontal="left"/>
    </xf>
    <xf numFmtId="49" fontId="48" fillId="0" borderId="13" xfId="4" applyNumberFormat="1" applyFont="1" applyBorder="1" applyAlignment="1">
      <alignment horizontal="left"/>
    </xf>
    <xf numFmtId="49" fontId="48" fillId="0" borderId="6" xfId="7" applyNumberFormat="1" applyFont="1" applyBorder="1" applyAlignment="1">
      <alignment horizontal="left"/>
    </xf>
    <xf numFmtId="49" fontId="40" fillId="0" borderId="6" xfId="7" applyNumberFormat="1" applyFont="1" applyBorder="1" applyAlignment="1">
      <alignment horizontal="left"/>
    </xf>
    <xf numFmtId="49" fontId="48" fillId="0" borderId="6" xfId="8" applyNumberFormat="1" applyFont="1" applyBorder="1" applyAlignment="1">
      <alignment horizontal="left"/>
    </xf>
    <xf numFmtId="49" fontId="48" fillId="0" borderId="8" xfId="8" applyNumberFormat="1" applyFont="1" applyBorder="1" applyAlignment="1">
      <alignment horizontal="left"/>
    </xf>
    <xf numFmtId="49" fontId="48" fillId="0" borderId="6" xfId="11" applyNumberFormat="1" applyFont="1" applyBorder="1" applyAlignment="1">
      <alignment horizontal="left"/>
    </xf>
    <xf numFmtId="49" fontId="48" fillId="0" borderId="8" xfId="11" applyNumberFormat="1" applyFont="1" applyBorder="1" applyAlignment="1">
      <alignment horizontal="left"/>
    </xf>
    <xf numFmtId="49" fontId="40" fillId="0" borderId="6" xfId="13" applyNumberFormat="1" applyFont="1" applyBorder="1" applyAlignment="1">
      <alignment horizontal="left"/>
    </xf>
    <xf numFmtId="49" fontId="48" fillId="0" borderId="6" xfId="14" applyNumberFormat="1" applyFont="1" applyBorder="1" applyAlignment="1">
      <alignment horizontal="left"/>
    </xf>
    <xf numFmtId="49" fontId="48" fillId="0" borderId="6" xfId="4" applyNumberFormat="1" applyFont="1" applyBorder="1" applyAlignment="1">
      <alignment horizontal="left"/>
    </xf>
    <xf numFmtId="49" fontId="40" fillId="0" borderId="8" xfId="14" applyNumberFormat="1" applyFont="1" applyBorder="1" applyAlignment="1">
      <alignment horizontal="left"/>
    </xf>
    <xf numFmtId="49" fontId="40" fillId="0" borderId="13" xfId="14" applyNumberFormat="1" applyFont="1" applyBorder="1" applyAlignment="1">
      <alignment horizontal="left"/>
    </xf>
    <xf numFmtId="49" fontId="48" fillId="0" borderId="4" xfId="14" applyNumberFormat="1" applyFont="1" applyAlignment="1">
      <alignment horizontal="left"/>
    </xf>
    <xf numFmtId="49" fontId="48" fillId="0" borderId="6" xfId="3" applyNumberFormat="1" applyFont="1" applyBorder="1" applyAlignment="1">
      <alignment horizontal="left"/>
    </xf>
    <xf numFmtId="49" fontId="48" fillId="0" borderId="8" xfId="4" applyNumberFormat="1" applyFont="1" applyBorder="1" applyAlignment="1">
      <alignment horizontal="left"/>
    </xf>
    <xf numFmtId="49" fontId="40" fillId="0" borderId="13" xfId="4" applyNumberFormat="1" applyFont="1" applyBorder="1" applyAlignment="1">
      <alignment horizontal="left"/>
    </xf>
    <xf numFmtId="49" fontId="40" fillId="8" borderId="13" xfId="3" applyNumberFormat="1" applyFont="1" applyFill="1" applyBorder="1" applyAlignment="1">
      <alignment horizontal="left"/>
    </xf>
    <xf numFmtId="49" fontId="40" fillId="0" borderId="17" xfId="3" applyNumberFormat="1" applyFont="1" applyBorder="1" applyAlignment="1">
      <alignment horizontal="left"/>
    </xf>
    <xf numFmtId="0" fontId="0" fillId="0" borderId="20" xfId="0" applyBorder="1" applyAlignment="1">
      <alignment horizontal="left"/>
    </xf>
    <xf numFmtId="49" fontId="48" fillId="0" borderId="18" xfId="4" applyNumberFormat="1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48" fillId="3" borderId="13" xfId="3" applyFont="1" applyFill="1" applyBorder="1"/>
    <xf numFmtId="0" fontId="26" fillId="0" borderId="13" xfId="0" applyFont="1" applyBorder="1"/>
    <xf numFmtId="0" fontId="26" fillId="0" borderId="13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6" fillId="0" borderId="4" xfId="0" applyFont="1" applyBorder="1"/>
    <xf numFmtId="0" fontId="26" fillId="0" borderId="13" xfId="0" quotePrefix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40" fillId="0" borderId="17" xfId="3" applyFont="1" applyBorder="1"/>
    <xf numFmtId="2" fontId="42" fillId="0" borderId="17" xfId="3" applyNumberFormat="1" applyFont="1" applyBorder="1" applyAlignment="1">
      <alignment horizontal="center" vertical="center"/>
    </xf>
    <xf numFmtId="49" fontId="48" fillId="0" borderId="17" xfId="3" applyNumberFormat="1" applyFont="1" applyBorder="1" applyAlignment="1">
      <alignment horizontal="center"/>
    </xf>
    <xf numFmtId="49" fontId="48" fillId="0" borderId="17" xfId="3" applyNumberFormat="1" applyFont="1" applyBorder="1"/>
    <xf numFmtId="0" fontId="48" fillId="5" borderId="13" xfId="4" applyFont="1" applyFill="1" applyBorder="1"/>
    <xf numFmtId="0" fontId="48" fillId="0" borderId="13" xfId="0" applyFont="1" applyBorder="1" applyAlignment="1">
      <alignment horizontal="center"/>
    </xf>
    <xf numFmtId="49" fontId="48" fillId="0" borderId="17" xfId="3" applyNumberFormat="1" applyFont="1" applyBorder="1" applyAlignment="1">
      <alignment horizontal="left"/>
    </xf>
    <xf numFmtId="0" fontId="26" fillId="0" borderId="17" xfId="0" applyFont="1" applyBorder="1" applyAlignment="1">
      <alignment horizontal="center"/>
    </xf>
    <xf numFmtId="49" fontId="48" fillId="0" borderId="40" xfId="3" quotePrefix="1" applyNumberFormat="1" applyFont="1" applyBorder="1" applyAlignment="1">
      <alignment horizontal="center"/>
    </xf>
    <xf numFmtId="0" fontId="48" fillId="5" borderId="40" xfId="4" applyFont="1" applyFill="1" applyBorder="1"/>
    <xf numFmtId="0" fontId="26" fillId="0" borderId="0" xfId="0" applyFont="1" applyAlignment="1">
      <alignment horizontal="left"/>
    </xf>
    <xf numFmtId="0" fontId="48" fillId="0" borderId="40" xfId="3" applyFont="1" applyBorder="1" applyAlignment="1">
      <alignment horizontal="center"/>
    </xf>
    <xf numFmtId="2" fontId="42" fillId="0" borderId="10" xfId="0" applyNumberFormat="1" applyFont="1" applyBorder="1" applyAlignment="1">
      <alignment vertical="center"/>
    </xf>
    <xf numFmtId="0" fontId="48" fillId="0" borderId="10" xfId="0" applyFont="1" applyBorder="1" applyAlignment="1">
      <alignment horizontal="center"/>
    </xf>
    <xf numFmtId="0" fontId="48" fillId="0" borderId="10" xfId="0" applyFont="1" applyBorder="1" applyAlignment="1">
      <alignment horizontal="left"/>
    </xf>
    <xf numFmtId="0" fontId="48" fillId="5" borderId="10" xfId="0" applyFont="1" applyFill="1" applyBorder="1"/>
    <xf numFmtId="0" fontId="44" fillId="3" borderId="10" xfId="0" applyFont="1" applyFill="1" applyBorder="1"/>
    <xf numFmtId="0" fontId="48" fillId="0" borderId="13" xfId="0" quotePrefix="1" applyFont="1" applyBorder="1" applyAlignment="1">
      <alignment horizontal="center"/>
    </xf>
    <xf numFmtId="49" fontId="48" fillId="0" borderId="13" xfId="0" applyNumberFormat="1" applyFont="1" applyBorder="1"/>
    <xf numFmtId="0" fontId="48" fillId="0" borderId="11" xfId="0" quotePrefix="1" applyFont="1" applyBorder="1" applyAlignment="1">
      <alignment horizontal="center"/>
    </xf>
    <xf numFmtId="0" fontId="40" fillId="5" borderId="10" xfId="0" applyFont="1" applyFill="1" applyBorder="1"/>
    <xf numFmtId="0" fontId="25" fillId="0" borderId="13" xfId="0" applyFont="1" applyBorder="1" applyAlignment="1">
      <alignment horizontal="center"/>
    </xf>
    <xf numFmtId="0" fontId="25" fillId="0" borderId="13" xfId="0" applyFont="1" applyBorder="1"/>
    <xf numFmtId="0" fontId="48" fillId="0" borderId="4" xfId="0" quotePrefix="1" applyFont="1" applyBorder="1" applyAlignment="1">
      <alignment horizontal="center"/>
    </xf>
    <xf numFmtId="49" fontId="48" fillId="0" borderId="4" xfId="0" applyNumberFormat="1" applyFont="1" applyBorder="1"/>
    <xf numFmtId="0" fontId="24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3" xfId="0" applyFont="1" applyBorder="1"/>
    <xf numFmtId="0" fontId="24" fillId="0" borderId="0" xfId="0" applyFont="1" applyAlignment="1">
      <alignment horizontal="center"/>
    </xf>
    <xf numFmtId="0" fontId="48" fillId="0" borderId="12" xfId="0" applyFont="1" applyBorder="1" applyAlignment="1">
      <alignment horizontal="center"/>
    </xf>
    <xf numFmtId="0" fontId="48" fillId="0" borderId="12" xfId="0" applyFont="1" applyBorder="1" applyAlignment="1">
      <alignment horizontal="right" wrapText="1"/>
    </xf>
    <xf numFmtId="0" fontId="48" fillId="0" borderId="12" xfId="0" applyFont="1" applyBorder="1" applyAlignment="1">
      <alignment horizontal="right"/>
    </xf>
    <xf numFmtId="0" fontId="24" fillId="0" borderId="4" xfId="0" applyFont="1" applyBorder="1"/>
    <xf numFmtId="0" fontId="57" fillId="0" borderId="4" xfId="6" applyFont="1"/>
    <xf numFmtId="0" fontId="40" fillId="0" borderId="4" xfId="6" applyFont="1"/>
    <xf numFmtId="0" fontId="40" fillId="0" borderId="4" xfId="6" quotePrefix="1" applyFont="1" applyAlignment="1">
      <alignment horizontal="center"/>
    </xf>
    <xf numFmtId="0" fontId="60" fillId="0" borderId="4" xfId="15" applyBorder="1" applyAlignment="1">
      <alignment horizontal="left"/>
    </xf>
    <xf numFmtId="0" fontId="48" fillId="0" borderId="10" xfId="0" applyFont="1" applyBorder="1"/>
    <xf numFmtId="0" fontId="37" fillId="2" borderId="10" xfId="0" applyFont="1" applyFill="1" applyBorder="1" applyAlignment="1">
      <alignment horizontal="centerContinuous" vertical="center" wrapText="1"/>
    </xf>
    <xf numFmtId="0" fontId="38" fillId="9" borderId="11" xfId="0" applyFont="1" applyFill="1" applyBorder="1" applyAlignment="1">
      <alignment horizontal="centerContinuous"/>
    </xf>
    <xf numFmtId="0" fontId="51" fillId="2" borderId="7" xfId="0" applyFont="1" applyFill="1" applyBorder="1" applyAlignment="1">
      <alignment horizontal="centerContinuous" vertical="center" wrapText="1"/>
    </xf>
    <xf numFmtId="0" fontId="37" fillId="2" borderId="7" xfId="0" applyFont="1" applyFill="1" applyBorder="1" applyAlignment="1">
      <alignment horizontal="centerContinuous" vertical="center" wrapText="1"/>
    </xf>
    <xf numFmtId="0" fontId="38" fillId="9" borderId="10" xfId="0" applyFont="1" applyFill="1" applyBorder="1" applyAlignment="1">
      <alignment horizontal="centerContinuous"/>
    </xf>
    <xf numFmtId="0" fontId="37" fillId="2" borderId="15" xfId="0" applyFont="1" applyFill="1" applyBorder="1" applyAlignment="1">
      <alignment horizontal="centerContinuous" vertical="center" wrapText="1"/>
    </xf>
    <xf numFmtId="0" fontId="38" fillId="9" borderId="16" xfId="0" applyFont="1" applyFill="1" applyBorder="1" applyAlignment="1">
      <alignment horizontal="centerContinuous"/>
    </xf>
    <xf numFmtId="0" fontId="37" fillId="2" borderId="9" xfId="0" applyFont="1" applyFill="1" applyBorder="1" applyAlignment="1">
      <alignment horizontal="center" vertical="center" wrapText="1"/>
    </xf>
    <xf numFmtId="0" fontId="0" fillId="0" borderId="41" xfId="0" applyBorder="1"/>
    <xf numFmtId="0" fontId="29" fillId="0" borderId="4" xfId="0" applyFont="1" applyBorder="1"/>
    <xf numFmtId="0" fontId="31" fillId="0" borderId="4" xfId="0" applyFont="1" applyBorder="1"/>
    <xf numFmtId="0" fontId="31" fillId="0" borderId="23" xfId="0" applyFont="1" applyBorder="1"/>
    <xf numFmtId="0" fontId="45" fillId="0" borderId="4" xfId="0" applyFont="1" applyBorder="1"/>
    <xf numFmtId="0" fontId="47" fillId="0" borderId="4" xfId="0" applyFont="1" applyBorder="1"/>
    <xf numFmtId="0" fontId="28" fillId="0" borderId="4" xfId="0" applyFont="1" applyBorder="1"/>
    <xf numFmtId="0" fontId="32" fillId="0" borderId="4" xfId="0" applyFont="1" applyBorder="1"/>
    <xf numFmtId="0" fontId="61" fillId="0" borderId="0" xfId="0" applyFont="1"/>
    <xf numFmtId="0" fontId="61" fillId="0" borderId="0" xfId="0" applyFont="1" applyAlignment="1">
      <alignment horizontal="center"/>
    </xf>
    <xf numFmtId="0" fontId="51" fillId="2" borderId="2" xfId="0" applyFont="1" applyFill="1" applyBorder="1" applyAlignment="1">
      <alignment horizontal="center" vertical="center" wrapText="1"/>
    </xf>
    <xf numFmtId="0" fontId="40" fillId="10" borderId="6" xfId="0" applyFont="1" applyFill="1" applyBorder="1" applyAlignment="1">
      <alignment horizontal="center" vertical="center"/>
    </xf>
    <xf numFmtId="0" fontId="40" fillId="10" borderId="6" xfId="0" applyFont="1" applyFill="1" applyBorder="1" applyAlignment="1">
      <alignment horizontal="center" vertical="center" wrapText="1"/>
    </xf>
    <xf numFmtId="0" fontId="40" fillId="10" borderId="7" xfId="0" applyFont="1" applyFill="1" applyBorder="1" applyAlignment="1">
      <alignment horizontal="center" vertical="center"/>
    </xf>
    <xf numFmtId="0" fontId="40" fillId="10" borderId="4" xfId="0" applyFont="1" applyFill="1" applyBorder="1" applyAlignment="1">
      <alignment horizontal="center" vertical="center"/>
    </xf>
    <xf numFmtId="0" fontId="40" fillId="10" borderId="6" xfId="0" applyFont="1" applyFill="1" applyBorder="1" applyAlignment="1">
      <alignment horizontal="left" vertical="center"/>
    </xf>
    <xf numFmtId="0" fontId="48" fillId="10" borderId="6" xfId="0" applyFont="1" applyFill="1" applyBorder="1" applyAlignment="1">
      <alignment horizontal="center" vertical="center"/>
    </xf>
    <xf numFmtId="0" fontId="48" fillId="10" borderId="27" xfId="0" applyFont="1" applyFill="1" applyBorder="1" applyAlignment="1">
      <alignment horizontal="center" vertical="center"/>
    </xf>
    <xf numFmtId="0" fontId="40" fillId="0" borderId="4" xfId="3" applyFont="1" applyAlignment="1">
      <alignment horizontal="right"/>
    </xf>
    <xf numFmtId="49" fontId="48" fillId="0" borderId="6" xfId="10" applyNumberFormat="1" applyFont="1" applyBorder="1" applyAlignment="1">
      <alignment horizontal="center"/>
    </xf>
    <xf numFmtId="49" fontId="48" fillId="0" borderId="11" xfId="14" applyNumberFormat="1" applyFont="1" applyBorder="1" applyAlignment="1">
      <alignment horizontal="center"/>
    </xf>
    <xf numFmtId="0" fontId="48" fillId="0" borderId="4" xfId="3" applyFont="1" applyAlignment="1">
      <alignment horizontal="right"/>
    </xf>
    <xf numFmtId="0" fontId="48" fillId="0" borderId="6" xfId="0" applyFont="1" applyBorder="1" applyAlignment="1">
      <alignment horizontal="center" vertical="center"/>
    </xf>
    <xf numFmtId="0" fontId="48" fillId="5" borderId="6" xfId="14" applyFont="1" applyFill="1" applyBorder="1"/>
    <xf numFmtId="0" fontId="48" fillId="5" borderId="6" xfId="4" applyFont="1" applyFill="1" applyBorder="1"/>
    <xf numFmtId="0" fontId="48" fillId="0" borderId="4" xfId="4" applyFont="1" applyAlignment="1">
      <alignment horizontal="center"/>
    </xf>
    <xf numFmtId="0" fontId="48" fillId="3" borderId="13" xfId="3" applyFont="1" applyFill="1" applyBorder="1" applyAlignment="1">
      <alignment horizontal="center"/>
    </xf>
    <xf numFmtId="0" fontId="48" fillId="5" borderId="13" xfId="4" applyFont="1" applyFill="1" applyBorder="1" applyAlignment="1">
      <alignment horizontal="center"/>
    </xf>
    <xf numFmtId="0" fontId="23" fillId="0" borderId="13" xfId="0" applyFont="1" applyBorder="1"/>
    <xf numFmtId="0" fontId="48" fillId="0" borderId="21" xfId="4" applyFont="1" applyBorder="1"/>
    <xf numFmtId="0" fontId="22" fillId="0" borderId="0" xfId="0" applyFont="1"/>
    <xf numFmtId="0" fontId="63" fillId="0" borderId="0" xfId="0" applyFont="1"/>
    <xf numFmtId="0" fontId="48" fillId="0" borderId="4" xfId="4" applyFont="1" applyAlignment="1">
      <alignment horizontal="right"/>
    </xf>
    <xf numFmtId="0" fontId="48" fillId="5" borderId="7" xfId="0" applyFont="1" applyFill="1" applyBorder="1"/>
    <xf numFmtId="0" fontId="21" fillId="0" borderId="0" xfId="0" applyFont="1"/>
    <xf numFmtId="0" fontId="62" fillId="0" borderId="0" xfId="0" applyFont="1"/>
    <xf numFmtId="49" fontId="48" fillId="0" borderId="6" xfId="0" applyNumberFormat="1" applyFont="1" applyBorder="1" applyAlignment="1">
      <alignment horizontal="center"/>
    </xf>
    <xf numFmtId="16" fontId="21" fillId="0" borderId="0" xfId="0" applyNumberFormat="1" applyFont="1"/>
    <xf numFmtId="0" fontId="45" fillId="0" borderId="6" xfId="0" applyFont="1" applyBorder="1"/>
    <xf numFmtId="0" fontId="21" fillId="11" borderId="0" xfId="0" applyFont="1" applyFill="1"/>
    <xf numFmtId="0" fontId="20" fillId="0" borderId="0" xfId="0" applyFont="1"/>
    <xf numFmtId="0" fontId="20" fillId="0" borderId="0" xfId="0" applyFont="1" applyAlignment="1">
      <alignment horizontal="center"/>
    </xf>
    <xf numFmtId="0" fontId="48" fillId="0" borderId="4" xfId="3" applyFont="1" applyAlignment="1">
      <alignment horizontal="center"/>
    </xf>
    <xf numFmtId="16" fontId="19" fillId="0" borderId="0" xfId="0" applyNumberFormat="1" applyFont="1"/>
    <xf numFmtId="0" fontId="19" fillId="0" borderId="0" xfId="0" applyFont="1"/>
    <xf numFmtId="0" fontId="18" fillId="0" borderId="13" xfId="0" applyFont="1" applyBorder="1" applyAlignment="1">
      <alignment horizontal="center"/>
    </xf>
    <xf numFmtId="0" fontId="0" fillId="0" borderId="0" xfId="0" quotePrefix="1"/>
    <xf numFmtId="0" fontId="18" fillId="0" borderId="0" xfId="0" applyFont="1"/>
    <xf numFmtId="0" fontId="18" fillId="12" borderId="13" xfId="0" applyFont="1" applyFill="1" applyBorder="1"/>
    <xf numFmtId="0" fontId="18" fillId="11" borderId="0" xfId="0" applyFont="1" applyFill="1"/>
    <xf numFmtId="0" fontId="61" fillId="12" borderId="0" xfId="0" applyFont="1" applyFill="1" applyAlignment="1">
      <alignment horizontal="center"/>
    </xf>
    <xf numFmtId="0" fontId="0" fillId="12" borderId="0" xfId="0" applyFill="1"/>
    <xf numFmtId="0" fontId="17" fillId="0" borderId="0" xfId="0" applyFont="1"/>
    <xf numFmtId="0" fontId="17" fillId="11" borderId="0" xfId="0" applyFont="1" applyFill="1"/>
    <xf numFmtId="0" fontId="40" fillId="0" borderId="4" xfId="4" applyFont="1" applyAlignment="1">
      <alignment horizontal="right"/>
    </xf>
    <xf numFmtId="0" fontId="48" fillId="0" borderId="4" xfId="4" applyFont="1" applyAlignment="1">
      <alignment horizontal="left"/>
    </xf>
    <xf numFmtId="9" fontId="41" fillId="0" borderId="4" xfId="4" applyNumberFormat="1" applyFont="1" applyAlignment="1">
      <alignment horizontal="center" vertical="center"/>
    </xf>
    <xf numFmtId="0" fontId="40" fillId="0" borderId="4" xfId="4" applyFont="1" applyAlignment="1">
      <alignment horizontal="center"/>
    </xf>
    <xf numFmtId="0" fontId="40" fillId="0" borderId="4" xfId="3" applyFont="1"/>
    <xf numFmtId="0" fontId="48" fillId="0" borderId="4" xfId="3" applyFont="1" applyAlignment="1">
      <alignment horizontal="left"/>
    </xf>
    <xf numFmtId="0" fontId="40" fillId="0" borderId="4" xfId="13" applyFont="1" applyAlignment="1">
      <alignment horizontal="right"/>
    </xf>
    <xf numFmtId="0" fontId="40" fillId="0" borderId="4" xfId="13" applyFont="1" applyAlignment="1">
      <alignment horizontal="center"/>
    </xf>
    <xf numFmtId="0" fontId="48" fillId="0" borderId="4" xfId="13" applyFont="1" applyAlignment="1">
      <alignment horizontal="center"/>
    </xf>
    <xf numFmtId="0" fontId="48" fillId="0" borderId="4" xfId="13" applyFont="1" applyAlignment="1">
      <alignment horizontal="left"/>
    </xf>
    <xf numFmtId="0" fontId="40" fillId="0" borderId="4" xfId="13" applyFont="1" applyAlignment="1">
      <alignment horizontal="left" vertical="top"/>
    </xf>
    <xf numFmtId="2" fontId="42" fillId="0" borderId="4" xfId="13" applyNumberFormat="1" applyFont="1" applyAlignment="1">
      <alignment horizontal="center" vertical="center"/>
    </xf>
    <xf numFmtId="0" fontId="40" fillId="0" borderId="4" xfId="13" applyFont="1"/>
    <xf numFmtId="0" fontId="48" fillId="0" borderId="4" xfId="0" applyFont="1" applyBorder="1" applyAlignment="1">
      <alignment horizontal="center"/>
    </xf>
    <xf numFmtId="0" fontId="44" fillId="0" borderId="4" xfId="0" applyFont="1" applyBorder="1"/>
    <xf numFmtId="0" fontId="48" fillId="0" borderId="4" xfId="6" applyFont="1"/>
    <xf numFmtId="0" fontId="48" fillId="0" borderId="4" xfId="6" applyFont="1" applyAlignment="1">
      <alignment horizontal="right"/>
    </xf>
    <xf numFmtId="2" fontId="40" fillId="0" borderId="4" xfId="3" applyNumberFormat="1" applyFont="1" applyAlignment="1">
      <alignment horizontal="right"/>
    </xf>
    <xf numFmtId="0" fontId="40" fillId="0" borderId="4" xfId="14" applyFont="1"/>
    <xf numFmtId="9" fontId="41" fillId="0" borderId="4" xfId="14" applyNumberFormat="1" applyFont="1" applyAlignment="1">
      <alignment horizontal="center" vertical="center"/>
    </xf>
    <xf numFmtId="2" fontId="42" fillId="0" borderId="4" xfId="14" applyNumberFormat="1" applyFont="1" applyAlignment="1">
      <alignment vertical="center"/>
    </xf>
    <xf numFmtId="49" fontId="48" fillId="0" borderId="4" xfId="4" applyNumberFormat="1" applyFont="1" applyAlignment="1">
      <alignment horizontal="center"/>
    </xf>
    <xf numFmtId="49" fontId="48" fillId="0" borderId="4" xfId="4" applyNumberFormat="1" applyFont="1" applyAlignment="1">
      <alignment horizontal="left"/>
    </xf>
    <xf numFmtId="49" fontId="40" fillId="0" borderId="4" xfId="3" applyNumberFormat="1" applyFont="1" applyAlignment="1">
      <alignment horizontal="left"/>
    </xf>
    <xf numFmtId="9" fontId="41" fillId="0" borderId="4" xfId="3" applyNumberFormat="1" applyFont="1" applyAlignment="1">
      <alignment horizontal="center" vertical="center"/>
    </xf>
    <xf numFmtId="49" fontId="40" fillId="0" borderId="4" xfId="3" applyNumberFormat="1" applyFont="1" applyAlignment="1">
      <alignment horizontal="center"/>
    </xf>
    <xf numFmtId="2" fontId="42" fillId="0" borderId="4" xfId="3" applyNumberFormat="1" applyFont="1" applyAlignment="1">
      <alignment horizontal="center" vertical="center"/>
    </xf>
    <xf numFmtId="0" fontId="25" fillId="0" borderId="4" xfId="0" applyFont="1" applyBorder="1"/>
    <xf numFmtId="0" fontId="26" fillId="0" borderId="4" xfId="0" applyFont="1" applyBorder="1" applyAlignment="1">
      <alignment horizontal="center"/>
    </xf>
    <xf numFmtId="0" fontId="44" fillId="0" borderId="4" xfId="0" quotePrefix="1" applyFont="1" applyBorder="1" applyAlignment="1">
      <alignment horizontal="center"/>
    </xf>
    <xf numFmtId="49" fontId="40" fillId="0" borderId="4" xfId="0" applyNumberFormat="1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28" fillId="0" borderId="4" xfId="0" applyFont="1" applyBorder="1" applyAlignment="1">
      <alignment horizontal="center"/>
    </xf>
    <xf numFmtId="0" fontId="40" fillId="5" borderId="4" xfId="4" applyFont="1" applyFill="1"/>
    <xf numFmtId="0" fontId="16" fillId="0" borderId="13" xfId="0" applyFont="1" applyBorder="1" applyAlignment="1">
      <alignment horizontal="center"/>
    </xf>
    <xf numFmtId="0" fontId="16" fillId="0" borderId="13" xfId="0" quotePrefix="1" applyFont="1" applyBorder="1" applyAlignment="1">
      <alignment horizontal="center"/>
    </xf>
    <xf numFmtId="0" fontId="48" fillId="13" borderId="7" xfId="0" applyFont="1" applyFill="1" applyBorder="1"/>
    <xf numFmtId="0" fontId="15" fillId="0" borderId="0" xfId="0" applyFont="1"/>
    <xf numFmtId="0" fontId="37" fillId="2" borderId="7" xfId="0" applyFont="1" applyFill="1" applyBorder="1" applyAlignment="1">
      <alignment horizontal="center" vertical="center" wrapText="1"/>
    </xf>
    <xf numFmtId="0" fontId="38" fillId="0" borderId="11" xfId="0" applyFont="1" applyBorder="1"/>
    <xf numFmtId="0" fontId="14" fillId="0" borderId="0" xfId="0" applyFont="1"/>
    <xf numFmtId="0" fontId="13" fillId="0" borderId="0" xfId="0" applyFont="1"/>
    <xf numFmtId="0" fontId="40" fillId="8" borderId="13" xfId="4" applyFont="1" applyFill="1" applyBorder="1" applyAlignment="1">
      <alignment horizontal="center"/>
    </xf>
    <xf numFmtId="0" fontId="40" fillId="8" borderId="13" xfId="4" applyFont="1" applyFill="1" applyBorder="1"/>
    <xf numFmtId="0" fontId="38" fillId="9" borderId="10" xfId="0" applyFont="1" applyFill="1" applyBorder="1" applyAlignment="1">
      <alignment horizontal="center"/>
    </xf>
    <xf numFmtId="0" fontId="37" fillId="2" borderId="10" xfId="0" applyFont="1" applyFill="1" applyBorder="1" applyAlignment="1">
      <alignment horizontal="center" vertical="center" wrapText="1"/>
    </xf>
    <xf numFmtId="0" fontId="38" fillId="9" borderId="11" xfId="0" applyFont="1" applyFill="1" applyBorder="1" applyAlignment="1">
      <alignment horizontal="center"/>
    </xf>
    <xf numFmtId="0" fontId="37" fillId="2" borderId="15" xfId="0" applyFont="1" applyFill="1" applyBorder="1" applyAlignment="1">
      <alignment horizontal="center" vertical="center" wrapText="1"/>
    </xf>
    <xf numFmtId="0" fontId="38" fillId="9" borderId="16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 vertical="center" wrapText="1"/>
    </xf>
    <xf numFmtId="0" fontId="12" fillId="0" borderId="0" xfId="0" applyFont="1"/>
    <xf numFmtId="0" fontId="38" fillId="14" borderId="11" xfId="0" applyFont="1" applyFill="1" applyBorder="1" applyAlignment="1">
      <alignment horizontal="centerContinuous"/>
    </xf>
    <xf numFmtId="0" fontId="12" fillId="15" borderId="13" xfId="0" applyFont="1" applyFill="1" applyBorder="1"/>
    <xf numFmtId="0" fontId="0" fillId="15" borderId="13" xfId="0" applyFill="1" applyBorder="1"/>
    <xf numFmtId="0" fontId="11" fillId="0" borderId="0" xfId="0" applyFont="1"/>
    <xf numFmtId="0" fontId="40" fillId="0" borderId="22" xfId="4" applyFont="1" applyBorder="1"/>
    <xf numFmtId="0" fontId="40" fillId="0" borderId="7" xfId="8" applyFont="1" applyBorder="1"/>
    <xf numFmtId="0" fontId="40" fillId="0" borderId="7" xfId="7" applyFont="1" applyBorder="1" applyAlignment="1">
      <alignment horizontal="center"/>
    </xf>
    <xf numFmtId="0" fontId="40" fillId="0" borderId="7" xfId="10" applyFont="1" applyBorder="1" applyAlignment="1">
      <alignment horizontal="center"/>
    </xf>
    <xf numFmtId="0" fontId="40" fillId="0" borderId="7" xfId="11" applyFont="1" applyBorder="1"/>
    <xf numFmtId="0" fontId="40" fillId="0" borderId="7" xfId="13" applyFont="1" applyBorder="1" applyAlignment="1">
      <alignment horizontal="center"/>
    </xf>
    <xf numFmtId="0" fontId="40" fillId="0" borderId="7" xfId="14" applyFont="1" applyBorder="1"/>
    <xf numFmtId="0" fontId="40" fillId="0" borderId="28" xfId="13" applyFont="1" applyBorder="1" applyAlignment="1">
      <alignment horizontal="center"/>
    </xf>
    <xf numFmtId="0" fontId="40" fillId="0" borderId="7" xfId="4" applyFont="1" applyBorder="1"/>
    <xf numFmtId="0" fontId="40" fillId="0" borderId="30" xfId="4" applyFont="1" applyBorder="1"/>
    <xf numFmtId="0" fontId="40" fillId="0" borderId="28" xfId="4" applyFont="1" applyBorder="1"/>
    <xf numFmtId="0" fontId="40" fillId="0" borderId="24" xfId="4" applyFont="1" applyBorder="1"/>
    <xf numFmtId="0" fontId="40" fillId="0" borderId="19" xfId="4" applyFont="1" applyBorder="1"/>
    <xf numFmtId="0" fontId="48" fillId="0" borderId="4" xfId="4" applyFont="1"/>
    <xf numFmtId="0" fontId="40" fillId="0" borderId="4" xfId="3" applyFont="1" applyAlignment="1">
      <alignment horizontal="center" wrapText="1"/>
    </xf>
    <xf numFmtId="0" fontId="40" fillId="0" borderId="4" xfId="13" applyFont="1" applyAlignment="1">
      <alignment horizontal="center" wrapText="1"/>
    </xf>
    <xf numFmtId="0" fontId="48" fillId="0" borderId="4" xfId="0" applyFont="1" applyBorder="1"/>
    <xf numFmtId="0" fontId="48" fillId="0" borderId="4" xfId="14" applyFont="1" applyAlignment="1">
      <alignment horizontal="center"/>
    </xf>
    <xf numFmtId="0" fontId="40" fillId="0" borderId="4" xfId="0" applyFont="1" applyBorder="1" applyAlignment="1">
      <alignment horizontal="right" wrapText="1"/>
    </xf>
    <xf numFmtId="0" fontId="40" fillId="0" borderId="4" xfId="0" applyFont="1" applyBorder="1" applyAlignment="1">
      <alignment horizontal="center" wrapText="1"/>
    </xf>
    <xf numFmtId="0" fontId="44" fillId="0" borderId="4" xfId="0" applyFont="1" applyBorder="1" applyAlignment="1">
      <alignment horizontal="center"/>
    </xf>
    <xf numFmtId="49" fontId="48" fillId="0" borderId="4" xfId="8" applyNumberFormat="1" applyFont="1" applyAlignment="1">
      <alignment horizontal="center"/>
    </xf>
    <xf numFmtId="0" fontId="48" fillId="0" borderId="4" xfId="8" applyFont="1" applyAlignment="1">
      <alignment horizontal="center"/>
    </xf>
    <xf numFmtId="49" fontId="40" fillId="0" borderId="4" xfId="10" applyNumberFormat="1" applyFont="1" applyAlignment="1">
      <alignment horizontal="center"/>
    </xf>
    <xf numFmtId="49" fontId="48" fillId="0" borderId="4" xfId="11" applyNumberFormat="1" applyFont="1" applyAlignment="1">
      <alignment horizontal="center"/>
    </xf>
    <xf numFmtId="0" fontId="48" fillId="0" borderId="4" xfId="11" applyFont="1" applyAlignment="1">
      <alignment horizontal="center"/>
    </xf>
    <xf numFmtId="49" fontId="40" fillId="0" borderId="4" xfId="13" applyNumberFormat="1" applyFont="1" applyAlignment="1">
      <alignment horizontal="center"/>
    </xf>
    <xf numFmtId="49" fontId="48" fillId="0" borderId="4" xfId="14" applyNumberFormat="1" applyFont="1" applyAlignment="1">
      <alignment horizontal="center"/>
    </xf>
    <xf numFmtId="0" fontId="11" fillId="0" borderId="4" xfId="0" applyFont="1" applyBorder="1"/>
    <xf numFmtId="2" fontId="48" fillId="0" borderId="4" xfId="3" applyNumberFormat="1" applyFont="1" applyAlignment="1">
      <alignment horizontal="right"/>
    </xf>
    <xf numFmtId="0" fontId="10" fillId="0" borderId="0" xfId="0" applyFont="1"/>
    <xf numFmtId="0" fontId="10" fillId="11" borderId="0" xfId="0" applyFont="1" applyFill="1"/>
    <xf numFmtId="0" fontId="20" fillId="11" borderId="0" xfId="0" applyFont="1" applyFill="1" applyAlignment="1">
      <alignment horizontal="centerContinuous"/>
    </xf>
    <xf numFmtId="9" fontId="41" fillId="0" borderId="4" xfId="4" quotePrefix="1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38" xfId="0" applyFont="1" applyBorder="1" applyAlignment="1">
      <alignment horizontal="center"/>
    </xf>
    <xf numFmtId="9" fontId="55" fillId="0" borderId="13" xfId="3" applyNumberFormat="1" applyFont="1" applyBorder="1" applyAlignment="1">
      <alignment horizontal="center" vertical="center"/>
    </xf>
    <xf numFmtId="0" fontId="9" fillId="0" borderId="13" xfId="0" applyFont="1" applyBorder="1"/>
    <xf numFmtId="0" fontId="38" fillId="14" borderId="4" xfId="0" applyFont="1" applyFill="1" applyBorder="1" applyAlignment="1">
      <alignment horizontal="centerContinuous"/>
    </xf>
    <xf numFmtId="0" fontId="40" fillId="16" borderId="22" xfId="3" applyFont="1" applyFill="1" applyBorder="1" applyAlignment="1">
      <alignment horizontal="center"/>
    </xf>
    <xf numFmtId="0" fontId="40" fillId="16" borderId="22" xfId="4" applyFont="1" applyFill="1" applyBorder="1" applyAlignment="1">
      <alignment horizontal="center"/>
    </xf>
    <xf numFmtId="0" fontId="48" fillId="16" borderId="22" xfId="3" applyFont="1" applyFill="1" applyBorder="1" applyAlignment="1">
      <alignment horizontal="center"/>
    </xf>
    <xf numFmtId="0" fontId="40" fillId="16" borderId="4" xfId="0" applyFont="1" applyFill="1" applyBorder="1" applyAlignment="1">
      <alignment horizontal="center"/>
    </xf>
    <xf numFmtId="0" fontId="44" fillId="16" borderId="4" xfId="0" applyFont="1" applyFill="1" applyBorder="1" applyAlignment="1">
      <alignment horizontal="center"/>
    </xf>
    <xf numFmtId="0" fontId="40" fillId="16" borderId="42" xfId="13" applyFont="1" applyFill="1" applyBorder="1" applyAlignment="1">
      <alignment horizontal="center"/>
    </xf>
    <xf numFmtId="0" fontId="38" fillId="9" borderId="4" xfId="0" applyFont="1" applyFill="1" applyBorder="1" applyAlignment="1">
      <alignment horizontal="centerContinuous"/>
    </xf>
    <xf numFmtId="0" fontId="48" fillId="16" borderId="22" xfId="4" applyFont="1" applyFill="1" applyBorder="1" applyAlignment="1">
      <alignment horizontal="center"/>
    </xf>
    <xf numFmtId="0" fontId="40" fillId="16" borderId="6" xfId="7" applyFont="1" applyFill="1" applyBorder="1" applyAlignment="1">
      <alignment horizontal="center"/>
    </xf>
    <xf numFmtId="0" fontId="40" fillId="16" borderId="6" xfId="0" applyFont="1" applyFill="1" applyBorder="1" applyAlignment="1">
      <alignment horizontal="center"/>
    </xf>
    <xf numFmtId="0" fontId="48" fillId="16" borderId="6" xfId="0" applyFont="1" applyFill="1" applyBorder="1" applyAlignment="1">
      <alignment horizontal="center"/>
    </xf>
    <xf numFmtId="0" fontId="9" fillId="11" borderId="0" xfId="0" applyFont="1" applyFill="1"/>
    <xf numFmtId="0" fontId="8" fillId="0" borderId="4" xfId="16" applyAlignment="1">
      <alignment vertical="center"/>
    </xf>
    <xf numFmtId="0" fontId="60" fillId="0" borderId="4" xfId="17" applyBorder="1" applyAlignment="1">
      <alignment horizontal="center" vertical="center" wrapText="1"/>
    </xf>
    <xf numFmtId="0" fontId="8" fillId="0" borderId="4" xfId="16" applyAlignment="1">
      <alignment wrapText="1"/>
    </xf>
    <xf numFmtId="0" fontId="60" fillId="0" borderId="4" xfId="17" applyAlignment="1">
      <alignment vertical="center"/>
    </xf>
    <xf numFmtId="0" fontId="8" fillId="0" borderId="4" xfId="16" applyAlignment="1">
      <alignment horizontal="left" vertical="center" wrapText="1"/>
    </xf>
    <xf numFmtId="0" fontId="8" fillId="0" borderId="4" xfId="16" applyAlignment="1">
      <alignment horizontal="center" vertical="center" wrapText="1"/>
    </xf>
    <xf numFmtId="0" fontId="60" fillId="0" borderId="13" xfId="17" applyBorder="1" applyAlignment="1">
      <alignment vertical="center"/>
    </xf>
    <xf numFmtId="0" fontId="60" fillId="0" borderId="13" xfId="17" applyBorder="1" applyAlignment="1">
      <alignment horizontal="left" vertical="center" wrapText="1"/>
    </xf>
    <xf numFmtId="0" fontId="8" fillId="0" borderId="13" xfId="16" applyBorder="1" applyAlignment="1">
      <alignment vertical="center"/>
    </xf>
    <xf numFmtId="0" fontId="60" fillId="0" borderId="13" xfId="17" applyBorder="1" applyAlignment="1">
      <alignment horizontal="center" vertical="center"/>
    </xf>
    <xf numFmtId="0" fontId="8" fillId="0" borderId="13" xfId="16" applyBorder="1" applyAlignment="1">
      <alignment horizontal="left" vertical="center"/>
    </xf>
    <xf numFmtId="0" fontId="8" fillId="17" borderId="13" xfId="16" applyFill="1" applyBorder="1" applyAlignment="1">
      <alignment horizontal="left" vertical="center"/>
    </xf>
    <xf numFmtId="20" fontId="8" fillId="0" borderId="13" xfId="16" applyNumberFormat="1" applyBorder="1" applyAlignment="1">
      <alignment horizontal="center" vertical="center"/>
    </xf>
    <xf numFmtId="0" fontId="8" fillId="0" borderId="13" xfId="16" applyBorder="1" applyAlignment="1">
      <alignment horizontal="center" vertical="center"/>
    </xf>
    <xf numFmtId="9" fontId="8" fillId="0" borderId="13" xfId="16" applyNumberFormat="1" applyBorder="1" applyAlignment="1">
      <alignment horizontal="center" vertical="center"/>
    </xf>
    <xf numFmtId="0" fontId="8" fillId="0" borderId="43" xfId="16" applyBorder="1" applyAlignment="1">
      <alignment horizontal="center" vertical="center"/>
    </xf>
    <xf numFmtId="0" fontId="8" fillId="0" borderId="13" xfId="16" applyBorder="1" applyAlignment="1">
      <alignment horizontal="left" vertical="center" wrapText="1"/>
    </xf>
    <xf numFmtId="0" fontId="8" fillId="0" borderId="4" xfId="16" applyAlignment="1">
      <alignment horizontal="center" vertical="center"/>
    </xf>
    <xf numFmtId="0" fontId="8" fillId="0" borderId="13" xfId="16" applyBorder="1" applyAlignment="1">
      <alignment horizontal="center" vertical="center" wrapText="1"/>
    </xf>
    <xf numFmtId="0" fontId="8" fillId="0" borderId="13" xfId="16" applyBorder="1" applyAlignment="1">
      <alignment vertical="center" wrapText="1"/>
    </xf>
    <xf numFmtId="0" fontId="64" fillId="0" borderId="13" xfId="16" applyFont="1" applyBorder="1" applyAlignment="1">
      <alignment horizontal="left" vertical="center" wrapText="1"/>
    </xf>
    <xf numFmtId="0" fontId="8" fillId="0" borderId="4" xfId="16"/>
    <xf numFmtId="0" fontId="64" fillId="0" borderId="13" xfId="16" applyFont="1" applyBorder="1" applyAlignment="1">
      <alignment horizontal="left" vertical="center"/>
    </xf>
    <xf numFmtId="0" fontId="8" fillId="0" borderId="15" xfId="16" applyBorder="1"/>
    <xf numFmtId="10" fontId="8" fillId="0" borderId="13" xfId="16" quotePrefix="1" applyNumberFormat="1" applyBorder="1" applyAlignment="1">
      <alignment horizontal="center" vertical="center"/>
    </xf>
    <xf numFmtId="0" fontId="61" fillId="0" borderId="4" xfId="16" applyFont="1" applyAlignment="1">
      <alignment horizontal="center" vertical="center"/>
    </xf>
    <xf numFmtId="1" fontId="8" fillId="0" borderId="13" xfId="16" applyNumberFormat="1" applyBorder="1" applyAlignment="1">
      <alignment horizontal="center" vertical="center"/>
    </xf>
    <xf numFmtId="0" fontId="40" fillId="16" borderId="4" xfId="14" applyFont="1" applyFill="1" applyAlignment="1">
      <alignment horizontal="center"/>
    </xf>
    <xf numFmtId="0" fontId="40" fillId="16" borderId="4" xfId="13" applyFont="1" applyFill="1" applyAlignment="1">
      <alignment horizontal="center"/>
    </xf>
    <xf numFmtId="0" fontId="40" fillId="16" borderId="4" xfId="11" applyFont="1" applyFill="1" applyAlignment="1">
      <alignment horizontal="center"/>
    </xf>
    <xf numFmtId="0" fontId="40" fillId="16" borderId="4" xfId="10" applyFont="1" applyFill="1" applyAlignment="1">
      <alignment horizontal="center"/>
    </xf>
    <xf numFmtId="0" fontId="40" fillId="16" borderId="13" xfId="3" applyFont="1" applyFill="1" applyBorder="1" applyAlignment="1">
      <alignment horizontal="center"/>
    </xf>
    <xf numFmtId="0" fontId="40" fillId="16" borderId="13" xfId="4" applyFont="1" applyFill="1" applyBorder="1"/>
    <xf numFmtId="0" fontId="40" fillId="16" borderId="6" xfId="8" applyFont="1" applyFill="1" applyBorder="1" applyAlignment="1">
      <alignment horizontal="center"/>
    </xf>
    <xf numFmtId="0" fontId="40" fillId="16" borderId="6" xfId="14" applyFont="1" applyFill="1" applyBorder="1" applyAlignment="1">
      <alignment horizontal="center"/>
    </xf>
    <xf numFmtId="0" fontId="40" fillId="16" borderId="13" xfId="4" applyFont="1" applyFill="1" applyBorder="1" applyAlignment="1">
      <alignment horizontal="center"/>
    </xf>
    <xf numFmtId="0" fontId="8" fillId="11" borderId="0" xfId="0" applyFont="1" applyFill="1"/>
    <xf numFmtId="0" fontId="49" fillId="11" borderId="0" xfId="0" applyFont="1" applyFill="1"/>
    <xf numFmtId="0" fontId="7" fillId="0" borderId="0" xfId="0" applyFont="1"/>
    <xf numFmtId="0" fontId="21" fillId="11" borderId="0" xfId="0" applyFont="1" applyFill="1" applyAlignment="1">
      <alignment horizontal="centerContinuous"/>
    </xf>
    <xf numFmtId="0" fontId="7" fillId="0" borderId="4" xfId="0" applyFont="1" applyBorder="1"/>
    <xf numFmtId="2" fontId="48" fillId="0" borderId="13" xfId="3" applyNumberFormat="1" applyFont="1" applyBorder="1" applyAlignment="1">
      <alignment horizontal="right"/>
    </xf>
    <xf numFmtId="49" fontId="48" fillId="0" borderId="13" xfId="0" applyNumberFormat="1" applyFont="1" applyBorder="1" applyAlignment="1">
      <alignment horizontal="left"/>
    </xf>
    <xf numFmtId="0" fontId="44" fillId="3" borderId="13" xfId="0" applyFont="1" applyFill="1" applyBorder="1"/>
    <xf numFmtId="0" fontId="6" fillId="0" borderId="0" xfId="0" applyFont="1"/>
    <xf numFmtId="164" fontId="0" fillId="0" borderId="0" xfId="0" applyNumberFormat="1"/>
    <xf numFmtId="0" fontId="54" fillId="0" borderId="0" xfId="0" applyFont="1"/>
    <xf numFmtId="0" fontId="0" fillId="8" borderId="0" xfId="0" applyFill="1"/>
    <xf numFmtId="0" fontId="21" fillId="8" borderId="0" xfId="0" applyFont="1" applyFill="1"/>
    <xf numFmtId="0" fontId="11" fillId="8" borderId="0" xfId="0" applyFont="1" applyFill="1"/>
    <xf numFmtId="0" fontId="17" fillId="8" borderId="0" xfId="0" applyFont="1" applyFill="1"/>
    <xf numFmtId="0" fontId="5" fillId="8" borderId="0" xfId="0" applyFont="1" applyFill="1"/>
    <xf numFmtId="0" fontId="54" fillId="8" borderId="0" xfId="0" applyFont="1" applyFill="1"/>
    <xf numFmtId="0" fontId="4" fillId="8" borderId="0" xfId="0" applyFont="1" applyFill="1"/>
    <xf numFmtId="49" fontId="40" fillId="8" borderId="4" xfId="7" applyNumberFormat="1" applyFont="1" applyFill="1" applyAlignment="1">
      <alignment horizontal="center"/>
    </xf>
    <xf numFmtId="0" fontId="48" fillId="8" borderId="4" xfId="7" applyFont="1" applyFill="1" applyAlignment="1">
      <alignment horizontal="center"/>
    </xf>
    <xf numFmtId="0" fontId="48" fillId="8" borderId="4" xfId="7" quotePrefix="1" applyFont="1" applyFill="1" applyAlignment="1">
      <alignment horizontal="center"/>
    </xf>
    <xf numFmtId="0" fontId="10" fillId="8" borderId="0" xfId="0" applyFont="1" applyFill="1"/>
    <xf numFmtId="0" fontId="4" fillId="0" borderId="0" xfId="0" applyFont="1"/>
    <xf numFmtId="49" fontId="40" fillId="0" borderId="4" xfId="4" applyNumberFormat="1" applyFont="1"/>
    <xf numFmtId="2" fontId="42" fillId="0" borderId="4" xfId="4" applyNumberFormat="1" applyFont="1" applyAlignment="1">
      <alignment horizontal="center" vertical="center"/>
    </xf>
    <xf numFmtId="0" fontId="40" fillId="16" borderId="4" xfId="3" applyFont="1" applyFill="1" applyAlignment="1">
      <alignment horizontal="center"/>
    </xf>
    <xf numFmtId="0" fontId="40" fillId="16" borderId="4" xfId="4" applyFont="1" applyFill="1" applyAlignment="1">
      <alignment horizontal="center"/>
    </xf>
    <xf numFmtId="49" fontId="40" fillId="0" borderId="4" xfId="4" applyNumberFormat="1" applyFont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49" fontId="40" fillId="0" borderId="4" xfId="4" applyNumberFormat="1" applyFont="1" applyAlignment="1">
      <alignment horizontal="left"/>
    </xf>
    <xf numFmtId="0" fontId="3" fillId="11" borderId="0" xfId="0" applyFont="1" applyFill="1"/>
    <xf numFmtId="0" fontId="2" fillId="0" borderId="4" xfId="16" applyFont="1" applyAlignment="1">
      <alignment horizontal="center" vertical="center"/>
    </xf>
    <xf numFmtId="0" fontId="2" fillId="0" borderId="4" xfId="16" quotePrefix="1" applyFont="1" applyAlignment="1">
      <alignment horizontal="center" vertical="center"/>
    </xf>
    <xf numFmtId="16" fontId="0" fillId="0" borderId="0" xfId="0" applyNumberFormat="1"/>
    <xf numFmtId="0" fontId="5" fillId="0" borderId="0" xfId="0" applyFont="1"/>
    <xf numFmtId="16" fontId="54" fillId="0" borderId="0" xfId="0" applyNumberFormat="1" applyFont="1"/>
    <xf numFmtId="0" fontId="2" fillId="0" borderId="0" xfId="0" applyFont="1"/>
    <xf numFmtId="0" fontId="2" fillId="8" borderId="0" xfId="0" applyFont="1" applyFill="1"/>
    <xf numFmtId="0" fontId="61" fillId="0" borderId="44" xfId="16" applyFont="1" applyBorder="1" applyAlignment="1">
      <alignment horizontal="center" vertical="center"/>
    </xf>
    <xf numFmtId="0" fontId="1" fillId="0" borderId="0" xfId="0" applyFont="1"/>
    <xf numFmtId="0" fontId="1" fillId="8" borderId="0" xfId="0" applyFont="1" applyFill="1"/>
    <xf numFmtId="16" fontId="0" fillId="8" borderId="0" xfId="0" applyNumberFormat="1" applyFill="1"/>
    <xf numFmtId="16" fontId="54" fillId="8" borderId="0" xfId="0" applyNumberFormat="1" applyFont="1" applyFill="1"/>
    <xf numFmtId="0" fontId="37" fillId="2" borderId="7" xfId="0" applyFont="1" applyFill="1" applyBorder="1" applyAlignment="1">
      <alignment horizontal="center" vertical="center" wrapText="1"/>
    </xf>
    <xf numFmtId="0" fontId="38" fillId="0" borderId="11" xfId="0" applyFont="1" applyBorder="1"/>
    <xf numFmtId="0" fontId="8" fillId="17" borderId="13" xfId="16" applyFill="1" applyBorder="1" applyAlignment="1">
      <alignment horizontal="left" vertical="center"/>
    </xf>
    <xf numFmtId="0" fontId="8" fillId="17" borderId="13" xfId="16" applyFill="1" applyBorder="1" applyAlignment="1">
      <alignment horizontal="left" vertical="center" wrapText="1"/>
    </xf>
    <xf numFmtId="0" fontId="61" fillId="0" borderId="20" xfId="16" applyFont="1" applyBorder="1" applyAlignment="1">
      <alignment horizontal="center" vertical="center"/>
    </xf>
    <xf numFmtId="0" fontId="61" fillId="0" borderId="45" xfId="16" applyFont="1" applyBorder="1" applyAlignment="1">
      <alignment horizontal="center" vertical="center"/>
    </xf>
  </cellXfs>
  <cellStyles count="18">
    <cellStyle name="Hyperlink" xfId="15" builtinId="8"/>
    <cellStyle name="Hyperlink 2" xfId="17" xr:uid="{B48B7052-4C51-42FF-8A13-8D8CD2D4DDC5}"/>
    <cellStyle name="Normal" xfId="0" builtinId="0"/>
    <cellStyle name="Normal 10" xfId="9" xr:uid="{39B29F72-06A0-4B8B-822A-A4F650E12DDC}"/>
    <cellStyle name="Normal 11" xfId="10" xr:uid="{160EC79B-0497-4C4F-9A02-776C4E593213}"/>
    <cellStyle name="Normal 12" xfId="11" xr:uid="{DAE95E93-9A07-4F91-8AC8-6B16C8D908A9}"/>
    <cellStyle name="Normal 13" xfId="12" xr:uid="{308FAC7A-4C7F-4EC9-B57C-220F97A66691}"/>
    <cellStyle name="Normal 14" xfId="13" xr:uid="{77F60429-907C-4447-9EB2-7543A7E83B64}"/>
    <cellStyle name="Normal 15" xfId="14" xr:uid="{0BB67181-35EB-42BC-A2A2-6CD72D4F2DE5}"/>
    <cellStyle name="Normal 16" xfId="16" xr:uid="{1CD22CD4-B85E-4ADF-85D1-9E200625B1E5}"/>
    <cellStyle name="Normal 2" xfId="1" xr:uid="{09311B07-1778-4C96-995D-1181C660B6CF}"/>
    <cellStyle name="Normal 3" xfId="2" xr:uid="{4028691D-CB01-4DD2-A49F-C7877E112511}"/>
    <cellStyle name="Normal 4" xfId="3" xr:uid="{B2EBC729-6ED9-41F6-964D-D0F7A1F8B484}"/>
    <cellStyle name="Normal 5" xfId="4" xr:uid="{C98970C7-C476-4A7F-BE37-E239BFEACBEB}"/>
    <cellStyle name="Normal 6" xfId="5" xr:uid="{2DD8DFCE-B571-4101-AEEB-AC18B0744035}"/>
    <cellStyle name="Normal 7" xfId="6" xr:uid="{4AF1532D-7D2C-4A33-8214-6B3146748214}"/>
    <cellStyle name="Normal 8" xfId="7" xr:uid="{EC54723F-E6EF-42D8-AD4C-A45811A4D69E}"/>
    <cellStyle name="Normal 9" xfId="8" xr:uid="{70A3EFD0-D172-4981-BA88-4671E425E82E}"/>
  </cellStyles>
  <dxfs count="864">
    <dxf>
      <fill>
        <patternFill>
          <bgColor theme="5" tint="0.3999450666829432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app.goo.gl/EfqcPo9rw4aCLPTK9" TargetMode="External"/><Relationship Id="rId18" Type="http://schemas.openxmlformats.org/officeDocument/2006/relationships/hyperlink" Target="https://maps.app.goo.gl/85Dyjz1bUq7E1HSR7" TargetMode="External"/><Relationship Id="rId26" Type="http://schemas.openxmlformats.org/officeDocument/2006/relationships/hyperlink" Target="https://maps.app.goo.gl/gPdyJB6yvaMLnEQT7" TargetMode="External"/><Relationship Id="rId39" Type="http://schemas.openxmlformats.org/officeDocument/2006/relationships/hyperlink" Target="https://maps.app.goo.gl/pDnN366TFzPoURNX8" TargetMode="External"/><Relationship Id="rId21" Type="http://schemas.openxmlformats.org/officeDocument/2006/relationships/hyperlink" Target="https://maps.app.goo.gl/6MR9WfyStXzCjQP1A" TargetMode="External"/><Relationship Id="rId34" Type="http://schemas.openxmlformats.org/officeDocument/2006/relationships/hyperlink" Target="https://maps.app.goo.gl/iTELhFAXWGE9G8do9" TargetMode="External"/><Relationship Id="rId42" Type="http://schemas.openxmlformats.org/officeDocument/2006/relationships/hyperlink" Target="https://maps.app.goo.gl/8TNarptc1corvnRi6" TargetMode="External"/><Relationship Id="rId47" Type="http://schemas.openxmlformats.org/officeDocument/2006/relationships/hyperlink" Target="https://maps.app.goo.gl/9Vxnpnqj1u8AYqJy6" TargetMode="External"/><Relationship Id="rId50" Type="http://schemas.openxmlformats.org/officeDocument/2006/relationships/hyperlink" Target="https://maps.app.goo.gl/X8jzdpAjfZx2xsSb9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maps.app.goo.gl/2mBqSZBFDWXbZq6MA" TargetMode="External"/><Relationship Id="rId2" Type="http://schemas.openxmlformats.org/officeDocument/2006/relationships/hyperlink" Target="https://maps.app.goo.gl/QtYqZ797QbT6Vhg9A" TargetMode="External"/><Relationship Id="rId16" Type="http://schemas.openxmlformats.org/officeDocument/2006/relationships/hyperlink" Target="https://maps.app.goo.gl/yxdQ8pfXvstF7zLb8" TargetMode="External"/><Relationship Id="rId29" Type="http://schemas.openxmlformats.org/officeDocument/2006/relationships/hyperlink" Target="https://maps.app.goo.gl/E7y73DpRcEhKa2yM9" TargetMode="External"/><Relationship Id="rId11" Type="http://schemas.openxmlformats.org/officeDocument/2006/relationships/hyperlink" Target="https://maps.app.goo.gl/VqpEaAtUGmzj6qfa9" TargetMode="External"/><Relationship Id="rId24" Type="http://schemas.openxmlformats.org/officeDocument/2006/relationships/hyperlink" Target="https://maps.app.goo.gl/GFoqCndXNEKQdpTr7" TargetMode="External"/><Relationship Id="rId32" Type="http://schemas.openxmlformats.org/officeDocument/2006/relationships/hyperlink" Target="https://maps.app.goo.gl/AUu8dhvWcPkK7EXb8" TargetMode="External"/><Relationship Id="rId37" Type="http://schemas.openxmlformats.org/officeDocument/2006/relationships/hyperlink" Target="https://maps.app.goo.gl/zaWzEmnH2r3LVdYo7" TargetMode="External"/><Relationship Id="rId40" Type="http://schemas.openxmlformats.org/officeDocument/2006/relationships/hyperlink" Target="https://maps.app.goo.gl/GRj8Q9dQo4h9vd2M8" TargetMode="External"/><Relationship Id="rId45" Type="http://schemas.openxmlformats.org/officeDocument/2006/relationships/hyperlink" Target="https://maps.app.goo.gl/hPJrrMhptx3VPMYH7" TargetMode="External"/><Relationship Id="rId53" Type="http://schemas.openxmlformats.org/officeDocument/2006/relationships/hyperlink" Target="https://maps.app.goo.gl/csxDnFnFrES1A16x7" TargetMode="External"/><Relationship Id="rId5" Type="http://schemas.openxmlformats.org/officeDocument/2006/relationships/hyperlink" Target="https://maps.app.goo.gl/1rsehFBe3SFYbvUQ6" TargetMode="External"/><Relationship Id="rId19" Type="http://schemas.openxmlformats.org/officeDocument/2006/relationships/hyperlink" Target="https://maps.app.goo.gl/Yb1TbCZbTVhZnwCh9" TargetMode="External"/><Relationship Id="rId4" Type="http://schemas.openxmlformats.org/officeDocument/2006/relationships/hyperlink" Target="https://maps.app.goo.gl/HMhn4AjV9xczvFvn9" TargetMode="External"/><Relationship Id="rId9" Type="http://schemas.openxmlformats.org/officeDocument/2006/relationships/hyperlink" Target="https://maps.app.goo.gl/rFmSBMAUeVHSoViD6" TargetMode="External"/><Relationship Id="rId14" Type="http://schemas.openxmlformats.org/officeDocument/2006/relationships/hyperlink" Target="https://maps.app.goo.gl/8uuEms9phWwWv17A7" TargetMode="External"/><Relationship Id="rId22" Type="http://schemas.openxmlformats.org/officeDocument/2006/relationships/hyperlink" Target="https://maps.app.goo.gl/xH71cVG5eSrLZsdBA" TargetMode="External"/><Relationship Id="rId27" Type="http://schemas.openxmlformats.org/officeDocument/2006/relationships/hyperlink" Target="https://maps.app.goo.gl/9BZ7XevKhhQfXuSn8" TargetMode="External"/><Relationship Id="rId30" Type="http://schemas.openxmlformats.org/officeDocument/2006/relationships/hyperlink" Target="https://maps.app.goo.gl/gndU7Qbs2tBRz4bw8" TargetMode="External"/><Relationship Id="rId35" Type="http://schemas.openxmlformats.org/officeDocument/2006/relationships/hyperlink" Target="https://maps.app.goo.gl/MoM59x3mbsf9ixPA9" TargetMode="External"/><Relationship Id="rId43" Type="http://schemas.openxmlformats.org/officeDocument/2006/relationships/hyperlink" Target="https://maps.app.goo.gl/cFHRogaEJ1tae3hG8" TargetMode="External"/><Relationship Id="rId48" Type="http://schemas.openxmlformats.org/officeDocument/2006/relationships/hyperlink" Target="https://maps.app.goo.gl/iUo6UixFmBC1g3KK9" TargetMode="External"/><Relationship Id="rId56" Type="http://schemas.openxmlformats.org/officeDocument/2006/relationships/vmlDrawing" Target="../drawings/vmlDrawing2.vml"/><Relationship Id="rId8" Type="http://schemas.openxmlformats.org/officeDocument/2006/relationships/hyperlink" Target="https://maps.app.goo.gl/JumTaswPu4Vh1u1JA" TargetMode="External"/><Relationship Id="rId51" Type="http://schemas.openxmlformats.org/officeDocument/2006/relationships/hyperlink" Target="https://maps.app.goo.gl/UYaXsjKMaRCg5upY9" TargetMode="External"/><Relationship Id="rId3" Type="http://schemas.openxmlformats.org/officeDocument/2006/relationships/hyperlink" Target="https://maps.app.goo.gl/HUYwc6qPEg3Sfo598" TargetMode="External"/><Relationship Id="rId12" Type="http://schemas.openxmlformats.org/officeDocument/2006/relationships/hyperlink" Target="https://maps.app.goo.gl/43TAF3MHQU7qqn8x9" TargetMode="External"/><Relationship Id="rId17" Type="http://schemas.openxmlformats.org/officeDocument/2006/relationships/hyperlink" Target="https://maps.app.goo.gl/43fEmbZnSjACjkyAA" TargetMode="External"/><Relationship Id="rId25" Type="http://schemas.openxmlformats.org/officeDocument/2006/relationships/hyperlink" Target="https://maps.app.goo.gl/N5nNhj4naMad3yp3A" TargetMode="External"/><Relationship Id="rId33" Type="http://schemas.openxmlformats.org/officeDocument/2006/relationships/hyperlink" Target="https://maps.app.goo.gl/5UZzfXyusg21tFTJ7" TargetMode="External"/><Relationship Id="rId38" Type="http://schemas.openxmlformats.org/officeDocument/2006/relationships/hyperlink" Target="https://maps.app.goo.gl/Z9pbXJLYvnTdnXvh9" TargetMode="External"/><Relationship Id="rId46" Type="http://schemas.openxmlformats.org/officeDocument/2006/relationships/hyperlink" Target="https://maps.app.goo.gl/zULKogXvYEMrvwJ97" TargetMode="External"/><Relationship Id="rId20" Type="http://schemas.openxmlformats.org/officeDocument/2006/relationships/hyperlink" Target="https://maps.app.goo.gl/35nuGDa2kiG7ozj37" TargetMode="External"/><Relationship Id="rId41" Type="http://schemas.openxmlformats.org/officeDocument/2006/relationships/hyperlink" Target="https://maps.app.goo.gl/ZdaMc8zNHd72x5Wz5" TargetMode="External"/><Relationship Id="rId54" Type="http://schemas.openxmlformats.org/officeDocument/2006/relationships/hyperlink" Target="https://maps.app.goo.gl/RyVN3Ny5cbgFipS2A" TargetMode="External"/><Relationship Id="rId1" Type="http://schemas.openxmlformats.org/officeDocument/2006/relationships/hyperlink" Target="https://maps.app.goo.gl/iy15D9PD2QiES57d7" TargetMode="External"/><Relationship Id="rId6" Type="http://schemas.openxmlformats.org/officeDocument/2006/relationships/hyperlink" Target="https://maps.app.goo.gl/wFmHRSJVkTjGr47U9" TargetMode="External"/><Relationship Id="rId15" Type="http://schemas.openxmlformats.org/officeDocument/2006/relationships/hyperlink" Target="https://maps.app.goo.gl/hFuYkUXXLXfRAkpG7" TargetMode="External"/><Relationship Id="rId23" Type="http://schemas.openxmlformats.org/officeDocument/2006/relationships/hyperlink" Target="https://maps.app.goo.gl/dLqYorCFFHnCZjh2A" TargetMode="External"/><Relationship Id="rId28" Type="http://schemas.openxmlformats.org/officeDocument/2006/relationships/hyperlink" Target="https://maps.app.goo.gl/AuNoEmr9HiJtoWgn9" TargetMode="External"/><Relationship Id="rId36" Type="http://schemas.openxmlformats.org/officeDocument/2006/relationships/hyperlink" Target="https://maps.app.goo.gl/Co7DQ5Ew7o9xPyrP9" TargetMode="External"/><Relationship Id="rId49" Type="http://schemas.openxmlformats.org/officeDocument/2006/relationships/hyperlink" Target="https://maps.app.goo.gl/Y4kNH8XxGWUrTrTM9" TargetMode="External"/><Relationship Id="rId57" Type="http://schemas.openxmlformats.org/officeDocument/2006/relationships/comments" Target="../comments2.xml"/><Relationship Id="rId10" Type="http://schemas.openxmlformats.org/officeDocument/2006/relationships/hyperlink" Target="https://maps.app.goo.gl/ewnPbCyNGhLmKyhw7" TargetMode="External"/><Relationship Id="rId31" Type="http://schemas.openxmlformats.org/officeDocument/2006/relationships/hyperlink" Target="https://maps.app.goo.gl/qmZC85r7UnKFTsBa8" TargetMode="External"/><Relationship Id="rId44" Type="http://schemas.openxmlformats.org/officeDocument/2006/relationships/hyperlink" Target="https://maps.app.goo.gl/UUJ9d3MdG2sdc9k78" TargetMode="External"/><Relationship Id="rId52" Type="http://schemas.openxmlformats.org/officeDocument/2006/relationships/hyperlink" Target="https://maps.app.goo.gl/K18KKT8ZwNL4R7Ue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43TAF3MHQU7qqn8x9" TargetMode="External"/><Relationship Id="rId3" Type="http://schemas.openxmlformats.org/officeDocument/2006/relationships/hyperlink" Target="https://maps.app.goo.gl/cFHRogaEJ1tae3hG8" TargetMode="External"/><Relationship Id="rId7" Type="http://schemas.openxmlformats.org/officeDocument/2006/relationships/hyperlink" Target="https://maps.app.goo.gl/RyVN3Ny5cbgFipS2A" TargetMode="External"/><Relationship Id="rId2" Type="http://schemas.openxmlformats.org/officeDocument/2006/relationships/hyperlink" Target="https://maps.app.goo.gl/UUJ9d3MdG2sdc9k78" TargetMode="External"/><Relationship Id="rId1" Type="http://schemas.openxmlformats.org/officeDocument/2006/relationships/hyperlink" Target="https://maps.app.goo.gl/hPJrrMhptx3VPMYH7" TargetMode="External"/><Relationship Id="rId6" Type="http://schemas.openxmlformats.org/officeDocument/2006/relationships/hyperlink" Target="https://maps.app.goo.gl/pDnN366TFzPoURNX8" TargetMode="External"/><Relationship Id="rId5" Type="http://schemas.openxmlformats.org/officeDocument/2006/relationships/hyperlink" Target="https://maps.app.goo.gl/GRj8Q9dQo4h9vd2M8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maps.app.goo.gl/8TNarptc1corvnRi6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app.goo.gl/MoM59x3mbsf9ixPA9" TargetMode="External"/><Relationship Id="rId18" Type="http://schemas.openxmlformats.org/officeDocument/2006/relationships/hyperlink" Target="https://maps.app.goo.gl/zULKogXvYEMrvwJ97" TargetMode="External"/><Relationship Id="rId26" Type="http://schemas.openxmlformats.org/officeDocument/2006/relationships/hyperlink" Target="https://maps.app.goo.gl/EfqcPo9rw4aCLPTK9" TargetMode="External"/><Relationship Id="rId39" Type="http://schemas.openxmlformats.org/officeDocument/2006/relationships/hyperlink" Target="https://maps.app.goo.gl/6MR9WfyStXzCjQP1A" TargetMode="External"/><Relationship Id="rId21" Type="http://schemas.openxmlformats.org/officeDocument/2006/relationships/hyperlink" Target="https://maps.app.goo.gl/2mBqSZBFDWXbZq6MA" TargetMode="External"/><Relationship Id="rId34" Type="http://schemas.openxmlformats.org/officeDocument/2006/relationships/hyperlink" Target="https://maps.app.goo.gl/85Dyjz1bUq7E1HSR7" TargetMode="External"/><Relationship Id="rId42" Type="http://schemas.openxmlformats.org/officeDocument/2006/relationships/hyperlink" Target="https://maps.app.goo.gl/AUu8dhvWcPkK7EXb8" TargetMode="External"/><Relationship Id="rId47" Type="http://schemas.openxmlformats.org/officeDocument/2006/relationships/vmlDrawing" Target="../drawings/vmlDrawing4.vml"/><Relationship Id="rId7" Type="http://schemas.openxmlformats.org/officeDocument/2006/relationships/hyperlink" Target="https://maps.app.goo.gl/hFuYkUXXLXfRAkpG7" TargetMode="External"/><Relationship Id="rId2" Type="http://schemas.openxmlformats.org/officeDocument/2006/relationships/hyperlink" Target="https://maps.app.goo.gl/QtYqZ797QbT6Vhg9A" TargetMode="External"/><Relationship Id="rId16" Type="http://schemas.openxmlformats.org/officeDocument/2006/relationships/hyperlink" Target="https://maps.app.goo.gl/Y4kNH8XxGWUrTrTM9" TargetMode="External"/><Relationship Id="rId29" Type="http://schemas.openxmlformats.org/officeDocument/2006/relationships/hyperlink" Target="https://maps.app.goo.gl/9BZ7XevKhhQfXuSn8" TargetMode="External"/><Relationship Id="rId1" Type="http://schemas.openxmlformats.org/officeDocument/2006/relationships/hyperlink" Target="https://maps.app.goo.gl/iy15D9PD2QiES57d7" TargetMode="External"/><Relationship Id="rId6" Type="http://schemas.openxmlformats.org/officeDocument/2006/relationships/hyperlink" Target="https://maps.app.goo.gl/yxdQ8pfXvstF7zLb8" TargetMode="External"/><Relationship Id="rId11" Type="http://schemas.openxmlformats.org/officeDocument/2006/relationships/hyperlink" Target="https://maps.app.goo.gl/Co7DQ5Ew7o9xPyrP9" TargetMode="External"/><Relationship Id="rId24" Type="http://schemas.openxmlformats.org/officeDocument/2006/relationships/hyperlink" Target="https://maps.app.goo.gl/VqpEaAtUGmzj6qfa9" TargetMode="External"/><Relationship Id="rId32" Type="http://schemas.openxmlformats.org/officeDocument/2006/relationships/hyperlink" Target="https://maps.app.goo.gl/N5nNhj4naMad3yp3A" TargetMode="External"/><Relationship Id="rId37" Type="http://schemas.openxmlformats.org/officeDocument/2006/relationships/hyperlink" Target="https://maps.app.goo.gl/E7y73DpRcEhKa2yM9" TargetMode="External"/><Relationship Id="rId40" Type="http://schemas.openxmlformats.org/officeDocument/2006/relationships/hyperlink" Target="https://maps.app.goo.gl/xH71cVG5eSrLZsdBA" TargetMode="External"/><Relationship Id="rId45" Type="http://schemas.openxmlformats.org/officeDocument/2006/relationships/hyperlink" Target="https://maps.app.goo.gl/HMhn4AjV9xczvFvn9" TargetMode="External"/><Relationship Id="rId5" Type="http://schemas.openxmlformats.org/officeDocument/2006/relationships/hyperlink" Target="https://maps.app.goo.gl/wFmHRSJVkTjGr47U9" TargetMode="External"/><Relationship Id="rId15" Type="http://schemas.openxmlformats.org/officeDocument/2006/relationships/hyperlink" Target="https://maps.app.goo.gl/UYaXsjKMaRCg5upY9" TargetMode="External"/><Relationship Id="rId23" Type="http://schemas.openxmlformats.org/officeDocument/2006/relationships/hyperlink" Target="https://maps.app.goo.gl/rFmSBMAUeVHSoViD6" TargetMode="External"/><Relationship Id="rId28" Type="http://schemas.openxmlformats.org/officeDocument/2006/relationships/hyperlink" Target="https://maps.app.goo.gl/AuNoEmr9HiJtoWgn9" TargetMode="External"/><Relationship Id="rId36" Type="http://schemas.openxmlformats.org/officeDocument/2006/relationships/hyperlink" Target="https://maps.app.goo.gl/GFoqCndXNEKQdpTr7" TargetMode="External"/><Relationship Id="rId10" Type="http://schemas.openxmlformats.org/officeDocument/2006/relationships/hyperlink" Target="https://maps.app.goo.gl/Yb1TbCZbTVhZnwCh9" TargetMode="External"/><Relationship Id="rId19" Type="http://schemas.openxmlformats.org/officeDocument/2006/relationships/hyperlink" Target="https://maps.app.goo.gl/ZdaMc8zNHd72x5Wz5" TargetMode="External"/><Relationship Id="rId31" Type="http://schemas.openxmlformats.org/officeDocument/2006/relationships/hyperlink" Target="https://maps.app.goo.gl/gPdyJB6yvaMLnEQT7" TargetMode="External"/><Relationship Id="rId44" Type="http://schemas.openxmlformats.org/officeDocument/2006/relationships/hyperlink" Target="https://maps.app.goo.gl/5UZzfXyusg21tFTJ7" TargetMode="External"/><Relationship Id="rId4" Type="http://schemas.openxmlformats.org/officeDocument/2006/relationships/hyperlink" Target="https://maps.app.goo.gl/1rsehFBe3SFYbvUQ6" TargetMode="External"/><Relationship Id="rId9" Type="http://schemas.openxmlformats.org/officeDocument/2006/relationships/hyperlink" Target="https://maps.app.goo.gl/K18KKT8ZwNL4R7Ue9" TargetMode="External"/><Relationship Id="rId14" Type="http://schemas.openxmlformats.org/officeDocument/2006/relationships/hyperlink" Target="https://maps.app.goo.gl/zaWzEmnH2r3LVdYo7" TargetMode="External"/><Relationship Id="rId22" Type="http://schemas.openxmlformats.org/officeDocument/2006/relationships/hyperlink" Target="https://maps.app.goo.gl/JumTaswPu4Vh1u1JA" TargetMode="External"/><Relationship Id="rId27" Type="http://schemas.openxmlformats.org/officeDocument/2006/relationships/hyperlink" Target="https://maps.app.goo.gl/8uuEms9phWwWv17A7" TargetMode="External"/><Relationship Id="rId30" Type="http://schemas.openxmlformats.org/officeDocument/2006/relationships/hyperlink" Target="https://maps.app.goo.gl/Z9pbXJLYvnTdnXvh9" TargetMode="External"/><Relationship Id="rId35" Type="http://schemas.openxmlformats.org/officeDocument/2006/relationships/hyperlink" Target="https://maps.app.goo.gl/dLqYorCFFHnCZjh2A" TargetMode="External"/><Relationship Id="rId43" Type="http://schemas.openxmlformats.org/officeDocument/2006/relationships/hyperlink" Target="https://maps.app.goo.gl/iTELhFAXWGE9G8do9" TargetMode="External"/><Relationship Id="rId48" Type="http://schemas.openxmlformats.org/officeDocument/2006/relationships/comments" Target="../comments4.xml"/><Relationship Id="rId8" Type="http://schemas.openxmlformats.org/officeDocument/2006/relationships/hyperlink" Target="https://maps.app.goo.gl/csxDnFnFrES1A16x7" TargetMode="External"/><Relationship Id="rId3" Type="http://schemas.openxmlformats.org/officeDocument/2006/relationships/hyperlink" Target="https://maps.app.goo.gl/HUYwc6qPEg3Sfo598" TargetMode="External"/><Relationship Id="rId12" Type="http://schemas.openxmlformats.org/officeDocument/2006/relationships/hyperlink" Target="https://maps.app.goo.gl/35nuGDa2kiG7ozj37" TargetMode="External"/><Relationship Id="rId17" Type="http://schemas.openxmlformats.org/officeDocument/2006/relationships/hyperlink" Target="https://maps.app.goo.gl/iUo6UixFmBC1g3KK9" TargetMode="External"/><Relationship Id="rId25" Type="http://schemas.openxmlformats.org/officeDocument/2006/relationships/hyperlink" Target="https://maps.app.goo.gl/ewnPbCyNGhLmKyhw7" TargetMode="External"/><Relationship Id="rId33" Type="http://schemas.openxmlformats.org/officeDocument/2006/relationships/hyperlink" Target="https://maps.app.goo.gl/43fEmbZnSjACjkyAA" TargetMode="External"/><Relationship Id="rId38" Type="http://schemas.openxmlformats.org/officeDocument/2006/relationships/hyperlink" Target="https://maps.app.goo.gl/gndU7Qbs2tBRz4bw8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maps.app.goo.gl/X8jzdpAjfZx2xsSb9" TargetMode="External"/><Relationship Id="rId41" Type="http://schemas.openxmlformats.org/officeDocument/2006/relationships/hyperlink" Target="https://maps.app.goo.gl/qmZC85r7UnKFTsBa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inyae.gr/sites/default/files/2022-12/6213b_2022.pdf" TargetMode="External"/><Relationship Id="rId2" Type="http://schemas.openxmlformats.org/officeDocument/2006/relationships/hyperlink" Target="https://assets.publishing.service.gov.uk/government/uploads/system/uploads/attachment_data/file/1046126/guidance-on-the-use-of-tactile-paving-surfaces.pdf" TargetMode="External"/><Relationship Id="rId1" Type="http://schemas.openxmlformats.org/officeDocument/2006/relationships/hyperlink" Target="https://accessible-eu-centre.ec.europa.eu/content-corner/digital-library/iso-215422021-building-construction-accessibility-and-usability-built-environment_en" TargetMode="External"/><Relationship Id="rId4" Type="http://schemas.openxmlformats.org/officeDocument/2006/relationships/hyperlink" Target="https://www.leitfadenbarrierefreiesbauen.de/fileadmin/downloads/archiv/barrierefreies_bauen_leitfaden_en_bf_version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CA1E-90B7-47D9-8B4E-FB28946AB99E}">
  <dimension ref="A1:E498"/>
  <sheetViews>
    <sheetView workbookViewId="0">
      <selection activeCell="D168" sqref="D168"/>
    </sheetView>
  </sheetViews>
  <sheetFormatPr defaultRowHeight="14.5"/>
  <cols>
    <col min="5" max="5" width="11.08984375" customWidth="1"/>
  </cols>
  <sheetData>
    <row r="1" spans="1:5" ht="52" customHeight="1">
      <c r="A1" s="1" t="s">
        <v>0</v>
      </c>
      <c r="B1" s="1" t="s">
        <v>1</v>
      </c>
      <c r="C1" s="1" t="s">
        <v>2</v>
      </c>
      <c r="D1" s="1" t="s">
        <v>329</v>
      </c>
      <c r="E1" s="580" t="s">
        <v>328</v>
      </c>
    </row>
    <row r="2" spans="1:5">
      <c r="A2" s="355" t="s">
        <v>18</v>
      </c>
      <c r="B2" s="32" t="s">
        <v>184</v>
      </c>
      <c r="C2" s="356" t="s">
        <v>20</v>
      </c>
      <c r="D2" s="357">
        <v>38.054716669999998</v>
      </c>
      <c r="E2" s="362">
        <v>23.83925</v>
      </c>
    </row>
    <row r="3" spans="1:5">
      <c r="A3" s="376" t="s">
        <v>23</v>
      </c>
      <c r="B3" s="377" t="s">
        <v>19</v>
      </c>
      <c r="C3" s="378" t="s">
        <v>20</v>
      </c>
      <c r="D3" s="364">
        <v>38.055083330000002</v>
      </c>
      <c r="E3" s="361">
        <v>23.839627780000001</v>
      </c>
    </row>
    <row r="4" spans="1:5">
      <c r="A4" s="6" t="s">
        <v>26</v>
      </c>
      <c r="B4" s="7" t="s">
        <v>19</v>
      </c>
      <c r="C4" s="323" t="s">
        <v>20</v>
      </c>
      <c r="D4" s="198">
        <v>38.055591669999998</v>
      </c>
      <c r="E4" s="199">
        <v>23.840183329999999</v>
      </c>
    </row>
    <row r="5" spans="1:5">
      <c r="A5" s="6" t="s">
        <v>18</v>
      </c>
      <c r="B5" s="32" t="s">
        <v>184</v>
      </c>
      <c r="C5" s="321" t="s">
        <v>28</v>
      </c>
      <c r="D5" s="198">
        <v>38.054716669999998</v>
      </c>
      <c r="E5" s="199">
        <v>23.83925</v>
      </c>
    </row>
    <row r="6" spans="1:5">
      <c r="A6" s="6" t="s">
        <v>23</v>
      </c>
      <c r="B6" s="17" t="s">
        <v>19</v>
      </c>
      <c r="C6" s="321" t="s">
        <v>28</v>
      </c>
      <c r="D6" s="198">
        <v>38.055083330000002</v>
      </c>
      <c r="E6" s="199">
        <v>23.839627780000001</v>
      </c>
    </row>
    <row r="7" spans="1:5">
      <c r="A7" s="16" t="s">
        <v>26</v>
      </c>
      <c r="B7" s="17" t="s">
        <v>19</v>
      </c>
      <c r="C7" s="321" t="s">
        <v>28</v>
      </c>
      <c r="D7" s="198">
        <v>38.055591669999998</v>
      </c>
      <c r="E7" s="199">
        <v>23.840183329999999</v>
      </c>
    </row>
    <row r="8" spans="1:5">
      <c r="A8" s="10" t="s">
        <v>31</v>
      </c>
      <c r="B8" s="7" t="s">
        <v>19</v>
      </c>
      <c r="C8" s="323" t="s">
        <v>20</v>
      </c>
      <c r="D8" s="198">
        <v>38.056294440000002</v>
      </c>
      <c r="E8" s="199">
        <v>23.839244440000002</v>
      </c>
    </row>
    <row r="9" spans="1:5">
      <c r="A9" s="383" t="s">
        <v>198</v>
      </c>
      <c r="B9" s="32" t="s">
        <v>201</v>
      </c>
      <c r="C9" s="323" t="s">
        <v>20</v>
      </c>
      <c r="D9" s="198">
        <v>38.056775999999999</v>
      </c>
      <c r="E9" s="199">
        <v>23.838805000000001</v>
      </c>
    </row>
    <row r="10" spans="1:5">
      <c r="A10" s="26" t="s">
        <v>33</v>
      </c>
      <c r="B10" s="7" t="s">
        <v>19</v>
      </c>
      <c r="C10" s="323" t="s">
        <v>20</v>
      </c>
      <c r="D10" s="198">
        <v>38.057066669999998</v>
      </c>
      <c r="E10" s="199">
        <v>23.83861667</v>
      </c>
    </row>
    <row r="11" spans="1:5">
      <c r="A11" s="10" t="s">
        <v>31</v>
      </c>
      <c r="B11" s="17" t="s">
        <v>19</v>
      </c>
      <c r="C11" s="321" t="s">
        <v>28</v>
      </c>
      <c r="D11" s="198">
        <v>38.056294440000002</v>
      </c>
      <c r="E11" s="199">
        <v>23.839244440000002</v>
      </c>
    </row>
    <row r="12" spans="1:5">
      <c r="A12" s="383" t="s">
        <v>198</v>
      </c>
      <c r="B12" s="500" t="s">
        <v>203</v>
      </c>
      <c r="C12" s="321" t="s">
        <v>28</v>
      </c>
      <c r="D12" s="198">
        <v>38.056730000000002</v>
      </c>
      <c r="E12" s="581">
        <v>23.839022</v>
      </c>
    </row>
    <row r="13" spans="1:5">
      <c r="A13" s="10" t="s">
        <v>33</v>
      </c>
      <c r="B13" s="17" t="s">
        <v>19</v>
      </c>
      <c r="C13" s="321" t="s">
        <v>28</v>
      </c>
      <c r="D13" s="198">
        <v>38.057066669999998</v>
      </c>
      <c r="E13" s="199">
        <v>23.83861667</v>
      </c>
    </row>
    <row r="14" spans="1:5">
      <c r="A14" s="10" t="s">
        <v>35</v>
      </c>
      <c r="B14" s="31" t="s">
        <v>19</v>
      </c>
      <c r="C14" s="324" t="s">
        <v>20</v>
      </c>
      <c r="D14" s="198">
        <v>38.056838890000002</v>
      </c>
      <c r="E14" s="199">
        <v>23.838383329999999</v>
      </c>
    </row>
    <row r="15" spans="1:5">
      <c r="A15" s="10" t="s">
        <v>36</v>
      </c>
      <c r="B15" s="31" t="s">
        <v>19</v>
      </c>
      <c r="C15" s="324" t="s">
        <v>20</v>
      </c>
      <c r="D15" s="198">
        <v>38.056266669999999</v>
      </c>
      <c r="E15" s="199">
        <v>23.838486110000002</v>
      </c>
    </row>
    <row r="16" spans="1:5">
      <c r="A16" s="10" t="s">
        <v>37</v>
      </c>
      <c r="B16" s="31" t="s">
        <v>19</v>
      </c>
      <c r="C16" s="324" t="s">
        <v>20</v>
      </c>
      <c r="D16" s="198">
        <v>38.055997220000002</v>
      </c>
      <c r="E16" s="199">
        <v>23.838561110000001</v>
      </c>
    </row>
    <row r="17" spans="1:5">
      <c r="A17" s="381" t="s">
        <v>198</v>
      </c>
      <c r="B17" s="367" t="s">
        <v>89</v>
      </c>
      <c r="C17" s="324" t="s">
        <v>20</v>
      </c>
      <c r="D17" s="198">
        <v>38.054763999999999</v>
      </c>
      <c r="E17" s="199">
        <v>23.838839</v>
      </c>
    </row>
    <row r="18" spans="1:5">
      <c r="A18" s="380" t="s">
        <v>38</v>
      </c>
      <c r="B18" s="32" t="s">
        <v>24</v>
      </c>
      <c r="C18" s="324" t="s">
        <v>20</v>
      </c>
      <c r="D18" s="198">
        <v>38.054877779999998</v>
      </c>
      <c r="E18" s="199">
        <v>23.838758330000001</v>
      </c>
    </row>
    <row r="19" spans="1:5">
      <c r="A19" s="10" t="s">
        <v>39</v>
      </c>
      <c r="B19" s="17" t="s">
        <v>19</v>
      </c>
      <c r="C19" s="324" t="s">
        <v>20</v>
      </c>
      <c r="D19" s="198">
        <v>38.054461109999998</v>
      </c>
      <c r="E19" s="199">
        <v>23.838911110000002</v>
      </c>
    </row>
    <row r="20" spans="1:5">
      <c r="A20" s="10" t="s">
        <v>35</v>
      </c>
      <c r="B20" s="31" t="s">
        <v>19</v>
      </c>
      <c r="C20" s="321" t="s">
        <v>28</v>
      </c>
      <c r="D20" s="198">
        <v>38.056838890000002</v>
      </c>
      <c r="E20" s="199">
        <v>23.838383329999999</v>
      </c>
    </row>
    <row r="21" spans="1:5">
      <c r="A21" s="10" t="s">
        <v>36</v>
      </c>
      <c r="B21" s="31" t="s">
        <v>19</v>
      </c>
      <c r="C21" s="321" t="s">
        <v>28</v>
      </c>
      <c r="D21" s="198">
        <v>38.056266669999999</v>
      </c>
      <c r="E21" s="199">
        <v>23.838486110000002</v>
      </c>
    </row>
    <row r="22" spans="1:5">
      <c r="A22" s="10" t="s">
        <v>37</v>
      </c>
      <c r="B22" s="31" t="s">
        <v>19</v>
      </c>
      <c r="C22" s="321" t="s">
        <v>28</v>
      </c>
      <c r="D22" s="412">
        <v>38.055997220000002</v>
      </c>
      <c r="E22" s="582">
        <v>23.838561110000001</v>
      </c>
    </row>
    <row r="23" spans="1:5">
      <c r="A23" s="381" t="s">
        <v>198</v>
      </c>
      <c r="B23" s="367" t="s">
        <v>199</v>
      </c>
      <c r="C23" s="321" t="s">
        <v>28</v>
      </c>
      <c r="D23" s="412">
        <v>38.054752999999998</v>
      </c>
      <c r="E23" s="582">
        <v>23.838768999999999</v>
      </c>
    </row>
    <row r="24" spans="1:5">
      <c r="A24" s="10" t="s">
        <v>38</v>
      </c>
      <c r="B24" s="32" t="s">
        <v>24</v>
      </c>
      <c r="C24" s="321" t="s">
        <v>28</v>
      </c>
      <c r="D24" s="412">
        <v>38.054877779999998</v>
      </c>
      <c r="E24" s="582">
        <v>23.838758330000001</v>
      </c>
    </row>
    <row r="25" spans="1:5">
      <c r="A25" s="10" t="s">
        <v>39</v>
      </c>
      <c r="B25" s="17" t="s">
        <v>19</v>
      </c>
      <c r="C25" s="321" t="s">
        <v>28</v>
      </c>
      <c r="D25" s="412">
        <v>38.054461109999998</v>
      </c>
      <c r="E25" s="582">
        <v>23.838911110000002</v>
      </c>
    </row>
    <row r="26" spans="1:5">
      <c r="A26" s="551" t="s">
        <v>198</v>
      </c>
      <c r="B26" s="552" t="s">
        <v>89</v>
      </c>
      <c r="C26" s="554" t="s">
        <v>28</v>
      </c>
      <c r="D26" s="198">
        <v>38.054209</v>
      </c>
      <c r="E26" s="199">
        <v>23.838951999999999</v>
      </c>
    </row>
    <row r="27" spans="1:5">
      <c r="A27" s="551" t="s">
        <v>198</v>
      </c>
      <c r="B27" s="552" t="s">
        <v>19</v>
      </c>
      <c r="C27" s="554" t="s">
        <v>28</v>
      </c>
      <c r="D27" s="198">
        <v>38.054057</v>
      </c>
      <c r="E27" s="199">
        <v>23.839009000000001</v>
      </c>
    </row>
    <row r="28" spans="1:5">
      <c r="A28" s="551" t="s">
        <v>198</v>
      </c>
      <c r="B28" s="552" t="s">
        <v>89</v>
      </c>
      <c r="C28" s="554" t="s">
        <v>28</v>
      </c>
      <c r="D28" s="198">
        <v>38.053275999999997</v>
      </c>
      <c r="E28" s="199">
        <v>23.839115</v>
      </c>
    </row>
    <row r="29" spans="1:5">
      <c r="A29" s="551" t="s">
        <v>198</v>
      </c>
      <c r="B29" s="552" t="s">
        <v>19</v>
      </c>
      <c r="C29" s="554" t="s">
        <v>28</v>
      </c>
      <c r="D29" s="198">
        <v>38.053235999999998</v>
      </c>
      <c r="E29" s="199">
        <v>23.839137999999998</v>
      </c>
    </row>
    <row r="30" spans="1:5">
      <c r="A30" s="551" t="s">
        <v>198</v>
      </c>
      <c r="B30" s="552" t="s">
        <v>19</v>
      </c>
      <c r="C30" s="554" t="s">
        <v>28</v>
      </c>
      <c r="D30" s="198">
        <v>38.053158000000003</v>
      </c>
      <c r="E30" s="199">
        <v>23.839137000000001</v>
      </c>
    </row>
    <row r="31" spans="1:5">
      <c r="A31" s="551" t="s">
        <v>198</v>
      </c>
      <c r="B31" s="552" t="s">
        <v>89</v>
      </c>
      <c r="C31" s="554" t="s">
        <v>28</v>
      </c>
      <c r="D31" s="198">
        <v>38.052904129870697</v>
      </c>
      <c r="E31" s="199">
        <v>23.8391200312964</v>
      </c>
    </row>
    <row r="32" spans="1:5">
      <c r="A32" s="551" t="s">
        <v>198</v>
      </c>
      <c r="B32" s="552" t="s">
        <v>19</v>
      </c>
      <c r="C32" s="554" t="s">
        <v>28</v>
      </c>
      <c r="D32" s="198">
        <v>38.052667</v>
      </c>
      <c r="E32" s="199">
        <v>23.839064</v>
      </c>
    </row>
    <row r="33" spans="1:5">
      <c r="A33" s="551" t="s">
        <v>198</v>
      </c>
      <c r="B33" s="552" t="s">
        <v>19</v>
      </c>
      <c r="C33" s="554" t="s">
        <v>28</v>
      </c>
      <c r="D33" s="198">
        <v>38.052588</v>
      </c>
      <c r="E33" s="199">
        <v>23.839029</v>
      </c>
    </row>
    <row r="34" spans="1:5">
      <c r="A34" s="551" t="s">
        <v>198</v>
      </c>
      <c r="B34" s="552" t="s">
        <v>199</v>
      </c>
      <c r="C34" s="554" t="s">
        <v>28</v>
      </c>
      <c r="D34" s="198">
        <v>38.052368999999999</v>
      </c>
      <c r="E34" s="199">
        <v>23.838934999999999</v>
      </c>
    </row>
    <row r="35" spans="1:5">
      <c r="A35" s="551" t="s">
        <v>198</v>
      </c>
      <c r="B35" s="552" t="s">
        <v>19</v>
      </c>
      <c r="C35" s="554" t="s">
        <v>28</v>
      </c>
      <c r="D35" s="198">
        <v>38.051808000000001</v>
      </c>
      <c r="E35" s="199">
        <v>23.838584999999998</v>
      </c>
    </row>
    <row r="36" spans="1:5">
      <c r="A36" s="551" t="s">
        <v>198</v>
      </c>
      <c r="B36" s="552" t="s">
        <v>19</v>
      </c>
      <c r="C36" s="554" t="s">
        <v>28</v>
      </c>
      <c r="D36" s="198">
        <v>38.051746000000001</v>
      </c>
      <c r="E36" s="199">
        <v>23.838543999999999</v>
      </c>
    </row>
    <row r="37" spans="1:5">
      <c r="A37" s="551" t="s">
        <v>198</v>
      </c>
      <c r="B37" s="552" t="s">
        <v>19</v>
      </c>
      <c r="C37" s="554" t="s">
        <v>28</v>
      </c>
      <c r="D37" s="198">
        <v>38.051698000000002</v>
      </c>
      <c r="E37" s="199">
        <v>23.838531</v>
      </c>
    </row>
    <row r="38" spans="1:5">
      <c r="A38" s="551" t="s">
        <v>198</v>
      </c>
      <c r="B38" s="552" t="s">
        <v>19</v>
      </c>
      <c r="C38" s="550" t="s">
        <v>20</v>
      </c>
      <c r="D38" s="198">
        <v>38.054350999999997</v>
      </c>
      <c r="E38" s="199">
        <v>23.839026</v>
      </c>
    </row>
    <row r="39" spans="1:5">
      <c r="A39" s="551" t="s">
        <v>198</v>
      </c>
      <c r="B39" s="552" t="s">
        <v>89</v>
      </c>
      <c r="C39" s="550" t="s">
        <v>20</v>
      </c>
      <c r="D39" s="198">
        <v>38.054065999999999</v>
      </c>
      <c r="E39" s="199">
        <v>23.839117000000002</v>
      </c>
    </row>
    <row r="40" spans="1:5">
      <c r="A40" s="551" t="s">
        <v>198</v>
      </c>
      <c r="B40" s="552" t="s">
        <v>19</v>
      </c>
      <c r="C40" s="550" t="s">
        <v>20</v>
      </c>
      <c r="D40" s="198">
        <v>38.052805999999997</v>
      </c>
      <c r="E40" s="199">
        <v>23.839213999999998</v>
      </c>
    </row>
    <row r="41" spans="1:5">
      <c r="A41" s="551" t="s">
        <v>198</v>
      </c>
      <c r="B41" s="552" t="s">
        <v>19</v>
      </c>
      <c r="C41" s="550" t="s">
        <v>20</v>
      </c>
      <c r="D41" s="198">
        <v>38.052567313298503</v>
      </c>
      <c r="E41" s="199">
        <v>23.839205367805899</v>
      </c>
    </row>
    <row r="42" spans="1:5">
      <c r="A42" s="551" t="s">
        <v>198</v>
      </c>
      <c r="B42" s="552" t="s">
        <v>230</v>
      </c>
      <c r="C42" s="550" t="s">
        <v>20</v>
      </c>
      <c r="D42" s="198">
        <v>38.052439999999997</v>
      </c>
      <c r="E42" s="199">
        <v>23.838956</v>
      </c>
    </row>
    <row r="43" spans="1:5">
      <c r="A43" s="551" t="s">
        <v>198</v>
      </c>
      <c r="B43" s="552" t="s">
        <v>19</v>
      </c>
      <c r="C43" s="550" t="s">
        <v>20</v>
      </c>
      <c r="D43" s="198">
        <v>38.052006710357098</v>
      </c>
      <c r="E43" s="199">
        <v>23.838862026268899</v>
      </c>
    </row>
    <row r="44" spans="1:5">
      <c r="A44" s="557" t="s">
        <v>198</v>
      </c>
      <c r="B44" s="558" t="s">
        <v>19</v>
      </c>
      <c r="C44" s="554" t="s">
        <v>28</v>
      </c>
      <c r="D44" s="198">
        <v>38.051662999999998</v>
      </c>
      <c r="E44" s="199">
        <v>23.838764999999999</v>
      </c>
    </row>
    <row r="45" spans="1:5">
      <c r="A45" s="557" t="s">
        <v>198</v>
      </c>
      <c r="B45" s="558" t="s">
        <v>293</v>
      </c>
      <c r="C45" s="554" t="s">
        <v>28</v>
      </c>
      <c r="D45" s="198">
        <v>38.051918999999998</v>
      </c>
      <c r="E45" s="199">
        <v>23.839092999999998</v>
      </c>
    </row>
    <row r="46" spans="1:5">
      <c r="A46" s="557" t="s">
        <v>198</v>
      </c>
      <c r="B46" s="558" t="s">
        <v>19</v>
      </c>
      <c r="C46" s="554" t="s">
        <v>28</v>
      </c>
      <c r="D46" s="198">
        <v>38.052802179060897</v>
      </c>
      <c r="E46" s="199">
        <v>23.8405972433644</v>
      </c>
    </row>
    <row r="47" spans="1:5">
      <c r="A47" s="557" t="s">
        <v>198</v>
      </c>
      <c r="B47" s="558" t="s">
        <v>19</v>
      </c>
      <c r="C47" s="554" t="s">
        <v>28</v>
      </c>
      <c r="D47" s="198">
        <v>38.052846000000002</v>
      </c>
      <c r="E47" s="199">
        <v>23.840699999999998</v>
      </c>
    </row>
    <row r="48" spans="1:5">
      <c r="A48" s="557" t="s">
        <v>198</v>
      </c>
      <c r="B48" s="558" t="s">
        <v>295</v>
      </c>
      <c r="C48" s="554" t="s">
        <v>28</v>
      </c>
      <c r="D48" s="198">
        <v>38.053128520614401</v>
      </c>
      <c r="E48" s="199">
        <v>23.841084469567299</v>
      </c>
    </row>
    <row r="49" spans="1:5">
      <c r="A49" s="557" t="s">
        <v>198</v>
      </c>
      <c r="B49" s="558" t="s">
        <v>19</v>
      </c>
      <c r="C49" s="554" t="s">
        <v>28</v>
      </c>
      <c r="D49" s="198">
        <v>38.053182999999997</v>
      </c>
      <c r="E49" s="199">
        <v>23.84122</v>
      </c>
    </row>
    <row r="50" spans="1:5">
      <c r="A50" s="557" t="s">
        <v>198</v>
      </c>
      <c r="B50" s="558" t="s">
        <v>19</v>
      </c>
      <c r="C50" s="554" t="s">
        <v>28</v>
      </c>
      <c r="D50" s="198">
        <v>38.053230999999997</v>
      </c>
      <c r="E50" s="199">
        <v>23.841287000000001</v>
      </c>
    </row>
    <row r="51" spans="1:5">
      <c r="A51" s="557" t="s">
        <v>198</v>
      </c>
      <c r="B51" s="558" t="s">
        <v>230</v>
      </c>
      <c r="C51" s="554" t="s">
        <v>28</v>
      </c>
      <c r="D51" s="198">
        <v>38.053520933218699</v>
      </c>
      <c r="E51" s="199">
        <v>23.841748970997799</v>
      </c>
    </row>
    <row r="52" spans="1:5">
      <c r="A52" s="557" t="s">
        <v>198</v>
      </c>
      <c r="B52" s="558" t="s">
        <v>19</v>
      </c>
      <c r="C52" s="554" t="s">
        <v>28</v>
      </c>
      <c r="D52" s="198">
        <v>38.053628000000003</v>
      </c>
      <c r="E52" s="199">
        <v>23.841971000000001</v>
      </c>
    </row>
    <row r="53" spans="1:5">
      <c r="A53" s="557" t="s">
        <v>198</v>
      </c>
      <c r="B53" s="558" t="s">
        <v>19</v>
      </c>
      <c r="C53" s="554" t="s">
        <v>28</v>
      </c>
      <c r="D53" s="198">
        <v>38.053634000000002</v>
      </c>
      <c r="E53" s="199">
        <v>23.841958000000002</v>
      </c>
    </row>
    <row r="54" spans="1:5">
      <c r="A54" s="557" t="s">
        <v>198</v>
      </c>
      <c r="B54" s="558" t="s">
        <v>199</v>
      </c>
      <c r="C54" s="554" t="s">
        <v>28</v>
      </c>
      <c r="D54" s="198">
        <v>38.0537273235051</v>
      </c>
      <c r="E54" s="199">
        <v>23.8420909694694</v>
      </c>
    </row>
    <row r="55" spans="1:5">
      <c r="A55" s="557" t="s">
        <v>198</v>
      </c>
      <c r="B55" s="558" t="s">
        <v>19</v>
      </c>
      <c r="C55" s="554" t="s">
        <v>28</v>
      </c>
      <c r="D55" s="198">
        <v>38.053984</v>
      </c>
      <c r="E55" s="199">
        <v>23.842551</v>
      </c>
    </row>
    <row r="56" spans="1:5">
      <c r="A56" s="557" t="s">
        <v>198</v>
      </c>
      <c r="B56" s="558" t="s">
        <v>19</v>
      </c>
      <c r="C56" s="554" t="s">
        <v>28</v>
      </c>
      <c r="D56">
        <v>38.054031999999999</v>
      </c>
      <c r="E56">
        <v>23.842661</v>
      </c>
    </row>
    <row r="57" spans="1:5">
      <c r="A57" s="557" t="s">
        <v>198</v>
      </c>
      <c r="B57" s="558" t="s">
        <v>230</v>
      </c>
      <c r="C57" s="554" t="s">
        <v>28</v>
      </c>
      <c r="D57" s="198">
        <v>38.054245000000002</v>
      </c>
      <c r="E57" s="199">
        <v>23.842965</v>
      </c>
    </row>
    <row r="58" spans="1:5">
      <c r="A58" s="557" t="s">
        <v>198</v>
      </c>
      <c r="B58" s="558" t="s">
        <v>19</v>
      </c>
      <c r="C58" s="549" t="s">
        <v>28</v>
      </c>
      <c r="D58" s="562">
        <v>38.054264000000003</v>
      </c>
      <c r="E58" s="567">
        <v>23.843057999999999</v>
      </c>
    </row>
    <row r="59" spans="1:5">
      <c r="A59" s="557" t="s">
        <v>198</v>
      </c>
      <c r="B59" s="558" t="s">
        <v>19</v>
      </c>
      <c r="C59" s="550" t="s">
        <v>20</v>
      </c>
      <c r="D59" s="562">
        <v>38.051952999999997</v>
      </c>
      <c r="E59" s="567">
        <v>23.838946</v>
      </c>
    </row>
    <row r="60" spans="1:5">
      <c r="A60" s="557" t="s">
        <v>198</v>
      </c>
      <c r="B60" s="558" t="s">
        <v>89</v>
      </c>
      <c r="C60" s="550" t="s">
        <v>20</v>
      </c>
      <c r="D60" s="562">
        <v>38.052263000000004</v>
      </c>
      <c r="E60" s="567">
        <v>23.839444</v>
      </c>
    </row>
    <row r="61" spans="1:5">
      <c r="A61" s="557" t="s">
        <v>198</v>
      </c>
      <c r="B61" s="558" t="s">
        <v>19</v>
      </c>
      <c r="C61" s="550" t="s">
        <v>20</v>
      </c>
      <c r="D61" s="562">
        <v>38.053277999999999</v>
      </c>
      <c r="E61" s="567">
        <v>23.841093999999998</v>
      </c>
    </row>
    <row r="62" spans="1:5">
      <c r="A62" s="557" t="s">
        <v>198</v>
      </c>
      <c r="B62" s="558" t="s">
        <v>19</v>
      </c>
      <c r="C62" s="550" t="s">
        <v>20</v>
      </c>
      <c r="D62" s="562">
        <v>38.053313000000003</v>
      </c>
      <c r="E62" s="567">
        <v>23.841170000000002</v>
      </c>
    </row>
    <row r="63" spans="1:5">
      <c r="A63" s="557" t="s">
        <v>198</v>
      </c>
      <c r="B63" s="558" t="s">
        <v>314</v>
      </c>
      <c r="C63" s="550" t="s">
        <v>20</v>
      </c>
      <c r="D63" s="562">
        <v>38.053544000000002</v>
      </c>
      <c r="E63" s="567">
        <v>23.841555</v>
      </c>
    </row>
    <row r="64" spans="1:5">
      <c r="A64" s="557" t="s">
        <v>198</v>
      </c>
      <c r="B64" s="558" t="s">
        <v>19</v>
      </c>
      <c r="C64" s="550" t="s">
        <v>20</v>
      </c>
      <c r="D64" s="562">
        <v>38.053693000000003</v>
      </c>
      <c r="E64" s="567">
        <v>23.841795999999999</v>
      </c>
    </row>
    <row r="65" spans="1:5">
      <c r="A65" s="557" t="s">
        <v>198</v>
      </c>
      <c r="B65" s="558" t="s">
        <v>19</v>
      </c>
      <c r="C65" s="550" t="s">
        <v>20</v>
      </c>
      <c r="D65" s="562">
        <v>38.053807999999997</v>
      </c>
      <c r="E65" s="567">
        <v>23.842006000000001</v>
      </c>
    </row>
    <row r="66" spans="1:5">
      <c r="A66" s="557" t="s">
        <v>198</v>
      </c>
      <c r="B66" s="558" t="s">
        <v>19</v>
      </c>
      <c r="C66" s="550" t="s">
        <v>20</v>
      </c>
      <c r="D66" s="562">
        <v>38.053854000000001</v>
      </c>
      <c r="E66" s="567">
        <v>23.842085000000001</v>
      </c>
    </row>
    <row r="67" spans="1:5">
      <c r="A67" s="557" t="s">
        <v>198</v>
      </c>
      <c r="B67" s="558" t="s">
        <v>260</v>
      </c>
      <c r="C67" s="550" t="s">
        <v>20</v>
      </c>
      <c r="D67">
        <v>38.054237000000001</v>
      </c>
      <c r="E67">
        <v>23.842725000000002</v>
      </c>
    </row>
    <row r="68" spans="1:5">
      <c r="A68" s="557" t="s">
        <v>198</v>
      </c>
      <c r="B68" s="558" t="s">
        <v>19</v>
      </c>
      <c r="C68" s="550" t="s">
        <v>20</v>
      </c>
      <c r="D68" s="562">
        <v>38.054302999999997</v>
      </c>
      <c r="E68" s="567">
        <v>23.842863999999999</v>
      </c>
    </row>
    <row r="69" spans="1:5">
      <c r="A69" s="10" t="s">
        <v>39</v>
      </c>
      <c r="B69" s="17" t="s">
        <v>19</v>
      </c>
      <c r="C69" s="324" t="s">
        <v>20</v>
      </c>
      <c r="D69" s="198">
        <v>38.054461109999998</v>
      </c>
      <c r="E69" s="199">
        <v>23.838911110000002</v>
      </c>
    </row>
    <row r="70" spans="1:5">
      <c r="A70" s="381" t="s">
        <v>198</v>
      </c>
      <c r="B70" s="500" t="s">
        <v>230</v>
      </c>
      <c r="C70" s="378" t="s">
        <v>20</v>
      </c>
      <c r="D70" s="198">
        <v>38.054464000000003</v>
      </c>
      <c r="E70" s="199">
        <v>23.838494000000001</v>
      </c>
    </row>
    <row r="71" spans="1:5">
      <c r="A71" s="351" t="s">
        <v>40</v>
      </c>
      <c r="B71" s="377" t="s">
        <v>19</v>
      </c>
      <c r="C71" s="378" t="s">
        <v>20</v>
      </c>
      <c r="D71" s="364">
        <v>38.054544440000001</v>
      </c>
      <c r="E71" s="361">
        <v>23.838027780000001</v>
      </c>
    </row>
    <row r="72" spans="1:5">
      <c r="A72" s="10" t="s">
        <v>39</v>
      </c>
      <c r="B72" s="17" t="s">
        <v>19</v>
      </c>
      <c r="C72" s="321" t="s">
        <v>28</v>
      </c>
      <c r="D72" s="198">
        <v>38.054461109999998</v>
      </c>
      <c r="E72" s="199">
        <v>23.838911110000002</v>
      </c>
    </row>
    <row r="73" spans="1:5">
      <c r="A73" s="381" t="s">
        <v>198</v>
      </c>
      <c r="B73" s="501" t="s">
        <v>121</v>
      </c>
      <c r="C73" s="321" t="s">
        <v>28</v>
      </c>
      <c r="D73" s="198">
        <v>38.054540000000003</v>
      </c>
      <c r="E73" s="199">
        <v>23.838550000000001</v>
      </c>
    </row>
    <row r="74" spans="1:5">
      <c r="A74" s="10" t="s">
        <v>40</v>
      </c>
      <c r="B74" s="17" t="s">
        <v>19</v>
      </c>
      <c r="C74" s="321" t="s">
        <v>28</v>
      </c>
      <c r="D74" s="198">
        <v>38.054544440000001</v>
      </c>
      <c r="E74" s="199">
        <v>23.838027780000001</v>
      </c>
    </row>
    <row r="75" spans="1:5">
      <c r="A75" s="351" t="s">
        <v>41</v>
      </c>
      <c r="B75" s="377" t="s">
        <v>19</v>
      </c>
      <c r="C75" s="378" t="s">
        <v>20</v>
      </c>
      <c r="D75" s="364">
        <v>38.05324444</v>
      </c>
      <c r="E75" s="361">
        <v>23.837463889999999</v>
      </c>
    </row>
    <row r="76" spans="1:5">
      <c r="A76" s="10" t="s">
        <v>42</v>
      </c>
      <c r="B76" s="17" t="s">
        <v>19</v>
      </c>
      <c r="C76" s="324" t="s">
        <v>20</v>
      </c>
      <c r="D76" s="198">
        <v>38.05130278</v>
      </c>
      <c r="E76" s="199">
        <v>23.836911109999999</v>
      </c>
    </row>
    <row r="77" spans="1:5">
      <c r="A77" s="10" t="s">
        <v>41</v>
      </c>
      <c r="B77" s="17" t="s">
        <v>19</v>
      </c>
      <c r="C77" s="321" t="s">
        <v>28</v>
      </c>
      <c r="D77" s="198">
        <v>38.05324444</v>
      </c>
      <c r="E77" s="199">
        <v>23.837463889999999</v>
      </c>
    </row>
    <row r="78" spans="1:5">
      <c r="A78" s="10" t="s">
        <v>42</v>
      </c>
      <c r="B78" s="17" t="s">
        <v>19</v>
      </c>
      <c r="C78" s="321" t="s">
        <v>28</v>
      </c>
      <c r="D78" s="198">
        <v>38.05130278</v>
      </c>
      <c r="E78" s="199">
        <v>23.836911109999999</v>
      </c>
    </row>
    <row r="79" spans="1:5">
      <c r="A79" s="551" t="s">
        <v>283</v>
      </c>
      <c r="B79" s="552" t="s">
        <v>89</v>
      </c>
      <c r="C79" s="550" t="s">
        <v>20</v>
      </c>
      <c r="D79" s="198">
        <v>38.054090000000002</v>
      </c>
      <c r="E79" s="199">
        <v>23.837769999999999</v>
      </c>
    </row>
    <row r="80" spans="1:5">
      <c r="A80" s="551" t="s">
        <v>198</v>
      </c>
      <c r="B80" s="552" t="s">
        <v>89</v>
      </c>
      <c r="C80" s="549" t="s">
        <v>28</v>
      </c>
      <c r="D80" s="198">
        <v>38.054149000000002</v>
      </c>
      <c r="E80" s="199">
        <v>23.837927000000001</v>
      </c>
    </row>
    <row r="81" spans="1:5">
      <c r="A81" s="570" t="s">
        <v>198</v>
      </c>
      <c r="B81" s="569" t="s">
        <v>211</v>
      </c>
      <c r="C81" s="324" t="s">
        <v>20</v>
      </c>
      <c r="D81" s="221">
        <v>38.056117999999998</v>
      </c>
      <c r="E81" s="255">
        <v>23.839406</v>
      </c>
    </row>
    <row r="82" spans="1:5">
      <c r="A82" s="10" t="s">
        <v>26</v>
      </c>
      <c r="B82" s="17" t="s">
        <v>19</v>
      </c>
      <c r="C82" s="324" t="s">
        <v>20</v>
      </c>
      <c r="D82" s="198">
        <v>38.055591669999998</v>
      </c>
      <c r="E82" s="199">
        <v>23.840183329999999</v>
      </c>
    </row>
    <row r="83" spans="1:5">
      <c r="A83" s="381" t="s">
        <v>198</v>
      </c>
      <c r="B83" s="501" t="s">
        <v>173</v>
      </c>
      <c r="C83" s="324" t="s">
        <v>20</v>
      </c>
      <c r="D83" s="198">
        <v>38.054633816187497</v>
      </c>
      <c r="E83" s="199">
        <v>23.841719601836299</v>
      </c>
    </row>
    <row r="84" spans="1:5">
      <c r="A84" s="381" t="s">
        <v>198</v>
      </c>
      <c r="B84" s="501" t="s">
        <v>276</v>
      </c>
      <c r="C84" s="324" t="s">
        <v>20</v>
      </c>
      <c r="D84" s="198">
        <v>38.0544607331856</v>
      </c>
      <c r="E84" s="199">
        <v>23.842548904031801</v>
      </c>
    </row>
    <row r="85" spans="1:5">
      <c r="A85" s="28" t="s">
        <v>43</v>
      </c>
      <c r="B85" s="17" t="s">
        <v>19</v>
      </c>
      <c r="C85" s="324" t="s">
        <v>20</v>
      </c>
      <c r="D85" s="198">
        <v>38.054466669999996</v>
      </c>
      <c r="E85" s="199">
        <v>23.843255559999999</v>
      </c>
    </row>
    <row r="86" spans="1:5">
      <c r="A86" s="391" t="s">
        <v>198</v>
      </c>
      <c r="B86" s="365" t="s">
        <v>326</v>
      </c>
      <c r="C86" s="321" t="s">
        <v>28</v>
      </c>
      <c r="D86" s="198">
        <v>38.056176999999998</v>
      </c>
      <c r="E86" s="199">
        <v>23.839489</v>
      </c>
    </row>
    <row r="87" spans="1:5">
      <c r="A87" s="28" t="s">
        <v>26</v>
      </c>
      <c r="B87" s="17" t="s">
        <v>19</v>
      </c>
      <c r="C87" s="321" t="s">
        <v>28</v>
      </c>
      <c r="D87" s="198">
        <v>38.055591669999998</v>
      </c>
      <c r="E87" s="199">
        <v>23.840183329999999</v>
      </c>
    </row>
    <row r="88" spans="1:5">
      <c r="A88" s="381" t="s">
        <v>198</v>
      </c>
      <c r="B88" s="501" t="s">
        <v>209</v>
      </c>
      <c r="C88" s="321" t="s">
        <v>28</v>
      </c>
      <c r="D88" s="387">
        <v>38.054876</v>
      </c>
      <c r="E88" s="583">
        <v>23.841374999999999</v>
      </c>
    </row>
    <row r="89" spans="1:5">
      <c r="A89" s="381" t="s">
        <v>198</v>
      </c>
      <c r="B89" s="501" t="s">
        <v>211</v>
      </c>
      <c r="C89" s="321" t="s">
        <v>28</v>
      </c>
      <c r="D89" s="387">
        <v>38.054684000000002</v>
      </c>
      <c r="E89" s="584">
        <v>23.841875999999999</v>
      </c>
    </row>
    <row r="90" spans="1:5">
      <c r="A90" s="381" t="s">
        <v>198</v>
      </c>
      <c r="B90" s="501" t="s">
        <v>89</v>
      </c>
      <c r="C90" s="321" t="s">
        <v>28</v>
      </c>
      <c r="D90" s="387">
        <v>38.054496</v>
      </c>
      <c r="E90" s="584">
        <v>23.842860000000002</v>
      </c>
    </row>
    <row r="91" spans="1:5">
      <c r="A91" s="28" t="s">
        <v>43</v>
      </c>
      <c r="B91" s="17" t="s">
        <v>19</v>
      </c>
      <c r="C91" s="321" t="s">
        <v>28</v>
      </c>
      <c r="D91" s="387">
        <v>38.054466669999996</v>
      </c>
      <c r="E91" s="583">
        <v>23.843255559999999</v>
      </c>
    </row>
    <row r="92" spans="1:5">
      <c r="A92" s="28" t="s">
        <v>23</v>
      </c>
      <c r="B92" s="17" t="s">
        <v>185</v>
      </c>
      <c r="C92" s="324" t="s">
        <v>20</v>
      </c>
      <c r="D92" s="221">
        <v>38.055083330000002</v>
      </c>
      <c r="E92" s="255">
        <v>23.839627780000001</v>
      </c>
    </row>
    <row r="93" spans="1:5">
      <c r="A93" s="381" t="s">
        <v>198</v>
      </c>
      <c r="B93" s="501" t="s">
        <v>216</v>
      </c>
      <c r="C93" s="324" t="s">
        <v>20</v>
      </c>
      <c r="D93" s="221">
        <v>38.053975000000001</v>
      </c>
      <c r="E93" s="255">
        <v>23.841508999999999</v>
      </c>
    </row>
    <row r="94" spans="1:5">
      <c r="A94" s="449" t="s">
        <v>44</v>
      </c>
      <c r="B94" s="377" t="s">
        <v>19</v>
      </c>
      <c r="C94" s="450" t="s">
        <v>20</v>
      </c>
      <c r="D94" s="462">
        <v>38.053674999999998</v>
      </c>
      <c r="E94" s="585">
        <v>23.841875000000002</v>
      </c>
    </row>
    <row r="95" spans="1:5">
      <c r="A95" s="28" t="s">
        <v>23</v>
      </c>
      <c r="B95" s="17" t="s">
        <v>19</v>
      </c>
      <c r="C95" s="321" t="s">
        <v>28</v>
      </c>
      <c r="D95" s="198">
        <v>38.055083330000002</v>
      </c>
      <c r="E95" s="199">
        <v>23.839627780000001</v>
      </c>
    </row>
    <row r="96" spans="1:5">
      <c r="A96" s="381" t="s">
        <v>198</v>
      </c>
      <c r="B96" s="501" t="s">
        <v>274</v>
      </c>
      <c r="C96" s="321" t="s">
        <v>28</v>
      </c>
      <c r="D96" s="439">
        <v>38.053919</v>
      </c>
      <c r="E96" s="587">
        <v>23.841428000000001</v>
      </c>
    </row>
    <row r="97" spans="1:5">
      <c r="A97" s="28" t="s">
        <v>44</v>
      </c>
      <c r="B97" s="17" t="s">
        <v>19</v>
      </c>
      <c r="C97" s="321" t="s">
        <v>28</v>
      </c>
      <c r="D97" s="198">
        <v>38.053674999999998</v>
      </c>
      <c r="E97" s="199">
        <v>23.841875000000002</v>
      </c>
    </row>
    <row r="98" spans="1:5">
      <c r="A98" s="28" t="s">
        <v>45</v>
      </c>
      <c r="B98" s="17" t="s">
        <v>19</v>
      </c>
      <c r="C98" s="324" t="s">
        <v>20</v>
      </c>
      <c r="D98" s="363">
        <v>38.053913889999997</v>
      </c>
      <c r="E98" s="588">
        <v>23.840666670000001</v>
      </c>
    </row>
    <row r="99" spans="1:5">
      <c r="A99" s="28" t="s">
        <v>46</v>
      </c>
      <c r="B99" s="17" t="s">
        <v>19</v>
      </c>
      <c r="C99" s="324" t="s">
        <v>20</v>
      </c>
      <c r="D99" s="198">
        <v>38.053402779999999</v>
      </c>
      <c r="E99" s="199">
        <v>23.841402779999999</v>
      </c>
    </row>
    <row r="100" spans="1:5">
      <c r="A100" s="28" t="s">
        <v>45</v>
      </c>
      <c r="B100" s="17" t="s">
        <v>19</v>
      </c>
      <c r="C100" s="321" t="s">
        <v>28</v>
      </c>
      <c r="D100" s="198">
        <v>38.053913889999997</v>
      </c>
      <c r="E100" s="199">
        <v>23.840666670000001</v>
      </c>
    </row>
    <row r="101" spans="1:5">
      <c r="A101" s="28" t="s">
        <v>46</v>
      </c>
      <c r="B101" s="17" t="s">
        <v>19</v>
      </c>
      <c r="C101" s="321" t="s">
        <v>28</v>
      </c>
      <c r="D101" s="198">
        <v>38.053402779999999</v>
      </c>
      <c r="E101" s="199">
        <v>23.841402779999999</v>
      </c>
    </row>
    <row r="102" spans="1:5">
      <c r="A102" s="28" t="s">
        <v>45</v>
      </c>
      <c r="B102" s="17" t="s">
        <v>19</v>
      </c>
      <c r="C102" s="324" t="s">
        <v>20</v>
      </c>
      <c r="D102" s="363">
        <v>38.053913889999997</v>
      </c>
      <c r="E102" s="588">
        <v>23.840666670000001</v>
      </c>
    </row>
    <row r="103" spans="1:5">
      <c r="A103" s="381" t="s">
        <v>198</v>
      </c>
      <c r="B103" s="501" t="s">
        <v>220</v>
      </c>
      <c r="C103" s="324" t="s">
        <v>20</v>
      </c>
      <c r="D103" s="363">
        <v>38.053445000000004</v>
      </c>
      <c r="E103" s="588">
        <v>23.839873000000001</v>
      </c>
    </row>
    <row r="104" spans="1:5">
      <c r="A104" s="28" t="s">
        <v>47</v>
      </c>
      <c r="B104" s="17" t="s">
        <v>19</v>
      </c>
      <c r="C104" s="324" t="s">
        <v>20</v>
      </c>
      <c r="D104" s="198">
        <v>38.052741670000003</v>
      </c>
      <c r="E104" s="199">
        <v>23.83925833</v>
      </c>
    </row>
    <row r="105" spans="1:5">
      <c r="A105" s="28" t="s">
        <v>45</v>
      </c>
      <c r="B105" s="17" t="s">
        <v>19</v>
      </c>
      <c r="C105" s="321" t="s">
        <v>28</v>
      </c>
      <c r="D105" s="198">
        <v>38.053913889999997</v>
      </c>
      <c r="E105" s="199">
        <v>23.840666670000001</v>
      </c>
    </row>
    <row r="106" spans="1:5">
      <c r="A106" s="391" t="s">
        <v>198</v>
      </c>
      <c r="B106" s="500" t="s">
        <v>230</v>
      </c>
      <c r="C106" s="321" t="s">
        <v>28</v>
      </c>
      <c r="D106" s="198">
        <v>38.053158000000003</v>
      </c>
      <c r="E106" s="199">
        <v>23.839673000000001</v>
      </c>
    </row>
    <row r="107" spans="1:5">
      <c r="A107" s="28" t="s">
        <v>47</v>
      </c>
      <c r="B107" s="17" t="s">
        <v>19</v>
      </c>
      <c r="C107" s="321" t="s">
        <v>28</v>
      </c>
      <c r="D107" s="198">
        <v>38.052741670000003</v>
      </c>
      <c r="E107" s="199">
        <v>23.83925833</v>
      </c>
    </row>
    <row r="108" spans="1:5">
      <c r="A108" s="28" t="s">
        <v>41</v>
      </c>
      <c r="B108" s="17" t="s">
        <v>19</v>
      </c>
      <c r="C108" s="324" t="s">
        <v>20</v>
      </c>
      <c r="D108" s="198">
        <v>38.05324444</v>
      </c>
      <c r="E108" s="199">
        <v>23.837463889999999</v>
      </c>
    </row>
    <row r="109" spans="1:5">
      <c r="A109" s="28" t="s">
        <v>48</v>
      </c>
      <c r="B109" s="17" t="s">
        <v>19</v>
      </c>
      <c r="C109" s="324" t="s">
        <v>20</v>
      </c>
      <c r="D109" s="364">
        <v>38.053205560000002</v>
      </c>
      <c r="E109" s="361">
        <v>23.839163889999998</v>
      </c>
    </row>
    <row r="110" spans="1:5">
      <c r="A110" s="28" t="s">
        <v>41</v>
      </c>
      <c r="B110" s="17" t="s">
        <v>19</v>
      </c>
      <c r="C110" s="321" t="s">
        <v>28</v>
      </c>
      <c r="D110" s="198">
        <v>38.05324444</v>
      </c>
      <c r="E110" s="199">
        <v>23.837463889999999</v>
      </c>
    </row>
    <row r="111" spans="1:5">
      <c r="A111" s="28" t="s">
        <v>48</v>
      </c>
      <c r="B111" s="17" t="s">
        <v>19</v>
      </c>
      <c r="C111" s="321" t="s">
        <v>28</v>
      </c>
      <c r="D111" s="198">
        <v>38.053205560000002</v>
      </c>
      <c r="E111" s="199">
        <v>23.839163889999998</v>
      </c>
    </row>
    <row r="112" spans="1:5">
      <c r="A112" s="28" t="s">
        <v>49</v>
      </c>
      <c r="B112" s="17" t="s">
        <v>19</v>
      </c>
      <c r="C112" s="324" t="s">
        <v>20</v>
      </c>
      <c r="D112" s="363">
        <v>38.054002779999998</v>
      </c>
      <c r="E112" s="588">
        <v>23.839061109999999</v>
      </c>
    </row>
    <row r="113" spans="1:5">
      <c r="A113" s="381" t="s">
        <v>198</v>
      </c>
      <c r="B113" s="501" t="s">
        <v>230</v>
      </c>
      <c r="C113" s="324" t="s">
        <v>20</v>
      </c>
      <c r="D113" s="363">
        <v>38.053987999999997</v>
      </c>
      <c r="E113" s="588">
        <v>23.838878000000001</v>
      </c>
    </row>
    <row r="114" spans="1:5">
      <c r="A114" s="28" t="s">
        <v>50</v>
      </c>
      <c r="B114" s="365" t="s">
        <v>191</v>
      </c>
      <c r="C114" s="324" t="s">
        <v>20</v>
      </c>
      <c r="D114" s="363">
        <v>38.053894440000001</v>
      </c>
      <c r="E114" s="588">
        <v>23.837761109999999</v>
      </c>
    </row>
    <row r="115" spans="1:5">
      <c r="A115" s="28" t="s">
        <v>49</v>
      </c>
      <c r="B115" s="17" t="s">
        <v>19</v>
      </c>
      <c r="C115" s="321" t="s">
        <v>28</v>
      </c>
      <c r="D115" s="198">
        <v>38.054002779999998</v>
      </c>
      <c r="E115" s="199">
        <v>23.839061109999999</v>
      </c>
    </row>
    <row r="116" spans="1:5">
      <c r="A116" s="381" t="s">
        <v>198</v>
      </c>
      <c r="B116" s="500" t="s">
        <v>230</v>
      </c>
      <c r="C116" s="321" t="s">
        <v>28</v>
      </c>
      <c r="D116" s="198">
        <v>38.053800000000003</v>
      </c>
      <c r="E116" s="199">
        <v>23.838574999999999</v>
      </c>
    </row>
    <row r="117" spans="1:5">
      <c r="A117" s="28" t="s">
        <v>50</v>
      </c>
      <c r="B117" s="17" t="s">
        <v>19</v>
      </c>
      <c r="C117" s="321" t="s">
        <v>28</v>
      </c>
      <c r="D117" s="198">
        <v>38.053894440000001</v>
      </c>
      <c r="E117" s="199">
        <v>23.837761109999999</v>
      </c>
    </row>
    <row r="118" spans="1:5">
      <c r="A118" s="28" t="s">
        <v>51</v>
      </c>
      <c r="B118" s="17" t="s">
        <v>19</v>
      </c>
      <c r="C118" s="324" t="s">
        <v>20</v>
      </c>
      <c r="D118" s="198">
        <v>38.052611110000001</v>
      </c>
      <c r="E118" s="199">
        <v>23.839099999999998</v>
      </c>
    </row>
    <row r="119" spans="1:5">
      <c r="A119" s="28" t="s">
        <v>52</v>
      </c>
      <c r="B119" s="17" t="s">
        <v>19</v>
      </c>
      <c r="C119" s="324" t="s">
        <v>20</v>
      </c>
      <c r="D119" s="198">
        <v>38.052805560000003</v>
      </c>
      <c r="E119" s="199">
        <v>23.837344439999999</v>
      </c>
    </row>
    <row r="120" spans="1:5">
      <c r="A120" s="28" t="s">
        <v>51</v>
      </c>
      <c r="B120" s="17" t="s">
        <v>19</v>
      </c>
      <c r="C120" s="321" t="s">
        <v>28</v>
      </c>
      <c r="D120" s="198">
        <v>38.052611110000001</v>
      </c>
      <c r="E120" s="199">
        <v>23.839099999999998</v>
      </c>
    </row>
    <row r="121" spans="1:5">
      <c r="A121" s="28" t="s">
        <v>52</v>
      </c>
      <c r="B121" s="17" t="s">
        <v>19</v>
      </c>
      <c r="C121" s="321" t="s">
        <v>28</v>
      </c>
      <c r="D121" s="198">
        <v>38.052805560000003</v>
      </c>
      <c r="E121" s="199">
        <v>23.837344439999999</v>
      </c>
    </row>
    <row r="122" spans="1:5">
      <c r="A122" s="449" t="s">
        <v>53</v>
      </c>
      <c r="B122" s="377" t="s">
        <v>19</v>
      </c>
      <c r="C122" s="450" t="s">
        <v>20</v>
      </c>
      <c r="D122" s="364">
        <v>38.051761110000001</v>
      </c>
      <c r="E122" s="361">
        <v>23.838613890000001</v>
      </c>
    </row>
    <row r="123" spans="1:5">
      <c r="A123" s="390" t="s">
        <v>198</v>
      </c>
      <c r="B123" s="502" t="s">
        <v>230</v>
      </c>
      <c r="C123" s="324" t="s">
        <v>20</v>
      </c>
      <c r="D123" s="364">
        <v>38.051906000000002</v>
      </c>
      <c r="E123" s="361">
        <v>23.838024999999998</v>
      </c>
    </row>
    <row r="124" spans="1:5">
      <c r="A124" s="28" t="s">
        <v>54</v>
      </c>
      <c r="B124" s="17" t="s">
        <v>19</v>
      </c>
      <c r="C124" s="324" t="s">
        <v>20</v>
      </c>
      <c r="D124" s="198">
        <v>38.051947220000002</v>
      </c>
      <c r="E124" s="199">
        <v>23.83710833</v>
      </c>
    </row>
    <row r="125" spans="1:5">
      <c r="A125" s="28" t="s">
        <v>53</v>
      </c>
      <c r="B125" s="17" t="s">
        <v>19</v>
      </c>
      <c r="C125" s="321" t="s">
        <v>28</v>
      </c>
      <c r="D125" s="198">
        <v>38.051761110000001</v>
      </c>
      <c r="E125" s="199">
        <v>23.838613890000001</v>
      </c>
    </row>
    <row r="126" spans="1:5">
      <c r="A126" s="391" t="s">
        <v>198</v>
      </c>
      <c r="B126" s="501" t="s">
        <v>275</v>
      </c>
      <c r="C126" s="321" t="s">
        <v>28</v>
      </c>
      <c r="D126" s="198">
        <v>38.051966999999998</v>
      </c>
      <c r="E126" s="199">
        <v>23.837181999999999</v>
      </c>
    </row>
    <row r="127" spans="1:5">
      <c r="A127" s="28" t="s">
        <v>54</v>
      </c>
      <c r="B127" s="17" t="s">
        <v>19</v>
      </c>
      <c r="C127" s="321" t="s">
        <v>28</v>
      </c>
      <c r="D127" s="198">
        <v>38.051947220000002</v>
      </c>
      <c r="E127" s="199">
        <v>23.83710833</v>
      </c>
    </row>
    <row r="128" spans="1:5">
      <c r="A128" s="28" t="s">
        <v>55</v>
      </c>
      <c r="B128" s="17" t="s">
        <v>19</v>
      </c>
      <c r="C128" s="324" t="s">
        <v>20</v>
      </c>
      <c r="D128" s="198">
        <v>38.053266669999999</v>
      </c>
      <c r="E128" s="199">
        <v>23.841172220000001</v>
      </c>
    </row>
    <row r="129" spans="1:5">
      <c r="A129" s="391" t="s">
        <v>198</v>
      </c>
      <c r="B129" s="500" t="s">
        <v>230</v>
      </c>
      <c r="C129" s="324" t="s">
        <v>20</v>
      </c>
      <c r="D129" s="439">
        <v>38.053542999999998</v>
      </c>
      <c r="E129" s="587">
        <v>23.840484</v>
      </c>
    </row>
    <row r="130" spans="1:5">
      <c r="A130" s="28" t="s">
        <v>56</v>
      </c>
      <c r="B130" s="17" t="s">
        <v>19</v>
      </c>
      <c r="C130" s="324" t="s">
        <v>20</v>
      </c>
      <c r="D130" s="198">
        <v>38.053658329999998</v>
      </c>
      <c r="E130" s="199">
        <v>23.840274999999998</v>
      </c>
    </row>
    <row r="131" spans="1:5">
      <c r="A131" s="28" t="s">
        <v>55</v>
      </c>
      <c r="B131" s="17" t="s">
        <v>19</v>
      </c>
      <c r="C131" s="321" t="s">
        <v>28</v>
      </c>
      <c r="D131" s="198">
        <v>38.053266669999999</v>
      </c>
      <c r="E131" s="199">
        <v>23.841172220000001</v>
      </c>
    </row>
    <row r="132" spans="1:5">
      <c r="A132" s="391" t="s">
        <v>198</v>
      </c>
      <c r="B132" s="501" t="s">
        <v>89</v>
      </c>
      <c r="C132" s="321" t="s">
        <v>28</v>
      </c>
      <c r="D132" s="198">
        <v>38.053505999999999</v>
      </c>
      <c r="E132" s="199">
        <v>23.840817000000001</v>
      </c>
    </row>
    <row r="133" spans="1:5">
      <c r="A133" s="28" t="s">
        <v>56</v>
      </c>
      <c r="B133" s="17" t="s">
        <v>19</v>
      </c>
      <c r="C133" s="321" t="s">
        <v>28</v>
      </c>
      <c r="D133" s="198">
        <v>38.053658329999998</v>
      </c>
      <c r="E133" s="199">
        <v>23.840274999999998</v>
      </c>
    </row>
    <row r="134" spans="1:5">
      <c r="A134" s="28" t="s">
        <v>45</v>
      </c>
      <c r="B134" s="17" t="s">
        <v>19</v>
      </c>
      <c r="C134" s="324" t="s">
        <v>20</v>
      </c>
      <c r="D134" s="198">
        <v>38.053913889999997</v>
      </c>
      <c r="E134" s="199">
        <v>23.840666670000001</v>
      </c>
    </row>
    <row r="135" spans="1:5">
      <c r="A135" s="28" t="s">
        <v>56</v>
      </c>
      <c r="B135" s="17" t="s">
        <v>19</v>
      </c>
      <c r="C135" s="324" t="s">
        <v>20</v>
      </c>
      <c r="D135" s="198">
        <v>38.053658329999998</v>
      </c>
      <c r="E135" s="199">
        <v>23.840274999999998</v>
      </c>
    </row>
    <row r="136" spans="1:5">
      <c r="A136" s="28" t="s">
        <v>45</v>
      </c>
      <c r="B136" s="17" t="s">
        <v>19</v>
      </c>
      <c r="C136" s="321" t="s">
        <v>28</v>
      </c>
      <c r="D136" s="198">
        <v>38.053913889999997</v>
      </c>
      <c r="E136" s="199">
        <v>23.840666670000001</v>
      </c>
    </row>
    <row r="137" spans="1:5">
      <c r="A137" s="28" t="s">
        <v>56</v>
      </c>
      <c r="B137" s="17" t="s">
        <v>19</v>
      </c>
      <c r="C137" s="321" t="s">
        <v>28</v>
      </c>
      <c r="D137" s="198">
        <v>38.053658329999998</v>
      </c>
      <c r="E137" s="199">
        <v>23.840274999999998</v>
      </c>
    </row>
    <row r="138" spans="1:5">
      <c r="A138" s="28" t="s">
        <v>57</v>
      </c>
      <c r="B138" s="17" t="s">
        <v>19</v>
      </c>
      <c r="C138" s="324" t="s">
        <v>20</v>
      </c>
      <c r="D138" s="198">
        <v>38.054227779999998</v>
      </c>
      <c r="E138" s="199">
        <v>23.84062222</v>
      </c>
    </row>
    <row r="139" spans="1:5">
      <c r="A139" s="391" t="s">
        <v>198</v>
      </c>
      <c r="B139" s="500" t="s">
        <v>233</v>
      </c>
      <c r="C139" s="324" t="s">
        <v>20</v>
      </c>
      <c r="D139" s="198">
        <v>38.054298000000003</v>
      </c>
      <c r="E139" s="199">
        <v>23.840109000000002</v>
      </c>
    </row>
    <row r="140" spans="1:5">
      <c r="A140" s="28" t="s">
        <v>58</v>
      </c>
      <c r="B140" s="17" t="s">
        <v>19</v>
      </c>
      <c r="C140" s="324" t="s">
        <v>20</v>
      </c>
      <c r="D140" s="198">
        <v>38.054427779999997</v>
      </c>
      <c r="E140" s="199">
        <v>23.839061109999999</v>
      </c>
    </row>
    <row r="141" spans="1:5">
      <c r="A141" s="28" t="s">
        <v>57</v>
      </c>
      <c r="B141" s="17" t="s">
        <v>19</v>
      </c>
      <c r="C141" s="321" t="s">
        <v>28</v>
      </c>
      <c r="D141" s="198">
        <v>38.054227779999998</v>
      </c>
      <c r="E141" s="199">
        <v>23.84062222</v>
      </c>
    </row>
    <row r="142" spans="1:5">
      <c r="A142" s="391" t="s">
        <v>198</v>
      </c>
      <c r="B142" s="503" t="s">
        <v>230</v>
      </c>
      <c r="C142" s="321" t="s">
        <v>28</v>
      </c>
      <c r="D142" s="17">
        <v>38.054304999999999</v>
      </c>
      <c r="E142" s="484">
        <v>23.840482000000002</v>
      </c>
    </row>
    <row r="143" spans="1:5">
      <c r="A143" s="28" t="s">
        <v>58</v>
      </c>
      <c r="B143" s="17" t="s">
        <v>19</v>
      </c>
      <c r="C143" s="321" t="s">
        <v>28</v>
      </c>
      <c r="D143" s="198">
        <v>38.054427779999997</v>
      </c>
      <c r="E143" s="199">
        <v>23.839061109999999</v>
      </c>
    </row>
    <row r="144" spans="1:5">
      <c r="A144" s="28" t="s">
        <v>59</v>
      </c>
      <c r="B144" s="17" t="s">
        <v>19</v>
      </c>
      <c r="C144" s="324" t="s">
        <v>20</v>
      </c>
      <c r="D144" s="198">
        <v>38.054552780000002</v>
      </c>
      <c r="E144" s="199">
        <v>23.842161109999999</v>
      </c>
    </row>
    <row r="145" spans="1:5">
      <c r="A145" s="391" t="s">
        <v>198</v>
      </c>
      <c r="B145" s="500" t="s">
        <v>236</v>
      </c>
      <c r="C145" s="324" t="s">
        <v>20</v>
      </c>
      <c r="D145" s="198">
        <v>38.054025000000003</v>
      </c>
      <c r="E145" s="199">
        <v>23.842084</v>
      </c>
    </row>
    <row r="146" spans="1:5">
      <c r="A146" s="28" t="s">
        <v>60</v>
      </c>
      <c r="B146" s="17" t="s">
        <v>19</v>
      </c>
      <c r="C146" s="324" t="s">
        <v>20</v>
      </c>
      <c r="D146" s="198">
        <v>38.053833330000003</v>
      </c>
      <c r="E146" s="199">
        <v>23.842011110000001</v>
      </c>
    </row>
    <row r="147" spans="1:5">
      <c r="A147" s="28" t="s">
        <v>59</v>
      </c>
      <c r="B147" s="17" t="s">
        <v>19</v>
      </c>
      <c r="C147" s="321" t="s">
        <v>28</v>
      </c>
      <c r="D147" s="198">
        <v>38.054552780000002</v>
      </c>
      <c r="E147" s="199">
        <v>23.842161109999999</v>
      </c>
    </row>
    <row r="148" spans="1:5">
      <c r="A148" s="391" t="s">
        <v>198</v>
      </c>
      <c r="B148" s="500" t="s">
        <v>236</v>
      </c>
      <c r="C148" s="321" t="s">
        <v>28</v>
      </c>
      <c r="D148" s="198">
        <v>38.053905999999998</v>
      </c>
      <c r="E148" s="199">
        <v>23.841994</v>
      </c>
    </row>
    <row r="149" spans="1:5">
      <c r="A149" s="28" t="s">
        <v>60</v>
      </c>
      <c r="B149" s="17" t="s">
        <v>19</v>
      </c>
      <c r="C149" s="321" t="s">
        <v>28</v>
      </c>
      <c r="D149" s="198">
        <v>38.053833330000003</v>
      </c>
      <c r="E149" s="199">
        <v>23.842011110000001</v>
      </c>
    </row>
    <row r="150" spans="1:5">
      <c r="A150" s="212" t="s">
        <v>18</v>
      </c>
      <c r="B150" s="213" t="s">
        <v>19</v>
      </c>
      <c r="C150" s="214" t="s">
        <v>20</v>
      </c>
      <c r="D150" s="331">
        <v>38.051335999999999</v>
      </c>
      <c r="E150" s="331">
        <v>23.832014999999998</v>
      </c>
    </row>
    <row r="151" spans="1:5">
      <c r="A151" s="212" t="s">
        <v>23</v>
      </c>
      <c r="B151" s="282" t="s">
        <v>63</v>
      </c>
      <c r="C151" s="214" t="s">
        <v>25</v>
      </c>
      <c r="D151" s="211">
        <v>38.051391000000002</v>
      </c>
      <c r="E151" s="211">
        <v>23.832046999999999</v>
      </c>
    </row>
    <row r="152" spans="1:5">
      <c r="A152" s="212" t="s">
        <v>26</v>
      </c>
      <c r="B152" s="504" t="s">
        <v>63</v>
      </c>
      <c r="C152" s="214" t="s">
        <v>25</v>
      </c>
      <c r="D152" s="211">
        <v>38.051482</v>
      </c>
      <c r="E152" s="211">
        <v>23.832083999999998</v>
      </c>
    </row>
    <row r="153" spans="1:5">
      <c r="A153" s="220" t="s">
        <v>31</v>
      </c>
      <c r="B153" s="213" t="s">
        <v>19</v>
      </c>
      <c r="C153" s="214" t="s">
        <v>25</v>
      </c>
      <c r="D153" s="211">
        <v>38.052078999999999</v>
      </c>
      <c r="E153" s="211">
        <v>23.832356999999998</v>
      </c>
    </row>
    <row r="154" spans="1:5">
      <c r="A154" s="220" t="s">
        <v>33</v>
      </c>
      <c r="B154" s="213" t="s">
        <v>19</v>
      </c>
      <c r="C154" s="214" t="s">
        <v>25</v>
      </c>
      <c r="D154" s="211">
        <v>38.052145000000003</v>
      </c>
      <c r="E154" s="211">
        <v>23.83239</v>
      </c>
    </row>
    <row r="155" spans="1:5">
      <c r="A155" s="394" t="s">
        <v>64</v>
      </c>
      <c r="B155" s="505" t="s">
        <v>65</v>
      </c>
      <c r="C155" s="395" t="s">
        <v>25</v>
      </c>
      <c r="D155" s="393">
        <v>38.052365999999999</v>
      </c>
      <c r="E155" s="393">
        <v>23.832501000000001</v>
      </c>
    </row>
    <row r="156" spans="1:5">
      <c r="A156" s="220" t="s">
        <v>66</v>
      </c>
      <c r="B156" s="213" t="s">
        <v>19</v>
      </c>
      <c r="C156" s="214" t="s">
        <v>25</v>
      </c>
      <c r="D156" s="211">
        <v>38.052773000000002</v>
      </c>
      <c r="E156" s="211">
        <v>23.832685000000001</v>
      </c>
    </row>
    <row r="157" spans="1:5">
      <c r="A157" s="220" t="s">
        <v>67</v>
      </c>
      <c r="B157" s="213" t="s">
        <v>19</v>
      </c>
      <c r="C157" s="214" t="s">
        <v>25</v>
      </c>
      <c r="D157" s="211">
        <v>38.052827999999998</v>
      </c>
      <c r="E157" s="211">
        <v>23.832727999999999</v>
      </c>
    </row>
    <row r="158" spans="1:5">
      <c r="A158" s="220" t="s">
        <v>68</v>
      </c>
      <c r="B158" s="224" t="s">
        <v>69</v>
      </c>
      <c r="C158" s="214" t="s">
        <v>25</v>
      </c>
      <c r="D158" s="225">
        <v>38.052905000000003</v>
      </c>
      <c r="E158" s="225">
        <v>23.832768999999999</v>
      </c>
    </row>
    <row r="159" spans="1:5">
      <c r="A159" s="220" t="s">
        <v>70</v>
      </c>
      <c r="B159" s="224" t="s">
        <v>69</v>
      </c>
      <c r="C159" s="214" t="s">
        <v>25</v>
      </c>
      <c r="D159" s="225">
        <v>38.053103</v>
      </c>
      <c r="E159" s="225">
        <v>23.832891</v>
      </c>
    </row>
    <row r="160" spans="1:5">
      <c r="A160" s="220" t="s">
        <v>71</v>
      </c>
      <c r="B160" s="213" t="s">
        <v>19</v>
      </c>
      <c r="C160" s="214" t="s">
        <v>25</v>
      </c>
      <c r="D160" s="211">
        <v>38.053697</v>
      </c>
      <c r="E160" s="211">
        <v>23.833209</v>
      </c>
    </row>
    <row r="161" spans="1:5">
      <c r="A161" s="220" t="s">
        <v>72</v>
      </c>
      <c r="B161" s="213" t="s">
        <v>19</v>
      </c>
      <c r="C161" s="214" t="s">
        <v>25</v>
      </c>
      <c r="D161" s="211">
        <v>38.053750999999998</v>
      </c>
      <c r="E161" s="211">
        <v>23.833237</v>
      </c>
    </row>
    <row r="162" spans="1:5">
      <c r="A162" s="397" t="s">
        <v>198</v>
      </c>
      <c r="B162" s="282" t="s">
        <v>89</v>
      </c>
      <c r="C162" s="214" t="s">
        <v>25</v>
      </c>
      <c r="D162" s="211">
        <v>38.053866999999997</v>
      </c>
      <c r="E162" s="211">
        <v>23.833296000000001</v>
      </c>
    </row>
    <row r="163" spans="1:5">
      <c r="A163" s="220" t="s">
        <v>73</v>
      </c>
      <c r="B163" s="224" t="s">
        <v>69</v>
      </c>
      <c r="C163" s="214" t="s">
        <v>25</v>
      </c>
      <c r="D163" s="211">
        <v>38.0539301901606</v>
      </c>
      <c r="E163" s="211">
        <v>23.833340334933801</v>
      </c>
    </row>
    <row r="164" spans="1:5">
      <c r="A164" s="220" t="s">
        <v>74</v>
      </c>
      <c r="B164" s="223" t="s">
        <v>75</v>
      </c>
      <c r="C164" s="214" t="s">
        <v>25</v>
      </c>
      <c r="D164" s="211">
        <v>38.054226</v>
      </c>
      <c r="E164" s="211">
        <v>23.833511999999999</v>
      </c>
    </row>
    <row r="165" spans="1:5">
      <c r="A165" s="397" t="s">
        <v>198</v>
      </c>
      <c r="B165" s="224" t="s">
        <v>199</v>
      </c>
      <c r="C165" s="214" t="s">
        <v>25</v>
      </c>
      <c r="D165" s="211">
        <v>38.054715999999999</v>
      </c>
      <c r="E165" s="211">
        <v>23.833774999999999</v>
      </c>
    </row>
    <row r="166" spans="1:5">
      <c r="A166" s="220" t="s">
        <v>76</v>
      </c>
      <c r="B166" s="223" t="s">
        <v>19</v>
      </c>
      <c r="C166" s="214" t="s">
        <v>25</v>
      </c>
      <c r="D166" s="211">
        <v>38.054741</v>
      </c>
      <c r="E166" s="211">
        <v>23.833787999999998</v>
      </c>
    </row>
    <row r="167" spans="1:5">
      <c r="A167" s="220" t="s">
        <v>77</v>
      </c>
      <c r="B167" s="224" t="s">
        <v>78</v>
      </c>
      <c r="C167" s="214" t="s">
        <v>25</v>
      </c>
      <c r="D167" s="211">
        <v>38.054805000000002</v>
      </c>
      <c r="E167" s="211">
        <v>23.833805999999999</v>
      </c>
    </row>
    <row r="168" spans="1:5">
      <c r="A168" s="220" t="s">
        <v>79</v>
      </c>
      <c r="B168" s="224" t="s">
        <v>78</v>
      </c>
      <c r="C168" s="214" t="s">
        <v>25</v>
      </c>
      <c r="D168" s="211">
        <v>38.054937000000002</v>
      </c>
      <c r="E168" s="211">
        <v>23.8339</v>
      </c>
    </row>
    <row r="169" spans="1:5">
      <c r="A169" s="397" t="s">
        <v>198</v>
      </c>
      <c r="B169" s="224" t="s">
        <v>242</v>
      </c>
      <c r="C169" s="214" t="s">
        <v>25</v>
      </c>
      <c r="D169" s="211">
        <v>38.055013000000002</v>
      </c>
      <c r="E169" s="211">
        <v>23.834019999999999</v>
      </c>
    </row>
    <row r="170" spans="1:5">
      <c r="A170" s="220" t="s">
        <v>80</v>
      </c>
      <c r="B170" s="223" t="s">
        <v>19</v>
      </c>
      <c r="C170" s="214" t="s">
        <v>25</v>
      </c>
      <c r="D170" s="211">
        <v>38.055126999999999</v>
      </c>
      <c r="E170" s="211">
        <v>23.834168999999999</v>
      </c>
    </row>
    <row r="171" spans="1:5">
      <c r="A171" s="220" t="s">
        <v>81</v>
      </c>
      <c r="B171" s="223" t="s">
        <v>19</v>
      </c>
      <c r="C171" s="214" t="s">
        <v>25</v>
      </c>
      <c r="D171" s="211">
        <v>38.055183432233598</v>
      </c>
      <c r="E171" s="211">
        <v>23.8341964724886</v>
      </c>
    </row>
    <row r="172" spans="1:5">
      <c r="A172" s="220" t="s">
        <v>82</v>
      </c>
      <c r="B172" s="223" t="s">
        <v>19</v>
      </c>
      <c r="C172" s="214" t="s">
        <v>25</v>
      </c>
      <c r="D172" s="223">
        <v>38.055720000000001</v>
      </c>
      <c r="E172" s="223">
        <v>23.834517000000002</v>
      </c>
    </row>
    <row r="173" spans="1:5">
      <c r="A173" s="220" t="s">
        <v>83</v>
      </c>
      <c r="B173" s="223" t="s">
        <v>19</v>
      </c>
      <c r="C173" s="214" t="s">
        <v>25</v>
      </c>
      <c r="D173" s="223">
        <v>38.055779000000001</v>
      </c>
      <c r="E173" s="223">
        <v>23.834565999999999</v>
      </c>
    </row>
    <row r="174" spans="1:5">
      <c r="A174" s="220" t="s">
        <v>84</v>
      </c>
      <c r="B174" s="224" t="s">
        <v>85</v>
      </c>
      <c r="C174" s="214" t="s">
        <v>25</v>
      </c>
      <c r="D174" s="211">
        <v>38.055895999999997</v>
      </c>
      <c r="E174" s="211">
        <v>23.834607999999999</v>
      </c>
    </row>
    <row r="175" spans="1:5">
      <c r="A175" s="397" t="s">
        <v>198</v>
      </c>
      <c r="B175" s="224" t="s">
        <v>245</v>
      </c>
      <c r="C175" s="214" t="s">
        <v>25</v>
      </c>
      <c r="D175" s="211">
        <v>38.056193999999998</v>
      </c>
      <c r="E175" s="211">
        <v>23.834713000000001</v>
      </c>
    </row>
    <row r="176" spans="1:5">
      <c r="A176" s="220" t="s">
        <v>86</v>
      </c>
      <c r="B176" s="224" t="s">
        <v>65</v>
      </c>
      <c r="C176" s="214" t="s">
        <v>25</v>
      </c>
      <c r="D176" s="211">
        <v>38.056351650962903</v>
      </c>
      <c r="E176" s="211">
        <v>23.8347719195901</v>
      </c>
    </row>
    <row r="177" spans="1:5">
      <c r="A177" s="220" t="s">
        <v>87</v>
      </c>
      <c r="B177" s="224" t="s">
        <v>85</v>
      </c>
      <c r="C177" s="214" t="s">
        <v>25</v>
      </c>
      <c r="D177" s="211">
        <v>38.056579999999997</v>
      </c>
      <c r="E177" s="211">
        <v>23.834847</v>
      </c>
    </row>
    <row r="178" spans="1:5">
      <c r="A178" s="220" t="s">
        <v>88</v>
      </c>
      <c r="B178" s="223" t="s">
        <v>19</v>
      </c>
      <c r="C178" s="214" t="s">
        <v>25</v>
      </c>
      <c r="D178" s="211">
        <v>38.056801999999998</v>
      </c>
      <c r="E178" s="211">
        <v>23.834928999999999</v>
      </c>
    </row>
    <row r="179" spans="1:5">
      <c r="A179" s="229" t="s">
        <v>18</v>
      </c>
      <c r="B179" s="203" t="s">
        <v>19</v>
      </c>
      <c r="C179" s="204" t="s">
        <v>27</v>
      </c>
      <c r="D179" s="201">
        <v>38.05133</v>
      </c>
      <c r="E179" s="201">
        <v>23.832129999999999</v>
      </c>
    </row>
    <row r="180" spans="1:5">
      <c r="A180" s="202" t="s">
        <v>23</v>
      </c>
      <c r="B180" s="506" t="s">
        <v>89</v>
      </c>
      <c r="C180" s="204" t="s">
        <v>27</v>
      </c>
      <c r="D180" s="201">
        <v>38.051569999999998</v>
      </c>
      <c r="E180" s="201">
        <v>23.832242000000001</v>
      </c>
    </row>
    <row r="181" spans="1:5">
      <c r="A181" s="202" t="s">
        <v>26</v>
      </c>
      <c r="B181" s="506" t="s">
        <v>65</v>
      </c>
      <c r="C181" s="204" t="s">
        <v>27</v>
      </c>
      <c r="D181" s="201">
        <v>38.0517077437026</v>
      </c>
      <c r="E181" s="201">
        <v>23.832308340514999</v>
      </c>
    </row>
    <row r="182" spans="1:5">
      <c r="A182" s="202" t="s">
        <v>31</v>
      </c>
      <c r="B182" s="203" t="s">
        <v>19</v>
      </c>
      <c r="C182" s="204" t="s">
        <v>27</v>
      </c>
      <c r="D182" s="201">
        <v>38.052064999999999</v>
      </c>
      <c r="E182" s="201">
        <v>23.83248</v>
      </c>
    </row>
    <row r="183" spans="1:5">
      <c r="A183" s="208" t="s">
        <v>33</v>
      </c>
      <c r="B183" s="203" t="s">
        <v>19</v>
      </c>
      <c r="C183" s="204" t="s">
        <v>27</v>
      </c>
      <c r="D183" s="201">
        <v>38.052118</v>
      </c>
      <c r="E183" s="201">
        <v>23.832498000000001</v>
      </c>
    </row>
    <row r="184" spans="1:5">
      <c r="A184" s="208" t="s">
        <v>64</v>
      </c>
      <c r="B184" s="506" t="s">
        <v>65</v>
      </c>
      <c r="C184" s="204" t="s">
        <v>27</v>
      </c>
      <c r="D184" s="201">
        <v>38.052301</v>
      </c>
      <c r="E184" s="201">
        <v>23.832585999999999</v>
      </c>
    </row>
    <row r="185" spans="1:5">
      <c r="A185" s="208" t="s">
        <v>66</v>
      </c>
      <c r="B185" s="233" t="s">
        <v>89</v>
      </c>
      <c r="C185" s="204" t="s">
        <v>27</v>
      </c>
      <c r="D185" s="201">
        <v>38.052422999999997</v>
      </c>
      <c r="E185" s="201">
        <v>23.832630999999999</v>
      </c>
    </row>
    <row r="186" spans="1:5">
      <c r="A186" s="208" t="s">
        <v>67</v>
      </c>
      <c r="B186" s="203" t="s">
        <v>19</v>
      </c>
      <c r="C186" s="204" t="s">
        <v>27</v>
      </c>
      <c r="D186" s="201">
        <v>38.052719000000003</v>
      </c>
      <c r="E186" s="201">
        <v>23.832785999999999</v>
      </c>
    </row>
    <row r="187" spans="1:5">
      <c r="A187" s="208" t="s">
        <v>90</v>
      </c>
      <c r="B187" s="203" t="s">
        <v>19</v>
      </c>
      <c r="C187" s="204" t="s">
        <v>27</v>
      </c>
      <c r="D187" s="201">
        <v>38.052791999999997</v>
      </c>
      <c r="E187" s="201">
        <v>23.832833999999998</v>
      </c>
    </row>
    <row r="188" spans="1:5">
      <c r="A188" s="399" t="s">
        <v>198</v>
      </c>
      <c r="B188" s="506" t="s">
        <v>199</v>
      </c>
      <c r="C188" s="204" t="s">
        <v>27</v>
      </c>
      <c r="D188" s="201">
        <v>38.054592999999997</v>
      </c>
      <c r="E188" s="201">
        <v>23.833832999999998</v>
      </c>
    </row>
    <row r="189" spans="1:5">
      <c r="A189" s="208" t="s">
        <v>70</v>
      </c>
      <c r="B189" s="203" t="s">
        <v>19</v>
      </c>
      <c r="C189" s="204" t="s">
        <v>27</v>
      </c>
      <c r="D189" s="201">
        <v>38.054682999999997</v>
      </c>
      <c r="E189" s="201">
        <v>23.833901000000001</v>
      </c>
    </row>
    <row r="190" spans="1:5">
      <c r="A190" s="208" t="s">
        <v>71</v>
      </c>
      <c r="B190" s="203" t="s">
        <v>19</v>
      </c>
      <c r="C190" s="204" t="s">
        <v>27</v>
      </c>
      <c r="D190" s="201">
        <v>38.054873000000001</v>
      </c>
      <c r="E190" s="201">
        <v>23.834035</v>
      </c>
    </row>
    <row r="191" spans="1:5">
      <c r="A191" s="208" t="s">
        <v>72</v>
      </c>
      <c r="B191" s="233" t="s">
        <v>89</v>
      </c>
      <c r="C191" s="204" t="s">
        <v>27</v>
      </c>
      <c r="D191" s="201">
        <v>38.055118</v>
      </c>
      <c r="E191" s="201">
        <v>23.834268999999999</v>
      </c>
    </row>
    <row r="192" spans="1:5">
      <c r="A192" s="208" t="s">
        <v>73</v>
      </c>
      <c r="B192" s="233" t="s">
        <v>85</v>
      </c>
      <c r="C192" s="204" t="s">
        <v>27</v>
      </c>
      <c r="D192" s="201">
        <v>38.055467999999998</v>
      </c>
      <c r="E192" s="201">
        <v>23.834512</v>
      </c>
    </row>
    <row r="193" spans="1:5">
      <c r="A193" s="208" t="s">
        <v>91</v>
      </c>
      <c r="B193" s="233" t="s">
        <v>85</v>
      </c>
      <c r="C193" s="204" t="s">
        <v>27</v>
      </c>
      <c r="D193" s="201">
        <v>38.055683999999999</v>
      </c>
      <c r="E193" s="201">
        <v>23.834622</v>
      </c>
    </row>
    <row r="194" spans="1:5">
      <c r="A194" s="208" t="s">
        <v>76</v>
      </c>
      <c r="B194" s="203" t="s">
        <v>19</v>
      </c>
      <c r="C194" s="204" t="s">
        <v>27</v>
      </c>
      <c r="D194" s="201">
        <v>38.055942000000002</v>
      </c>
      <c r="E194" s="201">
        <v>23.834751000000001</v>
      </c>
    </row>
    <row r="195" spans="1:5">
      <c r="A195" s="208" t="s">
        <v>77</v>
      </c>
      <c r="B195" s="203" t="s">
        <v>19</v>
      </c>
      <c r="C195" s="204" t="s">
        <v>27</v>
      </c>
      <c r="D195" s="201">
        <v>38.056021000000001</v>
      </c>
      <c r="E195" s="201">
        <v>23.834765000000001</v>
      </c>
    </row>
    <row r="196" spans="1:5">
      <c r="A196" s="208" t="s">
        <v>79</v>
      </c>
      <c r="B196" s="233" t="s">
        <v>69</v>
      </c>
      <c r="C196" s="204" t="s">
        <v>27</v>
      </c>
      <c r="D196" s="201">
        <v>38.056074000000002</v>
      </c>
      <c r="E196" s="201">
        <v>23.834764</v>
      </c>
    </row>
    <row r="197" spans="1:5">
      <c r="A197" s="208" t="s">
        <v>81</v>
      </c>
      <c r="B197" s="233" t="s">
        <v>69</v>
      </c>
      <c r="C197" s="204" t="s">
        <v>27</v>
      </c>
      <c r="D197" s="201">
        <v>38.056483999999998</v>
      </c>
      <c r="E197" s="201">
        <v>23.834907999999999</v>
      </c>
    </row>
    <row r="198" spans="1:5">
      <c r="A198" s="399" t="s">
        <v>198</v>
      </c>
      <c r="B198" s="233" t="s">
        <v>199</v>
      </c>
      <c r="C198" s="204" t="s">
        <v>27</v>
      </c>
      <c r="D198" s="201">
        <v>38.056585115272199</v>
      </c>
      <c r="E198" s="201">
        <v>23.834961648937298</v>
      </c>
    </row>
    <row r="199" spans="1:5">
      <c r="A199" s="208" t="s">
        <v>82</v>
      </c>
      <c r="B199" s="203" t="s">
        <v>19</v>
      </c>
      <c r="C199" s="204" t="s">
        <v>27</v>
      </c>
      <c r="D199" s="201">
        <v>38.056671000000001</v>
      </c>
      <c r="E199" s="201">
        <v>23.834996</v>
      </c>
    </row>
    <row r="200" spans="1:5">
      <c r="A200" s="85" t="s">
        <v>18</v>
      </c>
      <c r="B200" s="86" t="s">
        <v>19</v>
      </c>
      <c r="C200" s="87" t="s">
        <v>20</v>
      </c>
      <c r="D200" s="88">
        <v>38.056874999999998</v>
      </c>
      <c r="E200" s="88">
        <v>23.834954</v>
      </c>
    </row>
    <row r="201" spans="1:5">
      <c r="A201" s="85" t="s">
        <v>23</v>
      </c>
      <c r="B201" s="99" t="s">
        <v>92</v>
      </c>
      <c r="C201" s="87" t="s">
        <v>25</v>
      </c>
      <c r="D201" s="84">
        <v>38.056967</v>
      </c>
      <c r="E201" s="84">
        <v>23.834986000000001</v>
      </c>
    </row>
    <row r="202" spans="1:5">
      <c r="A202" s="85" t="s">
        <v>26</v>
      </c>
      <c r="B202" s="507" t="s">
        <v>65</v>
      </c>
      <c r="C202" s="87" t="s">
        <v>25</v>
      </c>
      <c r="D202" s="84">
        <v>38.057172999999999</v>
      </c>
      <c r="E202" s="84">
        <v>23.835052999999998</v>
      </c>
    </row>
    <row r="203" spans="1:5">
      <c r="A203" s="95" t="s">
        <v>31</v>
      </c>
      <c r="B203" s="508" t="s">
        <v>94</v>
      </c>
      <c r="C203" s="87" t="s">
        <v>25</v>
      </c>
      <c r="D203" s="96">
        <v>38.057577000000002</v>
      </c>
      <c r="E203" s="96">
        <v>23.835190000000001</v>
      </c>
    </row>
    <row r="204" spans="1:5">
      <c r="A204" s="95" t="s">
        <v>33</v>
      </c>
      <c r="B204" s="99" t="s">
        <v>95</v>
      </c>
      <c r="C204" s="87" t="s">
        <v>25</v>
      </c>
      <c r="D204" s="84">
        <v>38.057657969342202</v>
      </c>
      <c r="E204" s="84">
        <v>23.8352402949861</v>
      </c>
    </row>
    <row r="205" spans="1:5">
      <c r="A205" s="95" t="s">
        <v>64</v>
      </c>
      <c r="B205" s="99" t="s">
        <v>95</v>
      </c>
      <c r="C205" s="87" t="s">
        <v>25</v>
      </c>
      <c r="D205" s="84">
        <v>38.057721000000001</v>
      </c>
      <c r="E205" s="84">
        <v>23.835246000000001</v>
      </c>
    </row>
    <row r="206" spans="1:5">
      <c r="A206" s="400" t="s">
        <v>198</v>
      </c>
      <c r="B206" s="99" t="s">
        <v>89</v>
      </c>
      <c r="C206" s="87" t="s">
        <v>25</v>
      </c>
      <c r="D206" s="84">
        <v>38.057757000000002</v>
      </c>
      <c r="E206" s="84">
        <v>23.835265</v>
      </c>
    </row>
    <row r="207" spans="1:5">
      <c r="A207" s="95" t="s">
        <v>66</v>
      </c>
      <c r="B207" s="99" t="s">
        <v>95</v>
      </c>
      <c r="C207" s="87" t="s">
        <v>25</v>
      </c>
      <c r="D207" s="84">
        <v>38.057830000000003</v>
      </c>
      <c r="E207" s="84">
        <v>23.835287999999998</v>
      </c>
    </row>
    <row r="208" spans="1:5">
      <c r="A208" s="95" t="s">
        <v>67</v>
      </c>
      <c r="B208" s="507" t="s">
        <v>85</v>
      </c>
      <c r="C208" s="87" t="s">
        <v>25</v>
      </c>
      <c r="D208" s="84">
        <v>38.058160817996999</v>
      </c>
      <c r="E208" s="84">
        <v>23.835391263636701</v>
      </c>
    </row>
    <row r="209" spans="1:5">
      <c r="A209" s="95" t="s">
        <v>68</v>
      </c>
      <c r="B209" s="86" t="s">
        <v>19</v>
      </c>
      <c r="C209" s="87" t="s">
        <v>25</v>
      </c>
      <c r="D209" s="98">
        <v>38.058554999999998</v>
      </c>
      <c r="E209" s="98">
        <v>23.835529000000001</v>
      </c>
    </row>
    <row r="210" spans="1:5">
      <c r="A210" s="102" t="s">
        <v>18</v>
      </c>
      <c r="B210" s="103" t="s">
        <v>19</v>
      </c>
      <c r="C210" s="109" t="s">
        <v>27</v>
      </c>
      <c r="D210" s="101">
        <v>38.056815999999998</v>
      </c>
      <c r="E210" s="101">
        <v>23.835052000000001</v>
      </c>
    </row>
    <row r="211" spans="1:5">
      <c r="A211" s="118" t="s">
        <v>23</v>
      </c>
      <c r="B211" s="509" t="s">
        <v>65</v>
      </c>
      <c r="C211" s="109" t="s">
        <v>27</v>
      </c>
      <c r="D211" s="101">
        <v>38.0569980208831</v>
      </c>
      <c r="E211" s="101">
        <v>23.835109636098402</v>
      </c>
    </row>
    <row r="212" spans="1:5">
      <c r="A212" s="118" t="s">
        <v>26</v>
      </c>
      <c r="B212" s="509" t="s">
        <v>96</v>
      </c>
      <c r="C212" s="109" t="s">
        <v>27</v>
      </c>
      <c r="D212" s="101">
        <v>38.0570746730575</v>
      </c>
      <c r="E212" s="101">
        <v>23.8351351563485</v>
      </c>
    </row>
    <row r="213" spans="1:5">
      <c r="A213" s="119" t="s">
        <v>31</v>
      </c>
      <c r="B213" s="510" t="s">
        <v>65</v>
      </c>
      <c r="C213" s="113" t="s">
        <v>27</v>
      </c>
      <c r="D213" s="112">
        <v>38.057382657566897</v>
      </c>
      <c r="E213" s="112">
        <v>23.835246477134401</v>
      </c>
    </row>
    <row r="214" spans="1:5">
      <c r="A214" s="115" t="s">
        <v>33</v>
      </c>
      <c r="B214" s="510" t="s">
        <v>69</v>
      </c>
      <c r="C214" s="113" t="s">
        <v>27</v>
      </c>
      <c r="D214" s="101">
        <v>38.058153175990903</v>
      </c>
      <c r="E214" s="101">
        <v>23.835517445069801</v>
      </c>
    </row>
    <row r="215" spans="1:5">
      <c r="A215" s="115" t="s">
        <v>64</v>
      </c>
      <c r="B215" s="103" t="s">
        <v>19</v>
      </c>
      <c r="C215" s="113" t="s">
        <v>27</v>
      </c>
      <c r="D215" s="101">
        <v>38.058484999999997</v>
      </c>
      <c r="E215" s="101">
        <v>23.835643000000001</v>
      </c>
    </row>
    <row r="216" spans="1:5">
      <c r="A216" s="115" t="s">
        <v>66</v>
      </c>
      <c r="B216" s="103" t="s">
        <v>19</v>
      </c>
      <c r="C216" s="113" t="s">
        <v>27</v>
      </c>
      <c r="D216" s="101">
        <v>38.058540999999998</v>
      </c>
      <c r="E216" s="101">
        <v>23.835654000000002</v>
      </c>
    </row>
    <row r="217" spans="1:5">
      <c r="A217" s="115" t="s">
        <v>67</v>
      </c>
      <c r="B217" s="103" t="s">
        <v>19</v>
      </c>
      <c r="C217" s="113" t="s">
        <v>27</v>
      </c>
      <c r="D217" s="101">
        <v>38.058611999999997</v>
      </c>
      <c r="E217" s="101">
        <v>23.835685000000002</v>
      </c>
    </row>
    <row r="218" spans="1:5">
      <c r="A218" s="122" t="s">
        <v>18</v>
      </c>
      <c r="B218" s="123" t="s">
        <v>19</v>
      </c>
      <c r="C218" s="124" t="s">
        <v>20</v>
      </c>
      <c r="D218" s="125">
        <v>38.058743</v>
      </c>
      <c r="E218" s="125">
        <v>23.835822</v>
      </c>
    </row>
    <row r="219" spans="1:5">
      <c r="A219" s="122" t="s">
        <v>23</v>
      </c>
      <c r="B219" s="133" t="s">
        <v>85</v>
      </c>
      <c r="C219" s="124" t="s">
        <v>25</v>
      </c>
      <c r="D219" s="121">
        <v>38.058787408582901</v>
      </c>
      <c r="E219" s="121">
        <v>23.836114197010801</v>
      </c>
    </row>
    <row r="220" spans="1:5">
      <c r="A220" s="122" t="s">
        <v>26</v>
      </c>
      <c r="B220" s="123" t="s">
        <v>19</v>
      </c>
      <c r="C220" s="124" t="s">
        <v>25</v>
      </c>
      <c r="D220" s="121">
        <v>38.058847999999998</v>
      </c>
      <c r="E220" s="121">
        <v>23.836532999999999</v>
      </c>
    </row>
    <row r="221" spans="1:5">
      <c r="A221" s="130" t="s">
        <v>31</v>
      </c>
      <c r="B221" s="123" t="s">
        <v>19</v>
      </c>
      <c r="C221" s="124" t="s">
        <v>25</v>
      </c>
      <c r="D221" s="121">
        <v>38.058861</v>
      </c>
      <c r="E221" s="121">
        <v>23.836628000000001</v>
      </c>
    </row>
    <row r="222" spans="1:5">
      <c r="A222" s="130" t="s">
        <v>33</v>
      </c>
      <c r="B222" s="123" t="s">
        <v>19</v>
      </c>
      <c r="C222" s="124" t="s">
        <v>25</v>
      </c>
      <c r="D222" s="121">
        <v>38.058931000000001</v>
      </c>
      <c r="E222" s="121">
        <v>23.837121</v>
      </c>
    </row>
    <row r="223" spans="1:5">
      <c r="A223" s="130" t="s">
        <v>64</v>
      </c>
      <c r="B223" s="123" t="s">
        <v>19</v>
      </c>
      <c r="C223" s="124" t="s">
        <v>25</v>
      </c>
      <c r="D223" s="121">
        <v>38.058945000000001</v>
      </c>
      <c r="E223" s="121">
        <v>23.837228</v>
      </c>
    </row>
    <row r="224" spans="1:5">
      <c r="A224" s="130" t="s">
        <v>66</v>
      </c>
      <c r="B224" s="123" t="s">
        <v>19</v>
      </c>
      <c r="C224" s="124" t="s">
        <v>25</v>
      </c>
      <c r="D224" s="121">
        <v>38.058962000000001</v>
      </c>
      <c r="E224" s="121">
        <v>23.837332</v>
      </c>
    </row>
    <row r="225" spans="1:5">
      <c r="A225" s="262" t="s">
        <v>18</v>
      </c>
      <c r="B225" s="137" t="s">
        <v>19</v>
      </c>
      <c r="C225" s="142" t="s">
        <v>27</v>
      </c>
      <c r="D225" s="136">
        <v>38.058613000000001</v>
      </c>
      <c r="E225" s="136">
        <v>23.835692999999999</v>
      </c>
    </row>
    <row r="226" spans="1:5">
      <c r="A226" s="149" t="s">
        <v>23</v>
      </c>
      <c r="B226" s="511" t="s">
        <v>96</v>
      </c>
      <c r="C226" s="142" t="s">
        <v>27</v>
      </c>
      <c r="D226" s="136">
        <v>38.0586478747</v>
      </c>
      <c r="E226" s="136">
        <v>23.835970284030498</v>
      </c>
    </row>
    <row r="227" spans="1:5">
      <c r="A227" s="149" t="s">
        <v>26</v>
      </c>
      <c r="B227" s="137" t="s">
        <v>19</v>
      </c>
      <c r="C227" s="142" t="s">
        <v>27</v>
      </c>
      <c r="D227" s="136">
        <v>38.058741109622702</v>
      </c>
      <c r="E227" s="136">
        <v>23.836510588406099</v>
      </c>
    </row>
    <row r="228" spans="1:5">
      <c r="A228" s="150" t="s">
        <v>31</v>
      </c>
      <c r="B228" s="137" t="s">
        <v>19</v>
      </c>
      <c r="C228" s="146" t="s">
        <v>27</v>
      </c>
      <c r="D228" s="145">
        <v>38.058748000000001</v>
      </c>
      <c r="E228" s="145">
        <v>23.836587999999999</v>
      </c>
    </row>
    <row r="229" spans="1:5">
      <c r="A229" s="147" t="s">
        <v>33</v>
      </c>
      <c r="B229" s="512" t="s">
        <v>65</v>
      </c>
      <c r="C229" s="146" t="s">
        <v>27</v>
      </c>
      <c r="D229" s="136">
        <v>38.058826000000003</v>
      </c>
      <c r="E229" s="136">
        <v>23.837076</v>
      </c>
    </row>
    <row r="230" spans="1:5">
      <c r="A230" s="147" t="s">
        <v>64</v>
      </c>
      <c r="B230" s="137" t="s">
        <v>19</v>
      </c>
      <c r="C230" s="146" t="s">
        <v>27</v>
      </c>
      <c r="D230" s="136">
        <v>38.058869000000001</v>
      </c>
      <c r="E230" s="136">
        <v>23.837353</v>
      </c>
    </row>
    <row r="231" spans="1:5">
      <c r="A231" s="153" t="s">
        <v>18</v>
      </c>
      <c r="B231" s="154" t="s">
        <v>19</v>
      </c>
      <c r="C231" s="155" t="s">
        <v>20</v>
      </c>
      <c r="D231" s="156">
        <v>38.0589741173821</v>
      </c>
      <c r="E231" s="156">
        <v>23.837475324946499</v>
      </c>
    </row>
    <row r="232" spans="1:5">
      <c r="A232" s="153" t="s">
        <v>23</v>
      </c>
      <c r="B232" s="167" t="s">
        <v>63</v>
      </c>
      <c r="C232" s="155" t="s">
        <v>25</v>
      </c>
      <c r="D232" s="152">
        <v>38.058670001895301</v>
      </c>
      <c r="E232" s="152">
        <v>23.837814624379501</v>
      </c>
    </row>
    <row r="233" spans="1:5">
      <c r="A233" s="153" t="s">
        <v>26</v>
      </c>
      <c r="B233" s="167" t="s">
        <v>102</v>
      </c>
      <c r="C233" s="155" t="s">
        <v>25</v>
      </c>
      <c r="D233" s="152">
        <v>38.058634099289698</v>
      </c>
      <c r="E233" s="152">
        <v>23.837850163646401</v>
      </c>
    </row>
    <row r="234" spans="1:5">
      <c r="A234" s="163" t="s">
        <v>31</v>
      </c>
      <c r="B234" s="167" t="s">
        <v>102</v>
      </c>
      <c r="C234" s="155" t="s">
        <v>25</v>
      </c>
      <c r="D234" s="152">
        <v>38.058583941208298</v>
      </c>
      <c r="E234" s="152">
        <v>23.837907831136</v>
      </c>
    </row>
    <row r="235" spans="1:5">
      <c r="A235" s="163" t="s">
        <v>33</v>
      </c>
      <c r="B235" s="513" t="s">
        <v>63</v>
      </c>
      <c r="C235" s="155" t="s">
        <v>25</v>
      </c>
      <c r="D235" s="152">
        <v>38.058546</v>
      </c>
      <c r="E235" s="152">
        <v>23.837955000000001</v>
      </c>
    </row>
    <row r="236" spans="1:5">
      <c r="A236" s="163" t="s">
        <v>64</v>
      </c>
      <c r="B236" s="154" t="s">
        <v>19</v>
      </c>
      <c r="C236" s="155" t="s">
        <v>25</v>
      </c>
      <c r="D236" s="152">
        <v>38.058526391364801</v>
      </c>
      <c r="E236" s="152">
        <v>23.8379842740983</v>
      </c>
    </row>
    <row r="237" spans="1:5">
      <c r="A237" s="163" t="s">
        <v>66</v>
      </c>
      <c r="B237" s="154" t="s">
        <v>19</v>
      </c>
      <c r="C237" s="155" t="s">
        <v>25</v>
      </c>
      <c r="D237" s="152">
        <v>38.058478713507803</v>
      </c>
      <c r="E237" s="152">
        <v>23.838045786539102</v>
      </c>
    </row>
    <row r="238" spans="1:5">
      <c r="A238" s="163" t="s">
        <v>67</v>
      </c>
      <c r="B238" s="154" t="s">
        <v>19</v>
      </c>
      <c r="C238" s="155" t="s">
        <v>25</v>
      </c>
      <c r="D238" s="152">
        <v>38.057863085363103</v>
      </c>
      <c r="E238" s="152">
        <v>23.838358263876799</v>
      </c>
    </row>
    <row r="239" spans="1:5">
      <c r="A239" s="163" t="s">
        <v>68</v>
      </c>
      <c r="B239" s="154" t="s">
        <v>19</v>
      </c>
      <c r="C239" s="155" t="s">
        <v>25</v>
      </c>
      <c r="D239" s="166">
        <v>38.057738510141697</v>
      </c>
      <c r="E239" s="166">
        <v>23.838381097654501</v>
      </c>
    </row>
    <row r="240" spans="1:5">
      <c r="A240" s="163" t="s">
        <v>70</v>
      </c>
      <c r="B240" s="167" t="s">
        <v>65</v>
      </c>
      <c r="C240" s="155" t="s">
        <v>25</v>
      </c>
      <c r="D240" s="166">
        <v>38.057565330498001</v>
      </c>
      <c r="E240" s="166">
        <v>23.838409931403501</v>
      </c>
    </row>
    <row r="241" spans="1:5">
      <c r="A241" s="163" t="s">
        <v>71</v>
      </c>
      <c r="B241" s="154" t="s">
        <v>19</v>
      </c>
      <c r="C241" s="155" t="s">
        <v>25</v>
      </c>
      <c r="D241" s="152">
        <v>38.057382646649302</v>
      </c>
      <c r="E241" s="152">
        <v>23.838444129569201</v>
      </c>
    </row>
    <row r="242" spans="1:5">
      <c r="A242" s="187" t="s">
        <v>18</v>
      </c>
      <c r="B242" s="171" t="s">
        <v>19</v>
      </c>
      <c r="C242" s="177" t="s">
        <v>27</v>
      </c>
      <c r="D242" s="170">
        <v>38.058405</v>
      </c>
      <c r="E242" s="170">
        <v>23.837972000000001</v>
      </c>
    </row>
    <row r="243" spans="1:5">
      <c r="A243" s="184" t="s">
        <v>23</v>
      </c>
      <c r="B243" s="514" t="s">
        <v>85</v>
      </c>
      <c r="C243" s="177" t="s">
        <v>27</v>
      </c>
      <c r="D243" s="170">
        <v>38.057943999999999</v>
      </c>
      <c r="E243" s="170">
        <v>23.838232000000001</v>
      </c>
    </row>
    <row r="244" spans="1:5">
      <c r="A244" s="184" t="s">
        <v>26</v>
      </c>
      <c r="B244" s="183" t="s">
        <v>19</v>
      </c>
      <c r="C244" s="177" t="s">
        <v>27</v>
      </c>
      <c r="D244" s="170">
        <v>38.057751000000003</v>
      </c>
      <c r="E244" s="170">
        <v>23.838266000000001</v>
      </c>
    </row>
    <row r="245" spans="1:5">
      <c r="A245" s="185" t="s">
        <v>31</v>
      </c>
      <c r="B245" s="183" t="s">
        <v>19</v>
      </c>
      <c r="C245" s="181" t="s">
        <v>27</v>
      </c>
      <c r="D245" s="180">
        <v>38.057681000000002</v>
      </c>
      <c r="E245" s="180">
        <v>23.838280999999998</v>
      </c>
    </row>
    <row r="246" spans="1:5">
      <c r="A246" s="182" t="s">
        <v>33</v>
      </c>
      <c r="B246" s="183" t="s">
        <v>19</v>
      </c>
      <c r="C246" s="181" t="s">
        <v>27</v>
      </c>
      <c r="D246" s="170">
        <v>38.057279999999999</v>
      </c>
      <c r="E246" s="170">
        <v>23.838352</v>
      </c>
    </row>
    <row r="247" spans="1:5">
      <c r="A247" s="46" t="s">
        <v>18</v>
      </c>
      <c r="B247" s="171" t="s">
        <v>19</v>
      </c>
      <c r="C247" s="177" t="s">
        <v>27</v>
      </c>
      <c r="D247" s="170">
        <v>38.051317750985099</v>
      </c>
      <c r="E247" s="170">
        <v>23.836839557090101</v>
      </c>
    </row>
    <row r="248" spans="1:5">
      <c r="A248" s="46" t="s">
        <v>23</v>
      </c>
      <c r="B248" s="514" t="s">
        <v>85</v>
      </c>
      <c r="C248" s="177" t="s">
        <v>27</v>
      </c>
      <c r="D248" s="170">
        <v>38.051220141602798</v>
      </c>
      <c r="E248" s="170">
        <v>23.8363735943629</v>
      </c>
    </row>
    <row r="249" spans="1:5">
      <c r="A249" s="46" t="s">
        <v>26</v>
      </c>
      <c r="B249" s="514" t="s">
        <v>105</v>
      </c>
      <c r="C249" s="177" t="s">
        <v>27</v>
      </c>
      <c r="D249" s="170">
        <v>38.051214597255097</v>
      </c>
      <c r="E249" s="170">
        <v>23.8362072974111</v>
      </c>
    </row>
    <row r="250" spans="1:5">
      <c r="A250" s="56" t="s">
        <v>31</v>
      </c>
      <c r="B250" s="514" t="s">
        <v>69</v>
      </c>
      <c r="C250" s="177" t="s">
        <v>27</v>
      </c>
      <c r="D250" s="170">
        <v>38.051204054014001</v>
      </c>
      <c r="E250" s="170">
        <v>23.83569391851</v>
      </c>
    </row>
    <row r="251" spans="1:5">
      <c r="A251" s="56" t="s">
        <v>33</v>
      </c>
      <c r="B251" s="183" t="s">
        <v>19</v>
      </c>
      <c r="C251" s="177" t="s">
        <v>27</v>
      </c>
      <c r="D251" s="170">
        <v>38.051203327618801</v>
      </c>
      <c r="E251" s="170">
        <v>23.834665168587701</v>
      </c>
    </row>
    <row r="252" spans="1:5">
      <c r="A252" s="56" t="s">
        <v>64</v>
      </c>
      <c r="B252" s="183" t="s">
        <v>19</v>
      </c>
      <c r="C252" s="177" t="s">
        <v>27</v>
      </c>
      <c r="D252" s="170">
        <v>38.0512031154284</v>
      </c>
      <c r="E252" s="170">
        <v>23.834600343435302</v>
      </c>
    </row>
    <row r="253" spans="1:5">
      <c r="A253" s="56" t="s">
        <v>66</v>
      </c>
      <c r="B253" s="514" t="s">
        <v>85</v>
      </c>
      <c r="C253" s="177" t="s">
        <v>27</v>
      </c>
      <c r="D253">
        <v>38.051194138862897</v>
      </c>
      <c r="E253">
        <v>23.834399177766201</v>
      </c>
    </row>
    <row r="254" spans="1:5">
      <c r="A254" s="56" t="s">
        <v>67</v>
      </c>
      <c r="B254" s="183" t="s">
        <v>107</v>
      </c>
      <c r="C254" s="177" t="s">
        <v>27</v>
      </c>
      <c r="D254" s="170">
        <v>38.051178764201701</v>
      </c>
      <c r="E254" s="170">
        <v>23.833528354227099</v>
      </c>
    </row>
    <row r="255" spans="1:5">
      <c r="A255" s="60" t="s">
        <v>18</v>
      </c>
      <c r="B255" s="61" t="s">
        <v>19</v>
      </c>
      <c r="C255" s="67" t="s">
        <v>27</v>
      </c>
      <c r="D255" s="59">
        <v>38.051182733543101</v>
      </c>
      <c r="E255" s="59">
        <v>23.833479283876301</v>
      </c>
    </row>
    <row r="256" spans="1:5">
      <c r="A256" s="78" t="s">
        <v>23</v>
      </c>
      <c r="B256" s="76" t="s">
        <v>19</v>
      </c>
      <c r="C256" s="67" t="s">
        <v>27</v>
      </c>
      <c r="D256" s="59">
        <v>38.051236701945697</v>
      </c>
      <c r="E256" s="59">
        <v>23.832785701676801</v>
      </c>
    </row>
    <row r="257" spans="1:5">
      <c r="A257" s="60" t="s">
        <v>18</v>
      </c>
      <c r="B257" s="61" t="s">
        <v>19</v>
      </c>
      <c r="C257" s="67" t="s">
        <v>27</v>
      </c>
      <c r="D257" s="59">
        <v>38.051230593974097</v>
      </c>
      <c r="E257" s="59">
        <v>23.832710993133499</v>
      </c>
    </row>
    <row r="258" spans="1:5">
      <c r="A258" s="78" t="s">
        <v>23</v>
      </c>
      <c r="B258" s="515" t="s">
        <v>109</v>
      </c>
      <c r="C258" s="67" t="s">
        <v>27</v>
      </c>
      <c r="D258" s="59">
        <v>38.051285509390397</v>
      </c>
      <c r="E258" s="59">
        <v>23.8322496531847</v>
      </c>
    </row>
    <row r="259" spans="1:5">
      <c r="A259" s="46" t="s">
        <v>26</v>
      </c>
      <c r="B259" s="515" t="s">
        <v>109</v>
      </c>
      <c r="C259" s="67" t="s">
        <v>27</v>
      </c>
      <c r="D259" s="170">
        <v>38.051327566334301</v>
      </c>
      <c r="E259" s="170">
        <v>23.832132063951899</v>
      </c>
    </row>
    <row r="260" spans="1:5">
      <c r="A260" s="46" t="s">
        <v>18</v>
      </c>
      <c r="B260" s="171" t="s">
        <v>19</v>
      </c>
      <c r="C260" s="177" t="s">
        <v>27</v>
      </c>
      <c r="D260" s="170">
        <v>38.051193889578698</v>
      </c>
      <c r="E260" s="170">
        <v>23.8318293097512</v>
      </c>
    </row>
    <row r="261" spans="1:5">
      <c r="A261" s="46" t="s">
        <v>23</v>
      </c>
      <c r="B261" s="515" t="s">
        <v>109</v>
      </c>
      <c r="C261" s="177" t="s">
        <v>27</v>
      </c>
      <c r="D261" s="170">
        <v>38.0511436899858</v>
      </c>
      <c r="E261" s="170">
        <v>23.832189447111499</v>
      </c>
    </row>
    <row r="262" spans="1:5">
      <c r="A262" s="46" t="s">
        <v>26</v>
      </c>
      <c r="B262" s="514" t="s">
        <v>249</v>
      </c>
      <c r="C262" s="177" t="s">
        <v>27</v>
      </c>
      <c r="D262" s="170">
        <v>38.051125736839097</v>
      </c>
      <c r="E262" s="170">
        <v>23.832307464305799</v>
      </c>
    </row>
    <row r="263" spans="1:5">
      <c r="A263" s="56" t="s">
        <v>31</v>
      </c>
      <c r="B263" s="514" t="s">
        <v>250</v>
      </c>
      <c r="C263" s="177" t="s">
        <v>27</v>
      </c>
      <c r="D263" s="170">
        <v>38.0511067276205</v>
      </c>
      <c r="E263" s="170">
        <v>23.832400000516301</v>
      </c>
    </row>
    <row r="264" spans="1:5">
      <c r="A264" s="56" t="s">
        <v>33</v>
      </c>
      <c r="B264" s="514" t="s">
        <v>173</v>
      </c>
      <c r="C264" s="177" t="s">
        <v>27</v>
      </c>
      <c r="D264" s="170">
        <v>38.051063428825401</v>
      </c>
      <c r="E264" s="170">
        <v>23.832839212244298</v>
      </c>
    </row>
    <row r="265" spans="1:5">
      <c r="A265" s="56" t="s">
        <v>64</v>
      </c>
      <c r="B265" s="171" t="s">
        <v>19</v>
      </c>
      <c r="C265" s="177" t="s">
        <v>27</v>
      </c>
      <c r="D265" s="170">
        <v>38.051022242143098</v>
      </c>
      <c r="E265" s="170">
        <v>23.833067870559098</v>
      </c>
    </row>
    <row r="266" spans="1:5">
      <c r="A266" s="56" t="s">
        <v>66</v>
      </c>
      <c r="B266" s="171" t="s">
        <v>19</v>
      </c>
      <c r="C266" s="177" t="s">
        <v>27</v>
      </c>
      <c r="D266">
        <v>38.051028050521701</v>
      </c>
      <c r="E266">
        <v>23.8331443135237</v>
      </c>
    </row>
    <row r="267" spans="1:5">
      <c r="A267" s="56" t="s">
        <v>67</v>
      </c>
      <c r="B267" s="171" t="s">
        <v>19</v>
      </c>
      <c r="C267" s="177" t="s">
        <v>27</v>
      </c>
      <c r="D267" s="170">
        <v>38.051024354280202</v>
      </c>
      <c r="E267" s="170">
        <v>23.8332194153746</v>
      </c>
    </row>
    <row r="268" spans="1:5">
      <c r="A268" s="56" t="s">
        <v>66</v>
      </c>
      <c r="B268" s="171" t="s">
        <v>19</v>
      </c>
      <c r="C268" s="177" t="s">
        <v>27</v>
      </c>
      <c r="D268">
        <v>38.051028050521701</v>
      </c>
      <c r="E268">
        <v>23.8333387736734</v>
      </c>
    </row>
    <row r="269" spans="1:5">
      <c r="A269" s="303" t="s">
        <v>67</v>
      </c>
      <c r="B269" s="516" t="s">
        <v>65</v>
      </c>
      <c r="C269" s="181" t="s">
        <v>27</v>
      </c>
      <c r="D269" s="180">
        <v>38.051038083177602</v>
      </c>
      <c r="E269" s="180">
        <v>23.8342178676766</v>
      </c>
    </row>
    <row r="270" spans="1:5">
      <c r="A270" s="220" t="s">
        <v>68</v>
      </c>
      <c r="B270" s="517" t="s">
        <v>174</v>
      </c>
      <c r="C270" s="310" t="s">
        <v>27</v>
      </c>
      <c r="D270" s="311">
        <v>38.051045475659599</v>
      </c>
      <c r="E270" s="311">
        <v>23.834676525422701</v>
      </c>
    </row>
    <row r="271" spans="1:5">
      <c r="A271" s="220" t="s">
        <v>70</v>
      </c>
      <c r="B271" s="517" t="s">
        <v>174</v>
      </c>
      <c r="C271" s="310" t="s">
        <v>27</v>
      </c>
      <c r="D271" s="311">
        <v>38.051041554575903</v>
      </c>
      <c r="E271" s="311">
        <v>23.834942430321899</v>
      </c>
    </row>
    <row r="272" spans="1:5">
      <c r="A272" s="397" t="s">
        <v>198</v>
      </c>
      <c r="B272" s="518" t="s">
        <v>173</v>
      </c>
      <c r="C272" s="310" t="s">
        <v>27</v>
      </c>
      <c r="D272" s="311">
        <v>38.051043</v>
      </c>
      <c r="E272" s="311">
        <v>23.835412000000002</v>
      </c>
    </row>
    <row r="273" spans="1:5">
      <c r="A273" s="220" t="s">
        <v>71</v>
      </c>
      <c r="B273" s="171" t="s">
        <v>19</v>
      </c>
      <c r="C273" s="310" t="s">
        <v>27</v>
      </c>
      <c r="D273" s="311">
        <v>38.051043666713397</v>
      </c>
      <c r="E273" s="311">
        <v>23.8356109709182</v>
      </c>
    </row>
    <row r="274" spans="1:5">
      <c r="A274" s="220" t="s">
        <v>72</v>
      </c>
      <c r="B274" s="171" t="s">
        <v>19</v>
      </c>
      <c r="C274" s="310" t="s">
        <v>27</v>
      </c>
      <c r="D274" s="311">
        <v>38.051066900222501</v>
      </c>
      <c r="E274" s="311">
        <v>23.835690766635999</v>
      </c>
    </row>
    <row r="275" spans="1:5">
      <c r="A275" s="220" t="s">
        <v>73</v>
      </c>
      <c r="B275" s="304" t="s">
        <v>19</v>
      </c>
      <c r="C275" s="310" t="s">
        <v>27</v>
      </c>
      <c r="D275" s="311">
        <v>38.051091189793603</v>
      </c>
      <c r="E275" s="311">
        <v>23.836056888167001</v>
      </c>
    </row>
    <row r="276" spans="1:5">
      <c r="A276" s="220" t="s">
        <v>91</v>
      </c>
      <c r="B276" s="304" t="s">
        <v>19</v>
      </c>
      <c r="C276" s="310" t="s">
        <v>27</v>
      </c>
      <c r="D276" s="311">
        <v>38.051083269282401</v>
      </c>
      <c r="E276" s="311">
        <v>23.836135342780398</v>
      </c>
    </row>
    <row r="277" spans="1:5">
      <c r="A277" s="220" t="s">
        <v>76</v>
      </c>
      <c r="B277" s="517" t="s">
        <v>63</v>
      </c>
      <c r="C277" s="310" t="s">
        <v>27</v>
      </c>
      <c r="D277" s="311">
        <v>38.051132155519298</v>
      </c>
      <c r="E277" s="311">
        <v>23.836748196733101</v>
      </c>
    </row>
    <row r="278" spans="1:5">
      <c r="A278" s="220" t="s">
        <v>77</v>
      </c>
      <c r="B278" s="517" t="s">
        <v>175</v>
      </c>
      <c r="C278" s="310" t="s">
        <v>27</v>
      </c>
      <c r="D278" s="311">
        <v>38.051155917033903</v>
      </c>
      <c r="E278" s="311">
        <v>23.8368514617781</v>
      </c>
    </row>
    <row r="279" spans="1:5">
      <c r="A279" s="220" t="s">
        <v>79</v>
      </c>
      <c r="B279" s="517" t="s">
        <v>152</v>
      </c>
      <c r="C279" s="310" t="s">
        <v>27</v>
      </c>
      <c r="D279" s="311">
        <v>38.051181262641201</v>
      </c>
      <c r="E279" s="311">
        <v>23.8369520446156</v>
      </c>
    </row>
    <row r="280" spans="1:5">
      <c r="A280" s="60" t="s">
        <v>18</v>
      </c>
      <c r="B280" s="61" t="s">
        <v>19</v>
      </c>
      <c r="C280" s="67" t="s">
        <v>27</v>
      </c>
      <c r="D280" s="59">
        <v>38.051236701945697</v>
      </c>
      <c r="E280" s="59">
        <v>23.832783690020101</v>
      </c>
    </row>
    <row r="281" spans="1:5">
      <c r="A281" s="78" t="s">
        <v>23</v>
      </c>
      <c r="B281" s="76" t="s">
        <v>19</v>
      </c>
      <c r="C281" s="67" t="s">
        <v>27</v>
      </c>
      <c r="D281" s="59">
        <v>38.051893572050197</v>
      </c>
      <c r="E281" s="59">
        <v>23.833068004175001</v>
      </c>
    </row>
    <row r="282" spans="1:5">
      <c r="A282" s="153" t="s">
        <v>18</v>
      </c>
      <c r="B282" s="154" t="s">
        <v>19</v>
      </c>
      <c r="C282" s="195" t="s">
        <v>20</v>
      </c>
      <c r="D282" s="198">
        <v>38.051234012520702</v>
      </c>
      <c r="E282" s="199">
        <v>23.832708046138201</v>
      </c>
    </row>
    <row r="283" spans="1:5">
      <c r="A283" s="153" t="s">
        <v>23</v>
      </c>
      <c r="B283" s="167" t="s">
        <v>19</v>
      </c>
      <c r="C283" s="155" t="s">
        <v>25</v>
      </c>
      <c r="D283" s="197">
        <v>38.051912416148198</v>
      </c>
      <c r="E283" s="197">
        <v>23.833010479807601</v>
      </c>
    </row>
    <row r="284" spans="1:5">
      <c r="A284" s="60" t="s">
        <v>18</v>
      </c>
      <c r="B284" s="60" t="s">
        <v>19</v>
      </c>
      <c r="C284" s="67" t="s">
        <v>27</v>
      </c>
      <c r="D284" s="59">
        <v>38.051959411298299</v>
      </c>
      <c r="E284" s="59">
        <v>23.833066515601601</v>
      </c>
    </row>
    <row r="285" spans="1:5">
      <c r="A285" s="78" t="s">
        <v>23</v>
      </c>
      <c r="B285" s="78" t="s">
        <v>19</v>
      </c>
      <c r="C285" s="67" t="s">
        <v>27</v>
      </c>
      <c r="D285" s="59">
        <v>38.052533670413602</v>
      </c>
      <c r="E285" s="59">
        <v>23.833320175586898</v>
      </c>
    </row>
    <row r="286" spans="1:5">
      <c r="A286" s="153" t="s">
        <v>18</v>
      </c>
      <c r="B286" s="60" t="s">
        <v>19</v>
      </c>
      <c r="C286" s="195" t="s">
        <v>20</v>
      </c>
      <c r="D286" s="198">
        <v>38.051976488858202</v>
      </c>
      <c r="E286" s="199">
        <v>23.833008468360202</v>
      </c>
    </row>
    <row r="287" spans="1:5">
      <c r="A287" s="401" t="s">
        <v>198</v>
      </c>
      <c r="B287" s="515" t="s">
        <v>89</v>
      </c>
      <c r="C287" s="416" t="s">
        <v>20</v>
      </c>
      <c r="D287" s="198">
        <v>38.052472999999999</v>
      </c>
      <c r="E287" s="199">
        <v>23.833213000000001</v>
      </c>
    </row>
    <row r="288" spans="1:5">
      <c r="A288" s="153" t="s">
        <v>23</v>
      </c>
      <c r="B288" s="78" t="s">
        <v>19</v>
      </c>
      <c r="C288" s="417" t="s">
        <v>25</v>
      </c>
      <c r="D288" s="415">
        <v>38.052557853972701</v>
      </c>
      <c r="E288" s="197">
        <v>23.8332425244039</v>
      </c>
    </row>
    <row r="289" spans="1:5">
      <c r="A289" s="60" t="s">
        <v>18</v>
      </c>
      <c r="B289" s="60" t="s">
        <v>113</v>
      </c>
      <c r="C289" s="67" t="s">
        <v>27</v>
      </c>
      <c r="D289" s="59">
        <v>38.051180594816302</v>
      </c>
      <c r="E289" s="59">
        <v>23.833522296857801</v>
      </c>
    </row>
    <row r="290" spans="1:5">
      <c r="A290" s="78" t="s">
        <v>23</v>
      </c>
      <c r="B290" s="78" t="s">
        <v>113</v>
      </c>
      <c r="C290" s="67" t="s">
        <v>27</v>
      </c>
      <c r="D290" s="59">
        <v>38.051731331584499</v>
      </c>
      <c r="E290" s="59">
        <v>23.833719439218299</v>
      </c>
    </row>
    <row r="291" spans="1:5">
      <c r="A291" s="46" t="s">
        <v>26</v>
      </c>
      <c r="B291" s="78" t="s">
        <v>113</v>
      </c>
      <c r="C291" s="67" t="s">
        <v>27</v>
      </c>
      <c r="D291" s="170">
        <v>38.051786774654197</v>
      </c>
      <c r="E291" s="170">
        <v>23.833738885233601</v>
      </c>
    </row>
    <row r="292" spans="1:5">
      <c r="A292" s="56" t="s">
        <v>31</v>
      </c>
      <c r="B292" s="78" t="s">
        <v>113</v>
      </c>
      <c r="C292" s="67" t="s">
        <v>27</v>
      </c>
      <c r="D292" s="170">
        <v>38.052345427236503</v>
      </c>
      <c r="E292" s="170">
        <v>23.833964861342501</v>
      </c>
    </row>
    <row r="293" spans="1:5">
      <c r="A293" s="153" t="s">
        <v>18</v>
      </c>
      <c r="B293" s="60" t="s">
        <v>113</v>
      </c>
      <c r="C293" s="195" t="s">
        <v>20</v>
      </c>
      <c r="D293" s="198">
        <v>38.051180480143998</v>
      </c>
      <c r="E293" s="199">
        <v>23.833477183157498</v>
      </c>
    </row>
    <row r="294" spans="1:5">
      <c r="A294" s="153" t="s">
        <v>23</v>
      </c>
      <c r="B294" s="78" t="s">
        <v>113</v>
      </c>
      <c r="C294" s="155" t="s">
        <v>25</v>
      </c>
      <c r="D294" s="197">
        <v>38.051739665385497</v>
      </c>
      <c r="E294" s="197">
        <v>23.833664267235601</v>
      </c>
    </row>
    <row r="295" spans="1:5">
      <c r="A295" s="46" t="s">
        <v>114</v>
      </c>
      <c r="B295" s="78" t="s">
        <v>113</v>
      </c>
      <c r="C295" s="155" t="s">
        <v>25</v>
      </c>
      <c r="D295" s="170">
        <v>38.051787188012597</v>
      </c>
      <c r="E295" s="170">
        <v>23.833686395459502</v>
      </c>
    </row>
    <row r="296" spans="1:5">
      <c r="A296" s="56" t="s">
        <v>31</v>
      </c>
      <c r="B296" s="78" t="s">
        <v>113</v>
      </c>
      <c r="C296" s="155" t="s">
        <v>25</v>
      </c>
      <c r="D296" s="170">
        <v>38.052363672915497</v>
      </c>
      <c r="E296" s="170">
        <v>23.8338994197224</v>
      </c>
    </row>
    <row r="297" spans="1:5">
      <c r="A297" s="46" t="s">
        <v>18</v>
      </c>
      <c r="B297" s="47" t="s">
        <v>19</v>
      </c>
      <c r="C297" s="48" t="s">
        <v>20</v>
      </c>
      <c r="D297" s="49">
        <v>38.052115219857299</v>
      </c>
      <c r="E297" s="49">
        <v>23.832498498697799</v>
      </c>
    </row>
    <row r="298" spans="1:5">
      <c r="A298" s="46" t="s">
        <v>23</v>
      </c>
      <c r="B298" s="519" t="s">
        <v>117</v>
      </c>
      <c r="C298" s="48" t="s">
        <v>25</v>
      </c>
      <c r="D298" s="45">
        <v>38.052095682868497</v>
      </c>
      <c r="E298" s="45">
        <v>23.832560189503901</v>
      </c>
    </row>
    <row r="299" spans="1:5">
      <c r="A299" s="403" t="s">
        <v>198</v>
      </c>
      <c r="B299" s="519" t="s">
        <v>89</v>
      </c>
      <c r="C299" s="48" t="s">
        <v>25</v>
      </c>
      <c r="D299" s="45">
        <v>38.052081000000001</v>
      </c>
      <c r="E299" s="45">
        <v>23.832619999999999</v>
      </c>
    </row>
    <row r="300" spans="1:5">
      <c r="A300" s="46" t="s">
        <v>26</v>
      </c>
      <c r="B300" s="519" t="s">
        <v>118</v>
      </c>
      <c r="C300" s="48" t="s">
        <v>25</v>
      </c>
      <c r="D300" s="45">
        <v>38.051973708576902</v>
      </c>
      <c r="E300" s="45">
        <v>23.8330114711699</v>
      </c>
    </row>
    <row r="301" spans="1:5">
      <c r="A301" s="60" t="s">
        <v>18</v>
      </c>
      <c r="B301" s="61" t="s">
        <v>19</v>
      </c>
      <c r="C301" s="67" t="s">
        <v>27</v>
      </c>
      <c r="D301" s="70">
        <v>38.052067419002299</v>
      </c>
      <c r="E301" s="70">
        <v>23.832489494480601</v>
      </c>
    </row>
    <row r="302" spans="1:5">
      <c r="A302" s="79" t="s">
        <v>23</v>
      </c>
      <c r="B302" s="520" t="s">
        <v>65</v>
      </c>
      <c r="C302" s="430" t="s">
        <v>27</v>
      </c>
      <c r="D302" s="201">
        <v>38.052013047807101</v>
      </c>
      <c r="E302" s="201">
        <v>23.832666380123101</v>
      </c>
    </row>
    <row r="303" spans="1:5">
      <c r="A303" s="202" t="s">
        <v>26</v>
      </c>
      <c r="B303" s="506" t="s">
        <v>65</v>
      </c>
      <c r="C303" s="434" t="s">
        <v>27</v>
      </c>
      <c r="D303" s="201">
        <v>38.051937953221</v>
      </c>
      <c r="E303" s="201">
        <v>23.832928747747399</v>
      </c>
    </row>
    <row r="304" spans="1:5">
      <c r="A304" s="202" t="s">
        <v>198</v>
      </c>
      <c r="B304" s="506" t="s">
        <v>89</v>
      </c>
      <c r="C304" s="434" t="s">
        <v>27</v>
      </c>
      <c r="D304" s="201">
        <v>38.051937000000002</v>
      </c>
      <c r="E304" s="201">
        <v>23.83297</v>
      </c>
    </row>
    <row r="305" spans="1:5">
      <c r="A305" s="202" t="s">
        <v>31</v>
      </c>
      <c r="B305" s="203" t="s">
        <v>19</v>
      </c>
      <c r="C305" s="204" t="s">
        <v>27</v>
      </c>
      <c r="D305" s="286">
        <v>38.051916304072698</v>
      </c>
      <c r="E305" s="286">
        <v>23.833015919538699</v>
      </c>
    </row>
    <row r="306" spans="1:5">
      <c r="A306" s="212" t="s">
        <v>18</v>
      </c>
      <c r="B306" s="212" t="s">
        <v>19</v>
      </c>
      <c r="C306" s="235" t="s">
        <v>20</v>
      </c>
      <c r="D306" s="236">
        <v>38.0519563830754</v>
      </c>
      <c r="E306" s="236">
        <v>23.833064508071701</v>
      </c>
    </row>
    <row r="307" spans="1:5">
      <c r="A307" s="212" t="s">
        <v>23</v>
      </c>
      <c r="B307" s="282" t="s">
        <v>65</v>
      </c>
      <c r="C307" s="235" t="s">
        <v>25</v>
      </c>
      <c r="D307" s="236">
        <v>38.051884855513201</v>
      </c>
      <c r="E307" s="236">
        <v>23.833269843063</v>
      </c>
    </row>
    <row r="308" spans="1:5">
      <c r="A308" s="238" t="s">
        <v>198</v>
      </c>
      <c r="B308" s="282" t="s">
        <v>260</v>
      </c>
      <c r="C308" s="235" t="s">
        <v>25</v>
      </c>
      <c r="D308" s="407">
        <v>38.051814999999998</v>
      </c>
      <c r="E308" s="407">
        <v>23.833555</v>
      </c>
    </row>
    <row r="309" spans="1:5">
      <c r="A309" s="212" t="s">
        <v>26</v>
      </c>
      <c r="B309" s="212" t="s">
        <v>19</v>
      </c>
      <c r="C309" s="235" t="s">
        <v>25</v>
      </c>
      <c r="D309" s="236">
        <v>38.051786642180602</v>
      </c>
      <c r="E309" s="236">
        <v>23.833680891590902</v>
      </c>
    </row>
    <row r="310" spans="1:5">
      <c r="A310" s="220" t="s">
        <v>31</v>
      </c>
      <c r="B310" s="212" t="s">
        <v>19</v>
      </c>
      <c r="C310" s="235" t="s">
        <v>25</v>
      </c>
      <c r="D310" s="219">
        <v>38.051783474005497</v>
      </c>
      <c r="E310" s="219">
        <v>23.833745935163499</v>
      </c>
    </row>
    <row r="311" spans="1:5">
      <c r="A311" s="220" t="s">
        <v>33</v>
      </c>
      <c r="B311" s="407" t="s">
        <v>119</v>
      </c>
      <c r="C311" s="235" t="s">
        <v>25</v>
      </c>
      <c r="D311" s="219">
        <v>38.051767105103302</v>
      </c>
      <c r="E311" s="219">
        <v>23.833822378118999</v>
      </c>
    </row>
    <row r="312" spans="1:5">
      <c r="A312" s="220" t="s">
        <v>64</v>
      </c>
      <c r="B312" s="282" t="s">
        <v>120</v>
      </c>
      <c r="C312" s="235" t="s">
        <v>25</v>
      </c>
      <c r="D312" s="219">
        <v>38.051754432402298</v>
      </c>
      <c r="E312" s="219">
        <v>23.833909549910199</v>
      </c>
    </row>
    <row r="313" spans="1:5">
      <c r="A313" s="220" t="s">
        <v>66</v>
      </c>
      <c r="B313" s="407" t="s">
        <v>65</v>
      </c>
      <c r="C313" s="235" t="s">
        <v>25</v>
      </c>
      <c r="D313" s="219">
        <v>38.051724489486602</v>
      </c>
      <c r="E313" s="219">
        <v>23.834119951556001</v>
      </c>
    </row>
    <row r="314" spans="1:5">
      <c r="A314" s="220" t="s">
        <v>67</v>
      </c>
      <c r="B314" s="504" t="s">
        <v>65</v>
      </c>
      <c r="C314" s="235" t="s">
        <v>25</v>
      </c>
      <c r="D314" s="219">
        <v>38.051696503919302</v>
      </c>
      <c r="E314" s="219">
        <v>23.8343103883923</v>
      </c>
    </row>
    <row r="315" spans="1:5">
      <c r="A315" s="397" t="s">
        <v>198</v>
      </c>
      <c r="B315" s="504" t="s">
        <v>89</v>
      </c>
      <c r="C315" s="235" t="s">
        <v>25</v>
      </c>
      <c r="D315" s="410">
        <v>38.051698000000002</v>
      </c>
      <c r="E315" s="410">
        <v>23.834408</v>
      </c>
    </row>
    <row r="316" spans="1:5">
      <c r="A316" s="220" t="s">
        <v>68</v>
      </c>
      <c r="B316" s="212" t="s">
        <v>19</v>
      </c>
      <c r="C316" s="235" t="s">
        <v>25</v>
      </c>
      <c r="D316" s="319">
        <v>38.0516711584904</v>
      </c>
      <c r="E316" s="319">
        <v>23.834725460235202</v>
      </c>
    </row>
    <row r="317" spans="1:5">
      <c r="A317" s="229" t="s">
        <v>18</v>
      </c>
      <c r="B317" s="229" t="s">
        <v>19</v>
      </c>
      <c r="C317" s="239" t="s">
        <v>27</v>
      </c>
      <c r="D317" s="207">
        <v>38.051895328125802</v>
      </c>
      <c r="E317" s="207">
        <v>23.833071496921299</v>
      </c>
    </row>
    <row r="318" spans="1:5">
      <c r="A318" s="202" t="s">
        <v>23</v>
      </c>
      <c r="B318" s="506" t="s">
        <v>65</v>
      </c>
      <c r="C318" s="239" t="s">
        <v>27</v>
      </c>
      <c r="D318" s="207">
        <v>38.051835660911401</v>
      </c>
      <c r="E318" s="207">
        <v>23.833270650940701</v>
      </c>
    </row>
    <row r="319" spans="1:5">
      <c r="A319" s="202" t="s">
        <v>198</v>
      </c>
      <c r="B319" s="506" t="s">
        <v>89</v>
      </c>
      <c r="C319" s="239" t="s">
        <v>27</v>
      </c>
      <c r="D319" s="411">
        <v>38.051811999999998</v>
      </c>
      <c r="E319" s="411">
        <v>23.833318999999999</v>
      </c>
    </row>
    <row r="320" spans="1:5">
      <c r="A320" s="202" t="s">
        <v>26</v>
      </c>
      <c r="B320" s="407" t="s">
        <v>121</v>
      </c>
      <c r="C320" s="239" t="s">
        <v>27</v>
      </c>
      <c r="D320" s="236">
        <v>38.051790778459797</v>
      </c>
      <c r="E320" s="236">
        <v>23.8333826331653</v>
      </c>
    </row>
    <row r="321" spans="1:5">
      <c r="A321" s="202" t="s">
        <v>31</v>
      </c>
      <c r="B321" s="202" t="s">
        <v>19</v>
      </c>
      <c r="C321" s="239" t="s">
        <v>27</v>
      </c>
      <c r="D321" s="207">
        <v>38.051741143717599</v>
      </c>
      <c r="E321" s="207">
        <v>23.833656889034799</v>
      </c>
    </row>
    <row r="322" spans="1:5">
      <c r="A322" s="208" t="s">
        <v>33</v>
      </c>
      <c r="B322" s="202" t="s">
        <v>19</v>
      </c>
      <c r="C322" s="239" t="s">
        <v>27</v>
      </c>
      <c r="D322" s="207">
        <v>38.051724246776097</v>
      </c>
      <c r="E322" s="207">
        <v>23.833735343652201</v>
      </c>
    </row>
    <row r="323" spans="1:5">
      <c r="A323" s="208" t="s">
        <v>64</v>
      </c>
      <c r="B323" s="521" t="s">
        <v>65</v>
      </c>
      <c r="C323" s="239" t="s">
        <v>27</v>
      </c>
      <c r="D323" s="207">
        <v>38.0517142142156</v>
      </c>
      <c r="E323" s="207">
        <v>23.8338178215777</v>
      </c>
    </row>
    <row r="324" spans="1:5">
      <c r="A324" s="236" t="s">
        <v>66</v>
      </c>
      <c r="B324" s="202" t="s">
        <v>19</v>
      </c>
      <c r="C324" s="239" t="s">
        <v>27</v>
      </c>
      <c r="D324" s="207">
        <v>38.051613888530603</v>
      </c>
      <c r="E324" s="207">
        <v>23.834688868952</v>
      </c>
    </row>
    <row r="325" spans="1:5">
      <c r="A325" s="212" t="s">
        <v>18</v>
      </c>
      <c r="B325" s="212" t="s">
        <v>19</v>
      </c>
      <c r="C325" s="235" t="s">
        <v>20</v>
      </c>
      <c r="D325" s="236">
        <v>38.0511964775541</v>
      </c>
      <c r="E325" s="236">
        <v>23.834595273065599</v>
      </c>
    </row>
    <row r="326" spans="1:5">
      <c r="A326" s="212" t="s">
        <v>23</v>
      </c>
      <c r="B326" s="282" t="s">
        <v>123</v>
      </c>
      <c r="C326" s="235" t="s">
        <v>25</v>
      </c>
      <c r="D326" s="236">
        <v>38.051301022734997</v>
      </c>
      <c r="E326" s="236">
        <v>23.834625618795901</v>
      </c>
    </row>
    <row r="327" spans="1:5">
      <c r="A327" s="212" t="s">
        <v>26</v>
      </c>
      <c r="B327" s="282" t="s">
        <v>123</v>
      </c>
      <c r="C327" s="235" t="s">
        <v>25</v>
      </c>
      <c r="D327" s="236">
        <v>38.051388652255902</v>
      </c>
      <c r="E327" s="236">
        <v>23.834652950144601</v>
      </c>
    </row>
    <row r="328" spans="1:5">
      <c r="A328" s="220" t="s">
        <v>31</v>
      </c>
      <c r="B328" s="212" t="s">
        <v>19</v>
      </c>
      <c r="C328" s="235" t="s">
        <v>25</v>
      </c>
      <c r="D328" s="219">
        <v>38.051607785167903</v>
      </c>
      <c r="E328" s="219">
        <v>23.834703912114399</v>
      </c>
    </row>
    <row r="329" spans="1:5">
      <c r="A329" s="220" t="s">
        <v>33</v>
      </c>
      <c r="B329" s="212" t="s">
        <v>19</v>
      </c>
      <c r="C329" s="235" t="s">
        <v>25</v>
      </c>
      <c r="D329" s="219">
        <v>38.051671676809597</v>
      </c>
      <c r="E329" s="219">
        <v>23.834728051995501</v>
      </c>
    </row>
    <row r="330" spans="1:5">
      <c r="A330" s="397" t="s">
        <v>198</v>
      </c>
      <c r="B330" s="282" t="s">
        <v>89</v>
      </c>
      <c r="C330" s="235" t="s">
        <v>25</v>
      </c>
      <c r="D330" s="410">
        <v>38.051952999999997</v>
      </c>
      <c r="E330" s="410">
        <v>23.834802</v>
      </c>
    </row>
    <row r="331" spans="1:5">
      <c r="A331" s="220" t="s">
        <v>64</v>
      </c>
      <c r="B331" s="212" t="s">
        <v>19</v>
      </c>
      <c r="C331" s="235" t="s">
        <v>25</v>
      </c>
      <c r="D331" s="219">
        <v>38.052080191025503</v>
      </c>
      <c r="E331" s="219">
        <v>23.834836864124998</v>
      </c>
    </row>
    <row r="332" spans="1:5">
      <c r="A332" s="229" t="s">
        <v>18</v>
      </c>
      <c r="B332" s="212" t="s">
        <v>19</v>
      </c>
      <c r="C332" s="239" t="s">
        <v>27</v>
      </c>
      <c r="D332" s="207">
        <v>38.0512011098252</v>
      </c>
      <c r="E332" s="207">
        <v>23.834663207674701</v>
      </c>
    </row>
    <row r="333" spans="1:5">
      <c r="A333" s="202" t="s">
        <v>23</v>
      </c>
      <c r="B333" s="407" t="s">
        <v>121</v>
      </c>
      <c r="C333" s="239" t="s">
        <v>27</v>
      </c>
      <c r="D333" s="207">
        <v>38.051373339329899</v>
      </c>
      <c r="E333" s="207">
        <v>23.834717323159499</v>
      </c>
    </row>
    <row r="334" spans="1:5">
      <c r="A334" s="202" t="s">
        <v>26</v>
      </c>
      <c r="B334" s="212" t="s">
        <v>19</v>
      </c>
      <c r="C334" s="239" t="s">
        <v>27</v>
      </c>
      <c r="D334" s="236">
        <v>38.0520597476402</v>
      </c>
      <c r="E334" s="236">
        <v>23.834904199369401</v>
      </c>
    </row>
    <row r="335" spans="1:5">
      <c r="A335" s="212" t="s">
        <v>18</v>
      </c>
      <c r="B335" s="212" t="s">
        <v>19</v>
      </c>
      <c r="C335" s="204" t="s">
        <v>27</v>
      </c>
      <c r="D335" s="215">
        <v>38.052725920465299</v>
      </c>
      <c r="E335" s="215">
        <v>23.832805015712101</v>
      </c>
    </row>
    <row r="336" spans="1:5">
      <c r="A336" s="212" t="s">
        <v>23</v>
      </c>
      <c r="B336" s="212" t="s">
        <v>19</v>
      </c>
      <c r="C336" s="204" t="s">
        <v>27</v>
      </c>
      <c r="D336" s="211">
        <v>38.052554841054302</v>
      </c>
      <c r="E336" s="211">
        <v>23.8332435568859</v>
      </c>
    </row>
    <row r="337" spans="1:5">
      <c r="A337" s="212" t="s">
        <v>26</v>
      </c>
      <c r="B337" s="212" t="s">
        <v>19</v>
      </c>
      <c r="C337" s="204" t="s">
        <v>27</v>
      </c>
      <c r="D337" s="211">
        <v>38.052533192088099</v>
      </c>
      <c r="E337" s="211">
        <v>23.8333153059776</v>
      </c>
    </row>
    <row r="338" spans="1:5">
      <c r="A338" s="220" t="s">
        <v>31</v>
      </c>
      <c r="B338" s="212" t="s">
        <v>19</v>
      </c>
      <c r="C338" s="204" t="s">
        <v>27</v>
      </c>
      <c r="D338" s="211">
        <v>38.052360765510201</v>
      </c>
      <c r="E338" s="211">
        <v>23.833892979622501</v>
      </c>
    </row>
    <row r="339" spans="1:5">
      <c r="A339" s="220" t="s">
        <v>33</v>
      </c>
      <c r="B339" s="212" t="s">
        <v>19</v>
      </c>
      <c r="C339" s="204" t="s">
        <v>27</v>
      </c>
      <c r="D339" s="211">
        <v>38.052335948336697</v>
      </c>
      <c r="E339" s="211">
        <v>23.833960034846601</v>
      </c>
    </row>
    <row r="340" spans="1:5">
      <c r="A340" s="220" t="s">
        <v>64</v>
      </c>
      <c r="B340" s="212" t="s">
        <v>19</v>
      </c>
      <c r="C340" s="204" t="s">
        <v>27</v>
      </c>
      <c r="D340" s="211">
        <v>38.052077215594899</v>
      </c>
      <c r="E340" s="211">
        <v>23.834833764432801</v>
      </c>
    </row>
    <row r="341" spans="1:5">
      <c r="A341" s="220" t="s">
        <v>66</v>
      </c>
      <c r="B341" s="212" t="s">
        <v>19</v>
      </c>
      <c r="C341" s="204" t="s">
        <v>27</v>
      </c>
      <c r="D341" s="211">
        <v>38.052055566487297</v>
      </c>
      <c r="E341" s="211">
        <v>23.8348994785533</v>
      </c>
    </row>
    <row r="342" spans="1:5">
      <c r="A342" s="220" t="s">
        <v>67</v>
      </c>
      <c r="B342" s="212" t="s">
        <v>107</v>
      </c>
      <c r="C342" s="204" t="s">
        <v>27</v>
      </c>
      <c r="D342" s="211">
        <v>38.051778879768001</v>
      </c>
      <c r="E342" s="211">
        <v>23.835892566441601</v>
      </c>
    </row>
    <row r="343" spans="1:5">
      <c r="A343" s="229" t="s">
        <v>18</v>
      </c>
      <c r="B343" s="229" t="s">
        <v>19</v>
      </c>
      <c r="C343" s="214" t="s">
        <v>25</v>
      </c>
      <c r="D343" s="201">
        <v>38.052803328232699</v>
      </c>
      <c r="E343" s="201">
        <v>23.832832838921099</v>
      </c>
    </row>
    <row r="344" spans="1:5">
      <c r="A344" s="202" t="s">
        <v>23</v>
      </c>
      <c r="B344" s="506" t="s">
        <v>126</v>
      </c>
      <c r="C344" s="214" t="s">
        <v>25</v>
      </c>
      <c r="D344" s="201">
        <v>38.052719173234202</v>
      </c>
      <c r="E344" s="201">
        <v>23.832999512031598</v>
      </c>
    </row>
    <row r="345" spans="1:5">
      <c r="A345" s="202" t="s">
        <v>26</v>
      </c>
      <c r="B345" s="506" t="s">
        <v>127</v>
      </c>
      <c r="C345" s="214" t="s">
        <v>25</v>
      </c>
      <c r="D345" s="201">
        <v>38.052713893011003</v>
      </c>
      <c r="E345" s="201">
        <v>23.833016275837601</v>
      </c>
    </row>
    <row r="346" spans="1:5">
      <c r="A346" s="202" t="s">
        <v>31</v>
      </c>
      <c r="B346" s="506" t="s">
        <v>128</v>
      </c>
      <c r="C346" s="214" t="s">
        <v>25</v>
      </c>
      <c r="D346" s="201">
        <v>38.052553374044301</v>
      </c>
      <c r="E346" s="201">
        <v>23.8334460998312</v>
      </c>
    </row>
    <row r="347" spans="1:5">
      <c r="A347" s="208" t="s">
        <v>33</v>
      </c>
      <c r="B347" s="506" t="s">
        <v>127</v>
      </c>
      <c r="C347" s="214" t="s">
        <v>25</v>
      </c>
      <c r="D347" s="201">
        <v>38.052541757526598</v>
      </c>
      <c r="E347" s="201">
        <v>23.833478956891</v>
      </c>
    </row>
    <row r="348" spans="1:5">
      <c r="A348" s="208" t="s">
        <v>64</v>
      </c>
      <c r="B348" s="506" t="s">
        <v>128</v>
      </c>
      <c r="C348" s="214" t="s">
        <v>25</v>
      </c>
      <c r="D348" s="201">
        <v>38.052392732035401</v>
      </c>
      <c r="E348" s="201">
        <v>23.833982499665598</v>
      </c>
    </row>
    <row r="349" spans="1:5">
      <c r="A349" s="208" t="s">
        <v>66</v>
      </c>
      <c r="B349" s="506" t="s">
        <v>127</v>
      </c>
      <c r="C349" s="214" t="s">
        <v>25</v>
      </c>
      <c r="D349" s="201">
        <v>38.052383227591001</v>
      </c>
      <c r="E349" s="201">
        <v>23.834016697829899</v>
      </c>
    </row>
    <row r="350" spans="1:5">
      <c r="A350" s="208" t="s">
        <v>67</v>
      </c>
      <c r="B350" s="506" t="s">
        <v>128</v>
      </c>
      <c r="C350" s="214" t="s">
        <v>25</v>
      </c>
      <c r="D350" s="201">
        <v>38.052270344561002</v>
      </c>
      <c r="E350" s="201">
        <v>23.834401018205</v>
      </c>
    </row>
    <row r="351" spans="1:5">
      <c r="A351" s="208" t="s">
        <v>90</v>
      </c>
      <c r="B351" s="506" t="s">
        <v>127</v>
      </c>
      <c r="C351" s="214" t="s">
        <v>25</v>
      </c>
      <c r="D351" s="201">
        <v>38.052259256024001</v>
      </c>
      <c r="E351" s="201">
        <v>23.8344332047126</v>
      </c>
    </row>
    <row r="352" spans="1:5">
      <c r="A352" s="208" t="s">
        <v>70</v>
      </c>
      <c r="B352" s="229" t="s">
        <v>19</v>
      </c>
      <c r="C352" s="214" t="s">
        <v>25</v>
      </c>
      <c r="D352" s="201">
        <v>38.052211733702201</v>
      </c>
      <c r="E352" s="201">
        <v>23.834602183882101</v>
      </c>
    </row>
    <row r="353" spans="1:5">
      <c r="A353" s="208" t="s">
        <v>71</v>
      </c>
      <c r="B353" s="229" t="s">
        <v>19</v>
      </c>
      <c r="C353" s="214" t="s">
        <v>25</v>
      </c>
      <c r="D353" s="201">
        <v>38.052190612660901</v>
      </c>
      <c r="E353" s="201">
        <v>23.8346752740763</v>
      </c>
    </row>
    <row r="354" spans="1:5">
      <c r="A354" s="208" t="s">
        <v>72</v>
      </c>
      <c r="B354" s="229" t="s">
        <v>19</v>
      </c>
      <c r="C354" s="214" t="s">
        <v>25</v>
      </c>
      <c r="D354" s="201">
        <v>38.051869695462301</v>
      </c>
      <c r="E354" s="201">
        <v>23.835822994826302</v>
      </c>
    </row>
    <row r="355" spans="1:5">
      <c r="A355" s="212" t="s">
        <v>18</v>
      </c>
      <c r="B355" s="213" t="s">
        <v>19</v>
      </c>
      <c r="C355" s="214" t="s">
        <v>20</v>
      </c>
      <c r="D355" s="215">
        <v>38.051879936484902</v>
      </c>
      <c r="E355" s="215">
        <v>23.835834627494599</v>
      </c>
    </row>
    <row r="356" spans="1:5">
      <c r="A356" s="212" t="s">
        <v>23</v>
      </c>
      <c r="B356" s="213" t="s">
        <v>19</v>
      </c>
      <c r="C356" s="214" t="s">
        <v>25</v>
      </c>
      <c r="D356" s="211">
        <v>38.051962823869701</v>
      </c>
      <c r="E356" s="211">
        <v>23.836112131574701</v>
      </c>
    </row>
    <row r="357" spans="1:5">
      <c r="A357" s="212" t="s">
        <v>18</v>
      </c>
      <c r="B357" s="213" t="s">
        <v>19</v>
      </c>
      <c r="C357" s="214" t="s">
        <v>20</v>
      </c>
      <c r="D357" s="215">
        <v>38.0520180072063</v>
      </c>
      <c r="E357" s="215">
        <v>23.836263588378198</v>
      </c>
    </row>
    <row r="358" spans="1:5">
      <c r="A358" s="212" t="s">
        <v>23</v>
      </c>
      <c r="B358" s="213" t="s">
        <v>19</v>
      </c>
      <c r="C358" s="214" t="s">
        <v>25</v>
      </c>
      <c r="D358" s="211">
        <v>38.052017379272399</v>
      </c>
      <c r="E358" s="211">
        <v>23.836297080249</v>
      </c>
    </row>
    <row r="359" spans="1:5">
      <c r="A359" s="212" t="s">
        <v>18</v>
      </c>
      <c r="B359" s="213" t="s">
        <v>132</v>
      </c>
      <c r="C359" s="214" t="s">
        <v>20</v>
      </c>
      <c r="D359" s="211">
        <v>38.051980478890101</v>
      </c>
      <c r="E359" s="211">
        <v>23.836634287528199</v>
      </c>
    </row>
    <row r="360" spans="1:5">
      <c r="A360" s="212" t="s">
        <v>23</v>
      </c>
      <c r="B360" s="213" t="s">
        <v>132</v>
      </c>
      <c r="C360" s="214" t="s">
        <v>25</v>
      </c>
      <c r="D360" s="198">
        <v>38.051975726641501</v>
      </c>
      <c r="E360" s="198">
        <v>23.8370614293069</v>
      </c>
    </row>
    <row r="361" spans="1:5">
      <c r="A361" s="212" t="s">
        <v>134</v>
      </c>
      <c r="B361" s="212" t="s">
        <v>136</v>
      </c>
      <c r="C361" s="214" t="s">
        <v>20</v>
      </c>
      <c r="D361" s="211">
        <v>38.052694815914499</v>
      </c>
      <c r="E361" s="211">
        <v>23.836386913434701</v>
      </c>
    </row>
    <row r="362" spans="1:5">
      <c r="A362" s="212" t="s">
        <v>135</v>
      </c>
      <c r="B362" s="212" t="s">
        <v>136</v>
      </c>
      <c r="C362" s="214" t="s">
        <v>25</v>
      </c>
      <c r="D362" s="198">
        <v>38.0527017231231</v>
      </c>
      <c r="E362" s="198">
        <v>23.8368191180531</v>
      </c>
    </row>
    <row r="363" spans="1:5">
      <c r="A363" s="212" t="s">
        <v>134</v>
      </c>
      <c r="B363" s="212" t="s">
        <v>136</v>
      </c>
      <c r="C363" s="204" t="s">
        <v>27</v>
      </c>
      <c r="D363" s="211">
        <v>38.052649602893403</v>
      </c>
      <c r="E363" s="211">
        <v>23.836380045144601</v>
      </c>
    </row>
    <row r="364" spans="1:5">
      <c r="A364" s="212" t="s">
        <v>135</v>
      </c>
      <c r="B364" s="212" t="s">
        <v>136</v>
      </c>
      <c r="C364" s="204" t="s">
        <v>27</v>
      </c>
      <c r="D364" s="198">
        <v>38.052660277676601</v>
      </c>
      <c r="E364" s="198">
        <v>23.836793908976698</v>
      </c>
    </row>
    <row r="365" spans="1:5">
      <c r="A365" s="212" t="s">
        <v>134</v>
      </c>
      <c r="B365" s="212" t="s">
        <v>19</v>
      </c>
      <c r="C365" s="214" t="s">
        <v>20</v>
      </c>
      <c r="D365" s="211">
        <v>38.053298764507801</v>
      </c>
      <c r="E365" s="211">
        <v>23.837069101775398</v>
      </c>
    </row>
    <row r="366" spans="1:5">
      <c r="A366" s="212" t="s">
        <v>135</v>
      </c>
      <c r="B366" s="212" t="s">
        <v>19</v>
      </c>
      <c r="C366" s="214" t="s">
        <v>25</v>
      </c>
      <c r="D366" s="198">
        <v>38.053288108301999</v>
      </c>
      <c r="E366" s="198">
        <v>23.837443508118898</v>
      </c>
    </row>
    <row r="367" spans="1:5">
      <c r="A367" s="212" t="s">
        <v>134</v>
      </c>
      <c r="B367" s="212" t="s">
        <v>19</v>
      </c>
      <c r="C367" s="204" t="s">
        <v>27</v>
      </c>
      <c r="D367" s="198">
        <v>38.053234964323899</v>
      </c>
      <c r="E367" s="198">
        <v>23.837043627078302</v>
      </c>
    </row>
    <row r="368" spans="1:5">
      <c r="A368" s="212" t="s">
        <v>135</v>
      </c>
      <c r="B368" s="212" t="s">
        <v>19</v>
      </c>
      <c r="C368" s="204" t="s">
        <v>27</v>
      </c>
      <c r="D368" s="198">
        <v>38.053220522083201</v>
      </c>
      <c r="E368" s="198">
        <v>23.837372963809099</v>
      </c>
    </row>
    <row r="369" spans="1:5">
      <c r="A369" s="212" t="s">
        <v>134</v>
      </c>
      <c r="B369" s="522" t="s">
        <v>138</v>
      </c>
      <c r="C369" s="211"/>
      <c r="D369" s="211">
        <v>38.052205301221598</v>
      </c>
      <c r="E369" s="211">
        <v>23.8346369645142</v>
      </c>
    </row>
    <row r="370" spans="1:5">
      <c r="A370" s="212" t="s">
        <v>135</v>
      </c>
      <c r="B370" s="522" t="s">
        <v>139</v>
      </c>
      <c r="C370" s="211"/>
      <c r="D370" s="198">
        <v>38.052821013502403</v>
      </c>
      <c r="E370" s="198">
        <v>23.834806206962401</v>
      </c>
    </row>
    <row r="371" spans="1:5">
      <c r="A371" s="212" t="s">
        <v>134</v>
      </c>
      <c r="B371" s="212" t="s">
        <v>19</v>
      </c>
      <c r="C371" s="214" t="s">
        <v>20</v>
      </c>
      <c r="D371" s="211">
        <v>38.0536362685623</v>
      </c>
      <c r="E371" s="211">
        <v>23.8350695330025</v>
      </c>
    </row>
    <row r="372" spans="1:5">
      <c r="A372" s="238" t="s">
        <v>198</v>
      </c>
      <c r="B372" s="282" t="s">
        <v>211</v>
      </c>
      <c r="C372" s="214" t="s">
        <v>20</v>
      </c>
      <c r="D372" s="211">
        <v>38.053575000000002</v>
      </c>
      <c r="E372" s="211">
        <v>23.835443000000001</v>
      </c>
    </row>
    <row r="373" spans="1:5">
      <c r="A373" s="212" t="s">
        <v>135</v>
      </c>
      <c r="B373" s="212" t="s">
        <v>19</v>
      </c>
      <c r="C373" s="214" t="s">
        <v>25</v>
      </c>
      <c r="D373" s="198">
        <v>38.053455917527998</v>
      </c>
      <c r="E373" s="198">
        <v>23.835987040598599</v>
      </c>
    </row>
    <row r="374" spans="1:5">
      <c r="A374" s="212" t="s">
        <v>134</v>
      </c>
      <c r="B374" s="212" t="s">
        <v>19</v>
      </c>
      <c r="C374" s="204" t="s">
        <v>27</v>
      </c>
      <c r="D374" s="198">
        <v>38.0535839002426</v>
      </c>
      <c r="E374" s="198">
        <v>23.8350568018177</v>
      </c>
    </row>
    <row r="375" spans="1:5">
      <c r="A375" s="212" t="s">
        <v>135</v>
      </c>
      <c r="B375" s="212" t="s">
        <v>19</v>
      </c>
      <c r="C375" s="204" t="s">
        <v>27</v>
      </c>
      <c r="D375" s="198">
        <v>38.053404669456398</v>
      </c>
      <c r="E375" s="198">
        <v>23.835970154289502</v>
      </c>
    </row>
    <row r="376" spans="1:5">
      <c r="A376" s="212" t="s">
        <v>134</v>
      </c>
      <c r="B376" s="212" t="s">
        <v>136</v>
      </c>
      <c r="C376" s="204" t="s">
        <v>27</v>
      </c>
      <c r="D376" s="198">
        <v>38.053783776631697</v>
      </c>
      <c r="E376" s="198">
        <v>23.836338502883301</v>
      </c>
    </row>
    <row r="377" spans="1:5">
      <c r="A377" s="212" t="s">
        <v>135</v>
      </c>
      <c r="B377" s="504" t="s">
        <v>85</v>
      </c>
      <c r="C377" s="204" t="s">
        <v>27</v>
      </c>
      <c r="D377" s="198">
        <v>38.053846610344301</v>
      </c>
      <c r="E377" s="198">
        <v>23.8367381520208</v>
      </c>
    </row>
    <row r="378" spans="1:5">
      <c r="A378" s="212" t="s">
        <v>26</v>
      </c>
      <c r="B378" s="212" t="s">
        <v>136</v>
      </c>
      <c r="C378" s="204" t="s">
        <v>27</v>
      </c>
      <c r="D378" s="198">
        <v>38.053887795439103</v>
      </c>
      <c r="E378" s="198">
        <v>23.837022466177501</v>
      </c>
    </row>
    <row r="379" spans="1:5">
      <c r="A379" s="212" t="s">
        <v>134</v>
      </c>
      <c r="B379" s="212" t="s">
        <v>136</v>
      </c>
      <c r="C379" s="214" t="s">
        <v>20</v>
      </c>
      <c r="D379" s="198">
        <v>38.053837046583297</v>
      </c>
      <c r="E379" s="198">
        <v>23.836333323893101</v>
      </c>
    </row>
    <row r="380" spans="1:5">
      <c r="A380" s="238" t="s">
        <v>198</v>
      </c>
      <c r="B380" s="282" t="s">
        <v>89</v>
      </c>
      <c r="C380" s="214" t="s">
        <v>20</v>
      </c>
      <c r="D380" s="198">
        <v>38.053860999999998</v>
      </c>
      <c r="E380" s="198">
        <v>23.836465</v>
      </c>
    </row>
    <row r="381" spans="1:5">
      <c r="A381" s="212" t="s">
        <v>135</v>
      </c>
      <c r="B381" s="212" t="s">
        <v>136</v>
      </c>
      <c r="C381" s="214" t="s">
        <v>25</v>
      </c>
      <c r="D381" s="198">
        <v>38.0539455436544</v>
      </c>
      <c r="E381" s="198">
        <v>23.8370265920931</v>
      </c>
    </row>
    <row r="382" spans="1:5">
      <c r="A382" s="79" t="s">
        <v>18</v>
      </c>
      <c r="B382" s="203" t="s">
        <v>19</v>
      </c>
      <c r="C382" s="71" t="s">
        <v>27</v>
      </c>
      <c r="D382" s="70">
        <v>38.053893718886499</v>
      </c>
      <c r="E382" s="405">
        <v>23.837117877487199</v>
      </c>
    </row>
    <row r="383" spans="1:5">
      <c r="A383" s="202" t="s">
        <v>23</v>
      </c>
      <c r="B383" s="203" t="s">
        <v>19</v>
      </c>
      <c r="C383" s="204" t="s">
        <v>27</v>
      </c>
      <c r="D383" s="201">
        <v>38.053865734147998</v>
      </c>
      <c r="E383" s="201">
        <v>23.837695222976901</v>
      </c>
    </row>
    <row r="384" spans="1:5">
      <c r="A384" s="532" t="s">
        <v>283</v>
      </c>
      <c r="B384" s="528" t="s">
        <v>260</v>
      </c>
      <c r="C384" s="214" t="s">
        <v>20</v>
      </c>
      <c r="D384" s="198">
        <v>38.053980000000003</v>
      </c>
      <c r="E384" s="198">
        <v>23.83718</v>
      </c>
    </row>
    <row r="385" spans="1:5">
      <c r="A385" s="212" t="s">
        <v>134</v>
      </c>
      <c r="B385" s="504" t="s">
        <v>140</v>
      </c>
      <c r="C385" s="214" t="s">
        <v>20</v>
      </c>
      <c r="D385" s="198">
        <v>38.053937787082198</v>
      </c>
      <c r="E385" s="198">
        <v>23.837365710618101</v>
      </c>
    </row>
    <row r="386" spans="1:5">
      <c r="A386" s="212" t="s">
        <v>135</v>
      </c>
      <c r="B386" s="212" t="s">
        <v>19</v>
      </c>
      <c r="C386" s="214" t="s">
        <v>25</v>
      </c>
      <c r="D386" s="198">
        <v>38.0539214973697</v>
      </c>
      <c r="E386" s="198">
        <v>23.837726028694998</v>
      </c>
    </row>
    <row r="387" spans="1:5">
      <c r="A387" s="212" t="s">
        <v>18</v>
      </c>
      <c r="B387" s="213" t="s">
        <v>19</v>
      </c>
      <c r="C387" s="214" t="s">
        <v>20</v>
      </c>
      <c r="D387" s="215">
        <v>38.054725419213497</v>
      </c>
      <c r="E387" s="215">
        <v>23.836793896049301</v>
      </c>
    </row>
    <row r="388" spans="1:5">
      <c r="A388" s="212" t="s">
        <v>23</v>
      </c>
      <c r="B388" s="213" t="s">
        <v>19</v>
      </c>
      <c r="C388" s="214" t="s">
        <v>20</v>
      </c>
      <c r="D388" s="211">
        <v>38.054498861690803</v>
      </c>
      <c r="E388" s="211">
        <v>23.8387162372577</v>
      </c>
    </row>
    <row r="389" spans="1:5">
      <c r="A389" s="229" t="s">
        <v>18</v>
      </c>
      <c r="B389" s="203" t="s">
        <v>19</v>
      </c>
      <c r="C389" s="204" t="s">
        <v>27</v>
      </c>
      <c r="D389" s="201">
        <v>38.054668854083303</v>
      </c>
      <c r="E389" s="201">
        <v>23.836726351593398</v>
      </c>
    </row>
    <row r="390" spans="1:5">
      <c r="A390" s="202" t="s">
        <v>23</v>
      </c>
      <c r="B390" s="203" t="s">
        <v>19</v>
      </c>
      <c r="C390" s="204" t="s">
        <v>27</v>
      </c>
      <c r="D390" s="201">
        <v>38.054644565700698</v>
      </c>
      <c r="E390" s="201">
        <v>23.836920141190902</v>
      </c>
    </row>
    <row r="391" spans="1:5">
      <c r="A391" s="202" t="s">
        <v>26</v>
      </c>
      <c r="B391" s="203" t="s">
        <v>19</v>
      </c>
      <c r="C391" s="204" t="s">
        <v>27</v>
      </c>
      <c r="D391" s="201">
        <v>38.054636609536203</v>
      </c>
      <c r="E391" s="201">
        <v>23.837071193303199</v>
      </c>
    </row>
    <row r="392" spans="1:5">
      <c r="A392" s="202" t="s">
        <v>31</v>
      </c>
      <c r="B392" s="407" t="s">
        <v>117</v>
      </c>
      <c r="C392" s="204" t="s">
        <v>27</v>
      </c>
      <c r="D392" s="201">
        <v>38.054541331386098</v>
      </c>
      <c r="E392" s="201">
        <v>23.837784745783601</v>
      </c>
    </row>
    <row r="393" spans="1:5">
      <c r="A393" s="208" t="s">
        <v>33</v>
      </c>
      <c r="B393" s="203" t="s">
        <v>19</v>
      </c>
      <c r="C393" s="204" t="s">
        <v>27</v>
      </c>
      <c r="D393" s="201">
        <v>38.054497506610701</v>
      </c>
      <c r="E393" s="201">
        <v>23.838002675265201</v>
      </c>
    </row>
    <row r="394" spans="1:5">
      <c r="A394" s="208" t="s">
        <v>64</v>
      </c>
      <c r="B394" s="203" t="s">
        <v>19</v>
      </c>
      <c r="C394" s="204" t="s">
        <v>27</v>
      </c>
      <c r="D394" s="201">
        <v>38.054506482774599</v>
      </c>
      <c r="E394" s="201">
        <v>23.838087835402401</v>
      </c>
    </row>
    <row r="395" spans="1:5">
      <c r="A395" s="208" t="s">
        <v>66</v>
      </c>
      <c r="B395" s="407" t="s">
        <v>117</v>
      </c>
      <c r="C395" s="204" t="s">
        <v>27</v>
      </c>
      <c r="D395" s="201">
        <v>38.054464397120398</v>
      </c>
      <c r="E395" s="201">
        <v>23.838503307321801</v>
      </c>
    </row>
    <row r="396" spans="1:5">
      <c r="A396" s="208" t="s">
        <v>67</v>
      </c>
      <c r="B396" s="203" t="s">
        <v>19</v>
      </c>
      <c r="C396" s="204" t="s">
        <v>27</v>
      </c>
      <c r="D396" s="201">
        <v>38.0544126521499</v>
      </c>
      <c r="E396" s="201">
        <v>23.8388996037006</v>
      </c>
    </row>
    <row r="397" spans="1:5">
      <c r="A397" s="212" t="s">
        <v>18</v>
      </c>
      <c r="B397" s="213" t="s">
        <v>19</v>
      </c>
      <c r="C397" s="214" t="s">
        <v>20</v>
      </c>
      <c r="D397" s="215">
        <v>38.055973601625702</v>
      </c>
      <c r="E397" s="215">
        <v>23.836752270253498</v>
      </c>
    </row>
    <row r="398" spans="1:5">
      <c r="A398" s="212" t="s">
        <v>23</v>
      </c>
      <c r="B398" s="213" t="s">
        <v>19</v>
      </c>
      <c r="C398" s="214" t="s">
        <v>20</v>
      </c>
      <c r="D398" s="211">
        <v>38.055790713075098</v>
      </c>
      <c r="E398" s="211">
        <v>23.838572314109602</v>
      </c>
    </row>
    <row r="399" spans="1:5">
      <c r="A399" s="229" t="s">
        <v>18</v>
      </c>
      <c r="B399" s="203" t="s">
        <v>19</v>
      </c>
      <c r="C399" s="204" t="s">
        <v>27</v>
      </c>
      <c r="D399" s="201">
        <v>38.055906722528903</v>
      </c>
      <c r="E399" s="201">
        <v>23.8367705004448</v>
      </c>
    </row>
    <row r="400" spans="1:5">
      <c r="A400" s="202" t="s">
        <v>23</v>
      </c>
      <c r="B400" s="203" t="s">
        <v>19</v>
      </c>
      <c r="C400" s="204" t="s">
        <v>27</v>
      </c>
      <c r="D400" s="201">
        <v>38.055701480995403</v>
      </c>
      <c r="E400" s="201">
        <v>23.838590419019798</v>
      </c>
    </row>
    <row r="401" spans="1:5">
      <c r="A401" s="212" t="s">
        <v>18</v>
      </c>
      <c r="B401" s="213" t="s">
        <v>19</v>
      </c>
      <c r="C401" s="214" t="s">
        <v>20</v>
      </c>
      <c r="D401" s="215">
        <v>38.056707715269603</v>
      </c>
      <c r="E401" s="215">
        <v>23.8351474330873</v>
      </c>
    </row>
    <row r="402" spans="1:5">
      <c r="A402" s="238" t="s">
        <v>283</v>
      </c>
      <c r="B402" s="222" t="s">
        <v>284</v>
      </c>
      <c r="C402" s="527" t="s">
        <v>20</v>
      </c>
      <c r="D402" s="215">
        <v>38.05668</v>
      </c>
      <c r="E402" s="215">
        <v>23.835349999999998</v>
      </c>
    </row>
    <row r="403" spans="1:5">
      <c r="A403" s="212" t="s">
        <v>23</v>
      </c>
      <c r="B403" s="213" t="s">
        <v>19</v>
      </c>
      <c r="C403" s="214" t="s">
        <v>20</v>
      </c>
      <c r="D403" s="211">
        <v>38.056459362875401</v>
      </c>
      <c r="E403" s="211">
        <v>23.8362620021732</v>
      </c>
    </row>
    <row r="404" spans="1:5">
      <c r="A404" s="229" t="s">
        <v>18</v>
      </c>
      <c r="B404" s="203" t="s">
        <v>19</v>
      </c>
      <c r="C404" s="204" t="s">
        <v>27</v>
      </c>
      <c r="D404" s="201">
        <v>38.056671850519301</v>
      </c>
      <c r="E404" s="201">
        <v>23.834993730314899</v>
      </c>
    </row>
    <row r="405" spans="1:5">
      <c r="A405" s="202" t="s">
        <v>23</v>
      </c>
      <c r="B405" s="203" t="s">
        <v>19</v>
      </c>
      <c r="C405" s="204" t="s">
        <v>27</v>
      </c>
      <c r="D405" s="201">
        <v>38.056407502984001</v>
      </c>
      <c r="E405" s="201">
        <v>23.8362560041022</v>
      </c>
    </row>
    <row r="406" spans="1:5">
      <c r="A406" s="212" t="s">
        <v>18</v>
      </c>
      <c r="B406" s="213" t="s">
        <v>19</v>
      </c>
      <c r="C406" s="214" t="s">
        <v>20</v>
      </c>
      <c r="D406" s="215">
        <v>38.056468497296798</v>
      </c>
      <c r="E406" s="215">
        <v>23.836532107961901</v>
      </c>
    </row>
    <row r="407" spans="1:5">
      <c r="A407" s="212" t="s">
        <v>23</v>
      </c>
      <c r="B407" s="213" t="s">
        <v>19</v>
      </c>
      <c r="C407" s="214" t="s">
        <v>20</v>
      </c>
      <c r="D407" s="211">
        <v>38.056472193263403</v>
      </c>
      <c r="E407" s="211">
        <v>23.836746684678801</v>
      </c>
    </row>
    <row r="408" spans="1:5">
      <c r="A408" s="229" t="s">
        <v>18</v>
      </c>
      <c r="B408" s="203" t="s">
        <v>19</v>
      </c>
      <c r="C408" s="204" t="s">
        <v>27</v>
      </c>
      <c r="D408" s="201">
        <v>38.056412001783499</v>
      </c>
      <c r="E408" s="201">
        <v>23.836445606721199</v>
      </c>
    </row>
    <row r="409" spans="1:5">
      <c r="A409" s="202" t="s">
        <v>23</v>
      </c>
      <c r="B409" s="203" t="s">
        <v>19</v>
      </c>
      <c r="C409" s="204" t="s">
        <v>27</v>
      </c>
      <c r="D409" s="201">
        <v>38.056418865726599</v>
      </c>
      <c r="E409" s="201">
        <v>23.836727238663901</v>
      </c>
    </row>
    <row r="410" spans="1:5">
      <c r="A410" s="212" t="s">
        <v>18</v>
      </c>
      <c r="B410" s="213" t="s">
        <v>19</v>
      </c>
      <c r="C410" s="204" t="s">
        <v>27</v>
      </c>
      <c r="D410" s="215">
        <v>38.055094879325502</v>
      </c>
      <c r="E410" s="215">
        <v>23.8367882028808</v>
      </c>
    </row>
    <row r="411" spans="1:5">
      <c r="A411" s="245" t="s">
        <v>23</v>
      </c>
      <c r="B411" s="523" t="s">
        <v>146</v>
      </c>
      <c r="C411" s="204" t="s">
        <v>27</v>
      </c>
      <c r="D411" s="252">
        <v>38.054972140998302</v>
      </c>
      <c r="E411" s="252">
        <v>23.837897406708599</v>
      </c>
    </row>
    <row r="412" spans="1:5">
      <c r="A412" s="212" t="s">
        <v>26</v>
      </c>
      <c r="B412" s="504" t="s">
        <v>147</v>
      </c>
      <c r="C412" s="204" t="s">
        <v>27</v>
      </c>
      <c r="D412" s="198">
        <v>38.054939404616299</v>
      </c>
      <c r="E412" s="198">
        <v>23.838219942338998</v>
      </c>
    </row>
    <row r="413" spans="1:5">
      <c r="A413" s="236" t="s">
        <v>31</v>
      </c>
      <c r="B413" s="504" t="s">
        <v>78</v>
      </c>
      <c r="C413" s="204" t="s">
        <v>27</v>
      </c>
      <c r="D413" s="198">
        <v>38.054927260471203</v>
      </c>
      <c r="E413" s="198">
        <v>23.838358746655899</v>
      </c>
    </row>
    <row r="414" spans="1:5">
      <c r="A414" s="236" t="s">
        <v>33</v>
      </c>
      <c r="B414" s="504" t="s">
        <v>148</v>
      </c>
      <c r="C414" s="204" t="s">
        <v>27</v>
      </c>
      <c r="D414" s="198">
        <v>38.054883435929099</v>
      </c>
      <c r="E414" s="198">
        <v>23.838708774932002</v>
      </c>
    </row>
    <row r="415" spans="1:5">
      <c r="A415" s="229" t="s">
        <v>18</v>
      </c>
      <c r="B415" s="203" t="s">
        <v>19</v>
      </c>
      <c r="C415" s="214" t="s">
        <v>20</v>
      </c>
      <c r="D415" s="201">
        <v>38.055169064997301</v>
      </c>
      <c r="E415" s="201">
        <v>23.8367782102798</v>
      </c>
    </row>
    <row r="416" spans="1:5">
      <c r="A416" s="202" t="s">
        <v>23</v>
      </c>
      <c r="B416" s="203" t="s">
        <v>19</v>
      </c>
      <c r="C416" s="214" t="s">
        <v>20</v>
      </c>
      <c r="D416" s="201">
        <v>38.054977602404797</v>
      </c>
      <c r="E416" s="201">
        <v>23.8385863339591</v>
      </c>
    </row>
    <row r="417" spans="1:5">
      <c r="A417" s="212" t="s">
        <v>18</v>
      </c>
      <c r="B417" s="213" t="s">
        <v>19</v>
      </c>
      <c r="C417" s="204" t="s">
        <v>27</v>
      </c>
      <c r="D417" s="198">
        <v>38.057231010761598</v>
      </c>
      <c r="E417" s="198">
        <v>23.8370427589999</v>
      </c>
    </row>
    <row r="418" spans="1:5">
      <c r="A418" s="245" t="s">
        <v>23</v>
      </c>
      <c r="B418" s="523" t="s">
        <v>146</v>
      </c>
      <c r="C418" s="204" t="s">
        <v>27</v>
      </c>
      <c r="D418">
        <v>38.056981923699098</v>
      </c>
      <c r="E418">
        <v>23.837845544731898</v>
      </c>
    </row>
    <row r="419" spans="1:5">
      <c r="A419" s="212" t="s">
        <v>26</v>
      </c>
      <c r="B419" s="213" t="s">
        <v>151</v>
      </c>
      <c r="C419" s="204" t="s">
        <v>27</v>
      </c>
      <c r="D419" s="198">
        <v>38.056814556797796</v>
      </c>
      <c r="E419" s="198">
        <v>23.838327383080401</v>
      </c>
    </row>
    <row r="420" spans="1:5">
      <c r="A420" s="229" t="s">
        <v>18</v>
      </c>
      <c r="B420" s="203" t="s">
        <v>19</v>
      </c>
      <c r="C420" s="214" t="s">
        <v>20</v>
      </c>
      <c r="D420" s="201">
        <v>38.057300471789702</v>
      </c>
      <c r="E420" s="201">
        <v>23.837036499733799</v>
      </c>
    </row>
    <row r="421" spans="1:5">
      <c r="A421" s="245" t="s">
        <v>23</v>
      </c>
      <c r="B421" s="523" t="s">
        <v>146</v>
      </c>
      <c r="C421" s="214" t="s">
        <v>20</v>
      </c>
      <c r="D421" s="252">
        <v>38.057104857048898</v>
      </c>
      <c r="E421" s="252">
        <v>23.837628966899398</v>
      </c>
    </row>
    <row r="422" spans="1:5">
      <c r="A422" s="212" t="s">
        <v>26</v>
      </c>
      <c r="B422" s="213" t="s">
        <v>150</v>
      </c>
      <c r="C422" s="214" t="s">
        <v>20</v>
      </c>
      <c r="D422" s="198">
        <v>38.056866907581302</v>
      </c>
      <c r="E422" s="198">
        <v>23.838322988481298</v>
      </c>
    </row>
    <row r="423" spans="1:5">
      <c r="A423" s="212" t="s">
        <v>18</v>
      </c>
      <c r="B423" s="213" t="s">
        <v>19</v>
      </c>
      <c r="C423" s="204" t="s">
        <v>27</v>
      </c>
      <c r="D423" s="198">
        <v>38.057998177757099</v>
      </c>
      <c r="E423" s="198">
        <v>23.836182979206299</v>
      </c>
    </row>
    <row r="424" spans="1:5">
      <c r="A424" s="536" t="s">
        <v>283</v>
      </c>
      <c r="B424" s="537" t="s">
        <v>89</v>
      </c>
      <c r="C424" s="538" t="s">
        <v>27</v>
      </c>
      <c r="D424" s="199">
        <v>38.058010000000003</v>
      </c>
      <c r="E424" s="199">
        <v>23.83633</v>
      </c>
    </row>
    <row r="425" spans="1:5">
      <c r="A425" s="245" t="s">
        <v>23</v>
      </c>
      <c r="B425" s="523" t="s">
        <v>117</v>
      </c>
      <c r="C425" s="204" t="s">
        <v>27</v>
      </c>
      <c r="D425" s="198">
        <v>38.057958050945899</v>
      </c>
      <c r="E425" s="252">
        <v>23.836449188449802</v>
      </c>
    </row>
    <row r="426" spans="1:5">
      <c r="A426" s="536" t="s">
        <v>283</v>
      </c>
      <c r="B426" s="540" t="s">
        <v>230</v>
      </c>
      <c r="C426" s="538" t="s">
        <v>27</v>
      </c>
      <c r="D426" s="198">
        <v>38.057949999999998</v>
      </c>
      <c r="E426" s="252">
        <v>23.836590000000001</v>
      </c>
    </row>
    <row r="427" spans="1:5">
      <c r="A427" s="212" t="s">
        <v>26</v>
      </c>
      <c r="B427" s="213" t="s">
        <v>19</v>
      </c>
      <c r="C427" s="204" t="s">
        <v>27</v>
      </c>
      <c r="D427" s="198">
        <v>38.057756047118097</v>
      </c>
      <c r="E427" s="198">
        <v>23.837135805796301</v>
      </c>
    </row>
    <row r="428" spans="1:5">
      <c r="A428" s="212" t="s">
        <v>31</v>
      </c>
      <c r="B428" s="213" t="s">
        <v>19</v>
      </c>
      <c r="C428" s="204" t="s">
        <v>27</v>
      </c>
      <c r="D428" s="198">
        <v>38.057746531639701</v>
      </c>
      <c r="E428" s="198">
        <v>23.8372285720721</v>
      </c>
    </row>
    <row r="429" spans="1:5">
      <c r="A429" s="212" t="s">
        <v>33</v>
      </c>
      <c r="B429" s="504" t="s">
        <v>152</v>
      </c>
      <c r="C429" s="204" t="s">
        <v>27</v>
      </c>
      <c r="D429" s="198">
        <v>38.0577208705025</v>
      </c>
      <c r="E429" s="198">
        <v>23.837704736690402</v>
      </c>
    </row>
    <row r="430" spans="1:5">
      <c r="A430" s="542" t="s">
        <v>283</v>
      </c>
      <c r="C430" s="543" t="s">
        <v>27</v>
      </c>
      <c r="D430">
        <v>38.057729999999999</v>
      </c>
      <c r="E430">
        <v>23.83794</v>
      </c>
    </row>
    <row r="431" spans="1:5">
      <c r="A431" s="229" t="s">
        <v>18</v>
      </c>
      <c r="B431" s="203" t="s">
        <v>19</v>
      </c>
      <c r="C431" s="214" t="s">
        <v>20</v>
      </c>
      <c r="D431" s="201">
        <v>38.057924835258603</v>
      </c>
      <c r="E431" s="201">
        <v>23.836888273597499</v>
      </c>
    </row>
    <row r="432" spans="1:5">
      <c r="A432" s="245" t="s">
        <v>23</v>
      </c>
      <c r="B432" s="258" t="s">
        <v>19</v>
      </c>
      <c r="C432" s="214" t="s">
        <v>20</v>
      </c>
      <c r="D432" s="252">
        <v>38.057904459777497</v>
      </c>
      <c r="E432" s="252">
        <v>23.836989557417599</v>
      </c>
    </row>
    <row r="433" spans="1:5">
      <c r="A433" s="212" t="s">
        <v>26</v>
      </c>
      <c r="B433" s="213" t="s">
        <v>19</v>
      </c>
      <c r="C433" s="214" t="s">
        <v>20</v>
      </c>
      <c r="D433" s="198">
        <v>38.057923204050702</v>
      </c>
      <c r="E433" s="198">
        <v>23.8370799716999</v>
      </c>
    </row>
    <row r="434" spans="1:5">
      <c r="A434" s="212" t="s">
        <v>31</v>
      </c>
      <c r="B434" s="213" t="s">
        <v>19</v>
      </c>
      <c r="C434" s="214" t="s">
        <v>20</v>
      </c>
      <c r="D434" s="198">
        <v>38.057905083893701</v>
      </c>
      <c r="E434" s="198">
        <v>23.837157316441999</v>
      </c>
    </row>
    <row r="435" spans="1:5">
      <c r="A435" s="212" t="s">
        <v>33</v>
      </c>
      <c r="B435" s="213" t="s">
        <v>19</v>
      </c>
      <c r="C435" s="214" t="s">
        <v>20</v>
      </c>
      <c r="D435" s="198">
        <v>38.057925828100799</v>
      </c>
      <c r="E435" s="198">
        <v>23.837075755128499</v>
      </c>
    </row>
    <row r="436" spans="1:5">
      <c r="A436" s="212" t="s">
        <v>64</v>
      </c>
      <c r="B436" s="213" t="s">
        <v>19</v>
      </c>
      <c r="C436" s="214" t="s">
        <v>20</v>
      </c>
      <c r="D436" s="198">
        <v>38.057907876617698</v>
      </c>
      <c r="E436" s="198">
        <v>23.837159574158498</v>
      </c>
    </row>
    <row r="437" spans="1:5">
      <c r="A437" s="212" t="s">
        <v>33</v>
      </c>
      <c r="B437" s="213" t="s">
        <v>19</v>
      </c>
      <c r="C437" s="214" t="s">
        <v>20</v>
      </c>
      <c r="D437" s="198">
        <v>38.057798055681303</v>
      </c>
      <c r="E437" s="198">
        <v>23.837256133684999</v>
      </c>
    </row>
    <row r="438" spans="1:5">
      <c r="A438" s="245" t="s">
        <v>23</v>
      </c>
      <c r="B438" s="523" t="s">
        <v>146</v>
      </c>
      <c r="C438" s="214" t="s">
        <v>20</v>
      </c>
      <c r="D438">
        <v>38.057753508667801</v>
      </c>
      <c r="E438">
        <v>23.8380214950738</v>
      </c>
    </row>
    <row r="439" spans="1:5">
      <c r="A439" s="212" t="s">
        <v>26</v>
      </c>
      <c r="B439" s="213" t="s">
        <v>151</v>
      </c>
      <c r="C439" s="214" t="s">
        <v>20</v>
      </c>
      <c r="D439" s="198">
        <v>38.057750868737998</v>
      </c>
      <c r="E439" s="198">
        <v>23.838268928851299</v>
      </c>
    </row>
    <row r="440" spans="1:5">
      <c r="A440" s="212" t="s">
        <v>18</v>
      </c>
      <c r="B440" s="504" t="s">
        <v>140</v>
      </c>
      <c r="C440" s="204" t="s">
        <v>27</v>
      </c>
      <c r="D440" s="198">
        <v>38.058334278433001</v>
      </c>
      <c r="E440" s="198">
        <v>23.836789649157598</v>
      </c>
    </row>
    <row r="441" spans="1:5">
      <c r="A441" s="212" t="s">
        <v>23</v>
      </c>
      <c r="B441" s="213" t="s">
        <v>155</v>
      </c>
      <c r="C441" s="265" t="s">
        <v>27</v>
      </c>
      <c r="D441" s="198">
        <v>38.058754260004598</v>
      </c>
      <c r="E441" s="198">
        <v>23.836584945185201</v>
      </c>
    </row>
    <row r="442" spans="1:5">
      <c r="A442" s="229" t="s">
        <v>18</v>
      </c>
      <c r="B442" s="203" t="s">
        <v>19</v>
      </c>
      <c r="C442" s="214" t="s">
        <v>20</v>
      </c>
      <c r="D442" s="201">
        <v>38.057943861420597</v>
      </c>
      <c r="E442" s="201">
        <v>23.836793062089701</v>
      </c>
    </row>
    <row r="443" spans="1:5">
      <c r="A443" s="245" t="s">
        <v>23</v>
      </c>
      <c r="B443" s="504" t="s">
        <v>65</v>
      </c>
      <c r="C443" s="214" t="s">
        <v>20</v>
      </c>
      <c r="D443" s="252">
        <v>38.058269309422599</v>
      </c>
      <c r="E443" s="252">
        <v>23.836761147864799</v>
      </c>
    </row>
    <row r="444" spans="1:5">
      <c r="A444" s="212" t="s">
        <v>26</v>
      </c>
      <c r="B444" s="524" t="s">
        <v>154</v>
      </c>
      <c r="C444" s="214" t="s">
        <v>20</v>
      </c>
      <c r="D444" s="198">
        <v>38.058559171112897</v>
      </c>
      <c r="E444" s="198">
        <v>23.836597533114599</v>
      </c>
    </row>
    <row r="445" spans="1:5">
      <c r="A445" s="212" t="s">
        <v>31</v>
      </c>
      <c r="B445" s="213" t="s">
        <v>19</v>
      </c>
      <c r="C445" s="214" t="s">
        <v>20</v>
      </c>
      <c r="D445" s="198">
        <v>38.058742907982598</v>
      </c>
      <c r="E445" s="198">
        <v>23.836515055187199</v>
      </c>
    </row>
    <row r="446" spans="1:5">
      <c r="A446" s="212" t="s">
        <v>18</v>
      </c>
      <c r="B446" s="213" t="s">
        <v>157</v>
      </c>
      <c r="C446" s="214" t="s">
        <v>20</v>
      </c>
      <c r="D446" s="198">
        <v>38.057907983422901</v>
      </c>
      <c r="E446" s="198">
        <v>23.8371594645768</v>
      </c>
    </row>
    <row r="447" spans="1:5">
      <c r="A447" s="212" t="s">
        <v>23</v>
      </c>
      <c r="B447" s="504" t="s">
        <v>65</v>
      </c>
      <c r="C447" s="214" t="s">
        <v>20</v>
      </c>
      <c r="D447" s="198">
        <v>38.058097786301197</v>
      </c>
      <c r="E447" s="198">
        <v>23.8374108458503</v>
      </c>
    </row>
    <row r="448" spans="1:5">
      <c r="A448" s="212" t="s">
        <v>26</v>
      </c>
      <c r="B448" s="213" t="s">
        <v>157</v>
      </c>
      <c r="C448" s="214" t="s">
        <v>20</v>
      </c>
      <c r="D448" s="198">
        <v>38.058464205934698</v>
      </c>
      <c r="E448" s="198">
        <v>23.837895655127401</v>
      </c>
    </row>
    <row r="449" spans="1:5">
      <c r="A449" s="229" t="s">
        <v>18</v>
      </c>
      <c r="B449" s="203" t="s">
        <v>19</v>
      </c>
      <c r="C449" s="265" t="s">
        <v>27</v>
      </c>
      <c r="D449" s="201">
        <v>38.057879957183303</v>
      </c>
      <c r="E449" s="201">
        <v>23.837239775521098</v>
      </c>
    </row>
    <row r="450" spans="1:5">
      <c r="A450" s="212" t="s">
        <v>23</v>
      </c>
      <c r="B450" s="213" t="s">
        <v>19</v>
      </c>
      <c r="C450" s="204" t="s">
        <v>27</v>
      </c>
      <c r="D450" s="198">
        <v>38.058405419747999</v>
      </c>
      <c r="E450" s="198">
        <v>23.837954943098701</v>
      </c>
    </row>
    <row r="451" spans="1:5">
      <c r="A451" s="212" t="s">
        <v>18</v>
      </c>
      <c r="B451" s="213" t="s">
        <v>158</v>
      </c>
      <c r="C451" s="214" t="s">
        <v>20</v>
      </c>
      <c r="D451" s="198">
        <v>38.058541085754698</v>
      </c>
      <c r="E451" s="198">
        <v>23.835654562317</v>
      </c>
    </row>
    <row r="452" spans="1:5">
      <c r="A452" s="212" t="s">
        <v>23</v>
      </c>
      <c r="B452" s="504" t="s">
        <v>152</v>
      </c>
      <c r="C452" s="214" t="s">
        <v>20</v>
      </c>
      <c r="D452" s="198">
        <v>38.058507822988801</v>
      </c>
      <c r="E452" s="198">
        <v>23.835789343318499</v>
      </c>
    </row>
    <row r="453" spans="1:5">
      <c r="A453" s="212" t="s">
        <v>26</v>
      </c>
      <c r="B453" s="504" t="s">
        <v>140</v>
      </c>
      <c r="C453" s="214" t="s">
        <v>20</v>
      </c>
      <c r="D453" s="198">
        <v>38.058317184265299</v>
      </c>
      <c r="E453" s="198">
        <v>23.835915433844001</v>
      </c>
    </row>
    <row r="454" spans="1:5">
      <c r="A454" s="212" t="s">
        <v>31</v>
      </c>
      <c r="B454" s="213" t="s">
        <v>155</v>
      </c>
      <c r="C454" s="214" t="s">
        <v>20</v>
      </c>
      <c r="D454" s="198">
        <v>38.0581033685054</v>
      </c>
      <c r="E454" s="198">
        <v>23.836057566958001</v>
      </c>
    </row>
    <row r="455" spans="1:5">
      <c r="A455" s="212" t="s">
        <v>33</v>
      </c>
      <c r="B455" s="213" t="s">
        <v>157</v>
      </c>
      <c r="C455" s="214" t="s">
        <v>20</v>
      </c>
      <c r="D455" s="252">
        <v>38.057937707355997</v>
      </c>
      <c r="E455" s="252">
        <v>23.836139212909401</v>
      </c>
    </row>
    <row r="456" spans="1:5">
      <c r="A456" s="236" t="s">
        <v>64</v>
      </c>
      <c r="B456" s="504" t="s">
        <v>65</v>
      </c>
      <c r="C456" s="214" t="s">
        <v>20</v>
      </c>
      <c r="D456" s="252">
        <v>38.057835178363298</v>
      </c>
      <c r="E456" s="252">
        <v>23.8361734110754</v>
      </c>
    </row>
    <row r="457" spans="1:5">
      <c r="A457" s="236" t="s">
        <v>66</v>
      </c>
      <c r="B457" s="504" t="s">
        <v>160</v>
      </c>
      <c r="C457" s="214" t="s">
        <v>20</v>
      </c>
      <c r="D457" s="198">
        <v>38.057498757349897</v>
      </c>
      <c r="E457" s="198">
        <v>23.8362632567835</v>
      </c>
    </row>
    <row r="458" spans="1:5">
      <c r="A458" s="229" t="s">
        <v>18</v>
      </c>
      <c r="B458" s="203" t="s">
        <v>19</v>
      </c>
      <c r="C458" s="265" t="s">
        <v>27</v>
      </c>
      <c r="D458" s="201">
        <v>38.057879957183303</v>
      </c>
      <c r="E458" s="201">
        <v>23.837239775521098</v>
      </c>
    </row>
    <row r="459" spans="1:5">
      <c r="A459" s="236" t="s">
        <v>23</v>
      </c>
      <c r="B459" s="504" t="s">
        <v>146</v>
      </c>
      <c r="C459" s="265" t="s">
        <v>27</v>
      </c>
      <c r="D459" s="198">
        <v>38.058170977407798</v>
      </c>
      <c r="E459" s="198">
        <v>23.835934928410602</v>
      </c>
    </row>
    <row r="460" spans="1:5">
      <c r="A460" s="236" t="s">
        <v>26</v>
      </c>
      <c r="B460" s="504" t="s">
        <v>159</v>
      </c>
      <c r="C460" s="265" t="s">
        <v>27</v>
      </c>
      <c r="D460" s="198">
        <v>38.058118184699602</v>
      </c>
      <c r="E460" s="198">
        <v>23.835958601318101</v>
      </c>
    </row>
    <row r="461" spans="1:5">
      <c r="A461" s="228" t="s">
        <v>31</v>
      </c>
      <c r="B461" s="504" t="s">
        <v>160</v>
      </c>
      <c r="C461" s="265" t="s">
        <v>27</v>
      </c>
      <c r="D461" s="221">
        <v>38.057386445301297</v>
      </c>
      <c r="E461" s="221">
        <v>23.836211599199999</v>
      </c>
    </row>
    <row r="462" spans="1:5">
      <c r="A462" s="236" t="s">
        <v>18</v>
      </c>
      <c r="B462" s="504" t="s">
        <v>161</v>
      </c>
      <c r="C462" s="280"/>
      <c r="D462" s="198">
        <v>38.057376397953902</v>
      </c>
      <c r="E462" s="198">
        <v>23.836258465729699</v>
      </c>
    </row>
    <row r="463" spans="1:5">
      <c r="A463" s="236" t="s">
        <v>23</v>
      </c>
      <c r="B463" s="282" t="s">
        <v>163</v>
      </c>
      <c r="C463" s="280"/>
      <c r="D463" s="198">
        <v>38.056474801303601</v>
      </c>
      <c r="E463" s="198">
        <v>23.8364220858465</v>
      </c>
    </row>
    <row r="464" spans="1:5">
      <c r="A464" s="236" t="s">
        <v>18</v>
      </c>
      <c r="B464" s="504" t="s">
        <v>161</v>
      </c>
      <c r="C464" s="280"/>
      <c r="D464" s="198">
        <v>38.051984693698898</v>
      </c>
      <c r="E464" s="198">
        <v>23.836167334891901</v>
      </c>
    </row>
    <row r="465" spans="1:5">
      <c r="A465" s="326" t="s">
        <v>23</v>
      </c>
      <c r="B465" s="282" t="s">
        <v>121</v>
      </c>
      <c r="C465" s="280"/>
      <c r="D465" s="198">
        <v>38.052612530364399</v>
      </c>
      <c r="E465" s="198">
        <v>23.8362564255577</v>
      </c>
    </row>
    <row r="466" spans="1:5">
      <c r="A466" s="326" t="s">
        <v>26</v>
      </c>
      <c r="B466" s="282" t="s">
        <v>121</v>
      </c>
      <c r="C466" s="280"/>
      <c r="D466" s="198">
        <v>38.053969857755703</v>
      </c>
      <c r="E466" s="198">
        <v>23.836207015752102</v>
      </c>
    </row>
    <row r="467" spans="1:5">
      <c r="A467" s="326" t="s">
        <v>31</v>
      </c>
      <c r="B467" s="282" t="s">
        <v>163</v>
      </c>
      <c r="C467" s="280"/>
      <c r="D467" s="198">
        <v>38.054633104908</v>
      </c>
      <c r="E467" s="198">
        <v>23.8361921866899</v>
      </c>
    </row>
    <row r="468" spans="1:5">
      <c r="A468" s="212" t="s">
        <v>18</v>
      </c>
      <c r="B468" s="213" t="s">
        <v>19</v>
      </c>
      <c r="C468" s="214" t="s">
        <v>20</v>
      </c>
      <c r="D468" s="215">
        <v>38.052045795983702</v>
      </c>
      <c r="E468" s="215">
        <v>23.836486104404798</v>
      </c>
    </row>
    <row r="469" spans="1:5">
      <c r="A469" s="212" t="s">
        <v>23</v>
      </c>
      <c r="B469" s="282" t="s">
        <v>164</v>
      </c>
      <c r="C469" s="214" t="s">
        <v>25</v>
      </c>
      <c r="D469" s="211">
        <v>38.052228309768601</v>
      </c>
      <c r="E469" s="211">
        <v>23.836589179429399</v>
      </c>
    </row>
    <row r="470" spans="1:5">
      <c r="A470" s="212" t="s">
        <v>26</v>
      </c>
      <c r="B470" s="282" t="s">
        <v>165</v>
      </c>
      <c r="C470" s="214" t="s">
        <v>25</v>
      </c>
      <c r="D470" s="211">
        <v>38.052254999019098</v>
      </c>
      <c r="E470" s="211">
        <v>23.836617118778499</v>
      </c>
    </row>
    <row r="471" spans="1:5">
      <c r="A471" s="220" t="s">
        <v>31</v>
      </c>
      <c r="B471" s="222" t="s">
        <v>166</v>
      </c>
      <c r="C471" s="214" t="s">
        <v>25</v>
      </c>
      <c r="D471" s="211">
        <v>38.052659418995098</v>
      </c>
      <c r="E471" s="211">
        <v>23.836794697767999</v>
      </c>
    </row>
    <row r="472" spans="1:5">
      <c r="A472" s="220" t="s">
        <v>33</v>
      </c>
      <c r="B472" s="222" t="s">
        <v>166</v>
      </c>
      <c r="C472" s="214" t="s">
        <v>25</v>
      </c>
      <c r="D472" s="211">
        <v>38.052705356961397</v>
      </c>
      <c r="E472" s="211">
        <v>23.836820178754898</v>
      </c>
    </row>
    <row r="473" spans="1:5">
      <c r="A473" s="220" t="s">
        <v>64</v>
      </c>
      <c r="B473" s="282" t="s">
        <v>167</v>
      </c>
      <c r="C473" s="283" t="s">
        <v>25</v>
      </c>
      <c r="D473" s="219">
        <v>38.052880132167502</v>
      </c>
      <c r="E473" s="219">
        <v>23.836879187352999</v>
      </c>
    </row>
    <row r="474" spans="1:5">
      <c r="A474" s="220" t="s">
        <v>66</v>
      </c>
      <c r="B474" s="222" t="s">
        <v>19</v>
      </c>
      <c r="C474" s="214" t="s">
        <v>25</v>
      </c>
      <c r="D474" s="211">
        <v>38.053886278961699</v>
      </c>
      <c r="E474" s="211">
        <v>23.8370250942647</v>
      </c>
    </row>
    <row r="475" spans="1:5">
      <c r="A475" s="229" t="s">
        <v>18</v>
      </c>
      <c r="B475" s="203" t="s">
        <v>19</v>
      </c>
      <c r="C475" s="204" t="s">
        <v>27</v>
      </c>
      <c r="D475" s="201">
        <v>38.052162796475301</v>
      </c>
      <c r="E475" s="201">
        <v>23.836644192100099</v>
      </c>
    </row>
    <row r="476" spans="1:5">
      <c r="A476" s="294" t="s">
        <v>23</v>
      </c>
      <c r="B476" s="525" t="s">
        <v>121</v>
      </c>
      <c r="C476" s="287" t="s">
        <v>27</v>
      </c>
      <c r="D476" s="286">
        <v>38.052597538572002</v>
      </c>
      <c r="E476" s="286">
        <v>23.836865521646601</v>
      </c>
    </row>
    <row r="477" spans="1:5">
      <c r="A477" s="202" t="s">
        <v>26</v>
      </c>
      <c r="B477" s="232" t="s">
        <v>19</v>
      </c>
      <c r="C477" s="204" t="s">
        <v>27</v>
      </c>
      <c r="D477" s="201">
        <v>38.053229031609703</v>
      </c>
      <c r="E477" s="201">
        <v>23.8370475357973</v>
      </c>
    </row>
    <row r="478" spans="1:5">
      <c r="A478" s="202" t="s">
        <v>31</v>
      </c>
      <c r="B478" s="232" t="s">
        <v>19</v>
      </c>
      <c r="C478" s="204" t="s">
        <v>27</v>
      </c>
      <c r="D478" s="201">
        <v>38.053296337991299</v>
      </c>
      <c r="E478" s="201">
        <v>23.837057342018799</v>
      </c>
    </row>
    <row r="479" spans="1:5">
      <c r="A479" s="208" t="s">
        <v>33</v>
      </c>
      <c r="B479" s="232" t="s">
        <v>19</v>
      </c>
      <c r="C479" s="204" t="s">
        <v>27</v>
      </c>
      <c r="D479" s="201">
        <v>38.053898414175997</v>
      </c>
      <c r="E479" s="201">
        <v>23.837119353389401</v>
      </c>
    </row>
    <row r="480" spans="1:5">
      <c r="A480" s="238" t="s">
        <v>18</v>
      </c>
      <c r="B480" s="213" t="s">
        <v>19</v>
      </c>
      <c r="C480" s="214" t="s">
        <v>20</v>
      </c>
      <c r="D480" s="215">
        <v>38.053941297144497</v>
      </c>
      <c r="E480" s="215">
        <v>23.8370213503059</v>
      </c>
    </row>
    <row r="481" spans="1:5">
      <c r="A481" s="238" t="s">
        <v>23</v>
      </c>
      <c r="B481" s="222" t="s">
        <v>19</v>
      </c>
      <c r="C481" s="214" t="s">
        <v>25</v>
      </c>
      <c r="D481" s="211">
        <v>38.0546407381945</v>
      </c>
      <c r="E481" s="211">
        <v>23.8369230651119</v>
      </c>
    </row>
    <row r="482" spans="1:5">
      <c r="A482" s="229" t="s">
        <v>18</v>
      </c>
      <c r="B482" s="506" t="s">
        <v>140</v>
      </c>
      <c r="C482" s="204" t="s">
        <v>27</v>
      </c>
      <c r="D482" s="201">
        <v>38.054386068054598</v>
      </c>
      <c r="E482" s="201">
        <v>23.837056318595401</v>
      </c>
    </row>
    <row r="483" spans="1:5">
      <c r="A483" s="294" t="s">
        <v>23</v>
      </c>
      <c r="B483" s="295" t="s">
        <v>19</v>
      </c>
      <c r="C483" s="287" t="s">
        <v>27</v>
      </c>
      <c r="D483" s="286">
        <v>38.054604663983099</v>
      </c>
      <c r="E483" s="286">
        <v>23.837050283625899</v>
      </c>
    </row>
    <row r="484" spans="1:5">
      <c r="A484" s="212" t="s">
        <v>18</v>
      </c>
      <c r="B484" s="213" t="s">
        <v>19</v>
      </c>
      <c r="C484" s="214" t="s">
        <v>20</v>
      </c>
      <c r="D484" s="215">
        <v>38.054739618108798</v>
      </c>
      <c r="E484" s="215">
        <v>23.8367178948759</v>
      </c>
    </row>
    <row r="485" spans="1:5">
      <c r="A485" s="212" t="s">
        <v>23</v>
      </c>
      <c r="B485" s="526" t="s">
        <v>65</v>
      </c>
      <c r="C485" s="214" t="s">
        <v>25</v>
      </c>
      <c r="D485" s="211">
        <v>38.055823951250801</v>
      </c>
      <c r="E485" s="211">
        <v>23.836651532402598</v>
      </c>
    </row>
    <row r="486" spans="1:5">
      <c r="A486" s="212" t="s">
        <v>26</v>
      </c>
      <c r="B486" s="222" t="s">
        <v>19</v>
      </c>
      <c r="C486" s="214" t="s">
        <v>25</v>
      </c>
      <c r="D486" s="211">
        <v>38.056417298827697</v>
      </c>
      <c r="E486" s="211">
        <v>23.8367237835119</v>
      </c>
    </row>
    <row r="487" spans="1:5">
      <c r="A487" s="238" t="s">
        <v>31</v>
      </c>
      <c r="B487" s="222" t="s">
        <v>19</v>
      </c>
      <c r="C487" s="214" t="s">
        <v>25</v>
      </c>
      <c r="D487" s="211">
        <v>38.0564724507515</v>
      </c>
      <c r="E487" s="211">
        <v>23.8367440530462</v>
      </c>
    </row>
    <row r="488" spans="1:5">
      <c r="A488" s="281" t="s">
        <v>33</v>
      </c>
      <c r="B488" s="222" t="s">
        <v>19</v>
      </c>
      <c r="C488" s="214" t="s">
        <v>25</v>
      </c>
      <c r="D488" s="211">
        <v>38.057763814663097</v>
      </c>
      <c r="E488" s="211">
        <v>23.837132611905002</v>
      </c>
    </row>
    <row r="489" spans="1:5">
      <c r="A489" s="229" t="s">
        <v>18</v>
      </c>
      <c r="B489" s="222" t="s">
        <v>19</v>
      </c>
      <c r="C489" s="204" t="s">
        <v>27</v>
      </c>
      <c r="D489" s="201">
        <v>38.054726743941401</v>
      </c>
      <c r="E489" s="201">
        <v>23.8367902595045</v>
      </c>
    </row>
    <row r="490" spans="1:5">
      <c r="A490" s="202" t="s">
        <v>23</v>
      </c>
      <c r="B490" s="222" t="s">
        <v>19</v>
      </c>
      <c r="C490" s="204" t="s">
        <v>27</v>
      </c>
      <c r="D490" s="201">
        <v>38.055065724178803</v>
      </c>
      <c r="E490" s="201">
        <v>23.836768801831202</v>
      </c>
    </row>
    <row r="491" spans="1:5">
      <c r="A491" s="202" t="s">
        <v>26</v>
      </c>
      <c r="B491" s="222" t="s">
        <v>19</v>
      </c>
      <c r="C491" s="204" t="s">
        <v>27</v>
      </c>
      <c r="D491" s="201">
        <v>38.055175958240198</v>
      </c>
      <c r="E491" s="201">
        <v>23.836774023795499</v>
      </c>
    </row>
    <row r="492" spans="1:5">
      <c r="A492" s="202" t="s">
        <v>31</v>
      </c>
      <c r="B492" s="222" t="s">
        <v>19</v>
      </c>
      <c r="C492" s="204" t="s">
        <v>27</v>
      </c>
      <c r="D492" s="201">
        <v>38.055896731692599</v>
      </c>
      <c r="E492" s="201">
        <v>23.836736746264702</v>
      </c>
    </row>
    <row r="493" spans="1:5">
      <c r="A493" s="208" t="s">
        <v>33</v>
      </c>
      <c r="B493" s="222" t="s">
        <v>19</v>
      </c>
      <c r="C493" s="204" t="s">
        <v>27</v>
      </c>
      <c r="D493" s="201">
        <v>38.055975152101901</v>
      </c>
      <c r="E493" s="201">
        <v>23.8367444663299</v>
      </c>
    </row>
    <row r="494" spans="1:5">
      <c r="A494" s="208" t="s">
        <v>64</v>
      </c>
      <c r="B494" s="222" t="s">
        <v>19</v>
      </c>
      <c r="C494" s="204" t="s">
        <v>27</v>
      </c>
      <c r="D494" s="201">
        <v>38.056412058390897</v>
      </c>
      <c r="E494" s="201">
        <v>23.836813824919499</v>
      </c>
    </row>
    <row r="495" spans="1:5">
      <c r="A495" s="208" t="s">
        <v>66</v>
      </c>
      <c r="B495" s="222" t="s">
        <v>19</v>
      </c>
      <c r="C495" s="204" t="s">
        <v>27</v>
      </c>
      <c r="D495" s="201">
        <v>38.056471721878303</v>
      </c>
      <c r="E495" s="201">
        <v>23.836835282591501</v>
      </c>
    </row>
    <row r="496" spans="1:5">
      <c r="A496" s="208" t="s">
        <v>67</v>
      </c>
      <c r="B496" s="222" t="s">
        <v>19</v>
      </c>
      <c r="C496" s="204" t="s">
        <v>27</v>
      </c>
      <c r="D496" s="201">
        <v>38.057240672294903</v>
      </c>
      <c r="E496" s="201">
        <v>23.837036238538801</v>
      </c>
    </row>
    <row r="497" spans="1:5">
      <c r="A497" s="208" t="s">
        <v>90</v>
      </c>
      <c r="B497" s="222" t="s">
        <v>19</v>
      </c>
      <c r="C497" s="204" t="s">
        <v>27</v>
      </c>
      <c r="D497" s="201">
        <v>38.057303503041403</v>
      </c>
      <c r="E497" s="201">
        <v>23.837040261851499</v>
      </c>
    </row>
    <row r="498" spans="1:5">
      <c r="A498" s="208" t="s">
        <v>70</v>
      </c>
      <c r="B498" s="222" t="s">
        <v>19</v>
      </c>
      <c r="C498" s="204" t="s">
        <v>27</v>
      </c>
      <c r="D498" s="201">
        <v>38.0577409246578</v>
      </c>
      <c r="E498" s="201">
        <v>23.837216288688399</v>
      </c>
    </row>
  </sheetData>
  <autoFilter ref="A1:E498" xr:uid="{3FB0CA1E-90B7-47D9-8B4E-FB28946AB99E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39AF-4712-437F-A0B6-248E583EE6C3}">
  <dimension ref="A1:AJ15"/>
  <sheetViews>
    <sheetView workbookViewId="0">
      <selection activeCell="G13" sqref="G13"/>
    </sheetView>
  </sheetViews>
  <sheetFormatPr defaultRowHeight="14.5"/>
  <cols>
    <col min="1" max="1" width="11.54296875" customWidth="1"/>
    <col min="5" max="5" width="14.26953125" customWidth="1"/>
    <col min="10" max="10" width="13.36328125" customWidth="1"/>
    <col min="11" max="11" width="21.54296875" bestFit="1" customWidth="1"/>
  </cols>
  <sheetData>
    <row r="1" spans="1:36" ht="77.25" customHeight="1">
      <c r="A1" s="1"/>
      <c r="B1" s="1"/>
      <c r="D1" s="1" t="s">
        <v>0</v>
      </c>
      <c r="E1" s="1" t="s">
        <v>1</v>
      </c>
      <c r="F1" s="1" t="s">
        <v>2</v>
      </c>
      <c r="G1" s="1" t="s">
        <v>329</v>
      </c>
      <c r="H1" s="580" t="s">
        <v>328</v>
      </c>
      <c r="I1" s="2" t="s">
        <v>3</v>
      </c>
      <c r="J1" s="673" t="s">
        <v>4</v>
      </c>
      <c r="K1" s="679"/>
      <c r="L1" s="680" t="s">
        <v>5</v>
      </c>
      <c r="M1" s="681"/>
      <c r="N1" s="2" t="s">
        <v>6</v>
      </c>
      <c r="O1" s="682" t="s">
        <v>7</v>
      </c>
      <c r="P1" s="683"/>
      <c r="Q1" s="2" t="s">
        <v>8</v>
      </c>
      <c r="R1" s="680" t="s">
        <v>9</v>
      </c>
      <c r="S1" s="681"/>
      <c r="T1" s="2" t="s">
        <v>10</v>
      </c>
      <c r="U1" s="680" t="s">
        <v>11</v>
      </c>
      <c r="V1" s="681"/>
      <c r="W1" s="3" t="s">
        <v>12</v>
      </c>
      <c r="X1" s="3" t="s">
        <v>13</v>
      </c>
      <c r="Y1" s="684" t="s">
        <v>14</v>
      </c>
      <c r="Z1" s="681"/>
      <c r="AA1" s="673" t="s">
        <v>15</v>
      </c>
      <c r="AB1" s="674"/>
      <c r="AC1" s="673" t="s">
        <v>16</v>
      </c>
      <c r="AD1" s="674"/>
      <c r="AE1" s="249" t="s">
        <v>17</v>
      </c>
      <c r="AF1" s="329" t="s">
        <v>177</v>
      </c>
      <c r="AG1" s="329" t="s">
        <v>178</v>
      </c>
      <c r="AH1" s="329" t="s">
        <v>279</v>
      </c>
      <c r="AI1" s="329" t="s">
        <v>278</v>
      </c>
      <c r="AJ1" s="329" t="s">
        <v>282</v>
      </c>
    </row>
    <row r="2" spans="1:36" s="198" customFormat="1" ht="15.75" customHeight="1">
      <c r="B2" s="200"/>
      <c r="C2" s="201"/>
      <c r="D2" s="202" t="s">
        <v>333</v>
      </c>
      <c r="E2" s="203" t="s">
        <v>19</v>
      </c>
      <c r="F2" s="204" t="s">
        <v>27</v>
      </c>
      <c r="G2" s="201">
        <v>38.05133</v>
      </c>
      <c r="H2" s="201">
        <v>23.832129999999999</v>
      </c>
      <c r="I2" s="205" t="s">
        <v>34</v>
      </c>
      <c r="J2" s="207">
        <v>2</v>
      </c>
      <c r="K2" s="206"/>
      <c r="L2" s="207">
        <v>0</v>
      </c>
      <c r="M2" s="201"/>
      <c r="N2" s="207">
        <v>160</v>
      </c>
      <c r="O2" s="207" t="s">
        <v>22</v>
      </c>
      <c r="P2" s="207">
        <v>1</v>
      </c>
      <c r="Q2" s="677">
        <v>1</v>
      </c>
      <c r="R2" s="677">
        <v>2</v>
      </c>
      <c r="S2" s="201"/>
      <c r="T2" s="201">
        <v>0</v>
      </c>
      <c r="U2" s="201">
        <v>0</v>
      </c>
      <c r="V2" s="201"/>
      <c r="W2" s="231" t="s">
        <v>21</v>
      </c>
      <c r="X2" s="209" t="s">
        <v>21</v>
      </c>
      <c r="Y2" s="231" t="s">
        <v>22</v>
      </c>
      <c r="Z2" s="231" t="s">
        <v>22</v>
      </c>
      <c r="AA2" s="207" t="s">
        <v>21</v>
      </c>
      <c r="AB2" s="207" t="s">
        <v>21</v>
      </c>
      <c r="AC2" s="230" t="s">
        <v>21</v>
      </c>
      <c r="AD2" s="270" t="s">
        <v>21</v>
      </c>
      <c r="AE2" s="221"/>
      <c r="AF2" s="330" t="s">
        <v>181</v>
      </c>
      <c r="AG2" s="199"/>
      <c r="AH2" s="407"/>
      <c r="AI2" s="407"/>
      <c r="AJ2" s="236" t="s">
        <v>21</v>
      </c>
    </row>
    <row r="3" spans="1:36" s="198" customFormat="1" ht="15.75" customHeight="1">
      <c r="B3" s="200"/>
      <c r="C3" s="201"/>
      <c r="D3" s="202" t="s">
        <v>339</v>
      </c>
      <c r="E3" s="203" t="s">
        <v>19</v>
      </c>
      <c r="F3" s="204" t="s">
        <v>27</v>
      </c>
      <c r="G3" s="201">
        <v>38.052064999999999</v>
      </c>
      <c r="H3" s="201">
        <v>23.83248</v>
      </c>
      <c r="I3" s="205" t="s">
        <v>34</v>
      </c>
      <c r="J3" s="207">
        <v>2</v>
      </c>
      <c r="K3" s="206"/>
      <c r="L3" s="207">
        <v>0</v>
      </c>
      <c r="M3" s="201"/>
      <c r="N3" s="201">
        <v>180</v>
      </c>
      <c r="O3" s="207" t="s">
        <v>21</v>
      </c>
      <c r="P3" s="207">
        <v>0</v>
      </c>
      <c r="Q3" s="678">
        <v>1</v>
      </c>
      <c r="R3" s="678">
        <v>2</v>
      </c>
      <c r="S3" s="201"/>
      <c r="T3" s="201">
        <v>0</v>
      </c>
      <c r="U3" s="201">
        <v>0</v>
      </c>
      <c r="V3" s="201"/>
      <c r="W3" s="201" t="s">
        <v>21</v>
      </c>
      <c r="X3" s="209" t="s">
        <v>22</v>
      </c>
      <c r="Y3" s="207" t="s">
        <v>21</v>
      </c>
      <c r="Z3" s="208" t="s">
        <v>21</v>
      </c>
      <c r="AA3" s="207" t="s">
        <v>22</v>
      </c>
      <c r="AB3" s="207" t="s">
        <v>22</v>
      </c>
      <c r="AC3" s="208" t="s">
        <v>21</v>
      </c>
      <c r="AD3" s="271" t="s">
        <v>21</v>
      </c>
      <c r="AE3" s="221"/>
      <c r="AF3" s="330" t="s">
        <v>181</v>
      </c>
      <c r="AG3" s="199"/>
      <c r="AH3" s="407"/>
      <c r="AI3" s="407"/>
      <c r="AJ3" s="236" t="s">
        <v>21</v>
      </c>
    </row>
    <row r="4" spans="1:36" s="198" customFormat="1" ht="15.75" customHeight="1">
      <c r="B4" s="200"/>
      <c r="C4" s="201"/>
      <c r="D4" s="202" t="s">
        <v>812</v>
      </c>
      <c r="E4" s="506" t="s">
        <v>89</v>
      </c>
      <c r="F4" s="204" t="s">
        <v>753</v>
      </c>
      <c r="G4" s="201">
        <v>38.051569999999998</v>
      </c>
      <c r="H4" s="201">
        <v>23.832242000000001</v>
      </c>
      <c r="I4" s="205" t="s">
        <v>34</v>
      </c>
      <c r="J4" s="207">
        <v>2</v>
      </c>
      <c r="K4" s="206"/>
      <c r="L4" s="207">
        <v>0</v>
      </c>
      <c r="M4" s="201"/>
      <c r="N4" s="201">
        <v>130</v>
      </c>
      <c r="O4" s="208" t="s">
        <v>21</v>
      </c>
      <c r="P4" s="207">
        <v>0</v>
      </c>
      <c r="Q4" s="677">
        <v>1</v>
      </c>
      <c r="R4" s="677">
        <v>2</v>
      </c>
      <c r="S4" s="201"/>
      <c r="T4" s="201">
        <v>0</v>
      </c>
      <c r="U4" s="201">
        <v>0</v>
      </c>
      <c r="V4" s="201"/>
      <c r="W4" s="209" t="s">
        <v>21</v>
      </c>
      <c r="X4" s="209" t="s">
        <v>22</v>
      </c>
      <c r="Y4" s="208" t="s">
        <v>22</v>
      </c>
      <c r="Z4" s="208" t="s">
        <v>22</v>
      </c>
      <c r="AA4" s="208" t="s">
        <v>22</v>
      </c>
      <c r="AB4" s="208" t="s">
        <v>21</v>
      </c>
      <c r="AC4" s="208" t="s">
        <v>21</v>
      </c>
      <c r="AD4" s="271" t="s">
        <v>21</v>
      </c>
      <c r="AE4" s="221"/>
      <c r="AF4" s="330" t="s">
        <v>181</v>
      </c>
      <c r="AG4" s="199"/>
      <c r="AH4" s="407"/>
      <c r="AI4" s="407"/>
      <c r="AJ4" s="236" t="s">
        <v>21</v>
      </c>
    </row>
    <row r="5" spans="1:36" s="198" customFormat="1" ht="15.75" customHeight="1">
      <c r="B5" s="200"/>
      <c r="C5" s="201"/>
      <c r="D5" s="202" t="s">
        <v>805</v>
      </c>
      <c r="E5" s="506" t="s">
        <v>65</v>
      </c>
      <c r="F5" s="204" t="s">
        <v>753</v>
      </c>
      <c r="G5" s="201">
        <v>38.0517077437026</v>
      </c>
      <c r="H5" s="201">
        <v>23.832308340514999</v>
      </c>
      <c r="I5" s="205" t="s">
        <v>34</v>
      </c>
      <c r="J5" s="207">
        <v>2</v>
      </c>
      <c r="K5" s="206"/>
      <c r="L5" s="207">
        <v>0</v>
      </c>
      <c r="M5" s="201"/>
      <c r="N5" s="201">
        <v>180</v>
      </c>
      <c r="O5" s="207" t="s">
        <v>21</v>
      </c>
      <c r="P5" s="207">
        <v>0</v>
      </c>
      <c r="Q5" s="678">
        <v>0</v>
      </c>
      <c r="R5" s="678"/>
      <c r="S5" s="201"/>
      <c r="T5" s="201">
        <v>1</v>
      </c>
      <c r="U5" s="201">
        <v>1</v>
      </c>
      <c r="V5" s="201"/>
      <c r="W5" s="201" t="s">
        <v>21</v>
      </c>
      <c r="X5" s="201" t="s">
        <v>21</v>
      </c>
      <c r="Y5" s="208" t="s">
        <v>22</v>
      </c>
      <c r="Z5" s="208" t="s">
        <v>22</v>
      </c>
      <c r="AA5" s="207" t="s">
        <v>21</v>
      </c>
      <c r="AB5" s="207" t="s">
        <v>21</v>
      </c>
      <c r="AC5" s="208" t="s">
        <v>21</v>
      </c>
      <c r="AD5" s="271" t="s">
        <v>21</v>
      </c>
      <c r="AE5" s="221"/>
      <c r="AF5" s="330" t="s">
        <v>181</v>
      </c>
      <c r="AG5" s="199"/>
      <c r="AH5" s="407"/>
      <c r="AI5" s="407"/>
      <c r="AJ5" s="236" t="s">
        <v>21</v>
      </c>
    </row>
    <row r="7" spans="1:36">
      <c r="A7" t="s">
        <v>1107</v>
      </c>
      <c r="B7" s="618" t="s">
        <v>707</v>
      </c>
      <c r="C7" s="624" t="s">
        <v>752</v>
      </c>
      <c r="D7" s="685" t="s">
        <v>333</v>
      </c>
      <c r="E7" t="s">
        <v>339</v>
      </c>
      <c r="F7" t="s">
        <v>812</v>
      </c>
      <c r="G7" s="676" t="s">
        <v>805</v>
      </c>
      <c r="H7" s="676" t="s">
        <v>1106</v>
      </c>
      <c r="I7" s="637" t="s">
        <v>1106</v>
      </c>
      <c r="J7" s="685" t="s">
        <v>1106</v>
      </c>
      <c r="K7" s="672" t="str">
        <f>INDEX($D$2:$D$5,MATCH($L$7,$N$2:$N$5,0))</f>
        <v>1_2MA</v>
      </c>
      <c r="L7" s="633">
        <f>MIN(INDEX($N$2:$N$5,MATCH(D7,$D$2:$D$5,0)), INDEX($N$2:$N$5,MATCH(E7,$D$2:$D$5,0)), INDEX($N$2:$N$5,MATCH(F7,$D$2:$D$5,0)), INDEX($N$2:$N$5,MATCH(G7,$D$2:$D$5,0)))</f>
        <v>130</v>
      </c>
      <c r="M7" s="633">
        <f>Edges!V9</f>
        <v>0</v>
      </c>
      <c r="P7" s="685" t="s">
        <v>807</v>
      </c>
      <c r="Q7" s="633" t="str">
        <f>IF(L7&lt;150, "inaccessible", "accessible")</f>
        <v>inaccessible</v>
      </c>
      <c r="R7" s="633" t="str">
        <f>IF(M7="No", "inaccessible", "accessible")</f>
        <v>accessible</v>
      </c>
    </row>
    <row r="8" spans="1:36">
      <c r="F8" s="668" t="s">
        <v>1106</v>
      </c>
      <c r="G8" t="s">
        <v>1106</v>
      </c>
    </row>
    <row r="10" spans="1:36">
      <c r="G10" s="687" t="s">
        <v>808</v>
      </c>
      <c r="H10" s="688"/>
      <c r="I10" s="687" t="s">
        <v>809</v>
      </c>
      <c r="J10" s="688"/>
      <c r="K10" s="687" t="s">
        <v>810</v>
      </c>
      <c r="L10" s="198"/>
    </row>
    <row r="11" spans="1:36">
      <c r="G11" s="198" t="s">
        <v>1108</v>
      </c>
      <c r="H11" s="198"/>
      <c r="I11" s="198" t="s">
        <v>1112</v>
      </c>
      <c r="J11" s="198"/>
      <c r="K11" s="198" t="s">
        <v>1115</v>
      </c>
      <c r="L11" s="198"/>
    </row>
    <row r="12" spans="1:36">
      <c r="G12" s="198" t="s">
        <v>1109</v>
      </c>
      <c r="H12" s="198"/>
      <c r="I12" s="198" t="s">
        <v>1111</v>
      </c>
      <c r="J12" s="198"/>
      <c r="K12" s="198" t="s">
        <v>1112</v>
      </c>
      <c r="L12" s="198"/>
    </row>
    <row r="13" spans="1:36">
      <c r="G13" s="727" t="s">
        <v>1110</v>
      </c>
      <c r="H13" s="198"/>
      <c r="I13" s="198" t="s">
        <v>1109</v>
      </c>
      <c r="J13" s="198"/>
      <c r="K13" s="198" t="s">
        <v>1109</v>
      </c>
      <c r="L13" s="198"/>
    </row>
    <row r="14" spans="1:36">
      <c r="G14" s="198"/>
      <c r="H14" s="198"/>
      <c r="I14" s="198" t="s">
        <v>1113</v>
      </c>
      <c r="J14" s="198"/>
      <c r="K14" s="198" t="s">
        <v>1114</v>
      </c>
      <c r="L14" s="198"/>
    </row>
    <row r="15" spans="1:36">
      <c r="G15" s="198"/>
      <c r="H15" s="198"/>
      <c r="I15" s="198" t="s">
        <v>1114</v>
      </c>
      <c r="J15" s="198"/>
      <c r="K15" s="198"/>
      <c r="L15" s="198"/>
    </row>
  </sheetData>
  <conditionalFormatting sqref="L3">
    <cfRule type="containsText" dxfId="3" priority="2" operator="containsText" text="Inaccessible">
      <formula>NOT(ISERROR(SEARCH(("Inaccessible"),(L3))))</formula>
    </cfRule>
    <cfRule type="containsText" dxfId="2" priority="3" operator="containsText" text="Partially Accessible">
      <formula>NOT(ISERROR(SEARCH(("Partially Accessible"),(L3))))</formula>
    </cfRule>
    <cfRule type="containsText" dxfId="1" priority="4" operator="containsText" text="Fully Accessible">
      <formula>NOT(ISERROR(SEARCH(("Fully Accessible"),(L3))))</formula>
    </cfRule>
  </conditionalFormatting>
  <conditionalFormatting sqref="Q7">
    <cfRule type="expression" dxfId="0" priority="1">
      <formula>"IF(F2&lt;=150)"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B20A-4672-44A1-A31D-4EA39150AEC5}">
  <dimension ref="A1:CD250"/>
  <sheetViews>
    <sheetView workbookViewId="0">
      <selection activeCell="C3" sqref="C3"/>
    </sheetView>
  </sheetViews>
  <sheetFormatPr defaultRowHeight="14.5"/>
  <cols>
    <col min="1" max="1" width="15.7265625" customWidth="1"/>
  </cols>
  <sheetData>
    <row r="1" spans="1:82">
      <c r="A1" s="631" t="s">
        <v>879</v>
      </c>
      <c r="B1" s="632">
        <v>1</v>
      </c>
      <c r="C1" s="632">
        <v>2</v>
      </c>
      <c r="D1" s="632">
        <v>3</v>
      </c>
      <c r="E1" s="632">
        <v>4</v>
      </c>
      <c r="F1" s="632">
        <v>5</v>
      </c>
      <c r="G1" s="632">
        <v>6</v>
      </c>
      <c r="H1" s="632">
        <v>7</v>
      </c>
      <c r="I1" s="632">
        <v>8</v>
      </c>
      <c r="J1" s="632">
        <v>9</v>
      </c>
      <c r="K1" s="632">
        <v>10</v>
      </c>
      <c r="L1" s="632">
        <v>11</v>
      </c>
      <c r="M1" s="632">
        <v>12</v>
      </c>
      <c r="N1" s="632">
        <v>13</v>
      </c>
      <c r="O1" s="632">
        <v>14</v>
      </c>
      <c r="P1" s="632">
        <v>15</v>
      </c>
      <c r="Q1" s="632">
        <v>16</v>
      </c>
      <c r="R1" s="632">
        <v>17</v>
      </c>
      <c r="S1" s="632">
        <v>18</v>
      </c>
      <c r="T1" s="632">
        <v>19</v>
      </c>
      <c r="U1" s="632">
        <v>20</v>
      </c>
      <c r="V1" s="632">
        <v>21</v>
      </c>
      <c r="W1" s="632">
        <v>22</v>
      </c>
      <c r="X1" s="632">
        <v>23</v>
      </c>
      <c r="Y1" s="632">
        <v>24</v>
      </c>
      <c r="Z1" s="632">
        <v>25</v>
      </c>
      <c r="AA1" s="632">
        <v>26</v>
      </c>
      <c r="AB1" s="632">
        <v>27</v>
      </c>
      <c r="AC1" s="632">
        <v>28</v>
      </c>
      <c r="AD1" s="632">
        <v>29</v>
      </c>
      <c r="AE1" s="632">
        <v>30</v>
      </c>
      <c r="AF1" s="632">
        <v>31</v>
      </c>
      <c r="AG1" s="632">
        <v>32</v>
      </c>
      <c r="AH1" s="632">
        <v>33</v>
      </c>
      <c r="AI1" s="632">
        <v>34</v>
      </c>
      <c r="AJ1" s="632">
        <v>35</v>
      </c>
      <c r="AK1" s="632">
        <v>36</v>
      </c>
      <c r="AL1" s="632">
        <v>37</v>
      </c>
      <c r="AM1" s="632">
        <v>38</v>
      </c>
      <c r="AN1" s="632">
        <v>39</v>
      </c>
      <c r="AO1" s="632">
        <v>40</v>
      </c>
      <c r="AP1" s="632">
        <v>41</v>
      </c>
      <c r="AQ1" s="632">
        <v>42</v>
      </c>
      <c r="AR1" s="632">
        <v>43</v>
      </c>
      <c r="AS1" s="632">
        <v>44</v>
      </c>
      <c r="AT1" s="632">
        <v>45</v>
      </c>
      <c r="AU1" s="632">
        <v>46</v>
      </c>
      <c r="AV1" s="632">
        <v>47</v>
      </c>
      <c r="AW1" s="632">
        <v>48</v>
      </c>
      <c r="AX1" s="632">
        <v>49</v>
      </c>
      <c r="AY1" s="632">
        <v>50</v>
      </c>
      <c r="AZ1" s="632">
        <v>51</v>
      </c>
      <c r="BA1" s="632">
        <v>52</v>
      </c>
      <c r="BB1" s="632">
        <v>53</v>
      </c>
      <c r="BC1" s="632">
        <v>54</v>
      </c>
      <c r="BD1" s="632">
        <v>55</v>
      </c>
      <c r="BE1" s="632">
        <v>56</v>
      </c>
      <c r="BF1" s="632">
        <v>57</v>
      </c>
      <c r="BG1" s="632">
        <v>58</v>
      </c>
      <c r="BH1" s="632">
        <v>59</v>
      </c>
      <c r="BI1" s="632">
        <v>60</v>
      </c>
      <c r="BJ1" s="632">
        <v>61</v>
      </c>
      <c r="BK1" s="632">
        <v>62</v>
      </c>
      <c r="BL1" s="632">
        <v>63</v>
      </c>
      <c r="BM1" s="632">
        <v>64</v>
      </c>
      <c r="BN1" s="632">
        <v>65</v>
      </c>
      <c r="BO1" s="632">
        <v>66</v>
      </c>
      <c r="BP1" s="632">
        <v>67</v>
      </c>
      <c r="BQ1" s="632">
        <v>68</v>
      </c>
      <c r="BR1" s="632">
        <v>69</v>
      </c>
      <c r="BS1" s="632">
        <v>70</v>
      </c>
      <c r="BT1" s="632">
        <v>71</v>
      </c>
      <c r="BU1" s="632">
        <v>72</v>
      </c>
      <c r="BV1" s="632">
        <v>73</v>
      </c>
      <c r="BW1" s="632">
        <v>74</v>
      </c>
      <c r="BX1" s="632">
        <v>75</v>
      </c>
      <c r="BY1" s="632">
        <v>76</v>
      </c>
      <c r="BZ1" s="632">
        <v>77</v>
      </c>
      <c r="CA1" s="632">
        <v>78</v>
      </c>
      <c r="CB1" s="632">
        <v>79</v>
      </c>
      <c r="CC1" s="632">
        <v>80</v>
      </c>
      <c r="CD1" s="632">
        <v>81</v>
      </c>
    </row>
    <row r="2" spans="1:82">
      <c r="A2" s="632">
        <v>1</v>
      </c>
      <c r="B2" s="633"/>
      <c r="C2" s="633">
        <v>1</v>
      </c>
    </row>
    <row r="3" spans="1:82">
      <c r="A3" s="632">
        <v>2</v>
      </c>
      <c r="B3">
        <v>1</v>
      </c>
    </row>
    <row r="4" spans="1:82">
      <c r="A4" s="632">
        <v>3</v>
      </c>
    </row>
    <row r="5" spans="1:82">
      <c r="A5" s="632">
        <v>4</v>
      </c>
    </row>
    <row r="6" spans="1:82">
      <c r="A6" s="632">
        <v>5</v>
      </c>
    </row>
    <row r="7" spans="1:82">
      <c r="A7" s="632">
        <v>6</v>
      </c>
    </row>
    <row r="8" spans="1:82">
      <c r="A8" s="632">
        <v>7</v>
      </c>
    </row>
    <row r="9" spans="1:82">
      <c r="A9" s="632">
        <v>8</v>
      </c>
    </row>
    <row r="10" spans="1:82">
      <c r="A10" s="632">
        <v>9</v>
      </c>
    </row>
    <row r="11" spans="1:82">
      <c r="A11" s="632">
        <v>10</v>
      </c>
    </row>
    <row r="12" spans="1:82">
      <c r="A12" s="632">
        <v>11</v>
      </c>
    </row>
    <row r="13" spans="1:82">
      <c r="A13" s="632">
        <v>12</v>
      </c>
    </row>
    <row r="14" spans="1:82">
      <c r="A14" s="632">
        <v>13</v>
      </c>
    </row>
    <row r="15" spans="1:82">
      <c r="A15" s="632">
        <v>14</v>
      </c>
    </row>
    <row r="16" spans="1:82">
      <c r="A16" s="632">
        <v>15</v>
      </c>
    </row>
    <row r="17" spans="1:1">
      <c r="A17" s="632">
        <v>16</v>
      </c>
    </row>
    <row r="18" spans="1:1">
      <c r="A18" s="632">
        <v>17</v>
      </c>
    </row>
    <row r="19" spans="1:1">
      <c r="A19" s="632">
        <v>18</v>
      </c>
    </row>
    <row r="20" spans="1:1">
      <c r="A20" s="632">
        <v>19</v>
      </c>
    </row>
    <row r="21" spans="1:1">
      <c r="A21" s="632">
        <v>20</v>
      </c>
    </row>
    <row r="22" spans="1:1">
      <c r="A22" s="632">
        <v>21</v>
      </c>
    </row>
    <row r="23" spans="1:1">
      <c r="A23" s="632">
        <v>22</v>
      </c>
    </row>
    <row r="24" spans="1:1">
      <c r="A24" s="632">
        <v>23</v>
      </c>
    </row>
    <row r="25" spans="1:1">
      <c r="A25" s="632">
        <v>24</v>
      </c>
    </row>
    <row r="26" spans="1:1">
      <c r="A26" s="632">
        <v>25</v>
      </c>
    </row>
    <row r="27" spans="1:1">
      <c r="A27" s="632">
        <v>26</v>
      </c>
    </row>
    <row r="28" spans="1:1">
      <c r="A28" s="632">
        <v>27</v>
      </c>
    </row>
    <row r="29" spans="1:1">
      <c r="A29" s="632">
        <v>28</v>
      </c>
    </row>
    <row r="30" spans="1:1">
      <c r="A30" s="632">
        <v>29</v>
      </c>
    </row>
    <row r="31" spans="1:1">
      <c r="A31" s="632">
        <v>30</v>
      </c>
    </row>
    <row r="32" spans="1:1">
      <c r="A32" s="632">
        <v>31</v>
      </c>
    </row>
    <row r="33" spans="1:1">
      <c r="A33" s="632">
        <v>32</v>
      </c>
    </row>
    <row r="34" spans="1:1">
      <c r="A34" s="632">
        <v>33</v>
      </c>
    </row>
    <row r="35" spans="1:1">
      <c r="A35" s="632">
        <v>34</v>
      </c>
    </row>
    <row r="36" spans="1:1">
      <c r="A36" s="632">
        <v>35</v>
      </c>
    </row>
    <row r="37" spans="1:1">
      <c r="A37" s="632">
        <v>36</v>
      </c>
    </row>
    <row r="38" spans="1:1">
      <c r="A38" s="632">
        <v>37</v>
      </c>
    </row>
    <row r="39" spans="1:1">
      <c r="A39" s="632">
        <v>38</v>
      </c>
    </row>
    <row r="40" spans="1:1">
      <c r="A40" s="632">
        <v>39</v>
      </c>
    </row>
    <row r="41" spans="1:1">
      <c r="A41" s="632">
        <v>40</v>
      </c>
    </row>
    <row r="42" spans="1:1">
      <c r="A42" s="632">
        <v>41</v>
      </c>
    </row>
    <row r="43" spans="1:1">
      <c r="A43" s="632">
        <v>42</v>
      </c>
    </row>
    <row r="44" spans="1:1">
      <c r="A44" s="632">
        <v>43</v>
      </c>
    </row>
    <row r="45" spans="1:1">
      <c r="A45" s="632">
        <v>44</v>
      </c>
    </row>
    <row r="46" spans="1:1">
      <c r="A46" s="632">
        <v>45</v>
      </c>
    </row>
    <row r="47" spans="1:1">
      <c r="A47" s="632">
        <v>46</v>
      </c>
    </row>
    <row r="48" spans="1:1">
      <c r="A48" s="632">
        <v>47</v>
      </c>
    </row>
    <row r="49" spans="1:1">
      <c r="A49" s="632">
        <v>48</v>
      </c>
    </row>
    <row r="50" spans="1:1">
      <c r="A50" s="632">
        <v>49</v>
      </c>
    </row>
    <row r="51" spans="1:1">
      <c r="A51" s="632">
        <v>50</v>
      </c>
    </row>
    <row r="52" spans="1:1">
      <c r="A52" s="632">
        <v>51</v>
      </c>
    </row>
    <row r="53" spans="1:1">
      <c r="A53" s="632">
        <v>52</v>
      </c>
    </row>
    <row r="54" spans="1:1">
      <c r="A54" s="632">
        <v>53</v>
      </c>
    </row>
    <row r="55" spans="1:1">
      <c r="A55" s="632">
        <v>54</v>
      </c>
    </row>
    <row r="56" spans="1:1">
      <c r="A56" s="632">
        <v>55</v>
      </c>
    </row>
    <row r="57" spans="1:1">
      <c r="A57" s="632">
        <v>56</v>
      </c>
    </row>
    <row r="58" spans="1:1">
      <c r="A58" s="632">
        <v>57</v>
      </c>
    </row>
    <row r="59" spans="1:1">
      <c r="A59" s="632">
        <v>58</v>
      </c>
    </row>
    <row r="60" spans="1:1">
      <c r="A60" s="632">
        <v>59</v>
      </c>
    </row>
    <row r="61" spans="1:1">
      <c r="A61" s="632">
        <v>60</v>
      </c>
    </row>
    <row r="62" spans="1:1">
      <c r="A62" s="632">
        <v>61</v>
      </c>
    </row>
    <row r="63" spans="1:1">
      <c r="A63" s="632">
        <v>62</v>
      </c>
    </row>
    <row r="64" spans="1:1">
      <c r="A64" s="632">
        <v>63</v>
      </c>
    </row>
    <row r="65" spans="1:1">
      <c r="A65" s="632">
        <v>64</v>
      </c>
    </row>
    <row r="66" spans="1:1">
      <c r="A66" s="632">
        <v>65</v>
      </c>
    </row>
    <row r="67" spans="1:1">
      <c r="A67" s="632">
        <v>66</v>
      </c>
    </row>
    <row r="68" spans="1:1">
      <c r="A68" s="632">
        <v>67</v>
      </c>
    </row>
    <row r="69" spans="1:1">
      <c r="A69" s="632">
        <v>68</v>
      </c>
    </row>
    <row r="70" spans="1:1">
      <c r="A70" s="632">
        <v>69</v>
      </c>
    </row>
    <row r="71" spans="1:1">
      <c r="A71" s="632">
        <v>70</v>
      </c>
    </row>
    <row r="72" spans="1:1">
      <c r="A72" s="632">
        <v>71</v>
      </c>
    </row>
    <row r="73" spans="1:1">
      <c r="A73" s="632">
        <v>72</v>
      </c>
    </row>
    <row r="74" spans="1:1">
      <c r="A74" s="632">
        <v>73</v>
      </c>
    </row>
    <row r="75" spans="1:1">
      <c r="A75" s="632">
        <v>74</v>
      </c>
    </row>
    <row r="76" spans="1:1">
      <c r="A76" s="632">
        <v>75</v>
      </c>
    </row>
    <row r="77" spans="1:1">
      <c r="A77" s="632">
        <v>76</v>
      </c>
    </row>
    <row r="78" spans="1:1">
      <c r="A78" s="632">
        <v>77</v>
      </c>
    </row>
    <row r="79" spans="1:1">
      <c r="A79" s="632">
        <v>78</v>
      </c>
    </row>
    <row r="80" spans="1:1">
      <c r="A80" s="632">
        <v>79</v>
      </c>
    </row>
    <row r="81" spans="1:82">
      <c r="A81" s="632">
        <v>80</v>
      </c>
    </row>
    <row r="82" spans="1:82">
      <c r="A82" s="632">
        <v>81</v>
      </c>
    </row>
    <row r="84" spans="1:82">
      <c r="A84" s="589"/>
    </row>
    <row r="85" spans="1:82">
      <c r="A85" s="631" t="s">
        <v>806</v>
      </c>
      <c r="B85" s="632">
        <v>1</v>
      </c>
      <c r="C85" s="632">
        <v>2</v>
      </c>
      <c r="D85" s="632">
        <v>3</v>
      </c>
      <c r="E85" s="632">
        <v>4</v>
      </c>
      <c r="F85" s="632">
        <v>5</v>
      </c>
      <c r="G85" s="632">
        <v>6</v>
      </c>
      <c r="H85" s="632">
        <v>7</v>
      </c>
      <c r="I85" s="632">
        <v>8</v>
      </c>
      <c r="J85" s="632">
        <v>9</v>
      </c>
      <c r="K85" s="632">
        <v>10</v>
      </c>
      <c r="L85" s="632">
        <v>11</v>
      </c>
      <c r="M85" s="632">
        <v>12</v>
      </c>
      <c r="N85" s="632">
        <v>13</v>
      </c>
      <c r="O85" s="632">
        <v>14</v>
      </c>
      <c r="P85" s="632">
        <v>15</v>
      </c>
      <c r="Q85" s="632">
        <v>16</v>
      </c>
      <c r="R85" s="632">
        <v>17</v>
      </c>
      <c r="S85" s="632">
        <v>18</v>
      </c>
      <c r="T85" s="632">
        <v>19</v>
      </c>
      <c r="U85" s="632">
        <v>20</v>
      </c>
      <c r="V85" s="632">
        <v>21</v>
      </c>
      <c r="W85" s="632">
        <v>22</v>
      </c>
      <c r="X85" s="632">
        <v>23</v>
      </c>
      <c r="Y85" s="632">
        <v>24</v>
      </c>
      <c r="Z85" s="632">
        <v>25</v>
      </c>
      <c r="AA85" s="632">
        <v>26</v>
      </c>
      <c r="AB85" s="632">
        <v>27</v>
      </c>
      <c r="AC85" s="632">
        <v>28</v>
      </c>
      <c r="AD85" s="632">
        <v>29</v>
      </c>
      <c r="AE85" s="632">
        <v>30</v>
      </c>
      <c r="AF85" s="632">
        <v>31</v>
      </c>
      <c r="AG85" s="632">
        <v>32</v>
      </c>
      <c r="AH85" s="632">
        <v>33</v>
      </c>
      <c r="AI85" s="632">
        <v>34</v>
      </c>
      <c r="AJ85" s="632">
        <v>35</v>
      </c>
      <c r="AK85" s="632">
        <v>36</v>
      </c>
      <c r="AL85" s="632">
        <v>37</v>
      </c>
      <c r="AM85" s="632">
        <v>38</v>
      </c>
      <c r="AN85" s="632">
        <v>39</v>
      </c>
      <c r="AO85" s="632">
        <v>40</v>
      </c>
      <c r="AP85" s="632">
        <v>41</v>
      </c>
      <c r="AQ85" s="632">
        <v>42</v>
      </c>
      <c r="AR85" s="632">
        <v>43</v>
      </c>
      <c r="AS85" s="632">
        <v>44</v>
      </c>
      <c r="AT85" s="632">
        <v>45</v>
      </c>
      <c r="AU85" s="632">
        <v>46</v>
      </c>
      <c r="AV85" s="632">
        <v>47</v>
      </c>
      <c r="AW85" s="632">
        <v>48</v>
      </c>
      <c r="AX85" s="632">
        <v>49</v>
      </c>
      <c r="AY85" s="632">
        <v>50</v>
      </c>
      <c r="AZ85" s="632">
        <v>51</v>
      </c>
      <c r="BA85" s="632">
        <v>52</v>
      </c>
      <c r="BB85" s="632">
        <v>53</v>
      </c>
      <c r="BC85" s="632">
        <v>54</v>
      </c>
      <c r="BD85" s="632">
        <v>55</v>
      </c>
      <c r="BE85" s="632">
        <v>56</v>
      </c>
      <c r="BF85" s="632">
        <v>57</v>
      </c>
      <c r="BG85" s="632">
        <v>58</v>
      </c>
      <c r="BH85" s="632">
        <v>59</v>
      </c>
      <c r="BI85" s="632">
        <v>60</v>
      </c>
      <c r="BJ85" s="632">
        <v>61</v>
      </c>
      <c r="BK85" s="632">
        <v>62</v>
      </c>
      <c r="BL85" s="632">
        <v>63</v>
      </c>
      <c r="BM85" s="632">
        <v>64</v>
      </c>
      <c r="BN85" s="632">
        <v>65</v>
      </c>
      <c r="BO85" s="632">
        <v>66</v>
      </c>
      <c r="BP85" s="632">
        <v>67</v>
      </c>
      <c r="BQ85" s="632">
        <v>68</v>
      </c>
      <c r="BR85" s="632">
        <v>69</v>
      </c>
      <c r="BS85" s="632">
        <v>70</v>
      </c>
      <c r="BT85" s="632">
        <v>71</v>
      </c>
      <c r="BU85" s="632">
        <v>72</v>
      </c>
      <c r="BV85" s="632">
        <v>73</v>
      </c>
      <c r="BW85" s="632">
        <v>74</v>
      </c>
      <c r="BX85" s="632">
        <v>75</v>
      </c>
      <c r="BY85" s="632">
        <v>76</v>
      </c>
      <c r="BZ85" s="632">
        <v>77</v>
      </c>
      <c r="CA85" s="632">
        <v>78</v>
      </c>
      <c r="CB85" s="632">
        <v>79</v>
      </c>
      <c r="CC85" s="632">
        <v>80</v>
      </c>
      <c r="CD85" s="632">
        <v>81</v>
      </c>
    </row>
    <row r="86" spans="1:82">
      <c r="A86" s="632">
        <v>1</v>
      </c>
      <c r="C86" s="633"/>
    </row>
    <row r="87" spans="1:82">
      <c r="A87" s="632">
        <v>2</v>
      </c>
    </row>
    <row r="88" spans="1:82">
      <c r="A88" s="632">
        <v>3</v>
      </c>
    </row>
    <row r="89" spans="1:82">
      <c r="A89" s="632">
        <v>4</v>
      </c>
    </row>
    <row r="90" spans="1:82">
      <c r="A90" s="632">
        <v>5</v>
      </c>
    </row>
    <row r="91" spans="1:82">
      <c r="A91" s="632">
        <v>6</v>
      </c>
    </row>
    <row r="92" spans="1:82">
      <c r="A92" s="632">
        <v>7</v>
      </c>
    </row>
    <row r="93" spans="1:82">
      <c r="A93" s="632">
        <v>8</v>
      </c>
    </row>
    <row r="94" spans="1:82">
      <c r="A94" s="632">
        <v>9</v>
      </c>
    </row>
    <row r="95" spans="1:82">
      <c r="A95" s="632">
        <v>10</v>
      </c>
    </row>
    <row r="96" spans="1:82">
      <c r="A96" s="632">
        <v>11</v>
      </c>
    </row>
    <row r="97" spans="1:1">
      <c r="A97" s="632">
        <v>12</v>
      </c>
    </row>
    <row r="98" spans="1:1">
      <c r="A98" s="632">
        <v>13</v>
      </c>
    </row>
    <row r="99" spans="1:1">
      <c r="A99" s="632">
        <v>14</v>
      </c>
    </row>
    <row r="100" spans="1:1">
      <c r="A100" s="632">
        <v>15</v>
      </c>
    </row>
    <row r="101" spans="1:1">
      <c r="A101" s="632">
        <v>16</v>
      </c>
    </row>
    <row r="102" spans="1:1">
      <c r="A102" s="632">
        <v>17</v>
      </c>
    </row>
    <row r="103" spans="1:1">
      <c r="A103" s="632">
        <v>18</v>
      </c>
    </row>
    <row r="104" spans="1:1">
      <c r="A104" s="632">
        <v>19</v>
      </c>
    </row>
    <row r="105" spans="1:1">
      <c r="A105" s="632">
        <v>20</v>
      </c>
    </row>
    <row r="106" spans="1:1">
      <c r="A106" s="632">
        <v>21</v>
      </c>
    </row>
    <row r="107" spans="1:1">
      <c r="A107" s="632">
        <v>22</v>
      </c>
    </row>
    <row r="108" spans="1:1">
      <c r="A108" s="632">
        <v>23</v>
      </c>
    </row>
    <row r="109" spans="1:1">
      <c r="A109" s="632">
        <v>24</v>
      </c>
    </row>
    <row r="110" spans="1:1">
      <c r="A110" s="632">
        <v>25</v>
      </c>
    </row>
    <row r="111" spans="1:1">
      <c r="A111" s="632">
        <v>26</v>
      </c>
    </row>
    <row r="112" spans="1:1">
      <c r="A112" s="632">
        <v>27</v>
      </c>
    </row>
    <row r="113" spans="1:1">
      <c r="A113" s="632">
        <v>28</v>
      </c>
    </row>
    <row r="114" spans="1:1">
      <c r="A114" s="632">
        <v>29</v>
      </c>
    </row>
    <row r="115" spans="1:1">
      <c r="A115" s="632">
        <v>30</v>
      </c>
    </row>
    <row r="116" spans="1:1">
      <c r="A116" s="632">
        <v>31</v>
      </c>
    </row>
    <row r="117" spans="1:1">
      <c r="A117" s="632">
        <v>32</v>
      </c>
    </row>
    <row r="118" spans="1:1">
      <c r="A118" s="632">
        <v>33</v>
      </c>
    </row>
    <row r="119" spans="1:1">
      <c r="A119" s="632">
        <v>34</v>
      </c>
    </row>
    <row r="120" spans="1:1">
      <c r="A120" s="632">
        <v>35</v>
      </c>
    </row>
    <row r="121" spans="1:1">
      <c r="A121" s="632">
        <v>36</v>
      </c>
    </row>
    <row r="122" spans="1:1">
      <c r="A122" s="632">
        <v>37</v>
      </c>
    </row>
    <row r="123" spans="1:1">
      <c r="A123" s="632">
        <v>38</v>
      </c>
    </row>
    <row r="124" spans="1:1">
      <c r="A124" s="632">
        <v>39</v>
      </c>
    </row>
    <row r="125" spans="1:1">
      <c r="A125" s="632">
        <v>40</v>
      </c>
    </row>
    <row r="126" spans="1:1">
      <c r="A126" s="632">
        <v>41</v>
      </c>
    </row>
    <row r="127" spans="1:1">
      <c r="A127" s="632">
        <v>42</v>
      </c>
    </row>
    <row r="128" spans="1:1">
      <c r="A128" s="632">
        <v>43</v>
      </c>
    </row>
    <row r="129" spans="1:1">
      <c r="A129" s="632">
        <v>44</v>
      </c>
    </row>
    <row r="130" spans="1:1">
      <c r="A130" s="632">
        <v>45</v>
      </c>
    </row>
    <row r="131" spans="1:1">
      <c r="A131" s="632">
        <v>46</v>
      </c>
    </row>
    <row r="132" spans="1:1">
      <c r="A132" s="632">
        <v>47</v>
      </c>
    </row>
    <row r="133" spans="1:1">
      <c r="A133" s="632">
        <v>48</v>
      </c>
    </row>
    <row r="134" spans="1:1">
      <c r="A134" s="632">
        <v>49</v>
      </c>
    </row>
    <row r="135" spans="1:1">
      <c r="A135" s="632">
        <v>50</v>
      </c>
    </row>
    <row r="136" spans="1:1">
      <c r="A136" s="632">
        <v>51</v>
      </c>
    </row>
    <row r="137" spans="1:1">
      <c r="A137" s="632">
        <v>52</v>
      </c>
    </row>
    <row r="138" spans="1:1">
      <c r="A138" s="632">
        <v>53</v>
      </c>
    </row>
    <row r="139" spans="1:1">
      <c r="A139" s="632">
        <v>54</v>
      </c>
    </row>
    <row r="140" spans="1:1">
      <c r="A140" s="632">
        <v>55</v>
      </c>
    </row>
    <row r="141" spans="1:1">
      <c r="A141" s="632">
        <v>56</v>
      </c>
    </row>
    <row r="142" spans="1:1">
      <c r="A142" s="632">
        <v>57</v>
      </c>
    </row>
    <row r="143" spans="1:1">
      <c r="A143" s="632">
        <v>58</v>
      </c>
    </row>
    <row r="144" spans="1:1">
      <c r="A144" s="632">
        <v>59</v>
      </c>
    </row>
    <row r="145" spans="1:1">
      <c r="A145" s="632">
        <v>60</v>
      </c>
    </row>
    <row r="146" spans="1:1">
      <c r="A146" s="632">
        <v>61</v>
      </c>
    </row>
    <row r="147" spans="1:1">
      <c r="A147" s="632">
        <v>62</v>
      </c>
    </row>
    <row r="148" spans="1:1">
      <c r="A148" s="632">
        <v>63</v>
      </c>
    </row>
    <row r="149" spans="1:1">
      <c r="A149" s="632">
        <v>64</v>
      </c>
    </row>
    <row r="150" spans="1:1">
      <c r="A150" s="632">
        <v>65</v>
      </c>
    </row>
    <row r="151" spans="1:1">
      <c r="A151" s="632">
        <v>66</v>
      </c>
    </row>
    <row r="152" spans="1:1">
      <c r="A152" s="632">
        <v>67</v>
      </c>
    </row>
    <row r="153" spans="1:1">
      <c r="A153" s="632">
        <v>68</v>
      </c>
    </row>
    <row r="154" spans="1:1">
      <c r="A154" s="632">
        <v>69</v>
      </c>
    </row>
    <row r="155" spans="1:1">
      <c r="A155" s="632">
        <v>70</v>
      </c>
    </row>
    <row r="156" spans="1:1">
      <c r="A156" s="632">
        <v>71</v>
      </c>
    </row>
    <row r="157" spans="1:1">
      <c r="A157" s="632">
        <v>72</v>
      </c>
    </row>
    <row r="158" spans="1:1">
      <c r="A158" s="632">
        <v>73</v>
      </c>
    </row>
    <row r="159" spans="1:1">
      <c r="A159" s="632">
        <v>74</v>
      </c>
    </row>
    <row r="160" spans="1:1">
      <c r="A160" s="632">
        <v>75</v>
      </c>
    </row>
    <row r="161" spans="1:82">
      <c r="A161" s="632">
        <v>76</v>
      </c>
    </row>
    <row r="162" spans="1:82">
      <c r="A162" s="632">
        <v>77</v>
      </c>
    </row>
    <row r="163" spans="1:82">
      <c r="A163" s="632">
        <v>78</v>
      </c>
    </row>
    <row r="164" spans="1:82">
      <c r="A164" s="632">
        <v>79</v>
      </c>
    </row>
    <row r="165" spans="1:82">
      <c r="A165" s="632">
        <v>80</v>
      </c>
    </row>
    <row r="166" spans="1:82">
      <c r="A166" s="632">
        <v>81</v>
      </c>
    </row>
    <row r="169" spans="1:82">
      <c r="A169" s="631" t="s">
        <v>806</v>
      </c>
      <c r="B169" s="632">
        <v>1</v>
      </c>
      <c r="C169" s="632">
        <v>2</v>
      </c>
      <c r="D169" s="632">
        <v>3</v>
      </c>
      <c r="E169" s="632">
        <v>4</v>
      </c>
      <c r="F169" s="632">
        <v>5</v>
      </c>
      <c r="G169" s="632">
        <v>6</v>
      </c>
      <c r="H169" s="632">
        <v>7</v>
      </c>
      <c r="I169" s="632">
        <v>8</v>
      </c>
      <c r="J169" s="632">
        <v>9</v>
      </c>
      <c r="K169" s="632">
        <v>10</v>
      </c>
      <c r="L169" s="632">
        <v>11</v>
      </c>
      <c r="M169" s="632">
        <v>12</v>
      </c>
      <c r="N169" s="632">
        <v>13</v>
      </c>
      <c r="O169" s="632">
        <v>14</v>
      </c>
      <c r="P169" s="632">
        <v>15</v>
      </c>
      <c r="Q169" s="632">
        <v>16</v>
      </c>
      <c r="R169" s="632">
        <v>17</v>
      </c>
      <c r="S169" s="632">
        <v>18</v>
      </c>
      <c r="T169" s="632">
        <v>19</v>
      </c>
      <c r="U169" s="632">
        <v>20</v>
      </c>
      <c r="V169" s="632">
        <v>21</v>
      </c>
      <c r="W169" s="632">
        <v>22</v>
      </c>
      <c r="X169" s="632">
        <v>23</v>
      </c>
      <c r="Y169" s="632">
        <v>24</v>
      </c>
      <c r="Z169" s="632">
        <v>25</v>
      </c>
      <c r="AA169" s="632">
        <v>26</v>
      </c>
      <c r="AB169" s="632">
        <v>27</v>
      </c>
      <c r="AC169" s="632">
        <v>28</v>
      </c>
      <c r="AD169" s="632">
        <v>29</v>
      </c>
      <c r="AE169" s="632">
        <v>30</v>
      </c>
      <c r="AF169" s="632">
        <v>31</v>
      </c>
      <c r="AG169" s="632">
        <v>32</v>
      </c>
      <c r="AH169" s="632">
        <v>33</v>
      </c>
      <c r="AI169" s="632">
        <v>34</v>
      </c>
      <c r="AJ169" s="632">
        <v>35</v>
      </c>
      <c r="AK169" s="632">
        <v>36</v>
      </c>
      <c r="AL169" s="632">
        <v>37</v>
      </c>
      <c r="AM169" s="632">
        <v>38</v>
      </c>
      <c r="AN169" s="632">
        <v>39</v>
      </c>
      <c r="AO169" s="632">
        <v>40</v>
      </c>
      <c r="AP169" s="632">
        <v>41</v>
      </c>
      <c r="AQ169" s="632">
        <v>42</v>
      </c>
      <c r="AR169" s="632">
        <v>43</v>
      </c>
      <c r="AS169" s="632">
        <v>44</v>
      </c>
      <c r="AT169" s="632">
        <v>45</v>
      </c>
      <c r="AU169" s="632">
        <v>46</v>
      </c>
      <c r="AV169" s="632">
        <v>47</v>
      </c>
      <c r="AW169" s="632">
        <v>48</v>
      </c>
      <c r="AX169" s="632">
        <v>49</v>
      </c>
      <c r="AY169" s="632">
        <v>50</v>
      </c>
      <c r="AZ169" s="632">
        <v>51</v>
      </c>
      <c r="BA169" s="632">
        <v>52</v>
      </c>
      <c r="BB169" s="632">
        <v>53</v>
      </c>
      <c r="BC169" s="632">
        <v>54</v>
      </c>
      <c r="BD169" s="632">
        <v>55</v>
      </c>
      <c r="BE169" s="632">
        <v>56</v>
      </c>
      <c r="BF169" s="632">
        <v>57</v>
      </c>
      <c r="BG169" s="632">
        <v>58</v>
      </c>
      <c r="BH169" s="632">
        <v>59</v>
      </c>
      <c r="BI169" s="632">
        <v>60</v>
      </c>
      <c r="BJ169" s="632">
        <v>61</v>
      </c>
      <c r="BK169" s="632">
        <v>62</v>
      </c>
      <c r="BL169" s="632">
        <v>63</v>
      </c>
      <c r="BM169" s="632">
        <v>64</v>
      </c>
      <c r="BN169" s="632">
        <v>65</v>
      </c>
      <c r="BO169" s="632">
        <v>66</v>
      </c>
      <c r="BP169" s="632">
        <v>67</v>
      </c>
      <c r="BQ169" s="632">
        <v>68</v>
      </c>
      <c r="BR169" s="632">
        <v>69</v>
      </c>
      <c r="BS169" s="632">
        <v>70</v>
      </c>
      <c r="BT169" s="632">
        <v>71</v>
      </c>
      <c r="BU169" s="632">
        <v>72</v>
      </c>
      <c r="BV169" s="632">
        <v>73</v>
      </c>
      <c r="BW169" s="632">
        <v>74</v>
      </c>
      <c r="BX169" s="632">
        <v>75</v>
      </c>
      <c r="BY169" s="632">
        <v>76</v>
      </c>
      <c r="BZ169" s="632">
        <v>77</v>
      </c>
      <c r="CA169" s="632">
        <v>78</v>
      </c>
      <c r="CB169" s="632">
        <v>79</v>
      </c>
      <c r="CC169" s="632">
        <v>80</v>
      </c>
      <c r="CD169" s="632">
        <v>81</v>
      </c>
    </row>
    <row r="170" spans="1:82">
      <c r="A170" s="632">
        <v>1</v>
      </c>
    </row>
    <row r="171" spans="1:82">
      <c r="A171" s="632">
        <v>2</v>
      </c>
    </row>
    <row r="172" spans="1:82">
      <c r="A172" s="632">
        <v>3</v>
      </c>
    </row>
    <row r="173" spans="1:82">
      <c r="A173" s="632">
        <v>4</v>
      </c>
    </row>
    <row r="174" spans="1:82">
      <c r="A174" s="632">
        <v>5</v>
      </c>
    </row>
    <row r="175" spans="1:82">
      <c r="A175" s="632">
        <v>6</v>
      </c>
    </row>
    <row r="176" spans="1:82">
      <c r="A176" s="632">
        <v>7</v>
      </c>
    </row>
    <row r="177" spans="1:1">
      <c r="A177" s="632">
        <v>8</v>
      </c>
    </row>
    <row r="178" spans="1:1">
      <c r="A178" s="632">
        <v>9</v>
      </c>
    </row>
    <row r="179" spans="1:1">
      <c r="A179" s="632">
        <v>10</v>
      </c>
    </row>
    <row r="180" spans="1:1">
      <c r="A180" s="632">
        <v>11</v>
      </c>
    </row>
    <row r="181" spans="1:1">
      <c r="A181" s="632">
        <v>12</v>
      </c>
    </row>
    <row r="182" spans="1:1">
      <c r="A182" s="632">
        <v>13</v>
      </c>
    </row>
    <row r="183" spans="1:1">
      <c r="A183" s="632">
        <v>14</v>
      </c>
    </row>
    <row r="184" spans="1:1">
      <c r="A184" s="632">
        <v>15</v>
      </c>
    </row>
    <row r="185" spans="1:1">
      <c r="A185" s="632">
        <v>16</v>
      </c>
    </row>
    <row r="186" spans="1:1">
      <c r="A186" s="632">
        <v>17</v>
      </c>
    </row>
    <row r="187" spans="1:1">
      <c r="A187" s="632">
        <v>18</v>
      </c>
    </row>
    <row r="188" spans="1:1">
      <c r="A188" s="632">
        <v>19</v>
      </c>
    </row>
    <row r="189" spans="1:1">
      <c r="A189" s="632">
        <v>20</v>
      </c>
    </row>
    <row r="190" spans="1:1">
      <c r="A190" s="632">
        <v>21</v>
      </c>
    </row>
    <row r="191" spans="1:1">
      <c r="A191" s="632">
        <v>22</v>
      </c>
    </row>
    <row r="192" spans="1:1">
      <c r="A192" s="632">
        <v>23</v>
      </c>
    </row>
    <row r="193" spans="1:1">
      <c r="A193" s="632">
        <v>24</v>
      </c>
    </row>
    <row r="194" spans="1:1">
      <c r="A194" s="632">
        <v>25</v>
      </c>
    </row>
    <row r="195" spans="1:1">
      <c r="A195" s="632">
        <v>26</v>
      </c>
    </row>
    <row r="196" spans="1:1">
      <c r="A196" s="632">
        <v>27</v>
      </c>
    </row>
    <row r="197" spans="1:1">
      <c r="A197" s="632">
        <v>28</v>
      </c>
    </row>
    <row r="198" spans="1:1">
      <c r="A198" s="632">
        <v>29</v>
      </c>
    </row>
    <row r="199" spans="1:1">
      <c r="A199" s="632">
        <v>30</v>
      </c>
    </row>
    <row r="200" spans="1:1">
      <c r="A200" s="632">
        <v>31</v>
      </c>
    </row>
    <row r="201" spans="1:1">
      <c r="A201" s="632">
        <v>32</v>
      </c>
    </row>
    <row r="202" spans="1:1">
      <c r="A202" s="632">
        <v>33</v>
      </c>
    </row>
    <row r="203" spans="1:1">
      <c r="A203" s="632">
        <v>34</v>
      </c>
    </row>
    <row r="204" spans="1:1">
      <c r="A204" s="632">
        <v>35</v>
      </c>
    </row>
    <row r="205" spans="1:1">
      <c r="A205" s="632">
        <v>36</v>
      </c>
    </row>
    <row r="206" spans="1:1">
      <c r="A206" s="632">
        <v>37</v>
      </c>
    </row>
    <row r="207" spans="1:1">
      <c r="A207" s="632">
        <v>38</v>
      </c>
    </row>
    <row r="208" spans="1:1">
      <c r="A208" s="632">
        <v>39</v>
      </c>
    </row>
    <row r="209" spans="1:1">
      <c r="A209" s="632">
        <v>40</v>
      </c>
    </row>
    <row r="210" spans="1:1">
      <c r="A210" s="632">
        <v>41</v>
      </c>
    </row>
    <row r="211" spans="1:1">
      <c r="A211" s="632">
        <v>42</v>
      </c>
    </row>
    <row r="212" spans="1:1">
      <c r="A212" s="632">
        <v>43</v>
      </c>
    </row>
    <row r="213" spans="1:1">
      <c r="A213" s="632">
        <v>44</v>
      </c>
    </row>
    <row r="214" spans="1:1">
      <c r="A214" s="632">
        <v>45</v>
      </c>
    </row>
    <row r="215" spans="1:1">
      <c r="A215" s="632">
        <v>46</v>
      </c>
    </row>
    <row r="216" spans="1:1">
      <c r="A216" s="632">
        <v>47</v>
      </c>
    </row>
    <row r="217" spans="1:1">
      <c r="A217" s="632">
        <v>48</v>
      </c>
    </row>
    <row r="218" spans="1:1">
      <c r="A218" s="632">
        <v>49</v>
      </c>
    </row>
    <row r="219" spans="1:1">
      <c r="A219" s="632">
        <v>50</v>
      </c>
    </row>
    <row r="220" spans="1:1">
      <c r="A220" s="632">
        <v>51</v>
      </c>
    </row>
    <row r="221" spans="1:1">
      <c r="A221" s="632">
        <v>52</v>
      </c>
    </row>
    <row r="222" spans="1:1">
      <c r="A222" s="632">
        <v>53</v>
      </c>
    </row>
    <row r="223" spans="1:1">
      <c r="A223" s="632">
        <v>54</v>
      </c>
    </row>
    <row r="224" spans="1:1">
      <c r="A224" s="632">
        <v>55</v>
      </c>
    </row>
    <row r="225" spans="1:1">
      <c r="A225" s="632">
        <v>56</v>
      </c>
    </row>
    <row r="226" spans="1:1">
      <c r="A226" s="632">
        <v>57</v>
      </c>
    </row>
    <row r="227" spans="1:1">
      <c r="A227" s="632">
        <v>58</v>
      </c>
    </row>
    <row r="228" spans="1:1">
      <c r="A228" s="632">
        <v>59</v>
      </c>
    </row>
    <row r="229" spans="1:1">
      <c r="A229" s="632">
        <v>60</v>
      </c>
    </row>
    <row r="230" spans="1:1">
      <c r="A230" s="632">
        <v>61</v>
      </c>
    </row>
    <row r="231" spans="1:1">
      <c r="A231" s="632">
        <v>62</v>
      </c>
    </row>
    <row r="232" spans="1:1">
      <c r="A232" s="632">
        <v>63</v>
      </c>
    </row>
    <row r="233" spans="1:1">
      <c r="A233" s="632">
        <v>64</v>
      </c>
    </row>
    <row r="234" spans="1:1">
      <c r="A234" s="632">
        <v>65</v>
      </c>
    </row>
    <row r="235" spans="1:1">
      <c r="A235" s="632">
        <v>66</v>
      </c>
    </row>
    <row r="236" spans="1:1">
      <c r="A236" s="632">
        <v>67</v>
      </c>
    </row>
    <row r="237" spans="1:1">
      <c r="A237" s="632">
        <v>68</v>
      </c>
    </row>
    <row r="238" spans="1:1">
      <c r="A238" s="632">
        <v>69</v>
      </c>
    </row>
    <row r="239" spans="1:1">
      <c r="A239" s="632">
        <v>70</v>
      </c>
    </row>
    <row r="240" spans="1:1">
      <c r="A240" s="632">
        <v>71</v>
      </c>
    </row>
    <row r="241" spans="1:1">
      <c r="A241" s="632">
        <v>72</v>
      </c>
    </row>
    <row r="242" spans="1:1">
      <c r="A242" s="632">
        <v>73</v>
      </c>
    </row>
    <row r="243" spans="1:1">
      <c r="A243" s="632">
        <v>74</v>
      </c>
    </row>
    <row r="244" spans="1:1">
      <c r="A244" s="632">
        <v>75</v>
      </c>
    </row>
    <row r="245" spans="1:1">
      <c r="A245" s="632">
        <v>76</v>
      </c>
    </row>
    <row r="246" spans="1:1">
      <c r="A246" s="632">
        <v>77</v>
      </c>
    </row>
    <row r="247" spans="1:1">
      <c r="A247" s="632">
        <v>78</v>
      </c>
    </row>
    <row r="248" spans="1:1">
      <c r="A248" s="632">
        <v>79</v>
      </c>
    </row>
    <row r="249" spans="1:1">
      <c r="A249" s="632">
        <v>80</v>
      </c>
    </row>
    <row r="250" spans="1:1">
      <c r="A250" s="632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5888-D83A-4E92-A137-00B1D1DAB7C5}">
  <dimension ref="A1:CD82"/>
  <sheetViews>
    <sheetView workbookViewId="0">
      <selection activeCell="D7" sqref="D7"/>
    </sheetView>
  </sheetViews>
  <sheetFormatPr defaultRowHeight="14.5"/>
  <cols>
    <col min="1" max="1" width="15.26953125" bestFit="1" customWidth="1"/>
  </cols>
  <sheetData>
    <row r="1" spans="1:82">
      <c r="A1" s="631" t="s">
        <v>810</v>
      </c>
      <c r="B1" s="632">
        <v>1</v>
      </c>
      <c r="C1" s="632">
        <v>2</v>
      </c>
      <c r="D1" s="632">
        <v>3</v>
      </c>
      <c r="E1" s="632">
        <v>4</v>
      </c>
      <c r="F1" s="632">
        <v>5</v>
      </c>
      <c r="G1" s="632">
        <v>6</v>
      </c>
      <c r="H1" s="632">
        <v>7</v>
      </c>
      <c r="I1" s="632">
        <v>8</v>
      </c>
      <c r="J1" s="632">
        <v>9</v>
      </c>
      <c r="K1" s="632">
        <v>10</v>
      </c>
      <c r="L1" s="632">
        <v>11</v>
      </c>
      <c r="M1" s="632">
        <v>12</v>
      </c>
      <c r="N1" s="632">
        <v>13</v>
      </c>
      <c r="O1" s="632">
        <v>14</v>
      </c>
      <c r="P1" s="632">
        <v>15</v>
      </c>
      <c r="Q1" s="632">
        <v>16</v>
      </c>
      <c r="R1" s="632">
        <v>17</v>
      </c>
      <c r="S1" s="632">
        <v>18</v>
      </c>
      <c r="T1" s="632">
        <v>19</v>
      </c>
      <c r="U1" s="632">
        <v>20</v>
      </c>
      <c r="V1" s="632">
        <v>21</v>
      </c>
      <c r="W1" s="632">
        <v>22</v>
      </c>
      <c r="X1" s="632">
        <v>23</v>
      </c>
      <c r="Y1" s="632">
        <v>24</v>
      </c>
      <c r="Z1" s="632">
        <v>25</v>
      </c>
      <c r="AA1" s="632">
        <v>26</v>
      </c>
      <c r="AB1" s="632">
        <v>27</v>
      </c>
      <c r="AC1" s="632">
        <v>28</v>
      </c>
      <c r="AD1" s="632">
        <v>29</v>
      </c>
      <c r="AE1" s="632">
        <v>30</v>
      </c>
      <c r="AF1" s="632">
        <v>31</v>
      </c>
      <c r="AG1" s="632">
        <v>32</v>
      </c>
      <c r="AH1" s="632">
        <v>33</v>
      </c>
      <c r="AI1" s="632">
        <v>34</v>
      </c>
      <c r="AJ1" s="632">
        <v>35</v>
      </c>
      <c r="AK1" s="632">
        <v>36</v>
      </c>
      <c r="AL1" s="632">
        <v>37</v>
      </c>
      <c r="AM1" s="632">
        <v>38</v>
      </c>
      <c r="AN1" s="632">
        <v>39</v>
      </c>
      <c r="AO1" s="632">
        <v>40</v>
      </c>
      <c r="AP1" s="632">
        <v>41</v>
      </c>
      <c r="AQ1" s="632">
        <v>42</v>
      </c>
      <c r="AR1" s="632">
        <v>43</v>
      </c>
      <c r="AS1" s="632">
        <v>44</v>
      </c>
      <c r="AT1" s="632">
        <v>45</v>
      </c>
      <c r="AU1" s="632">
        <v>46</v>
      </c>
      <c r="AV1" s="632">
        <v>47</v>
      </c>
      <c r="AW1" s="632">
        <v>48</v>
      </c>
      <c r="AX1" s="632">
        <v>49</v>
      </c>
      <c r="AY1" s="632">
        <v>50</v>
      </c>
      <c r="AZ1" s="632">
        <v>51</v>
      </c>
      <c r="BA1" s="632">
        <v>52</v>
      </c>
      <c r="BB1" s="632">
        <v>53</v>
      </c>
      <c r="BC1" s="632">
        <v>54</v>
      </c>
      <c r="BD1" s="632">
        <v>55</v>
      </c>
      <c r="BE1" s="632">
        <v>56</v>
      </c>
      <c r="BF1" s="632">
        <v>57</v>
      </c>
      <c r="BG1" s="632">
        <v>58</v>
      </c>
      <c r="BH1" s="632">
        <v>59</v>
      </c>
      <c r="BI1" s="632">
        <v>60</v>
      </c>
      <c r="BJ1" s="632">
        <v>61</v>
      </c>
      <c r="BK1" s="632">
        <v>62</v>
      </c>
      <c r="BL1" s="632">
        <v>63</v>
      </c>
      <c r="BM1" s="632">
        <v>64</v>
      </c>
      <c r="BN1" s="632">
        <v>65</v>
      </c>
      <c r="BO1" s="632">
        <v>66</v>
      </c>
      <c r="BP1" s="632">
        <v>67</v>
      </c>
      <c r="BQ1" s="632">
        <v>68</v>
      </c>
      <c r="BR1" s="632">
        <v>69</v>
      </c>
      <c r="BS1" s="632">
        <v>70</v>
      </c>
      <c r="BT1" s="632">
        <v>71</v>
      </c>
      <c r="BU1" s="632">
        <v>72</v>
      </c>
      <c r="BV1" s="632">
        <v>73</v>
      </c>
      <c r="BW1" s="632">
        <v>74</v>
      </c>
      <c r="BX1" s="632">
        <v>75</v>
      </c>
      <c r="BY1" s="632">
        <v>76</v>
      </c>
      <c r="BZ1" s="632">
        <v>77</v>
      </c>
      <c r="CA1" s="632">
        <v>78</v>
      </c>
      <c r="CB1" s="632">
        <v>79</v>
      </c>
      <c r="CC1" s="632">
        <v>80</v>
      </c>
      <c r="CD1" s="632">
        <v>81</v>
      </c>
    </row>
    <row r="2" spans="1:82">
      <c r="A2" s="632">
        <v>1</v>
      </c>
      <c r="B2" s="633"/>
      <c r="C2" s="633" t="s">
        <v>807</v>
      </c>
    </row>
    <row r="3" spans="1:82">
      <c r="A3" s="632">
        <v>2</v>
      </c>
    </row>
    <row r="4" spans="1:82">
      <c r="A4" s="632">
        <v>3</v>
      </c>
    </row>
    <row r="5" spans="1:82">
      <c r="A5" s="632">
        <v>4</v>
      </c>
    </row>
    <row r="6" spans="1:82">
      <c r="A6" s="632">
        <v>5</v>
      </c>
    </row>
    <row r="7" spans="1:82">
      <c r="A7" s="632">
        <v>6</v>
      </c>
    </row>
    <row r="8" spans="1:82">
      <c r="A8" s="632">
        <v>7</v>
      </c>
    </row>
    <row r="9" spans="1:82">
      <c r="A9" s="632">
        <v>8</v>
      </c>
    </row>
    <row r="10" spans="1:82">
      <c r="A10" s="632">
        <v>9</v>
      </c>
    </row>
    <row r="11" spans="1:82">
      <c r="A11" s="632">
        <v>10</v>
      </c>
    </row>
    <row r="12" spans="1:82">
      <c r="A12" s="632">
        <v>11</v>
      </c>
    </row>
    <row r="13" spans="1:82">
      <c r="A13" s="632">
        <v>12</v>
      </c>
    </row>
    <row r="14" spans="1:82">
      <c r="A14" s="632">
        <v>13</v>
      </c>
    </row>
    <row r="15" spans="1:82">
      <c r="A15" s="632">
        <v>14</v>
      </c>
    </row>
    <row r="16" spans="1:82">
      <c r="A16" s="632">
        <v>15</v>
      </c>
    </row>
    <row r="17" spans="1:1">
      <c r="A17" s="632">
        <v>16</v>
      </c>
    </row>
    <row r="18" spans="1:1">
      <c r="A18" s="632">
        <v>17</v>
      </c>
    </row>
    <row r="19" spans="1:1">
      <c r="A19" s="632">
        <v>18</v>
      </c>
    </row>
    <row r="20" spans="1:1">
      <c r="A20" s="632">
        <v>19</v>
      </c>
    </row>
    <row r="21" spans="1:1">
      <c r="A21" s="632">
        <v>20</v>
      </c>
    </row>
    <row r="22" spans="1:1">
      <c r="A22" s="632">
        <v>21</v>
      </c>
    </row>
    <row r="23" spans="1:1">
      <c r="A23" s="632">
        <v>22</v>
      </c>
    </row>
    <row r="24" spans="1:1">
      <c r="A24" s="632">
        <v>23</v>
      </c>
    </row>
    <row r="25" spans="1:1">
      <c r="A25" s="632">
        <v>24</v>
      </c>
    </row>
    <row r="26" spans="1:1">
      <c r="A26" s="632">
        <v>25</v>
      </c>
    </row>
    <row r="27" spans="1:1">
      <c r="A27" s="632">
        <v>26</v>
      </c>
    </row>
    <row r="28" spans="1:1">
      <c r="A28" s="632">
        <v>27</v>
      </c>
    </row>
    <row r="29" spans="1:1">
      <c r="A29" s="632">
        <v>28</v>
      </c>
    </row>
    <row r="30" spans="1:1">
      <c r="A30" s="632">
        <v>29</v>
      </c>
    </row>
    <row r="31" spans="1:1">
      <c r="A31" s="632">
        <v>30</v>
      </c>
    </row>
    <row r="32" spans="1:1">
      <c r="A32" s="632">
        <v>31</v>
      </c>
    </row>
    <row r="33" spans="1:1">
      <c r="A33" s="632">
        <v>32</v>
      </c>
    </row>
    <row r="34" spans="1:1">
      <c r="A34" s="632">
        <v>33</v>
      </c>
    </row>
    <row r="35" spans="1:1">
      <c r="A35" s="632">
        <v>34</v>
      </c>
    </row>
    <row r="36" spans="1:1">
      <c r="A36" s="632">
        <v>35</v>
      </c>
    </row>
    <row r="37" spans="1:1">
      <c r="A37" s="632">
        <v>36</v>
      </c>
    </row>
    <row r="38" spans="1:1">
      <c r="A38" s="632">
        <v>37</v>
      </c>
    </row>
    <row r="39" spans="1:1">
      <c r="A39" s="632">
        <v>38</v>
      </c>
    </row>
    <row r="40" spans="1:1">
      <c r="A40" s="632">
        <v>39</v>
      </c>
    </row>
    <row r="41" spans="1:1">
      <c r="A41" s="632">
        <v>40</v>
      </c>
    </row>
    <row r="42" spans="1:1">
      <c r="A42" s="632">
        <v>41</v>
      </c>
    </row>
    <row r="43" spans="1:1">
      <c r="A43" s="632">
        <v>42</v>
      </c>
    </row>
    <row r="44" spans="1:1">
      <c r="A44" s="632">
        <v>43</v>
      </c>
    </row>
    <row r="45" spans="1:1">
      <c r="A45" s="632">
        <v>44</v>
      </c>
    </row>
    <row r="46" spans="1:1">
      <c r="A46" s="632">
        <v>45</v>
      </c>
    </row>
    <row r="47" spans="1:1">
      <c r="A47" s="632">
        <v>46</v>
      </c>
    </row>
    <row r="48" spans="1:1">
      <c r="A48" s="632">
        <v>47</v>
      </c>
    </row>
    <row r="49" spans="1:1">
      <c r="A49" s="632">
        <v>48</v>
      </c>
    </row>
    <row r="50" spans="1:1">
      <c r="A50" s="632">
        <v>49</v>
      </c>
    </row>
    <row r="51" spans="1:1">
      <c r="A51" s="632">
        <v>50</v>
      </c>
    </row>
    <row r="52" spans="1:1">
      <c r="A52" s="632">
        <v>51</v>
      </c>
    </row>
    <row r="53" spans="1:1">
      <c r="A53" s="632">
        <v>52</v>
      </c>
    </row>
    <row r="54" spans="1:1">
      <c r="A54" s="632">
        <v>53</v>
      </c>
    </row>
    <row r="55" spans="1:1">
      <c r="A55" s="632">
        <v>54</v>
      </c>
    </row>
    <row r="56" spans="1:1">
      <c r="A56" s="632">
        <v>55</v>
      </c>
    </row>
    <row r="57" spans="1:1">
      <c r="A57" s="632">
        <v>56</v>
      </c>
    </row>
    <row r="58" spans="1:1">
      <c r="A58" s="632">
        <v>57</v>
      </c>
    </row>
    <row r="59" spans="1:1">
      <c r="A59" s="632">
        <v>58</v>
      </c>
    </row>
    <row r="60" spans="1:1">
      <c r="A60" s="632">
        <v>59</v>
      </c>
    </row>
    <row r="61" spans="1:1">
      <c r="A61" s="632">
        <v>60</v>
      </c>
    </row>
    <row r="62" spans="1:1">
      <c r="A62" s="632">
        <v>61</v>
      </c>
    </row>
    <row r="63" spans="1:1">
      <c r="A63" s="632">
        <v>62</v>
      </c>
    </row>
    <row r="64" spans="1:1">
      <c r="A64" s="632">
        <v>63</v>
      </c>
    </row>
    <row r="65" spans="1:1">
      <c r="A65" s="632">
        <v>64</v>
      </c>
    </row>
    <row r="66" spans="1:1">
      <c r="A66" s="632">
        <v>65</v>
      </c>
    </row>
    <row r="67" spans="1:1">
      <c r="A67" s="632">
        <v>66</v>
      </c>
    </row>
    <row r="68" spans="1:1">
      <c r="A68" s="632">
        <v>67</v>
      </c>
    </row>
    <row r="69" spans="1:1">
      <c r="A69" s="632">
        <v>68</v>
      </c>
    </row>
    <row r="70" spans="1:1">
      <c r="A70" s="632">
        <v>69</v>
      </c>
    </row>
    <row r="71" spans="1:1">
      <c r="A71" s="632">
        <v>70</v>
      </c>
    </row>
    <row r="72" spans="1:1">
      <c r="A72" s="632">
        <v>71</v>
      </c>
    </row>
    <row r="73" spans="1:1">
      <c r="A73" s="632">
        <v>72</v>
      </c>
    </row>
    <row r="74" spans="1:1">
      <c r="A74" s="632">
        <v>73</v>
      </c>
    </row>
    <row r="75" spans="1:1">
      <c r="A75" s="632">
        <v>74</v>
      </c>
    </row>
    <row r="76" spans="1:1">
      <c r="A76" s="632">
        <v>75</v>
      </c>
    </row>
    <row r="77" spans="1:1">
      <c r="A77" s="632">
        <v>76</v>
      </c>
    </row>
    <row r="78" spans="1:1">
      <c r="A78" s="632">
        <v>77</v>
      </c>
    </row>
    <row r="79" spans="1:1">
      <c r="A79" s="632">
        <v>78</v>
      </c>
    </row>
    <row r="80" spans="1:1">
      <c r="A80" s="632">
        <v>79</v>
      </c>
    </row>
    <row r="81" spans="1:1">
      <c r="A81" s="632">
        <v>80</v>
      </c>
    </row>
    <row r="82" spans="1:1">
      <c r="A82" s="632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DCE9-3CF6-4527-8B25-C89052BDE8C9}">
  <dimension ref="A1:CD250"/>
  <sheetViews>
    <sheetView workbookViewId="0">
      <selection activeCell="E3" sqref="E3"/>
    </sheetView>
  </sheetViews>
  <sheetFormatPr defaultRowHeight="14.5"/>
  <cols>
    <col min="1" max="1" width="20.54296875" bestFit="1" customWidth="1"/>
  </cols>
  <sheetData>
    <row r="1" spans="1:82">
      <c r="A1" s="631" t="s">
        <v>809</v>
      </c>
      <c r="B1" s="632">
        <v>1</v>
      </c>
      <c r="C1" s="632">
        <v>2</v>
      </c>
      <c r="D1" s="632">
        <v>3</v>
      </c>
      <c r="E1" s="632">
        <v>4</v>
      </c>
      <c r="F1" s="632">
        <v>5</v>
      </c>
      <c r="G1" s="632">
        <v>6</v>
      </c>
      <c r="H1" s="632">
        <v>7</v>
      </c>
      <c r="I1" s="632">
        <v>8</v>
      </c>
      <c r="J1" s="632">
        <v>9</v>
      </c>
      <c r="K1" s="632">
        <v>10</v>
      </c>
      <c r="L1" s="632">
        <v>11</v>
      </c>
      <c r="M1" s="632">
        <v>12</v>
      </c>
      <c r="N1" s="632">
        <v>13</v>
      </c>
      <c r="O1" s="632">
        <v>14</v>
      </c>
      <c r="P1" s="632">
        <v>15</v>
      </c>
      <c r="Q1" s="632">
        <v>16</v>
      </c>
      <c r="R1" s="632">
        <v>17</v>
      </c>
      <c r="S1" s="632">
        <v>18</v>
      </c>
      <c r="T1" s="632">
        <v>19</v>
      </c>
      <c r="U1" s="632">
        <v>20</v>
      </c>
      <c r="V1" s="632">
        <v>21</v>
      </c>
      <c r="W1" s="632">
        <v>22</v>
      </c>
      <c r="X1" s="632">
        <v>23</v>
      </c>
      <c r="Y1" s="632">
        <v>24</v>
      </c>
      <c r="Z1" s="632">
        <v>25</v>
      </c>
      <c r="AA1" s="632">
        <v>26</v>
      </c>
      <c r="AB1" s="632">
        <v>27</v>
      </c>
      <c r="AC1" s="632">
        <v>28</v>
      </c>
      <c r="AD1" s="632">
        <v>29</v>
      </c>
      <c r="AE1" s="632">
        <v>30</v>
      </c>
      <c r="AF1" s="632">
        <v>31</v>
      </c>
      <c r="AG1" s="632">
        <v>32</v>
      </c>
      <c r="AH1" s="632">
        <v>33</v>
      </c>
      <c r="AI1" s="632">
        <v>34</v>
      </c>
      <c r="AJ1" s="632">
        <v>35</v>
      </c>
      <c r="AK1" s="632">
        <v>36</v>
      </c>
      <c r="AL1" s="632">
        <v>37</v>
      </c>
      <c r="AM1" s="632">
        <v>38</v>
      </c>
      <c r="AN1" s="632">
        <v>39</v>
      </c>
      <c r="AO1" s="632">
        <v>40</v>
      </c>
      <c r="AP1" s="632">
        <v>41</v>
      </c>
      <c r="AQ1" s="632">
        <v>42</v>
      </c>
      <c r="AR1" s="632">
        <v>43</v>
      </c>
      <c r="AS1" s="632">
        <v>44</v>
      </c>
      <c r="AT1" s="632">
        <v>45</v>
      </c>
      <c r="AU1" s="632">
        <v>46</v>
      </c>
      <c r="AV1" s="632">
        <v>47</v>
      </c>
      <c r="AW1" s="632">
        <v>48</v>
      </c>
      <c r="AX1" s="632">
        <v>49</v>
      </c>
      <c r="AY1" s="632">
        <v>50</v>
      </c>
      <c r="AZ1" s="632">
        <v>51</v>
      </c>
      <c r="BA1" s="632">
        <v>52</v>
      </c>
      <c r="BB1" s="632">
        <v>53</v>
      </c>
      <c r="BC1" s="632">
        <v>54</v>
      </c>
      <c r="BD1" s="632">
        <v>55</v>
      </c>
      <c r="BE1" s="632">
        <v>56</v>
      </c>
      <c r="BF1" s="632">
        <v>57</v>
      </c>
      <c r="BG1" s="632">
        <v>58</v>
      </c>
      <c r="BH1" s="632">
        <v>59</v>
      </c>
      <c r="BI1" s="632">
        <v>60</v>
      </c>
      <c r="BJ1" s="632">
        <v>61</v>
      </c>
      <c r="BK1" s="632">
        <v>62</v>
      </c>
      <c r="BL1" s="632">
        <v>63</v>
      </c>
      <c r="BM1" s="632">
        <v>64</v>
      </c>
      <c r="BN1" s="632">
        <v>65</v>
      </c>
      <c r="BO1" s="632">
        <v>66</v>
      </c>
      <c r="BP1" s="632">
        <v>67</v>
      </c>
      <c r="BQ1" s="632">
        <v>68</v>
      </c>
      <c r="BR1" s="632">
        <v>69</v>
      </c>
      <c r="BS1" s="632">
        <v>70</v>
      </c>
      <c r="BT1" s="632">
        <v>71</v>
      </c>
      <c r="BU1" s="632">
        <v>72</v>
      </c>
      <c r="BV1" s="632">
        <v>73</v>
      </c>
      <c r="BW1" s="632">
        <v>74</v>
      </c>
      <c r="BX1" s="632">
        <v>75</v>
      </c>
      <c r="BY1" s="632">
        <v>76</v>
      </c>
      <c r="BZ1" s="632">
        <v>77</v>
      </c>
      <c r="CA1" s="632">
        <v>78</v>
      </c>
      <c r="CB1" s="632">
        <v>79</v>
      </c>
      <c r="CC1" s="632">
        <v>80</v>
      </c>
      <c r="CD1" s="632">
        <v>81</v>
      </c>
    </row>
    <row r="2" spans="1:82">
      <c r="A2" s="632">
        <v>1</v>
      </c>
      <c r="B2" s="633"/>
      <c r="C2" s="633" t="s">
        <v>807</v>
      </c>
    </row>
    <row r="3" spans="1:82">
      <c r="A3" s="632">
        <v>2</v>
      </c>
    </row>
    <row r="4" spans="1:82">
      <c r="A4" s="632">
        <v>3</v>
      </c>
    </row>
    <row r="5" spans="1:82">
      <c r="A5" s="632">
        <v>4</v>
      </c>
    </row>
    <row r="6" spans="1:82">
      <c r="A6" s="632">
        <v>5</v>
      </c>
    </row>
    <row r="7" spans="1:82">
      <c r="A7" s="632">
        <v>6</v>
      </c>
    </row>
    <row r="8" spans="1:82">
      <c r="A8" s="632">
        <v>7</v>
      </c>
    </row>
    <row r="9" spans="1:82">
      <c r="A9" s="632">
        <v>8</v>
      </c>
    </row>
    <row r="10" spans="1:82">
      <c r="A10" s="632">
        <v>9</v>
      </c>
    </row>
    <row r="11" spans="1:82">
      <c r="A11" s="632">
        <v>10</v>
      </c>
    </row>
    <row r="12" spans="1:82">
      <c r="A12" s="632">
        <v>11</v>
      </c>
    </row>
    <row r="13" spans="1:82">
      <c r="A13" s="632">
        <v>12</v>
      </c>
    </row>
    <row r="14" spans="1:82">
      <c r="A14" s="632">
        <v>13</v>
      </c>
    </row>
    <row r="15" spans="1:82">
      <c r="A15" s="632">
        <v>14</v>
      </c>
    </row>
    <row r="16" spans="1:82">
      <c r="A16" s="632">
        <v>15</v>
      </c>
    </row>
    <row r="17" spans="1:1">
      <c r="A17" s="632">
        <v>16</v>
      </c>
    </row>
    <row r="18" spans="1:1">
      <c r="A18" s="632">
        <v>17</v>
      </c>
    </row>
    <row r="19" spans="1:1">
      <c r="A19" s="632">
        <v>18</v>
      </c>
    </row>
    <row r="20" spans="1:1">
      <c r="A20" s="632">
        <v>19</v>
      </c>
    </row>
    <row r="21" spans="1:1">
      <c r="A21" s="632">
        <v>20</v>
      </c>
    </row>
    <row r="22" spans="1:1">
      <c r="A22" s="632">
        <v>21</v>
      </c>
    </row>
    <row r="23" spans="1:1">
      <c r="A23" s="632">
        <v>22</v>
      </c>
    </row>
    <row r="24" spans="1:1">
      <c r="A24" s="632">
        <v>23</v>
      </c>
    </row>
    <row r="25" spans="1:1">
      <c r="A25" s="632">
        <v>24</v>
      </c>
    </row>
    <row r="26" spans="1:1">
      <c r="A26" s="632">
        <v>25</v>
      </c>
    </row>
    <row r="27" spans="1:1">
      <c r="A27" s="632">
        <v>26</v>
      </c>
    </row>
    <row r="28" spans="1:1">
      <c r="A28" s="632">
        <v>27</v>
      </c>
    </row>
    <row r="29" spans="1:1">
      <c r="A29" s="632">
        <v>28</v>
      </c>
    </row>
    <row r="30" spans="1:1">
      <c r="A30" s="632">
        <v>29</v>
      </c>
    </row>
    <row r="31" spans="1:1">
      <c r="A31" s="632">
        <v>30</v>
      </c>
    </row>
    <row r="32" spans="1:1">
      <c r="A32" s="632">
        <v>31</v>
      </c>
    </row>
    <row r="33" spans="1:1">
      <c r="A33" s="632">
        <v>32</v>
      </c>
    </row>
    <row r="34" spans="1:1">
      <c r="A34" s="632">
        <v>33</v>
      </c>
    </row>
    <row r="35" spans="1:1">
      <c r="A35" s="632">
        <v>34</v>
      </c>
    </row>
    <row r="36" spans="1:1">
      <c r="A36" s="632">
        <v>35</v>
      </c>
    </row>
    <row r="37" spans="1:1">
      <c r="A37" s="632">
        <v>36</v>
      </c>
    </row>
    <row r="38" spans="1:1">
      <c r="A38" s="632">
        <v>37</v>
      </c>
    </row>
    <row r="39" spans="1:1">
      <c r="A39" s="632">
        <v>38</v>
      </c>
    </row>
    <row r="40" spans="1:1">
      <c r="A40" s="632">
        <v>39</v>
      </c>
    </row>
    <row r="41" spans="1:1">
      <c r="A41" s="632">
        <v>40</v>
      </c>
    </row>
    <row r="42" spans="1:1">
      <c r="A42" s="632">
        <v>41</v>
      </c>
    </row>
    <row r="43" spans="1:1">
      <c r="A43" s="632">
        <v>42</v>
      </c>
    </row>
    <row r="44" spans="1:1">
      <c r="A44" s="632">
        <v>43</v>
      </c>
    </row>
    <row r="45" spans="1:1">
      <c r="A45" s="632">
        <v>44</v>
      </c>
    </row>
    <row r="46" spans="1:1">
      <c r="A46" s="632">
        <v>45</v>
      </c>
    </row>
    <row r="47" spans="1:1">
      <c r="A47" s="632">
        <v>46</v>
      </c>
    </row>
    <row r="48" spans="1:1">
      <c r="A48" s="632">
        <v>47</v>
      </c>
    </row>
    <row r="49" spans="1:1">
      <c r="A49" s="632">
        <v>48</v>
      </c>
    </row>
    <row r="50" spans="1:1">
      <c r="A50" s="632">
        <v>49</v>
      </c>
    </row>
    <row r="51" spans="1:1">
      <c r="A51" s="632">
        <v>50</v>
      </c>
    </row>
    <row r="52" spans="1:1">
      <c r="A52" s="632">
        <v>51</v>
      </c>
    </row>
    <row r="53" spans="1:1">
      <c r="A53" s="632">
        <v>52</v>
      </c>
    </row>
    <row r="54" spans="1:1">
      <c r="A54" s="632">
        <v>53</v>
      </c>
    </row>
    <row r="55" spans="1:1">
      <c r="A55" s="632">
        <v>54</v>
      </c>
    </row>
    <row r="56" spans="1:1">
      <c r="A56" s="632">
        <v>55</v>
      </c>
    </row>
    <row r="57" spans="1:1">
      <c r="A57" s="632">
        <v>56</v>
      </c>
    </row>
    <row r="58" spans="1:1">
      <c r="A58" s="632">
        <v>57</v>
      </c>
    </row>
    <row r="59" spans="1:1">
      <c r="A59" s="632">
        <v>58</v>
      </c>
    </row>
    <row r="60" spans="1:1">
      <c r="A60" s="632">
        <v>59</v>
      </c>
    </row>
    <row r="61" spans="1:1">
      <c r="A61" s="632">
        <v>60</v>
      </c>
    </row>
    <row r="62" spans="1:1">
      <c r="A62" s="632">
        <v>61</v>
      </c>
    </row>
    <row r="63" spans="1:1">
      <c r="A63" s="632">
        <v>62</v>
      </c>
    </row>
    <row r="64" spans="1:1">
      <c r="A64" s="632">
        <v>63</v>
      </c>
    </row>
    <row r="65" spans="1:1">
      <c r="A65" s="632">
        <v>64</v>
      </c>
    </row>
    <row r="66" spans="1:1">
      <c r="A66" s="632">
        <v>65</v>
      </c>
    </row>
    <row r="67" spans="1:1">
      <c r="A67" s="632">
        <v>66</v>
      </c>
    </row>
    <row r="68" spans="1:1">
      <c r="A68" s="632">
        <v>67</v>
      </c>
    </row>
    <row r="69" spans="1:1">
      <c r="A69" s="632">
        <v>68</v>
      </c>
    </row>
    <row r="70" spans="1:1">
      <c r="A70" s="632">
        <v>69</v>
      </c>
    </row>
    <row r="71" spans="1:1">
      <c r="A71" s="632">
        <v>70</v>
      </c>
    </row>
    <row r="72" spans="1:1">
      <c r="A72" s="632">
        <v>71</v>
      </c>
    </row>
    <row r="73" spans="1:1">
      <c r="A73" s="632">
        <v>72</v>
      </c>
    </row>
    <row r="74" spans="1:1">
      <c r="A74" s="632">
        <v>73</v>
      </c>
    </row>
    <row r="75" spans="1:1">
      <c r="A75" s="632">
        <v>74</v>
      </c>
    </row>
    <row r="76" spans="1:1">
      <c r="A76" s="632">
        <v>75</v>
      </c>
    </row>
    <row r="77" spans="1:1">
      <c r="A77" s="632">
        <v>76</v>
      </c>
    </row>
    <row r="78" spans="1:1">
      <c r="A78" s="632">
        <v>77</v>
      </c>
    </row>
    <row r="79" spans="1:1">
      <c r="A79" s="632">
        <v>78</v>
      </c>
    </row>
    <row r="80" spans="1:1">
      <c r="A80" s="632">
        <v>79</v>
      </c>
    </row>
    <row r="81" spans="1:82">
      <c r="A81" s="632">
        <v>80</v>
      </c>
    </row>
    <row r="82" spans="1:82">
      <c r="A82" s="632">
        <v>81</v>
      </c>
    </row>
    <row r="84" spans="1:82">
      <c r="A84" s="589"/>
    </row>
    <row r="85" spans="1:82">
      <c r="A85" s="631" t="s">
        <v>806</v>
      </c>
      <c r="B85" s="632">
        <v>1</v>
      </c>
      <c r="C85" s="632">
        <v>2</v>
      </c>
      <c r="D85" s="632">
        <v>3</v>
      </c>
      <c r="E85" s="632">
        <v>4</v>
      </c>
      <c r="F85" s="632">
        <v>5</v>
      </c>
      <c r="G85" s="632">
        <v>6</v>
      </c>
      <c r="H85" s="632">
        <v>7</v>
      </c>
      <c r="I85" s="632">
        <v>8</v>
      </c>
      <c r="J85" s="632">
        <v>9</v>
      </c>
      <c r="K85" s="632">
        <v>10</v>
      </c>
      <c r="L85" s="632">
        <v>11</v>
      </c>
      <c r="M85" s="632">
        <v>12</v>
      </c>
      <c r="N85" s="632">
        <v>13</v>
      </c>
      <c r="O85" s="632">
        <v>14</v>
      </c>
      <c r="P85" s="632">
        <v>15</v>
      </c>
      <c r="Q85" s="632">
        <v>16</v>
      </c>
      <c r="R85" s="632">
        <v>17</v>
      </c>
      <c r="S85" s="632">
        <v>18</v>
      </c>
      <c r="T85" s="632">
        <v>19</v>
      </c>
      <c r="U85" s="632">
        <v>20</v>
      </c>
      <c r="V85" s="632">
        <v>21</v>
      </c>
      <c r="W85" s="632">
        <v>22</v>
      </c>
      <c r="X85" s="632">
        <v>23</v>
      </c>
      <c r="Y85" s="632">
        <v>24</v>
      </c>
      <c r="Z85" s="632">
        <v>25</v>
      </c>
      <c r="AA85" s="632">
        <v>26</v>
      </c>
      <c r="AB85" s="632">
        <v>27</v>
      </c>
      <c r="AC85" s="632">
        <v>28</v>
      </c>
      <c r="AD85" s="632">
        <v>29</v>
      </c>
      <c r="AE85" s="632">
        <v>30</v>
      </c>
      <c r="AF85" s="632">
        <v>31</v>
      </c>
      <c r="AG85" s="632">
        <v>32</v>
      </c>
      <c r="AH85" s="632">
        <v>33</v>
      </c>
      <c r="AI85" s="632">
        <v>34</v>
      </c>
      <c r="AJ85" s="632">
        <v>35</v>
      </c>
      <c r="AK85" s="632">
        <v>36</v>
      </c>
      <c r="AL85" s="632">
        <v>37</v>
      </c>
      <c r="AM85" s="632">
        <v>38</v>
      </c>
      <c r="AN85" s="632">
        <v>39</v>
      </c>
      <c r="AO85" s="632">
        <v>40</v>
      </c>
      <c r="AP85" s="632">
        <v>41</v>
      </c>
      <c r="AQ85" s="632">
        <v>42</v>
      </c>
      <c r="AR85" s="632">
        <v>43</v>
      </c>
      <c r="AS85" s="632">
        <v>44</v>
      </c>
      <c r="AT85" s="632">
        <v>45</v>
      </c>
      <c r="AU85" s="632">
        <v>46</v>
      </c>
      <c r="AV85" s="632">
        <v>47</v>
      </c>
      <c r="AW85" s="632">
        <v>48</v>
      </c>
      <c r="AX85" s="632">
        <v>49</v>
      </c>
      <c r="AY85" s="632">
        <v>50</v>
      </c>
      <c r="AZ85" s="632">
        <v>51</v>
      </c>
      <c r="BA85" s="632">
        <v>52</v>
      </c>
      <c r="BB85" s="632">
        <v>53</v>
      </c>
      <c r="BC85" s="632">
        <v>54</v>
      </c>
      <c r="BD85" s="632">
        <v>55</v>
      </c>
      <c r="BE85" s="632">
        <v>56</v>
      </c>
      <c r="BF85" s="632">
        <v>57</v>
      </c>
      <c r="BG85" s="632">
        <v>58</v>
      </c>
      <c r="BH85" s="632">
        <v>59</v>
      </c>
      <c r="BI85" s="632">
        <v>60</v>
      </c>
      <c r="BJ85" s="632">
        <v>61</v>
      </c>
      <c r="BK85" s="632">
        <v>62</v>
      </c>
      <c r="BL85" s="632">
        <v>63</v>
      </c>
      <c r="BM85" s="632">
        <v>64</v>
      </c>
      <c r="BN85" s="632">
        <v>65</v>
      </c>
      <c r="BO85" s="632">
        <v>66</v>
      </c>
      <c r="BP85" s="632">
        <v>67</v>
      </c>
      <c r="BQ85" s="632">
        <v>68</v>
      </c>
      <c r="BR85" s="632">
        <v>69</v>
      </c>
      <c r="BS85" s="632">
        <v>70</v>
      </c>
      <c r="BT85" s="632">
        <v>71</v>
      </c>
      <c r="BU85" s="632">
        <v>72</v>
      </c>
      <c r="BV85" s="632">
        <v>73</v>
      </c>
      <c r="BW85" s="632">
        <v>74</v>
      </c>
      <c r="BX85" s="632">
        <v>75</v>
      </c>
      <c r="BY85" s="632">
        <v>76</v>
      </c>
      <c r="BZ85" s="632">
        <v>77</v>
      </c>
      <c r="CA85" s="632">
        <v>78</v>
      </c>
      <c r="CB85" s="632">
        <v>79</v>
      </c>
      <c r="CC85" s="632">
        <v>80</v>
      </c>
      <c r="CD85" s="632">
        <v>81</v>
      </c>
    </row>
    <row r="86" spans="1:82">
      <c r="A86" s="632">
        <v>1</v>
      </c>
      <c r="C86" s="633"/>
    </row>
    <row r="87" spans="1:82">
      <c r="A87" s="632">
        <v>2</v>
      </c>
    </row>
    <row r="88" spans="1:82">
      <c r="A88" s="632">
        <v>3</v>
      </c>
    </row>
    <row r="89" spans="1:82">
      <c r="A89" s="632">
        <v>4</v>
      </c>
    </row>
    <row r="90" spans="1:82">
      <c r="A90" s="632">
        <v>5</v>
      </c>
    </row>
    <row r="91" spans="1:82">
      <c r="A91" s="632">
        <v>6</v>
      </c>
    </row>
    <row r="92" spans="1:82">
      <c r="A92" s="632">
        <v>7</v>
      </c>
    </row>
    <row r="93" spans="1:82">
      <c r="A93" s="632">
        <v>8</v>
      </c>
    </row>
    <row r="94" spans="1:82">
      <c r="A94" s="632">
        <v>9</v>
      </c>
    </row>
    <row r="95" spans="1:82">
      <c r="A95" s="632">
        <v>10</v>
      </c>
    </row>
    <row r="96" spans="1:82">
      <c r="A96" s="632">
        <v>11</v>
      </c>
    </row>
    <row r="97" spans="1:1">
      <c r="A97" s="632">
        <v>12</v>
      </c>
    </row>
    <row r="98" spans="1:1">
      <c r="A98" s="632">
        <v>13</v>
      </c>
    </row>
    <row r="99" spans="1:1">
      <c r="A99" s="632">
        <v>14</v>
      </c>
    </row>
    <row r="100" spans="1:1">
      <c r="A100" s="632">
        <v>15</v>
      </c>
    </row>
    <row r="101" spans="1:1">
      <c r="A101" s="632">
        <v>16</v>
      </c>
    </row>
    <row r="102" spans="1:1">
      <c r="A102" s="632">
        <v>17</v>
      </c>
    </row>
    <row r="103" spans="1:1">
      <c r="A103" s="632">
        <v>18</v>
      </c>
    </row>
    <row r="104" spans="1:1">
      <c r="A104" s="632">
        <v>19</v>
      </c>
    </row>
    <row r="105" spans="1:1">
      <c r="A105" s="632">
        <v>20</v>
      </c>
    </row>
    <row r="106" spans="1:1">
      <c r="A106" s="632">
        <v>21</v>
      </c>
    </row>
    <row r="107" spans="1:1">
      <c r="A107" s="632">
        <v>22</v>
      </c>
    </row>
    <row r="108" spans="1:1">
      <c r="A108" s="632">
        <v>23</v>
      </c>
    </row>
    <row r="109" spans="1:1">
      <c r="A109" s="632">
        <v>24</v>
      </c>
    </row>
    <row r="110" spans="1:1">
      <c r="A110" s="632">
        <v>25</v>
      </c>
    </row>
    <row r="111" spans="1:1">
      <c r="A111" s="632">
        <v>26</v>
      </c>
    </row>
    <row r="112" spans="1:1">
      <c r="A112" s="632">
        <v>27</v>
      </c>
    </row>
    <row r="113" spans="1:1">
      <c r="A113" s="632">
        <v>28</v>
      </c>
    </row>
    <row r="114" spans="1:1">
      <c r="A114" s="632">
        <v>29</v>
      </c>
    </row>
    <row r="115" spans="1:1">
      <c r="A115" s="632">
        <v>30</v>
      </c>
    </row>
    <row r="116" spans="1:1">
      <c r="A116" s="632">
        <v>31</v>
      </c>
    </row>
    <row r="117" spans="1:1">
      <c r="A117" s="632">
        <v>32</v>
      </c>
    </row>
    <row r="118" spans="1:1">
      <c r="A118" s="632">
        <v>33</v>
      </c>
    </row>
    <row r="119" spans="1:1">
      <c r="A119" s="632">
        <v>34</v>
      </c>
    </row>
    <row r="120" spans="1:1">
      <c r="A120" s="632">
        <v>35</v>
      </c>
    </row>
    <row r="121" spans="1:1">
      <c r="A121" s="632">
        <v>36</v>
      </c>
    </row>
    <row r="122" spans="1:1">
      <c r="A122" s="632">
        <v>37</v>
      </c>
    </row>
    <row r="123" spans="1:1">
      <c r="A123" s="632">
        <v>38</v>
      </c>
    </row>
    <row r="124" spans="1:1">
      <c r="A124" s="632">
        <v>39</v>
      </c>
    </row>
    <row r="125" spans="1:1">
      <c r="A125" s="632">
        <v>40</v>
      </c>
    </row>
    <row r="126" spans="1:1">
      <c r="A126" s="632">
        <v>41</v>
      </c>
    </row>
    <row r="127" spans="1:1">
      <c r="A127" s="632">
        <v>42</v>
      </c>
    </row>
    <row r="128" spans="1:1">
      <c r="A128" s="632">
        <v>43</v>
      </c>
    </row>
    <row r="129" spans="1:1">
      <c r="A129" s="632">
        <v>44</v>
      </c>
    </row>
    <row r="130" spans="1:1">
      <c r="A130" s="632">
        <v>45</v>
      </c>
    </row>
    <row r="131" spans="1:1">
      <c r="A131" s="632">
        <v>46</v>
      </c>
    </row>
    <row r="132" spans="1:1">
      <c r="A132" s="632">
        <v>47</v>
      </c>
    </row>
    <row r="133" spans="1:1">
      <c r="A133" s="632">
        <v>48</v>
      </c>
    </row>
    <row r="134" spans="1:1">
      <c r="A134" s="632">
        <v>49</v>
      </c>
    </row>
    <row r="135" spans="1:1">
      <c r="A135" s="632">
        <v>50</v>
      </c>
    </row>
    <row r="136" spans="1:1">
      <c r="A136" s="632">
        <v>51</v>
      </c>
    </row>
    <row r="137" spans="1:1">
      <c r="A137" s="632">
        <v>52</v>
      </c>
    </row>
    <row r="138" spans="1:1">
      <c r="A138" s="632">
        <v>53</v>
      </c>
    </row>
    <row r="139" spans="1:1">
      <c r="A139" s="632">
        <v>54</v>
      </c>
    </row>
    <row r="140" spans="1:1">
      <c r="A140" s="632">
        <v>55</v>
      </c>
    </row>
    <row r="141" spans="1:1">
      <c r="A141" s="632">
        <v>56</v>
      </c>
    </row>
    <row r="142" spans="1:1">
      <c r="A142" s="632">
        <v>57</v>
      </c>
    </row>
    <row r="143" spans="1:1">
      <c r="A143" s="632">
        <v>58</v>
      </c>
    </row>
    <row r="144" spans="1:1">
      <c r="A144" s="632">
        <v>59</v>
      </c>
    </row>
    <row r="145" spans="1:1">
      <c r="A145" s="632">
        <v>60</v>
      </c>
    </row>
    <row r="146" spans="1:1">
      <c r="A146" s="632">
        <v>61</v>
      </c>
    </row>
    <row r="147" spans="1:1">
      <c r="A147" s="632">
        <v>62</v>
      </c>
    </row>
    <row r="148" spans="1:1">
      <c r="A148" s="632">
        <v>63</v>
      </c>
    </row>
    <row r="149" spans="1:1">
      <c r="A149" s="632">
        <v>64</v>
      </c>
    </row>
    <row r="150" spans="1:1">
      <c r="A150" s="632">
        <v>65</v>
      </c>
    </row>
    <row r="151" spans="1:1">
      <c r="A151" s="632">
        <v>66</v>
      </c>
    </row>
    <row r="152" spans="1:1">
      <c r="A152" s="632">
        <v>67</v>
      </c>
    </row>
    <row r="153" spans="1:1">
      <c r="A153" s="632">
        <v>68</v>
      </c>
    </row>
    <row r="154" spans="1:1">
      <c r="A154" s="632">
        <v>69</v>
      </c>
    </row>
    <row r="155" spans="1:1">
      <c r="A155" s="632">
        <v>70</v>
      </c>
    </row>
    <row r="156" spans="1:1">
      <c r="A156" s="632">
        <v>71</v>
      </c>
    </row>
    <row r="157" spans="1:1">
      <c r="A157" s="632">
        <v>72</v>
      </c>
    </row>
    <row r="158" spans="1:1">
      <c r="A158" s="632">
        <v>73</v>
      </c>
    </row>
    <row r="159" spans="1:1">
      <c r="A159" s="632">
        <v>74</v>
      </c>
    </row>
    <row r="160" spans="1:1">
      <c r="A160" s="632">
        <v>75</v>
      </c>
    </row>
    <row r="161" spans="1:82">
      <c r="A161" s="632">
        <v>76</v>
      </c>
    </row>
    <row r="162" spans="1:82">
      <c r="A162" s="632">
        <v>77</v>
      </c>
    </row>
    <row r="163" spans="1:82">
      <c r="A163" s="632">
        <v>78</v>
      </c>
    </row>
    <row r="164" spans="1:82">
      <c r="A164" s="632">
        <v>79</v>
      </c>
    </row>
    <row r="165" spans="1:82">
      <c r="A165" s="632">
        <v>80</v>
      </c>
    </row>
    <row r="166" spans="1:82">
      <c r="A166" s="632">
        <v>81</v>
      </c>
    </row>
    <row r="169" spans="1:82">
      <c r="A169" s="631" t="s">
        <v>806</v>
      </c>
      <c r="B169" s="632">
        <v>1</v>
      </c>
      <c r="C169" s="632">
        <v>2</v>
      </c>
      <c r="D169" s="632">
        <v>3</v>
      </c>
      <c r="E169" s="632">
        <v>4</v>
      </c>
      <c r="F169" s="632">
        <v>5</v>
      </c>
      <c r="G169" s="632">
        <v>6</v>
      </c>
      <c r="H169" s="632">
        <v>7</v>
      </c>
      <c r="I169" s="632">
        <v>8</v>
      </c>
      <c r="J169" s="632">
        <v>9</v>
      </c>
      <c r="K169" s="632">
        <v>10</v>
      </c>
      <c r="L169" s="632">
        <v>11</v>
      </c>
      <c r="M169" s="632">
        <v>12</v>
      </c>
      <c r="N169" s="632">
        <v>13</v>
      </c>
      <c r="O169" s="632">
        <v>14</v>
      </c>
      <c r="P169" s="632">
        <v>15</v>
      </c>
      <c r="Q169" s="632">
        <v>16</v>
      </c>
      <c r="R169" s="632">
        <v>17</v>
      </c>
      <c r="S169" s="632">
        <v>18</v>
      </c>
      <c r="T169" s="632">
        <v>19</v>
      </c>
      <c r="U169" s="632">
        <v>20</v>
      </c>
      <c r="V169" s="632">
        <v>21</v>
      </c>
      <c r="W169" s="632">
        <v>22</v>
      </c>
      <c r="X169" s="632">
        <v>23</v>
      </c>
      <c r="Y169" s="632">
        <v>24</v>
      </c>
      <c r="Z169" s="632">
        <v>25</v>
      </c>
      <c r="AA169" s="632">
        <v>26</v>
      </c>
      <c r="AB169" s="632">
        <v>27</v>
      </c>
      <c r="AC169" s="632">
        <v>28</v>
      </c>
      <c r="AD169" s="632">
        <v>29</v>
      </c>
      <c r="AE169" s="632">
        <v>30</v>
      </c>
      <c r="AF169" s="632">
        <v>31</v>
      </c>
      <c r="AG169" s="632">
        <v>32</v>
      </c>
      <c r="AH169" s="632">
        <v>33</v>
      </c>
      <c r="AI169" s="632">
        <v>34</v>
      </c>
      <c r="AJ169" s="632">
        <v>35</v>
      </c>
      <c r="AK169" s="632">
        <v>36</v>
      </c>
      <c r="AL169" s="632">
        <v>37</v>
      </c>
      <c r="AM169" s="632">
        <v>38</v>
      </c>
      <c r="AN169" s="632">
        <v>39</v>
      </c>
      <c r="AO169" s="632">
        <v>40</v>
      </c>
      <c r="AP169" s="632">
        <v>41</v>
      </c>
      <c r="AQ169" s="632">
        <v>42</v>
      </c>
      <c r="AR169" s="632">
        <v>43</v>
      </c>
      <c r="AS169" s="632">
        <v>44</v>
      </c>
      <c r="AT169" s="632">
        <v>45</v>
      </c>
      <c r="AU169" s="632">
        <v>46</v>
      </c>
      <c r="AV169" s="632">
        <v>47</v>
      </c>
      <c r="AW169" s="632">
        <v>48</v>
      </c>
      <c r="AX169" s="632">
        <v>49</v>
      </c>
      <c r="AY169" s="632">
        <v>50</v>
      </c>
      <c r="AZ169" s="632">
        <v>51</v>
      </c>
      <c r="BA169" s="632">
        <v>52</v>
      </c>
      <c r="BB169" s="632">
        <v>53</v>
      </c>
      <c r="BC169" s="632">
        <v>54</v>
      </c>
      <c r="BD169" s="632">
        <v>55</v>
      </c>
      <c r="BE169" s="632">
        <v>56</v>
      </c>
      <c r="BF169" s="632">
        <v>57</v>
      </c>
      <c r="BG169" s="632">
        <v>58</v>
      </c>
      <c r="BH169" s="632">
        <v>59</v>
      </c>
      <c r="BI169" s="632">
        <v>60</v>
      </c>
      <c r="BJ169" s="632">
        <v>61</v>
      </c>
      <c r="BK169" s="632">
        <v>62</v>
      </c>
      <c r="BL169" s="632">
        <v>63</v>
      </c>
      <c r="BM169" s="632">
        <v>64</v>
      </c>
      <c r="BN169" s="632">
        <v>65</v>
      </c>
      <c r="BO169" s="632">
        <v>66</v>
      </c>
      <c r="BP169" s="632">
        <v>67</v>
      </c>
      <c r="BQ169" s="632">
        <v>68</v>
      </c>
      <c r="BR169" s="632">
        <v>69</v>
      </c>
      <c r="BS169" s="632">
        <v>70</v>
      </c>
      <c r="BT169" s="632">
        <v>71</v>
      </c>
      <c r="BU169" s="632">
        <v>72</v>
      </c>
      <c r="BV169" s="632">
        <v>73</v>
      </c>
      <c r="BW169" s="632">
        <v>74</v>
      </c>
      <c r="BX169" s="632">
        <v>75</v>
      </c>
      <c r="BY169" s="632">
        <v>76</v>
      </c>
      <c r="BZ169" s="632">
        <v>77</v>
      </c>
      <c r="CA169" s="632">
        <v>78</v>
      </c>
      <c r="CB169" s="632">
        <v>79</v>
      </c>
      <c r="CC169" s="632">
        <v>80</v>
      </c>
      <c r="CD169" s="632">
        <v>81</v>
      </c>
    </row>
    <row r="170" spans="1:82">
      <c r="A170" s="632">
        <v>1</v>
      </c>
    </row>
    <row r="171" spans="1:82">
      <c r="A171" s="632">
        <v>2</v>
      </c>
    </row>
    <row r="172" spans="1:82">
      <c r="A172" s="632">
        <v>3</v>
      </c>
    </row>
    <row r="173" spans="1:82">
      <c r="A173" s="632">
        <v>4</v>
      </c>
    </row>
    <row r="174" spans="1:82">
      <c r="A174" s="632">
        <v>5</v>
      </c>
    </row>
    <row r="175" spans="1:82">
      <c r="A175" s="632">
        <v>6</v>
      </c>
    </row>
    <row r="176" spans="1:82">
      <c r="A176" s="632">
        <v>7</v>
      </c>
    </row>
    <row r="177" spans="1:1">
      <c r="A177" s="632">
        <v>8</v>
      </c>
    </row>
    <row r="178" spans="1:1">
      <c r="A178" s="632">
        <v>9</v>
      </c>
    </row>
    <row r="179" spans="1:1">
      <c r="A179" s="632">
        <v>10</v>
      </c>
    </row>
    <row r="180" spans="1:1">
      <c r="A180" s="632">
        <v>11</v>
      </c>
    </row>
    <row r="181" spans="1:1">
      <c r="A181" s="632">
        <v>12</v>
      </c>
    </row>
    <row r="182" spans="1:1">
      <c r="A182" s="632">
        <v>13</v>
      </c>
    </row>
    <row r="183" spans="1:1">
      <c r="A183" s="632">
        <v>14</v>
      </c>
    </row>
    <row r="184" spans="1:1">
      <c r="A184" s="632">
        <v>15</v>
      </c>
    </row>
    <row r="185" spans="1:1">
      <c r="A185" s="632">
        <v>16</v>
      </c>
    </row>
    <row r="186" spans="1:1">
      <c r="A186" s="632">
        <v>17</v>
      </c>
    </row>
    <row r="187" spans="1:1">
      <c r="A187" s="632">
        <v>18</v>
      </c>
    </row>
    <row r="188" spans="1:1">
      <c r="A188" s="632">
        <v>19</v>
      </c>
    </row>
    <row r="189" spans="1:1">
      <c r="A189" s="632">
        <v>20</v>
      </c>
    </row>
    <row r="190" spans="1:1">
      <c r="A190" s="632">
        <v>21</v>
      </c>
    </row>
    <row r="191" spans="1:1">
      <c r="A191" s="632">
        <v>22</v>
      </c>
    </row>
    <row r="192" spans="1:1">
      <c r="A192" s="632">
        <v>23</v>
      </c>
    </row>
    <row r="193" spans="1:1">
      <c r="A193" s="632">
        <v>24</v>
      </c>
    </row>
    <row r="194" spans="1:1">
      <c r="A194" s="632">
        <v>25</v>
      </c>
    </row>
    <row r="195" spans="1:1">
      <c r="A195" s="632">
        <v>26</v>
      </c>
    </row>
    <row r="196" spans="1:1">
      <c r="A196" s="632">
        <v>27</v>
      </c>
    </row>
    <row r="197" spans="1:1">
      <c r="A197" s="632">
        <v>28</v>
      </c>
    </row>
    <row r="198" spans="1:1">
      <c r="A198" s="632">
        <v>29</v>
      </c>
    </row>
    <row r="199" spans="1:1">
      <c r="A199" s="632">
        <v>30</v>
      </c>
    </row>
    <row r="200" spans="1:1">
      <c r="A200" s="632">
        <v>31</v>
      </c>
    </row>
    <row r="201" spans="1:1">
      <c r="A201" s="632">
        <v>32</v>
      </c>
    </row>
    <row r="202" spans="1:1">
      <c r="A202" s="632">
        <v>33</v>
      </c>
    </row>
    <row r="203" spans="1:1">
      <c r="A203" s="632">
        <v>34</v>
      </c>
    </row>
    <row r="204" spans="1:1">
      <c r="A204" s="632">
        <v>35</v>
      </c>
    </row>
    <row r="205" spans="1:1">
      <c r="A205" s="632">
        <v>36</v>
      </c>
    </row>
    <row r="206" spans="1:1">
      <c r="A206" s="632">
        <v>37</v>
      </c>
    </row>
    <row r="207" spans="1:1">
      <c r="A207" s="632">
        <v>38</v>
      </c>
    </row>
    <row r="208" spans="1:1">
      <c r="A208" s="632">
        <v>39</v>
      </c>
    </row>
    <row r="209" spans="1:1">
      <c r="A209" s="632">
        <v>40</v>
      </c>
    </row>
    <row r="210" spans="1:1">
      <c r="A210" s="632">
        <v>41</v>
      </c>
    </row>
    <row r="211" spans="1:1">
      <c r="A211" s="632">
        <v>42</v>
      </c>
    </row>
    <row r="212" spans="1:1">
      <c r="A212" s="632">
        <v>43</v>
      </c>
    </row>
    <row r="213" spans="1:1">
      <c r="A213" s="632">
        <v>44</v>
      </c>
    </row>
    <row r="214" spans="1:1">
      <c r="A214" s="632">
        <v>45</v>
      </c>
    </row>
    <row r="215" spans="1:1">
      <c r="A215" s="632">
        <v>46</v>
      </c>
    </row>
    <row r="216" spans="1:1">
      <c r="A216" s="632">
        <v>47</v>
      </c>
    </row>
    <row r="217" spans="1:1">
      <c r="A217" s="632">
        <v>48</v>
      </c>
    </row>
    <row r="218" spans="1:1">
      <c r="A218" s="632">
        <v>49</v>
      </c>
    </row>
    <row r="219" spans="1:1">
      <c r="A219" s="632">
        <v>50</v>
      </c>
    </row>
    <row r="220" spans="1:1">
      <c r="A220" s="632">
        <v>51</v>
      </c>
    </row>
    <row r="221" spans="1:1">
      <c r="A221" s="632">
        <v>52</v>
      </c>
    </row>
    <row r="222" spans="1:1">
      <c r="A222" s="632">
        <v>53</v>
      </c>
    </row>
    <row r="223" spans="1:1">
      <c r="A223" s="632">
        <v>54</v>
      </c>
    </row>
    <row r="224" spans="1:1">
      <c r="A224" s="632">
        <v>55</v>
      </c>
    </row>
    <row r="225" spans="1:1">
      <c r="A225" s="632">
        <v>56</v>
      </c>
    </row>
    <row r="226" spans="1:1">
      <c r="A226" s="632">
        <v>57</v>
      </c>
    </row>
    <row r="227" spans="1:1">
      <c r="A227" s="632">
        <v>58</v>
      </c>
    </row>
    <row r="228" spans="1:1">
      <c r="A228" s="632">
        <v>59</v>
      </c>
    </row>
    <row r="229" spans="1:1">
      <c r="A229" s="632">
        <v>60</v>
      </c>
    </row>
    <row r="230" spans="1:1">
      <c r="A230" s="632">
        <v>61</v>
      </c>
    </row>
    <row r="231" spans="1:1">
      <c r="A231" s="632">
        <v>62</v>
      </c>
    </row>
    <row r="232" spans="1:1">
      <c r="A232" s="632">
        <v>63</v>
      </c>
    </row>
    <row r="233" spans="1:1">
      <c r="A233" s="632">
        <v>64</v>
      </c>
    </row>
    <row r="234" spans="1:1">
      <c r="A234" s="632">
        <v>65</v>
      </c>
    </row>
    <row r="235" spans="1:1">
      <c r="A235" s="632">
        <v>66</v>
      </c>
    </row>
    <row r="236" spans="1:1">
      <c r="A236" s="632">
        <v>67</v>
      </c>
    </row>
    <row r="237" spans="1:1">
      <c r="A237" s="632">
        <v>68</v>
      </c>
    </row>
    <row r="238" spans="1:1">
      <c r="A238" s="632">
        <v>69</v>
      </c>
    </row>
    <row r="239" spans="1:1">
      <c r="A239" s="632">
        <v>70</v>
      </c>
    </row>
    <row r="240" spans="1:1">
      <c r="A240" s="632">
        <v>71</v>
      </c>
    </row>
    <row r="241" spans="1:1">
      <c r="A241" s="632">
        <v>72</v>
      </c>
    </row>
    <row r="242" spans="1:1">
      <c r="A242" s="632">
        <v>73</v>
      </c>
    </row>
    <row r="243" spans="1:1">
      <c r="A243" s="632">
        <v>74</v>
      </c>
    </row>
    <row r="244" spans="1:1">
      <c r="A244" s="632">
        <v>75</v>
      </c>
    </row>
    <row r="245" spans="1:1">
      <c r="A245" s="632">
        <v>76</v>
      </c>
    </row>
    <row r="246" spans="1:1">
      <c r="A246" s="632">
        <v>77</v>
      </c>
    </row>
    <row r="247" spans="1:1">
      <c r="A247" s="632">
        <v>78</v>
      </c>
    </row>
    <row r="248" spans="1:1">
      <c r="A248" s="632">
        <v>79</v>
      </c>
    </row>
    <row r="249" spans="1:1">
      <c r="A249" s="632">
        <v>80</v>
      </c>
    </row>
    <row r="250" spans="1:1">
      <c r="A250" s="632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6FA7-360F-4DBB-927C-898C6CA8C08A}">
  <dimension ref="A1:CD8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4.5"/>
  <sheetData>
    <row r="1" spans="1:82">
      <c r="A1" s="631" t="s">
        <v>357</v>
      </c>
      <c r="B1" s="632">
        <v>1</v>
      </c>
      <c r="C1" s="632">
        <v>2</v>
      </c>
      <c r="D1" s="632">
        <v>3</v>
      </c>
      <c r="E1" s="632">
        <v>4</v>
      </c>
      <c r="F1" s="632">
        <v>5</v>
      </c>
      <c r="G1" s="632">
        <v>6</v>
      </c>
      <c r="H1" s="632">
        <v>7</v>
      </c>
      <c r="I1" s="632">
        <v>8</v>
      </c>
      <c r="J1" s="632">
        <v>9</v>
      </c>
      <c r="K1" s="632">
        <v>10</v>
      </c>
      <c r="L1" s="632">
        <v>11</v>
      </c>
      <c r="M1" s="632">
        <v>12</v>
      </c>
      <c r="N1" s="632">
        <v>13</v>
      </c>
      <c r="O1" s="632">
        <v>14</v>
      </c>
      <c r="P1" s="632">
        <v>15</v>
      </c>
      <c r="Q1" s="632">
        <v>16</v>
      </c>
      <c r="R1" s="632">
        <v>17</v>
      </c>
      <c r="S1" s="632">
        <v>18</v>
      </c>
      <c r="T1" s="632">
        <v>19</v>
      </c>
      <c r="U1" s="632">
        <v>20</v>
      </c>
      <c r="V1" s="632">
        <v>21</v>
      </c>
      <c r="W1" s="632">
        <v>22</v>
      </c>
      <c r="X1" s="632">
        <v>23</v>
      </c>
      <c r="Y1" s="632">
        <v>24</v>
      </c>
      <c r="Z1" s="632">
        <v>25</v>
      </c>
      <c r="AA1" s="632">
        <v>26</v>
      </c>
      <c r="AB1" s="632">
        <v>27</v>
      </c>
      <c r="AC1" s="632">
        <v>28</v>
      </c>
      <c r="AD1" s="632">
        <v>29</v>
      </c>
      <c r="AE1" s="632">
        <v>30</v>
      </c>
      <c r="AF1" s="632">
        <v>31</v>
      </c>
      <c r="AG1" s="632">
        <v>32</v>
      </c>
      <c r="AH1" s="632">
        <v>33</v>
      </c>
      <c r="AI1" s="632">
        <v>34</v>
      </c>
      <c r="AJ1" s="632">
        <v>35</v>
      </c>
      <c r="AK1" s="632">
        <v>36</v>
      </c>
      <c r="AL1" s="632">
        <v>37</v>
      </c>
      <c r="AM1" s="632">
        <v>38</v>
      </c>
      <c r="AN1" s="632">
        <v>39</v>
      </c>
      <c r="AO1" s="632">
        <v>40</v>
      </c>
      <c r="AP1" s="632">
        <v>41</v>
      </c>
      <c r="AQ1" s="632">
        <v>42</v>
      </c>
      <c r="AR1" s="632">
        <v>43</v>
      </c>
      <c r="AS1" s="632">
        <v>44</v>
      </c>
      <c r="AT1" s="632">
        <v>45</v>
      </c>
      <c r="AU1" s="632">
        <v>46</v>
      </c>
      <c r="AV1" s="632">
        <v>47</v>
      </c>
      <c r="AW1" s="632">
        <v>48</v>
      </c>
      <c r="AX1" s="632">
        <v>49</v>
      </c>
      <c r="AY1" s="632">
        <v>50</v>
      </c>
      <c r="AZ1" s="632">
        <v>51</v>
      </c>
      <c r="BA1" s="632">
        <v>52</v>
      </c>
      <c r="BB1" s="632">
        <v>53</v>
      </c>
      <c r="BC1" s="632">
        <v>54</v>
      </c>
      <c r="BD1" s="632">
        <v>55</v>
      </c>
      <c r="BE1" s="632">
        <v>56</v>
      </c>
      <c r="BF1" s="632">
        <v>57</v>
      </c>
      <c r="BG1" s="632">
        <v>58</v>
      </c>
      <c r="BH1" s="632">
        <v>59</v>
      </c>
      <c r="BI1" s="632">
        <v>60</v>
      </c>
      <c r="BJ1" s="632">
        <v>61</v>
      </c>
      <c r="BK1" s="632">
        <v>62</v>
      </c>
      <c r="BL1" s="632">
        <v>63</v>
      </c>
      <c r="BM1" s="632">
        <v>64</v>
      </c>
      <c r="BN1" s="632">
        <v>65</v>
      </c>
      <c r="BO1" s="632">
        <v>66</v>
      </c>
      <c r="BP1" s="632">
        <v>67</v>
      </c>
      <c r="BQ1" s="632">
        <v>68</v>
      </c>
      <c r="BR1" s="632">
        <v>69</v>
      </c>
      <c r="BS1" s="632">
        <v>70</v>
      </c>
      <c r="BT1" s="632">
        <v>71</v>
      </c>
      <c r="BU1" s="632">
        <v>72</v>
      </c>
      <c r="BV1" s="632">
        <v>73</v>
      </c>
      <c r="BW1" s="632">
        <v>74</v>
      </c>
      <c r="BX1" s="632">
        <v>75</v>
      </c>
      <c r="BY1" s="632">
        <v>76</v>
      </c>
      <c r="BZ1" s="632">
        <v>77</v>
      </c>
      <c r="CA1" s="632">
        <v>78</v>
      </c>
      <c r="CB1" s="632">
        <v>79</v>
      </c>
      <c r="CC1" s="632">
        <v>80</v>
      </c>
      <c r="CD1" s="632">
        <v>81</v>
      </c>
    </row>
    <row r="2" spans="1:82">
      <c r="A2" s="632">
        <v>1</v>
      </c>
      <c r="B2">
        <v>-1</v>
      </c>
      <c r="C2">
        <v>102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62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</row>
    <row r="3" spans="1:82">
      <c r="A3" s="632">
        <v>2</v>
      </c>
      <c r="B3">
        <v>102</v>
      </c>
      <c r="C3">
        <v>-1</v>
      </c>
      <c r="D3">
        <v>82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56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</row>
    <row r="4" spans="1:82">
      <c r="A4" s="632">
        <v>3</v>
      </c>
      <c r="B4">
        <v>-1</v>
      </c>
      <c r="C4">
        <v>82</v>
      </c>
      <c r="D4">
        <v>-1</v>
      </c>
      <c r="E4">
        <v>112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57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</row>
    <row r="5" spans="1:82">
      <c r="A5" s="632">
        <v>4</v>
      </c>
      <c r="B5">
        <v>-1</v>
      </c>
      <c r="C5">
        <v>-1</v>
      </c>
      <c r="D5">
        <v>112</v>
      </c>
      <c r="E5">
        <v>-1</v>
      </c>
      <c r="F5">
        <v>63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</row>
    <row r="6" spans="1:82">
      <c r="A6" s="632">
        <v>5</v>
      </c>
      <c r="B6">
        <v>-1</v>
      </c>
      <c r="C6">
        <v>-1</v>
      </c>
      <c r="D6">
        <v>-1</v>
      </c>
      <c r="E6">
        <v>63</v>
      </c>
      <c r="F6">
        <v>-1</v>
      </c>
      <c r="G6">
        <v>66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</row>
    <row r="7" spans="1:82">
      <c r="A7" s="632">
        <v>6</v>
      </c>
      <c r="B7">
        <v>-1</v>
      </c>
      <c r="C7">
        <v>-1</v>
      </c>
      <c r="D7">
        <v>-1</v>
      </c>
      <c r="E7">
        <v>-1</v>
      </c>
      <c r="F7">
        <v>66</v>
      </c>
      <c r="G7">
        <v>-1</v>
      </c>
      <c r="H7">
        <v>12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</row>
    <row r="8" spans="1:82">
      <c r="A8" s="632">
        <v>7</v>
      </c>
      <c r="B8">
        <v>-1</v>
      </c>
      <c r="C8">
        <v>-1</v>
      </c>
      <c r="D8">
        <v>-1</v>
      </c>
      <c r="E8">
        <v>-1</v>
      </c>
      <c r="F8">
        <v>-1</v>
      </c>
      <c r="G8">
        <v>12</v>
      </c>
      <c r="H8">
        <v>-1</v>
      </c>
      <c r="I8">
        <v>41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</row>
    <row r="9" spans="1:82">
      <c r="A9" s="632">
        <v>8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41</v>
      </c>
      <c r="I9">
        <v>-1</v>
      </c>
      <c r="J9">
        <v>75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</row>
    <row r="10" spans="1:82">
      <c r="A10" s="632">
        <v>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75</v>
      </c>
      <c r="J10">
        <v>-1</v>
      </c>
      <c r="K10">
        <v>31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</row>
    <row r="11" spans="1:82">
      <c r="A11" s="632">
        <v>10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31</v>
      </c>
      <c r="K11">
        <v>-1</v>
      </c>
      <c r="L11">
        <v>84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</row>
    <row r="12" spans="1:82">
      <c r="A12" s="632">
        <v>11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84</v>
      </c>
      <c r="L12">
        <v>-1</v>
      </c>
      <c r="M12">
        <v>14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129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</row>
    <row r="13" spans="1:82">
      <c r="A13" s="632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14</v>
      </c>
      <c r="M13">
        <v>-1</v>
      </c>
      <c r="N13">
        <v>196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</row>
    <row r="14" spans="1:82">
      <c r="A14" s="632">
        <v>13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196</v>
      </c>
      <c r="N14">
        <v>-1</v>
      </c>
      <c r="O14">
        <v>17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69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</row>
    <row r="15" spans="1:82">
      <c r="A15" s="632">
        <v>14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17</v>
      </c>
      <c r="O15">
        <v>-1</v>
      </c>
      <c r="P15">
        <v>83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</row>
    <row r="16" spans="1:82">
      <c r="A16" s="632">
        <v>15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83</v>
      </c>
      <c r="P16">
        <v>-1</v>
      </c>
      <c r="Q16">
        <v>56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105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</row>
    <row r="17" spans="1:82">
      <c r="A17" s="632">
        <v>16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56</v>
      </c>
      <c r="Q17">
        <v>-1</v>
      </c>
      <c r="R17">
        <v>19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</row>
    <row r="18" spans="1:82">
      <c r="A18" s="632">
        <v>17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19</v>
      </c>
      <c r="R18">
        <v>-1</v>
      </c>
      <c r="S18">
        <v>71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</row>
    <row r="19" spans="1:82">
      <c r="A19" s="632">
        <v>18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71</v>
      </c>
      <c r="S19">
        <v>-1</v>
      </c>
      <c r="T19">
        <v>88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99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</row>
    <row r="20" spans="1:82">
      <c r="A20" s="632">
        <v>19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88</v>
      </c>
      <c r="T20">
        <v>-1</v>
      </c>
      <c r="U20">
        <v>47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100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</row>
    <row r="21" spans="1:82">
      <c r="A21" s="632">
        <v>20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47</v>
      </c>
      <c r="U21">
        <v>-1</v>
      </c>
      <c r="V21">
        <v>42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56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</row>
    <row r="22" spans="1:82">
      <c r="A22" s="632">
        <v>21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42</v>
      </c>
      <c r="V22">
        <v>-1</v>
      </c>
      <c r="W22">
        <v>97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39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</row>
    <row r="23" spans="1:82">
      <c r="A23" s="632">
        <v>22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97</v>
      </c>
      <c r="W23">
        <v>-1</v>
      </c>
      <c r="X23">
        <v>111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67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</row>
    <row r="24" spans="1:82">
      <c r="A24" s="632">
        <v>23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111</v>
      </c>
      <c r="X24">
        <v>-1</v>
      </c>
      <c r="Y24">
        <v>211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73</v>
      </c>
      <c r="CB24">
        <v>-1</v>
      </c>
      <c r="CC24">
        <v>-1</v>
      </c>
      <c r="CD24">
        <v>-1</v>
      </c>
    </row>
    <row r="25" spans="1:82">
      <c r="A25" s="632">
        <v>24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211</v>
      </c>
      <c r="Y25">
        <v>-1</v>
      </c>
      <c r="Z25">
        <v>80</v>
      </c>
      <c r="AA25">
        <v>89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</row>
    <row r="26" spans="1:82">
      <c r="A26" s="632">
        <v>25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80</v>
      </c>
      <c r="Z26">
        <v>-1</v>
      </c>
      <c r="AA26">
        <v>100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</row>
    <row r="27" spans="1:82">
      <c r="A27" s="632">
        <v>26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89</v>
      </c>
      <c r="Z27">
        <v>100</v>
      </c>
      <c r="AA27">
        <v>-1</v>
      </c>
      <c r="AB27">
        <v>17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</row>
    <row r="28" spans="1:82">
      <c r="A28" s="632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17</v>
      </c>
      <c r="AB28">
        <v>-1</v>
      </c>
      <c r="AC28">
        <v>53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88</v>
      </c>
      <c r="CA28">
        <v>-1</v>
      </c>
      <c r="CB28">
        <v>-1</v>
      </c>
      <c r="CC28">
        <v>-1</v>
      </c>
      <c r="CD28">
        <v>-1</v>
      </c>
    </row>
    <row r="29" spans="1:82">
      <c r="A29" s="632">
        <v>28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53</v>
      </c>
      <c r="AC29">
        <v>-1</v>
      </c>
      <c r="AD29">
        <v>26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84</v>
      </c>
      <c r="BZ29">
        <v>-1</v>
      </c>
      <c r="CA29">
        <v>-1</v>
      </c>
      <c r="CB29">
        <v>-1</v>
      </c>
      <c r="CC29">
        <v>-1</v>
      </c>
      <c r="CD29">
        <v>-1</v>
      </c>
    </row>
    <row r="30" spans="1:82">
      <c r="A30" s="632">
        <v>29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26</v>
      </c>
      <c r="AD30">
        <v>-1</v>
      </c>
      <c r="AE30">
        <v>70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95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</row>
    <row r="31" spans="1:82">
      <c r="A31" s="632">
        <v>30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70</v>
      </c>
      <c r="AE31">
        <v>-1</v>
      </c>
      <c r="AF31">
        <v>210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</row>
    <row r="32" spans="1:82">
      <c r="A32" s="632">
        <v>31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210</v>
      </c>
      <c r="AF32">
        <v>-1</v>
      </c>
      <c r="AG32">
        <v>163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141</v>
      </c>
      <c r="BK32">
        <v>-1</v>
      </c>
      <c r="BL32">
        <v>-1</v>
      </c>
      <c r="BM32">
        <v>-1</v>
      </c>
      <c r="BN32">
        <v>-1</v>
      </c>
      <c r="BO32">
        <v>111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</row>
    <row r="33" spans="1:82">
      <c r="A33" s="632">
        <v>32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163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74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72</v>
      </c>
    </row>
    <row r="34" spans="1:82">
      <c r="A34" s="632">
        <v>33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99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60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90</v>
      </c>
      <c r="CD34">
        <v>-1</v>
      </c>
    </row>
    <row r="35" spans="1:82">
      <c r="A35" s="632">
        <v>34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99</v>
      </c>
      <c r="AI35">
        <v>-1</v>
      </c>
      <c r="AJ35">
        <v>-1</v>
      </c>
      <c r="AK35">
        <v>-1</v>
      </c>
      <c r="AL35">
        <v>-1</v>
      </c>
      <c r="AM35">
        <v>72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26</v>
      </c>
      <c r="CC35">
        <v>-1</v>
      </c>
      <c r="CD35">
        <v>-1</v>
      </c>
    </row>
    <row r="36" spans="1:82">
      <c r="A36" s="632">
        <v>35</v>
      </c>
      <c r="B36">
        <v>62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88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46</v>
      </c>
      <c r="CC36">
        <v>-1</v>
      </c>
      <c r="CD36">
        <v>-1</v>
      </c>
    </row>
    <row r="37" spans="1:82">
      <c r="A37" s="632">
        <v>36</v>
      </c>
      <c r="B37">
        <v>-1</v>
      </c>
      <c r="C37">
        <v>56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88</v>
      </c>
      <c r="AK37">
        <v>-1</v>
      </c>
      <c r="AL37">
        <v>79</v>
      </c>
      <c r="AM37">
        <v>60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</row>
    <row r="38" spans="1:82">
      <c r="A38" s="632">
        <v>37</v>
      </c>
      <c r="B38">
        <v>-1</v>
      </c>
      <c r="C38">
        <v>-1</v>
      </c>
      <c r="D38">
        <v>57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79</v>
      </c>
      <c r="AL38">
        <v>-1</v>
      </c>
      <c r="AM38">
        <v>-1</v>
      </c>
      <c r="AN38">
        <v>60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</row>
    <row r="39" spans="1:82">
      <c r="A39" s="632">
        <v>38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72</v>
      </c>
      <c r="AJ39">
        <v>-1</v>
      </c>
      <c r="AK39">
        <v>60</v>
      </c>
      <c r="AL39">
        <v>-1</v>
      </c>
      <c r="AM39">
        <v>-1</v>
      </c>
      <c r="AN39">
        <v>70</v>
      </c>
      <c r="AO39">
        <v>93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</row>
    <row r="40" spans="1:82">
      <c r="A40" s="632">
        <v>39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60</v>
      </c>
      <c r="AM40">
        <v>70</v>
      </c>
      <c r="AN40">
        <v>-1</v>
      </c>
      <c r="AO40">
        <v>-1</v>
      </c>
      <c r="AP40">
        <v>-1</v>
      </c>
      <c r="AQ40">
        <v>65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</row>
    <row r="41" spans="1:82">
      <c r="A41" s="632">
        <v>40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60</v>
      </c>
      <c r="AI41">
        <v>-1</v>
      </c>
      <c r="AJ41">
        <v>-1</v>
      </c>
      <c r="AK41">
        <v>-1</v>
      </c>
      <c r="AL41">
        <v>-1</v>
      </c>
      <c r="AM41">
        <v>93</v>
      </c>
      <c r="AN41">
        <v>-1</v>
      </c>
      <c r="AO41">
        <v>-1</v>
      </c>
      <c r="AP41">
        <v>54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</row>
    <row r="42" spans="1:82">
      <c r="A42" s="632">
        <v>41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54</v>
      </c>
      <c r="AP42">
        <v>-1</v>
      </c>
      <c r="AQ42">
        <v>23</v>
      </c>
      <c r="AR42">
        <v>115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</row>
    <row r="43" spans="1:82">
      <c r="A43" s="632">
        <v>42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65</v>
      </c>
      <c r="AO43">
        <v>-1</v>
      </c>
      <c r="AP43">
        <v>23</v>
      </c>
      <c r="AQ43">
        <v>-1</v>
      </c>
      <c r="AR43">
        <v>-1</v>
      </c>
      <c r="AS43">
        <v>-1</v>
      </c>
      <c r="AT43">
        <v>271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</row>
    <row r="44" spans="1:82">
      <c r="A44" s="632">
        <v>43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115</v>
      </c>
      <c r="AQ44">
        <v>-1</v>
      </c>
      <c r="AR44">
        <v>-1</v>
      </c>
      <c r="AS44">
        <v>82</v>
      </c>
      <c r="AT44">
        <v>-1</v>
      </c>
      <c r="AU44">
        <v>-1</v>
      </c>
      <c r="AV44" s="628">
        <v>36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</row>
    <row r="45" spans="1:82">
      <c r="A45" s="632">
        <v>44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82</v>
      </c>
      <c r="AS45">
        <v>-1</v>
      </c>
      <c r="AT45">
        <v>76</v>
      </c>
      <c r="AU45">
        <v>-1</v>
      </c>
      <c r="AV45">
        <v>-1</v>
      </c>
      <c r="AW45">
        <v>51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</row>
    <row r="46" spans="1:82">
      <c r="A46" s="632">
        <v>45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271</v>
      </c>
      <c r="AR46">
        <v>-1</v>
      </c>
      <c r="AS46">
        <v>76</v>
      </c>
      <c r="AT46">
        <v>-1</v>
      </c>
      <c r="AU46">
        <v>44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</row>
    <row r="47" spans="1:82">
      <c r="A47" s="632">
        <v>46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44</v>
      </c>
      <c r="AU47">
        <v>-1</v>
      </c>
      <c r="AV47">
        <v>-1</v>
      </c>
      <c r="AW47">
        <v>-1</v>
      </c>
      <c r="AX47">
        <v>-1</v>
      </c>
      <c r="AY47">
        <v>74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</row>
    <row r="48" spans="1:82">
      <c r="A48" s="632">
        <v>47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36</v>
      </c>
      <c r="AS48">
        <v>-1</v>
      </c>
      <c r="AT48">
        <v>-1</v>
      </c>
      <c r="AU48">
        <v>-1</v>
      </c>
      <c r="AV48">
        <v>-1</v>
      </c>
      <c r="AW48">
        <v>86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50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</row>
    <row r="49" spans="1:82">
      <c r="A49" s="632">
        <v>48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51</v>
      </c>
      <c r="AT49">
        <v>-1</v>
      </c>
      <c r="AU49">
        <v>-1</v>
      </c>
      <c r="AV49">
        <v>86</v>
      </c>
      <c r="AW49">
        <v>-1</v>
      </c>
      <c r="AX49">
        <v>65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</row>
    <row r="50" spans="1:82">
      <c r="A50" s="632">
        <v>49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65</v>
      </c>
      <c r="AX50">
        <v>-1</v>
      </c>
      <c r="AY50">
        <v>70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38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</row>
    <row r="51" spans="1:82">
      <c r="A51" s="632">
        <v>50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74</v>
      </c>
      <c r="AV51">
        <v>-1</v>
      </c>
      <c r="AW51">
        <v>-1</v>
      </c>
      <c r="AX51">
        <v>70</v>
      </c>
      <c r="AY51">
        <v>-1</v>
      </c>
      <c r="AZ51">
        <v>86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63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</row>
    <row r="52" spans="1:82">
      <c r="A52" s="632">
        <v>51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86</v>
      </c>
      <c r="AZ52">
        <v>-1</v>
      </c>
      <c r="BA52">
        <v>20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94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</row>
    <row r="53" spans="1:82">
      <c r="A53" s="632">
        <v>52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20</v>
      </c>
      <c r="BA53">
        <v>-1</v>
      </c>
      <c r="BB53">
        <v>46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</row>
    <row r="54" spans="1:82">
      <c r="A54" s="632">
        <v>53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46</v>
      </c>
      <c r="BB54">
        <v>-1</v>
      </c>
      <c r="BC54">
        <v>90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176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</row>
    <row r="55" spans="1:82">
      <c r="A55" s="632">
        <v>54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90</v>
      </c>
      <c r="BC55">
        <v>-1</v>
      </c>
      <c r="BD55">
        <v>55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165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</row>
    <row r="56" spans="1:82">
      <c r="A56" s="632">
        <v>55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55</v>
      </c>
      <c r="BD56">
        <v>-1</v>
      </c>
      <c r="BE56">
        <v>93</v>
      </c>
      <c r="BF56">
        <v>-1</v>
      </c>
      <c r="BG56">
        <v>-1</v>
      </c>
      <c r="BH56">
        <v>35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152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</row>
    <row r="57" spans="1:82">
      <c r="A57" s="632">
        <v>56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93</v>
      </c>
      <c r="BE57">
        <v>-1</v>
      </c>
      <c r="BF57">
        <v>59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132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</row>
    <row r="58" spans="1:82">
      <c r="A58" s="632">
        <v>57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99</v>
      </c>
      <c r="T58">
        <v>100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59</v>
      </c>
      <c r="BF58">
        <v>-1</v>
      </c>
      <c r="BG58">
        <v>26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</row>
    <row r="59" spans="1:82">
      <c r="A59" s="632">
        <v>58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105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26</v>
      </c>
      <c r="BG59">
        <v>-1</v>
      </c>
      <c r="BH59">
        <v>-1</v>
      </c>
      <c r="BI59">
        <v>74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</row>
    <row r="60" spans="1:82">
      <c r="A60" s="632">
        <v>59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129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35</v>
      </c>
      <c r="BE60">
        <v>-1</v>
      </c>
      <c r="BF60">
        <v>-1</v>
      </c>
      <c r="BG60">
        <v>-1</v>
      </c>
      <c r="BH60">
        <v>-1</v>
      </c>
      <c r="BI60">
        <v>175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</row>
    <row r="61" spans="1:82">
      <c r="A61" s="632">
        <v>60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69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74</v>
      </c>
      <c r="BH61">
        <v>175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</row>
    <row r="62" spans="1:82">
      <c r="A62" s="632">
        <v>61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141</v>
      </c>
      <c r="AG62">
        <v>74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50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99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</row>
    <row r="63" spans="1:82">
      <c r="A63" s="632">
        <v>62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99</v>
      </c>
      <c r="BK63">
        <v>-1</v>
      </c>
      <c r="BL63">
        <v>54</v>
      </c>
      <c r="BM63">
        <v>-1</v>
      </c>
      <c r="BN63">
        <v>-1</v>
      </c>
      <c r="BO63">
        <v>162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</row>
    <row r="64" spans="1:82">
      <c r="A64" s="632">
        <v>63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38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54</v>
      </c>
      <c r="BL64">
        <v>-1</v>
      </c>
      <c r="BM64">
        <v>75</v>
      </c>
      <c r="BN64">
        <v>-1</v>
      </c>
      <c r="BO64">
        <v>-1</v>
      </c>
      <c r="BP64">
        <v>152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</row>
    <row r="65" spans="1:82">
      <c r="A65" s="632">
        <v>64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63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75</v>
      </c>
      <c r="BM65">
        <v>-1</v>
      </c>
      <c r="BN65">
        <v>76</v>
      </c>
      <c r="BO65">
        <v>-1</v>
      </c>
      <c r="BP65">
        <v>-1</v>
      </c>
      <c r="BQ65">
        <v>118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</row>
    <row r="66" spans="1:82">
      <c r="A66" s="632">
        <v>65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94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76</v>
      </c>
      <c r="BN66">
        <v>-1</v>
      </c>
      <c r="BO66">
        <v>-1</v>
      </c>
      <c r="BP66">
        <v>-1</v>
      </c>
      <c r="BQ66">
        <v>-1</v>
      </c>
      <c r="BR66">
        <v>76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</row>
    <row r="67" spans="1:82">
      <c r="A67" s="632">
        <v>66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111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162</v>
      </c>
      <c r="BL67">
        <v>-1</v>
      </c>
      <c r="BM67">
        <v>-1</v>
      </c>
      <c r="BN67">
        <v>-1</v>
      </c>
      <c r="BO67">
        <v>-1</v>
      </c>
      <c r="BP67">
        <v>55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146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</row>
    <row r="68" spans="1:82">
      <c r="A68" s="632">
        <v>67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152</v>
      </c>
      <c r="BM68">
        <v>-1</v>
      </c>
      <c r="BN68">
        <v>-1</v>
      </c>
      <c r="BO68">
        <v>55</v>
      </c>
      <c r="BP68">
        <v>-1</v>
      </c>
      <c r="BQ68">
        <v>88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</row>
    <row r="69" spans="1:82">
      <c r="A69" s="632">
        <v>68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118</v>
      </c>
      <c r="BN69">
        <v>-1</v>
      </c>
      <c r="BO69">
        <v>-1</v>
      </c>
      <c r="BP69">
        <v>88</v>
      </c>
      <c r="BQ69">
        <v>-1</v>
      </c>
      <c r="BR69">
        <v>56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</row>
    <row r="70" spans="1:82">
      <c r="A70" s="632">
        <v>69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76</v>
      </c>
      <c r="BO70">
        <v>-1</v>
      </c>
      <c r="BP70">
        <v>-1</v>
      </c>
      <c r="BQ70">
        <v>56</v>
      </c>
      <c r="BR70">
        <v>-1</v>
      </c>
      <c r="BS70">
        <v>52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186</v>
      </c>
      <c r="CA70">
        <v>91</v>
      </c>
      <c r="CB70">
        <v>-1</v>
      </c>
      <c r="CC70">
        <v>-1</v>
      </c>
      <c r="CD70">
        <v>-1</v>
      </c>
    </row>
    <row r="71" spans="1:82">
      <c r="A71" s="632">
        <v>70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176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52</v>
      </c>
      <c r="BS71">
        <v>-1</v>
      </c>
      <c r="BT71">
        <v>86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</row>
    <row r="72" spans="1:82">
      <c r="A72" s="632">
        <v>71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165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86</v>
      </c>
      <c r="BT72">
        <v>-1</v>
      </c>
      <c r="BU72">
        <v>22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</row>
    <row r="73" spans="1:82">
      <c r="A73" s="632">
        <v>72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67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22</v>
      </c>
      <c r="BU73">
        <v>-1</v>
      </c>
      <c r="BV73">
        <v>38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</row>
    <row r="74" spans="1:82">
      <c r="A74" s="632">
        <v>73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152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38</v>
      </c>
      <c r="BV74">
        <v>-1</v>
      </c>
      <c r="BW74">
        <v>66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</row>
    <row r="75" spans="1:82">
      <c r="A75" s="632">
        <v>74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56</v>
      </c>
      <c r="V75">
        <v>39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132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66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</row>
    <row r="76" spans="1:82">
      <c r="A76" s="632">
        <v>75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95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146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</row>
    <row r="77" spans="1:82">
      <c r="A77" s="632">
        <v>76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84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</row>
    <row r="78" spans="1:82">
      <c r="A78" s="632">
        <v>77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88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186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162</v>
      </c>
      <c r="CB78">
        <v>-1</v>
      </c>
      <c r="CC78">
        <v>-1</v>
      </c>
      <c r="CD78">
        <v>-1</v>
      </c>
    </row>
    <row r="79" spans="1:82">
      <c r="A79" s="632">
        <v>78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73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91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162</v>
      </c>
      <c r="CA79">
        <v>-1</v>
      </c>
      <c r="CB79">
        <v>-1</v>
      </c>
      <c r="CC79">
        <v>-1</v>
      </c>
      <c r="CD79">
        <v>-1</v>
      </c>
    </row>
    <row r="80" spans="1:82">
      <c r="A80" s="632">
        <v>79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26</v>
      </c>
      <c r="AJ80">
        <v>46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</row>
    <row r="81" spans="1:82">
      <c r="A81" s="632">
        <v>80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90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37</v>
      </c>
    </row>
    <row r="82" spans="1:82">
      <c r="A82" s="632">
        <v>81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72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37</v>
      </c>
      <c r="CD82">
        <v>-1</v>
      </c>
    </row>
    <row r="84" spans="1:82">
      <c r="A84" s="589" t="s">
        <v>802</v>
      </c>
      <c r="B84">
        <f>234/2</f>
        <v>117</v>
      </c>
    </row>
    <row r="85" spans="1:82">
      <c r="CC85" s="58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D101-A961-4804-B6ED-E5A35418D43C}">
  <dimension ref="A1:CD85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RowHeight="14.5"/>
  <sheetData>
    <row r="1" spans="1:82">
      <c r="A1" s="631" t="s">
        <v>801</v>
      </c>
      <c r="B1" s="632">
        <v>1</v>
      </c>
      <c r="C1" s="632">
        <v>2</v>
      </c>
      <c r="D1" s="632">
        <v>3</v>
      </c>
      <c r="E1" s="632">
        <v>4</v>
      </c>
      <c r="F1" s="632">
        <v>5</v>
      </c>
      <c r="G1" s="632">
        <v>6</v>
      </c>
      <c r="H1" s="632">
        <v>7</v>
      </c>
      <c r="I1" s="632">
        <v>8</v>
      </c>
      <c r="J1" s="632">
        <v>9</v>
      </c>
      <c r="K1" s="632">
        <v>10</v>
      </c>
      <c r="L1" s="632">
        <v>11</v>
      </c>
      <c r="M1" s="632">
        <v>12</v>
      </c>
      <c r="N1" s="632">
        <v>13</v>
      </c>
      <c r="O1" s="632">
        <v>14</v>
      </c>
      <c r="P1" s="632">
        <v>15</v>
      </c>
      <c r="Q1" s="632">
        <v>16</v>
      </c>
      <c r="R1" s="632">
        <v>17</v>
      </c>
      <c r="S1" s="632">
        <v>18</v>
      </c>
      <c r="T1" s="632">
        <v>19</v>
      </c>
      <c r="U1" s="632">
        <v>20</v>
      </c>
      <c r="V1" s="632">
        <v>21</v>
      </c>
      <c r="W1" s="632">
        <v>22</v>
      </c>
      <c r="X1" s="632">
        <v>23</v>
      </c>
      <c r="Y1" s="632">
        <v>24</v>
      </c>
      <c r="Z1" s="632">
        <v>25</v>
      </c>
      <c r="AA1" s="632">
        <v>26</v>
      </c>
      <c r="AB1" s="632">
        <v>27</v>
      </c>
      <c r="AC1" s="632">
        <v>28</v>
      </c>
      <c r="AD1" s="632">
        <v>29</v>
      </c>
      <c r="AE1" s="632">
        <v>30</v>
      </c>
      <c r="AF1" s="632">
        <v>31</v>
      </c>
      <c r="AG1" s="632">
        <v>32</v>
      </c>
      <c r="AH1" s="632">
        <v>33</v>
      </c>
      <c r="AI1" s="632">
        <v>34</v>
      </c>
      <c r="AJ1" s="632">
        <v>35</v>
      </c>
      <c r="AK1" s="632">
        <v>36</v>
      </c>
      <c r="AL1" s="632">
        <v>37</v>
      </c>
      <c r="AM1" s="632">
        <v>38</v>
      </c>
      <c r="AN1" s="632">
        <v>39</v>
      </c>
      <c r="AO1" s="632">
        <v>40</v>
      </c>
      <c r="AP1" s="632">
        <v>41</v>
      </c>
      <c r="AQ1" s="632">
        <v>42</v>
      </c>
      <c r="AR1" s="632">
        <v>43</v>
      </c>
      <c r="AS1" s="632">
        <v>44</v>
      </c>
      <c r="AT1" s="632">
        <v>45</v>
      </c>
      <c r="AU1" s="632">
        <v>46</v>
      </c>
      <c r="AV1" s="632">
        <v>47</v>
      </c>
      <c r="AW1" s="632">
        <v>48</v>
      </c>
      <c r="AX1" s="632">
        <v>49</v>
      </c>
      <c r="AY1" s="632">
        <v>50</v>
      </c>
      <c r="AZ1" s="632">
        <v>51</v>
      </c>
      <c r="BA1" s="632">
        <v>52</v>
      </c>
      <c r="BB1" s="632">
        <v>53</v>
      </c>
      <c r="BC1" s="632">
        <v>54</v>
      </c>
      <c r="BD1" s="632">
        <v>55</v>
      </c>
      <c r="BE1" s="632">
        <v>56</v>
      </c>
      <c r="BF1" s="632">
        <v>57</v>
      </c>
      <c r="BG1" s="632">
        <v>58</v>
      </c>
      <c r="BH1" s="632">
        <v>59</v>
      </c>
      <c r="BI1" s="632">
        <v>60</v>
      </c>
      <c r="BJ1" s="632">
        <v>61</v>
      </c>
      <c r="BK1" s="632">
        <v>62</v>
      </c>
      <c r="BL1" s="632">
        <v>63</v>
      </c>
      <c r="BM1" s="632">
        <v>64</v>
      </c>
      <c r="BN1" s="632">
        <v>65</v>
      </c>
      <c r="BO1" s="632">
        <v>66</v>
      </c>
      <c r="BP1" s="632">
        <v>67</v>
      </c>
      <c r="BQ1" s="632">
        <v>68</v>
      </c>
      <c r="BR1" s="632">
        <v>69</v>
      </c>
      <c r="BS1" s="632">
        <v>70</v>
      </c>
      <c r="BT1" s="632">
        <v>71</v>
      </c>
      <c r="BU1" s="632">
        <v>72</v>
      </c>
      <c r="BV1" s="632">
        <v>73</v>
      </c>
      <c r="BW1" s="632">
        <v>74</v>
      </c>
      <c r="BX1" s="632">
        <v>75</v>
      </c>
      <c r="BY1" s="632">
        <v>76</v>
      </c>
      <c r="BZ1" s="632">
        <v>77</v>
      </c>
      <c r="CA1" s="632">
        <v>78</v>
      </c>
      <c r="CB1" s="632">
        <v>79</v>
      </c>
      <c r="CC1" s="632">
        <v>80</v>
      </c>
      <c r="CD1" s="632">
        <v>81</v>
      </c>
    </row>
    <row r="2" spans="1:82">
      <c r="A2" s="632">
        <v>1</v>
      </c>
      <c r="B2">
        <f>Distances!B2/(Times!$C$85)</f>
        <v>-0.72</v>
      </c>
      <c r="C2">
        <f>Distances!C2/(Times!$C$85)</f>
        <v>73.44</v>
      </c>
      <c r="D2">
        <f>Distances!D2/(Times!$C$85)</f>
        <v>-0.72</v>
      </c>
      <c r="E2">
        <f>Distances!E2/(Times!$C$85)</f>
        <v>-0.72</v>
      </c>
      <c r="F2">
        <f>Distances!F2/(Times!$C$85)</f>
        <v>-0.72</v>
      </c>
      <c r="G2">
        <f>Distances!G2/(Times!$C$85)</f>
        <v>-0.72</v>
      </c>
      <c r="H2">
        <f>Distances!H2/(Times!$C$85)</f>
        <v>-0.72</v>
      </c>
      <c r="I2">
        <f>Distances!I2/(Times!$C$85)</f>
        <v>-0.72</v>
      </c>
      <c r="J2">
        <f>Distances!J2/(Times!$C$85)</f>
        <v>-0.72</v>
      </c>
      <c r="K2">
        <f>Distances!K2/(Times!$C$85)</f>
        <v>-0.72</v>
      </c>
      <c r="L2">
        <f>Distances!L2/(Times!$C$85)</f>
        <v>-0.72</v>
      </c>
      <c r="M2">
        <f>Distances!M2/(Times!$C$85)</f>
        <v>-0.72</v>
      </c>
      <c r="N2">
        <f>Distances!N2/(Times!$C$85)</f>
        <v>-0.72</v>
      </c>
      <c r="O2">
        <f>Distances!O2/(Times!$C$85)</f>
        <v>-0.72</v>
      </c>
      <c r="P2">
        <f>Distances!P2/(Times!$C$85)</f>
        <v>-0.72</v>
      </c>
      <c r="Q2">
        <f>Distances!Q2/(Times!$C$85)</f>
        <v>-0.72</v>
      </c>
      <c r="R2">
        <f>Distances!R2/(Times!$C$85)</f>
        <v>-0.72</v>
      </c>
      <c r="S2">
        <f>Distances!S2/(Times!$C$85)</f>
        <v>-0.72</v>
      </c>
      <c r="T2">
        <f>Distances!T2/(Times!$C$85)</f>
        <v>-0.72</v>
      </c>
      <c r="U2">
        <f>Distances!U2/(Times!$C$85)</f>
        <v>-0.72</v>
      </c>
      <c r="V2">
        <f>Distances!V2/(Times!$C$85)</f>
        <v>-0.72</v>
      </c>
      <c r="W2">
        <f>Distances!W2/(Times!$C$85)</f>
        <v>-0.72</v>
      </c>
      <c r="X2">
        <f>Distances!X2/(Times!$C$85)</f>
        <v>-0.72</v>
      </c>
      <c r="Y2">
        <f>Distances!Y2/(Times!$C$85)</f>
        <v>-0.72</v>
      </c>
      <c r="Z2">
        <f>Distances!Z2/(Times!$C$85)</f>
        <v>-0.72</v>
      </c>
      <c r="AA2">
        <f>Distances!AA2/(Times!$C$85)</f>
        <v>-0.72</v>
      </c>
      <c r="AB2">
        <f>Distances!AB2/(Times!$C$85)</f>
        <v>-0.72</v>
      </c>
      <c r="AC2">
        <f>Distances!AC2/(Times!$C$85)</f>
        <v>-0.72</v>
      </c>
      <c r="AD2">
        <f>Distances!AD2/(Times!$C$85)</f>
        <v>-0.72</v>
      </c>
      <c r="AE2">
        <f>Distances!AE2/(Times!$C$85)</f>
        <v>-0.72</v>
      </c>
      <c r="AF2">
        <f>Distances!AF2/(Times!$C$85)</f>
        <v>-0.72</v>
      </c>
      <c r="AG2">
        <f>Distances!AG2/(Times!$C$85)</f>
        <v>-0.72</v>
      </c>
      <c r="AH2">
        <f>Distances!AH2/(Times!$C$85)</f>
        <v>-0.72</v>
      </c>
      <c r="AI2">
        <f>Distances!AI2/(Times!$C$85)</f>
        <v>-0.72</v>
      </c>
      <c r="AJ2">
        <f>Distances!AJ2/(Times!$C$85)</f>
        <v>44.64</v>
      </c>
      <c r="AK2">
        <f>Distances!AK2/(Times!$C$85)</f>
        <v>-0.72</v>
      </c>
      <c r="AL2">
        <f>Distances!AL2/(Times!$C$85)</f>
        <v>-0.72</v>
      </c>
      <c r="AM2">
        <f>Distances!AM2/(Times!$C$85)</f>
        <v>-0.72</v>
      </c>
      <c r="AN2">
        <f>Distances!AN2/(Times!$C$85)</f>
        <v>-0.72</v>
      </c>
      <c r="AO2">
        <f>Distances!AO2/(Times!$C$85)</f>
        <v>-0.72</v>
      </c>
      <c r="AP2">
        <f>Distances!AP2/(Times!$C$85)</f>
        <v>-0.72</v>
      </c>
      <c r="AQ2">
        <f>Distances!AQ2/(Times!$C$85)</f>
        <v>-0.72</v>
      </c>
      <c r="AR2">
        <f>Distances!AR2/(Times!$C$85)</f>
        <v>-0.72</v>
      </c>
      <c r="AS2">
        <f>Distances!AS2/(Times!$C$85)</f>
        <v>-0.72</v>
      </c>
      <c r="AT2">
        <f>Distances!AT2/(Times!$C$85)</f>
        <v>-0.72</v>
      </c>
      <c r="AU2">
        <f>Distances!AU2/(Times!$C$85)</f>
        <v>-0.72</v>
      </c>
      <c r="AV2">
        <f>Distances!AV2/(Times!$C$85)</f>
        <v>-0.72</v>
      </c>
      <c r="AW2">
        <f>Distances!AW2/(Times!$C$85)</f>
        <v>-0.72</v>
      </c>
      <c r="AX2">
        <f>Distances!AX2/(Times!$C$85)</f>
        <v>-0.72</v>
      </c>
      <c r="AY2">
        <f>Distances!AY2/(Times!$C$85)</f>
        <v>-0.72</v>
      </c>
      <c r="AZ2">
        <f>Distances!AZ2/(Times!$C$85)</f>
        <v>-0.72</v>
      </c>
      <c r="BA2">
        <f>Distances!BA2/(Times!$C$85)</f>
        <v>-0.72</v>
      </c>
      <c r="BB2">
        <f>Distances!BB2/(Times!$C$85)</f>
        <v>-0.72</v>
      </c>
      <c r="BC2">
        <f>Distances!BC2/(Times!$C$85)</f>
        <v>-0.72</v>
      </c>
      <c r="BD2">
        <f>Distances!BD2/(Times!$C$85)</f>
        <v>-0.72</v>
      </c>
      <c r="BE2">
        <f>Distances!BE2/(Times!$C$85)</f>
        <v>-0.72</v>
      </c>
      <c r="BF2">
        <f>Distances!BF2/(Times!$C$85)</f>
        <v>-0.72</v>
      </c>
      <c r="BG2">
        <f>Distances!BG2/(Times!$C$85)</f>
        <v>-0.72</v>
      </c>
      <c r="BH2">
        <f>Distances!BH2/(Times!$C$85)</f>
        <v>-0.72</v>
      </c>
      <c r="BI2">
        <f>Distances!BI2/(Times!$C$85)</f>
        <v>-0.72</v>
      </c>
      <c r="BJ2">
        <f>Distances!BJ2/(Times!$C$85)</f>
        <v>-0.72</v>
      </c>
      <c r="BK2">
        <f>Distances!BK2/(Times!$C$85)</f>
        <v>-0.72</v>
      </c>
      <c r="BL2">
        <f>Distances!BL2/(Times!$C$85)</f>
        <v>-0.72</v>
      </c>
      <c r="BM2">
        <f>Distances!BM2/(Times!$C$85)</f>
        <v>-0.72</v>
      </c>
      <c r="BN2">
        <f>Distances!BN2/(Times!$C$85)</f>
        <v>-0.72</v>
      </c>
      <c r="BO2">
        <f>Distances!BO2/(Times!$C$85)</f>
        <v>-0.72</v>
      </c>
      <c r="BP2">
        <f>Distances!BP2/(Times!$C$85)</f>
        <v>-0.72</v>
      </c>
      <c r="BQ2">
        <f>Distances!BQ2/(Times!$C$85)</f>
        <v>-0.72</v>
      </c>
      <c r="BR2">
        <f>Distances!BR2/(Times!$C$85)</f>
        <v>-0.72</v>
      </c>
      <c r="BS2">
        <f>Distances!BS2/(Times!$C$85)</f>
        <v>-0.72</v>
      </c>
      <c r="BT2">
        <f>Distances!BT2/(Times!$C$85)</f>
        <v>-0.72</v>
      </c>
      <c r="BU2">
        <f>Distances!BU2/(Times!$C$85)</f>
        <v>-0.72</v>
      </c>
      <c r="BV2">
        <f>Distances!BV2/(Times!$C$85)</f>
        <v>-0.72</v>
      </c>
      <c r="BW2">
        <f>Distances!BW2/(Times!$C$85)</f>
        <v>-0.72</v>
      </c>
      <c r="BX2">
        <f>Distances!BX2/(Times!$C$85)</f>
        <v>-0.72</v>
      </c>
      <c r="BY2">
        <f>Distances!BY2/(Times!$C$85)</f>
        <v>-0.72</v>
      </c>
      <c r="BZ2">
        <f>Distances!BZ2/(Times!$C$85)</f>
        <v>-0.72</v>
      </c>
      <c r="CA2">
        <f>Distances!CA2/(Times!$C$85)</f>
        <v>-0.72</v>
      </c>
      <c r="CB2">
        <f>Distances!CB2/(Times!$C$85)</f>
        <v>-0.72</v>
      </c>
      <c r="CC2">
        <f>Distances!CC2/(Times!$C$85)</f>
        <v>-0.72</v>
      </c>
      <c r="CD2">
        <f>Distances!CD2/(Times!$C$85)</f>
        <v>-0.72</v>
      </c>
    </row>
    <row r="3" spans="1:82">
      <c r="A3" s="632">
        <v>2</v>
      </c>
      <c r="B3">
        <f>Distances!B3/(Times!$C$85)</f>
        <v>73.44</v>
      </c>
      <c r="C3">
        <f>Distances!C3/(Times!$C$85)</f>
        <v>-0.72</v>
      </c>
      <c r="D3">
        <f>Distances!D3/(Times!$C$85)</f>
        <v>59.04</v>
      </c>
      <c r="E3">
        <f>Distances!E3/(Times!$C$85)</f>
        <v>-0.72</v>
      </c>
      <c r="F3">
        <f>Distances!F3/(Times!$C$85)</f>
        <v>-0.72</v>
      </c>
      <c r="G3">
        <f>Distances!G3/(Times!$C$85)</f>
        <v>-0.72</v>
      </c>
      <c r="H3">
        <f>Distances!H3/(Times!$C$85)</f>
        <v>-0.72</v>
      </c>
      <c r="I3">
        <f>Distances!I3/(Times!$C$85)</f>
        <v>-0.72</v>
      </c>
      <c r="J3">
        <f>Distances!J3/(Times!$C$85)</f>
        <v>-0.72</v>
      </c>
      <c r="K3">
        <f>Distances!K3/(Times!$C$85)</f>
        <v>-0.72</v>
      </c>
      <c r="L3">
        <f>Distances!L3/(Times!$C$85)</f>
        <v>-0.72</v>
      </c>
      <c r="M3">
        <f>Distances!M3/(Times!$C$85)</f>
        <v>-0.72</v>
      </c>
      <c r="N3">
        <f>Distances!N3/(Times!$C$85)</f>
        <v>-0.72</v>
      </c>
      <c r="O3">
        <f>Distances!O3/(Times!$C$85)</f>
        <v>-0.72</v>
      </c>
      <c r="P3">
        <f>Distances!P3/(Times!$C$85)</f>
        <v>-0.72</v>
      </c>
      <c r="Q3">
        <f>Distances!Q3/(Times!$C$85)</f>
        <v>-0.72</v>
      </c>
      <c r="R3">
        <f>Distances!R3/(Times!$C$85)</f>
        <v>-0.72</v>
      </c>
      <c r="S3">
        <f>Distances!S3/(Times!$C$85)</f>
        <v>-0.72</v>
      </c>
      <c r="T3">
        <f>Distances!T3/(Times!$C$85)</f>
        <v>-0.72</v>
      </c>
      <c r="U3">
        <f>Distances!U3/(Times!$C$85)</f>
        <v>-0.72</v>
      </c>
      <c r="V3">
        <f>Distances!V3/(Times!$C$85)</f>
        <v>-0.72</v>
      </c>
      <c r="W3">
        <f>Distances!W3/(Times!$C$85)</f>
        <v>-0.72</v>
      </c>
      <c r="X3">
        <f>Distances!X3/(Times!$C$85)</f>
        <v>-0.72</v>
      </c>
      <c r="Y3">
        <f>Distances!Y3/(Times!$C$85)</f>
        <v>-0.72</v>
      </c>
      <c r="Z3">
        <f>Distances!Z3/(Times!$C$85)</f>
        <v>-0.72</v>
      </c>
      <c r="AA3">
        <f>Distances!AA3/(Times!$C$85)</f>
        <v>-0.72</v>
      </c>
      <c r="AB3">
        <f>Distances!AB3/(Times!$C$85)</f>
        <v>-0.72</v>
      </c>
      <c r="AC3">
        <f>Distances!AC3/(Times!$C$85)</f>
        <v>-0.72</v>
      </c>
      <c r="AD3">
        <f>Distances!AD3/(Times!$C$85)</f>
        <v>-0.72</v>
      </c>
      <c r="AE3">
        <f>Distances!AE3/(Times!$C$85)</f>
        <v>-0.72</v>
      </c>
      <c r="AF3">
        <f>Distances!AF3/(Times!$C$85)</f>
        <v>-0.72</v>
      </c>
      <c r="AG3">
        <f>Distances!AG3/(Times!$C$85)</f>
        <v>-0.72</v>
      </c>
      <c r="AH3">
        <f>Distances!AH3/(Times!$C$85)</f>
        <v>-0.72</v>
      </c>
      <c r="AI3">
        <f>Distances!AI3/(Times!$C$85)</f>
        <v>-0.72</v>
      </c>
      <c r="AJ3">
        <f>Distances!AJ3/(Times!$C$85)</f>
        <v>-0.72</v>
      </c>
      <c r="AK3">
        <f>Distances!AK3/(Times!$C$85)</f>
        <v>40.32</v>
      </c>
      <c r="AL3">
        <f>Distances!AL3/(Times!$C$85)</f>
        <v>-0.72</v>
      </c>
      <c r="AM3">
        <f>Distances!AM3/(Times!$C$85)</f>
        <v>-0.72</v>
      </c>
      <c r="AN3">
        <f>Distances!AN3/(Times!$C$85)</f>
        <v>-0.72</v>
      </c>
      <c r="AO3">
        <f>Distances!AO3/(Times!$C$85)</f>
        <v>-0.72</v>
      </c>
      <c r="AP3">
        <f>Distances!AP3/(Times!$C$85)</f>
        <v>-0.72</v>
      </c>
      <c r="AQ3">
        <f>Distances!AQ3/(Times!$C$85)</f>
        <v>-0.72</v>
      </c>
      <c r="AR3">
        <f>Distances!AR3/(Times!$C$85)</f>
        <v>-0.72</v>
      </c>
      <c r="AS3">
        <f>Distances!AS3/(Times!$C$85)</f>
        <v>-0.72</v>
      </c>
      <c r="AT3">
        <f>Distances!AT3/(Times!$C$85)</f>
        <v>-0.72</v>
      </c>
      <c r="AU3">
        <f>Distances!AU3/(Times!$C$85)</f>
        <v>-0.72</v>
      </c>
      <c r="AV3">
        <f>Distances!AV3/(Times!$C$85)</f>
        <v>-0.72</v>
      </c>
      <c r="AW3">
        <f>Distances!AW3/(Times!$C$85)</f>
        <v>-0.72</v>
      </c>
      <c r="AX3">
        <f>Distances!AX3/(Times!$C$85)</f>
        <v>-0.72</v>
      </c>
      <c r="AY3">
        <f>Distances!AY3/(Times!$C$85)</f>
        <v>-0.72</v>
      </c>
      <c r="AZ3">
        <f>Distances!AZ3/(Times!$C$85)</f>
        <v>-0.72</v>
      </c>
      <c r="BA3">
        <f>Distances!BA3/(Times!$C$85)</f>
        <v>-0.72</v>
      </c>
      <c r="BB3">
        <f>Distances!BB3/(Times!$C$85)</f>
        <v>-0.72</v>
      </c>
      <c r="BC3">
        <f>Distances!BC3/(Times!$C$85)</f>
        <v>-0.72</v>
      </c>
      <c r="BD3">
        <f>Distances!BD3/(Times!$C$85)</f>
        <v>-0.72</v>
      </c>
      <c r="BE3">
        <f>Distances!BE3/(Times!$C$85)</f>
        <v>-0.72</v>
      </c>
      <c r="BF3">
        <f>Distances!BF3/(Times!$C$85)</f>
        <v>-0.72</v>
      </c>
      <c r="BG3">
        <f>Distances!BG3/(Times!$C$85)</f>
        <v>-0.72</v>
      </c>
      <c r="BH3">
        <f>Distances!BH3/(Times!$C$85)</f>
        <v>-0.72</v>
      </c>
      <c r="BI3">
        <f>Distances!BI3/(Times!$C$85)</f>
        <v>-0.72</v>
      </c>
      <c r="BJ3">
        <f>Distances!BJ3/(Times!$C$85)</f>
        <v>-0.72</v>
      </c>
      <c r="BK3">
        <f>Distances!BK3/(Times!$C$85)</f>
        <v>-0.72</v>
      </c>
      <c r="BL3">
        <f>Distances!BL3/(Times!$C$85)</f>
        <v>-0.72</v>
      </c>
      <c r="BM3">
        <f>Distances!BM3/(Times!$C$85)</f>
        <v>-0.72</v>
      </c>
      <c r="BN3">
        <f>Distances!BN3/(Times!$C$85)</f>
        <v>-0.72</v>
      </c>
      <c r="BO3">
        <f>Distances!BO3/(Times!$C$85)</f>
        <v>-0.72</v>
      </c>
      <c r="BP3">
        <f>Distances!BP3/(Times!$C$85)</f>
        <v>-0.72</v>
      </c>
      <c r="BQ3">
        <f>Distances!BQ3/(Times!$C$85)</f>
        <v>-0.72</v>
      </c>
      <c r="BR3">
        <f>Distances!BR3/(Times!$C$85)</f>
        <v>-0.72</v>
      </c>
      <c r="BS3">
        <f>Distances!BS3/(Times!$C$85)</f>
        <v>-0.72</v>
      </c>
      <c r="BT3">
        <f>Distances!BT3/(Times!$C$85)</f>
        <v>-0.72</v>
      </c>
      <c r="BU3">
        <f>Distances!BU3/(Times!$C$85)</f>
        <v>-0.72</v>
      </c>
      <c r="BV3">
        <f>Distances!BV3/(Times!$C$85)</f>
        <v>-0.72</v>
      </c>
      <c r="BW3">
        <f>Distances!BW3/(Times!$C$85)</f>
        <v>-0.72</v>
      </c>
      <c r="BX3">
        <f>Distances!BX3/(Times!$C$85)</f>
        <v>-0.72</v>
      </c>
      <c r="BY3">
        <f>Distances!BY3/(Times!$C$85)</f>
        <v>-0.72</v>
      </c>
      <c r="BZ3">
        <f>Distances!BZ3/(Times!$C$85)</f>
        <v>-0.72</v>
      </c>
      <c r="CA3">
        <f>Distances!CA3/(Times!$C$85)</f>
        <v>-0.72</v>
      </c>
      <c r="CB3">
        <f>Distances!CB3/(Times!$C$85)</f>
        <v>-0.72</v>
      </c>
      <c r="CC3">
        <f>Distances!CC3/(Times!$C$85)</f>
        <v>-0.72</v>
      </c>
      <c r="CD3">
        <f>Distances!CD3/(Times!$C$85)</f>
        <v>-0.72</v>
      </c>
    </row>
    <row r="4" spans="1:82">
      <c r="A4" s="632">
        <v>3</v>
      </c>
      <c r="B4">
        <f>Distances!B4/(Times!$C$85)</f>
        <v>-0.72</v>
      </c>
      <c r="C4">
        <f>Distances!C4/(Times!$C$85)</f>
        <v>59.04</v>
      </c>
      <c r="D4">
        <f>Distances!D4/(Times!$C$85)</f>
        <v>-0.72</v>
      </c>
      <c r="E4">
        <f>Distances!E4/(Times!$C$85)</f>
        <v>80.64</v>
      </c>
      <c r="F4">
        <f>Distances!F4/(Times!$C$85)</f>
        <v>-0.72</v>
      </c>
      <c r="G4">
        <f>Distances!G4/(Times!$C$85)</f>
        <v>-0.72</v>
      </c>
      <c r="H4">
        <f>Distances!H4/(Times!$C$85)</f>
        <v>-0.72</v>
      </c>
      <c r="I4">
        <f>Distances!I4/(Times!$C$85)</f>
        <v>-0.72</v>
      </c>
      <c r="J4">
        <f>Distances!J4/(Times!$C$85)</f>
        <v>-0.72</v>
      </c>
      <c r="K4">
        <f>Distances!K4/(Times!$C$85)</f>
        <v>-0.72</v>
      </c>
      <c r="L4">
        <f>Distances!L4/(Times!$C$85)</f>
        <v>-0.72</v>
      </c>
      <c r="M4">
        <f>Distances!M4/(Times!$C$85)</f>
        <v>-0.72</v>
      </c>
      <c r="N4">
        <f>Distances!N4/(Times!$C$85)</f>
        <v>-0.72</v>
      </c>
      <c r="O4">
        <f>Distances!O4/(Times!$C$85)</f>
        <v>-0.72</v>
      </c>
      <c r="P4">
        <f>Distances!P4/(Times!$C$85)</f>
        <v>-0.72</v>
      </c>
      <c r="Q4">
        <f>Distances!Q4/(Times!$C$85)</f>
        <v>-0.72</v>
      </c>
      <c r="R4">
        <f>Distances!R4/(Times!$C$85)</f>
        <v>-0.72</v>
      </c>
      <c r="S4">
        <f>Distances!S4/(Times!$C$85)</f>
        <v>-0.72</v>
      </c>
      <c r="T4">
        <f>Distances!T4/(Times!$C$85)</f>
        <v>-0.72</v>
      </c>
      <c r="U4">
        <f>Distances!U4/(Times!$C$85)</f>
        <v>-0.72</v>
      </c>
      <c r="V4">
        <f>Distances!V4/(Times!$C$85)</f>
        <v>-0.72</v>
      </c>
      <c r="W4">
        <f>Distances!W4/(Times!$C$85)</f>
        <v>-0.72</v>
      </c>
      <c r="X4">
        <f>Distances!X4/(Times!$C$85)</f>
        <v>-0.72</v>
      </c>
      <c r="Y4">
        <f>Distances!Y4/(Times!$C$85)</f>
        <v>-0.72</v>
      </c>
      <c r="Z4">
        <f>Distances!Z4/(Times!$C$85)</f>
        <v>-0.72</v>
      </c>
      <c r="AA4">
        <f>Distances!AA4/(Times!$C$85)</f>
        <v>-0.72</v>
      </c>
      <c r="AB4">
        <f>Distances!AB4/(Times!$C$85)</f>
        <v>-0.72</v>
      </c>
      <c r="AC4">
        <f>Distances!AC4/(Times!$C$85)</f>
        <v>-0.72</v>
      </c>
      <c r="AD4">
        <f>Distances!AD4/(Times!$C$85)</f>
        <v>-0.72</v>
      </c>
      <c r="AE4">
        <f>Distances!AE4/(Times!$C$85)</f>
        <v>-0.72</v>
      </c>
      <c r="AF4">
        <f>Distances!AF4/(Times!$C$85)</f>
        <v>-0.72</v>
      </c>
      <c r="AG4">
        <f>Distances!AG4/(Times!$C$85)</f>
        <v>-0.72</v>
      </c>
      <c r="AH4">
        <f>Distances!AH4/(Times!$C$85)</f>
        <v>-0.72</v>
      </c>
      <c r="AI4">
        <f>Distances!AI4/(Times!$C$85)</f>
        <v>-0.72</v>
      </c>
      <c r="AJ4">
        <f>Distances!AJ4/(Times!$C$85)</f>
        <v>-0.72</v>
      </c>
      <c r="AK4">
        <f>Distances!AK4/(Times!$C$85)</f>
        <v>-0.72</v>
      </c>
      <c r="AL4">
        <f>Distances!AL4/(Times!$C$85)</f>
        <v>41.04</v>
      </c>
      <c r="AM4">
        <f>Distances!AM4/(Times!$C$85)</f>
        <v>-0.72</v>
      </c>
      <c r="AN4">
        <f>Distances!AN4/(Times!$C$85)</f>
        <v>-0.72</v>
      </c>
      <c r="AO4">
        <f>Distances!AO4/(Times!$C$85)</f>
        <v>-0.72</v>
      </c>
      <c r="AP4">
        <f>Distances!AP4/(Times!$C$85)</f>
        <v>-0.72</v>
      </c>
      <c r="AQ4">
        <f>Distances!AQ4/(Times!$C$85)</f>
        <v>-0.72</v>
      </c>
      <c r="AR4">
        <f>Distances!AR4/(Times!$C$85)</f>
        <v>-0.72</v>
      </c>
      <c r="AS4">
        <f>Distances!AS4/(Times!$C$85)</f>
        <v>-0.72</v>
      </c>
      <c r="AT4">
        <f>Distances!AT4/(Times!$C$85)</f>
        <v>-0.72</v>
      </c>
      <c r="AU4">
        <f>Distances!AU4/(Times!$C$85)</f>
        <v>-0.72</v>
      </c>
      <c r="AV4">
        <f>Distances!AV4/(Times!$C$85)</f>
        <v>-0.72</v>
      </c>
      <c r="AW4">
        <f>Distances!AW4/(Times!$C$85)</f>
        <v>-0.72</v>
      </c>
      <c r="AX4">
        <f>Distances!AX4/(Times!$C$85)</f>
        <v>-0.72</v>
      </c>
      <c r="AY4">
        <f>Distances!AY4/(Times!$C$85)</f>
        <v>-0.72</v>
      </c>
      <c r="AZ4">
        <f>Distances!AZ4/(Times!$C$85)</f>
        <v>-0.72</v>
      </c>
      <c r="BA4">
        <f>Distances!BA4/(Times!$C$85)</f>
        <v>-0.72</v>
      </c>
      <c r="BB4">
        <f>Distances!BB4/(Times!$C$85)</f>
        <v>-0.72</v>
      </c>
      <c r="BC4">
        <f>Distances!BC4/(Times!$C$85)</f>
        <v>-0.72</v>
      </c>
      <c r="BD4">
        <f>Distances!BD4/(Times!$C$85)</f>
        <v>-0.72</v>
      </c>
      <c r="BE4">
        <f>Distances!BE4/(Times!$C$85)</f>
        <v>-0.72</v>
      </c>
      <c r="BF4">
        <f>Distances!BF4/(Times!$C$85)</f>
        <v>-0.72</v>
      </c>
      <c r="BG4">
        <f>Distances!BG4/(Times!$C$85)</f>
        <v>-0.72</v>
      </c>
      <c r="BH4">
        <f>Distances!BH4/(Times!$C$85)</f>
        <v>-0.72</v>
      </c>
      <c r="BI4">
        <f>Distances!BI4/(Times!$C$85)</f>
        <v>-0.72</v>
      </c>
      <c r="BJ4">
        <f>Distances!BJ4/(Times!$C$85)</f>
        <v>-0.72</v>
      </c>
      <c r="BK4">
        <f>Distances!BK4/(Times!$C$85)</f>
        <v>-0.72</v>
      </c>
      <c r="BL4">
        <f>Distances!BL4/(Times!$C$85)</f>
        <v>-0.72</v>
      </c>
      <c r="BM4">
        <f>Distances!BM4/(Times!$C$85)</f>
        <v>-0.72</v>
      </c>
      <c r="BN4">
        <f>Distances!BN4/(Times!$C$85)</f>
        <v>-0.72</v>
      </c>
      <c r="BO4">
        <f>Distances!BO4/(Times!$C$85)</f>
        <v>-0.72</v>
      </c>
      <c r="BP4">
        <f>Distances!BP4/(Times!$C$85)</f>
        <v>-0.72</v>
      </c>
      <c r="BQ4">
        <f>Distances!BQ4/(Times!$C$85)</f>
        <v>-0.72</v>
      </c>
      <c r="BR4">
        <f>Distances!BR4/(Times!$C$85)</f>
        <v>-0.72</v>
      </c>
      <c r="BS4">
        <f>Distances!BS4/(Times!$C$85)</f>
        <v>-0.72</v>
      </c>
      <c r="BT4">
        <f>Distances!BT4/(Times!$C$85)</f>
        <v>-0.72</v>
      </c>
      <c r="BU4">
        <f>Distances!BU4/(Times!$C$85)</f>
        <v>-0.72</v>
      </c>
      <c r="BV4">
        <f>Distances!BV4/(Times!$C$85)</f>
        <v>-0.72</v>
      </c>
      <c r="BW4">
        <f>Distances!BW4/(Times!$C$85)</f>
        <v>-0.72</v>
      </c>
      <c r="BX4">
        <f>Distances!BX4/(Times!$C$85)</f>
        <v>-0.72</v>
      </c>
      <c r="BY4">
        <f>Distances!BY4/(Times!$C$85)</f>
        <v>-0.72</v>
      </c>
      <c r="BZ4">
        <f>Distances!BZ4/(Times!$C$85)</f>
        <v>-0.72</v>
      </c>
      <c r="CA4">
        <f>Distances!CA4/(Times!$C$85)</f>
        <v>-0.72</v>
      </c>
      <c r="CB4">
        <f>Distances!CB4/(Times!$C$85)</f>
        <v>-0.72</v>
      </c>
      <c r="CC4">
        <f>Distances!CC4/(Times!$C$85)</f>
        <v>-0.72</v>
      </c>
      <c r="CD4">
        <f>Distances!CD4/(Times!$C$85)</f>
        <v>-0.72</v>
      </c>
    </row>
    <row r="5" spans="1:82">
      <c r="A5" s="632">
        <v>4</v>
      </c>
      <c r="B5">
        <f>Distances!B5/(Times!$C$85)</f>
        <v>-0.72</v>
      </c>
      <c r="C5">
        <f>Distances!C5/(Times!$C$85)</f>
        <v>-0.72</v>
      </c>
      <c r="D5">
        <f>Distances!D5/(Times!$C$85)</f>
        <v>80.64</v>
      </c>
      <c r="E5">
        <f>Distances!E5/(Times!$C$85)</f>
        <v>-0.72</v>
      </c>
      <c r="F5">
        <f>Distances!F5/(Times!$C$85)</f>
        <v>45.36</v>
      </c>
      <c r="G5">
        <f>Distances!G5/(Times!$C$85)</f>
        <v>-0.72</v>
      </c>
      <c r="H5">
        <f>Distances!H5/(Times!$C$85)</f>
        <v>-0.72</v>
      </c>
      <c r="I5">
        <f>Distances!I5/(Times!$C$85)</f>
        <v>-0.72</v>
      </c>
      <c r="J5">
        <f>Distances!J5/(Times!$C$85)</f>
        <v>-0.72</v>
      </c>
      <c r="K5">
        <f>Distances!K5/(Times!$C$85)</f>
        <v>-0.72</v>
      </c>
      <c r="L5">
        <f>Distances!L5/(Times!$C$85)</f>
        <v>-0.72</v>
      </c>
      <c r="M5">
        <f>Distances!M5/(Times!$C$85)</f>
        <v>-0.72</v>
      </c>
      <c r="N5">
        <f>Distances!N5/(Times!$C$85)</f>
        <v>-0.72</v>
      </c>
      <c r="O5">
        <f>Distances!O5/(Times!$C$85)</f>
        <v>-0.72</v>
      </c>
      <c r="P5">
        <f>Distances!P5/(Times!$C$85)</f>
        <v>-0.72</v>
      </c>
      <c r="Q5">
        <f>Distances!Q5/(Times!$C$85)</f>
        <v>-0.72</v>
      </c>
      <c r="R5">
        <f>Distances!R5/(Times!$C$85)</f>
        <v>-0.72</v>
      </c>
      <c r="S5">
        <f>Distances!S5/(Times!$C$85)</f>
        <v>-0.72</v>
      </c>
      <c r="T5">
        <f>Distances!T5/(Times!$C$85)</f>
        <v>-0.72</v>
      </c>
      <c r="U5">
        <f>Distances!U5/(Times!$C$85)</f>
        <v>-0.72</v>
      </c>
      <c r="V5">
        <f>Distances!V5/(Times!$C$85)</f>
        <v>-0.72</v>
      </c>
      <c r="W5">
        <f>Distances!W5/(Times!$C$85)</f>
        <v>-0.72</v>
      </c>
      <c r="X5">
        <f>Distances!X5/(Times!$C$85)</f>
        <v>-0.72</v>
      </c>
      <c r="Y5">
        <f>Distances!Y5/(Times!$C$85)</f>
        <v>-0.72</v>
      </c>
      <c r="Z5">
        <f>Distances!Z5/(Times!$C$85)</f>
        <v>-0.72</v>
      </c>
      <c r="AA5">
        <f>Distances!AA5/(Times!$C$85)</f>
        <v>-0.72</v>
      </c>
      <c r="AB5">
        <f>Distances!AB5/(Times!$C$85)</f>
        <v>-0.72</v>
      </c>
      <c r="AC5">
        <f>Distances!AC5/(Times!$C$85)</f>
        <v>-0.72</v>
      </c>
      <c r="AD5">
        <f>Distances!AD5/(Times!$C$85)</f>
        <v>-0.72</v>
      </c>
      <c r="AE5">
        <f>Distances!AE5/(Times!$C$85)</f>
        <v>-0.72</v>
      </c>
      <c r="AF5">
        <f>Distances!AF5/(Times!$C$85)</f>
        <v>-0.72</v>
      </c>
      <c r="AG5">
        <f>Distances!AG5/(Times!$C$85)</f>
        <v>-0.72</v>
      </c>
      <c r="AH5">
        <f>Distances!AH5/(Times!$C$85)</f>
        <v>-0.72</v>
      </c>
      <c r="AI5">
        <f>Distances!AI5/(Times!$C$85)</f>
        <v>-0.72</v>
      </c>
      <c r="AJ5">
        <f>Distances!AJ5/(Times!$C$85)</f>
        <v>-0.72</v>
      </c>
      <c r="AK5">
        <f>Distances!AK5/(Times!$C$85)</f>
        <v>-0.72</v>
      </c>
      <c r="AL5">
        <f>Distances!AL5/(Times!$C$85)</f>
        <v>-0.72</v>
      </c>
      <c r="AM5">
        <f>Distances!AM5/(Times!$C$85)</f>
        <v>-0.72</v>
      </c>
      <c r="AN5">
        <f>Distances!AN5/(Times!$C$85)</f>
        <v>-0.72</v>
      </c>
      <c r="AO5">
        <f>Distances!AO5/(Times!$C$85)</f>
        <v>-0.72</v>
      </c>
      <c r="AP5">
        <f>Distances!AP5/(Times!$C$85)</f>
        <v>-0.72</v>
      </c>
      <c r="AQ5">
        <f>Distances!AQ5/(Times!$C$85)</f>
        <v>-0.72</v>
      </c>
      <c r="AR5">
        <f>Distances!AR5/(Times!$C$85)</f>
        <v>-0.72</v>
      </c>
      <c r="AS5">
        <f>Distances!AS5/(Times!$C$85)</f>
        <v>-0.72</v>
      </c>
      <c r="AT5">
        <f>Distances!AT5/(Times!$C$85)</f>
        <v>-0.72</v>
      </c>
      <c r="AU5">
        <f>Distances!AU5/(Times!$C$85)</f>
        <v>-0.72</v>
      </c>
      <c r="AV5">
        <f>Distances!AV5/(Times!$C$85)</f>
        <v>-0.72</v>
      </c>
      <c r="AW5">
        <f>Distances!AW5/(Times!$C$85)</f>
        <v>-0.72</v>
      </c>
      <c r="AX5">
        <f>Distances!AX5/(Times!$C$85)</f>
        <v>-0.72</v>
      </c>
      <c r="AY5">
        <f>Distances!AY5/(Times!$C$85)</f>
        <v>-0.72</v>
      </c>
      <c r="AZ5">
        <f>Distances!AZ5/(Times!$C$85)</f>
        <v>-0.72</v>
      </c>
      <c r="BA5">
        <f>Distances!BA5/(Times!$C$85)</f>
        <v>-0.72</v>
      </c>
      <c r="BB5">
        <f>Distances!BB5/(Times!$C$85)</f>
        <v>-0.72</v>
      </c>
      <c r="BC5">
        <f>Distances!BC5/(Times!$C$85)</f>
        <v>-0.72</v>
      </c>
      <c r="BD5">
        <f>Distances!BD5/(Times!$C$85)</f>
        <v>-0.72</v>
      </c>
      <c r="BE5">
        <f>Distances!BE5/(Times!$C$85)</f>
        <v>-0.72</v>
      </c>
      <c r="BF5">
        <f>Distances!BF5/(Times!$C$85)</f>
        <v>-0.72</v>
      </c>
      <c r="BG5">
        <f>Distances!BG5/(Times!$C$85)</f>
        <v>-0.72</v>
      </c>
      <c r="BH5">
        <f>Distances!BH5/(Times!$C$85)</f>
        <v>-0.72</v>
      </c>
      <c r="BI5">
        <f>Distances!BI5/(Times!$C$85)</f>
        <v>-0.72</v>
      </c>
      <c r="BJ5">
        <f>Distances!BJ5/(Times!$C$85)</f>
        <v>-0.72</v>
      </c>
      <c r="BK5">
        <f>Distances!BK5/(Times!$C$85)</f>
        <v>-0.72</v>
      </c>
      <c r="BL5">
        <f>Distances!BL5/(Times!$C$85)</f>
        <v>-0.72</v>
      </c>
      <c r="BM5">
        <f>Distances!BM5/(Times!$C$85)</f>
        <v>-0.72</v>
      </c>
      <c r="BN5">
        <f>Distances!BN5/(Times!$C$85)</f>
        <v>-0.72</v>
      </c>
      <c r="BO5">
        <f>Distances!BO5/(Times!$C$85)</f>
        <v>-0.72</v>
      </c>
      <c r="BP5">
        <f>Distances!BP5/(Times!$C$85)</f>
        <v>-0.72</v>
      </c>
      <c r="BQ5">
        <f>Distances!BQ5/(Times!$C$85)</f>
        <v>-0.72</v>
      </c>
      <c r="BR5">
        <f>Distances!BR5/(Times!$C$85)</f>
        <v>-0.72</v>
      </c>
      <c r="BS5">
        <f>Distances!BS5/(Times!$C$85)</f>
        <v>-0.72</v>
      </c>
      <c r="BT5">
        <f>Distances!BT5/(Times!$C$85)</f>
        <v>-0.72</v>
      </c>
      <c r="BU5">
        <f>Distances!BU5/(Times!$C$85)</f>
        <v>-0.72</v>
      </c>
      <c r="BV5">
        <f>Distances!BV5/(Times!$C$85)</f>
        <v>-0.72</v>
      </c>
      <c r="BW5">
        <f>Distances!BW5/(Times!$C$85)</f>
        <v>-0.72</v>
      </c>
      <c r="BX5">
        <f>Distances!BX5/(Times!$C$85)</f>
        <v>-0.72</v>
      </c>
      <c r="BY5">
        <f>Distances!BY5/(Times!$C$85)</f>
        <v>-0.72</v>
      </c>
      <c r="BZ5">
        <f>Distances!BZ5/(Times!$C$85)</f>
        <v>-0.72</v>
      </c>
      <c r="CA5">
        <f>Distances!CA5/(Times!$C$85)</f>
        <v>-0.72</v>
      </c>
      <c r="CB5">
        <f>Distances!CB5/(Times!$C$85)</f>
        <v>-0.72</v>
      </c>
      <c r="CC5">
        <f>Distances!CC5/(Times!$C$85)</f>
        <v>-0.72</v>
      </c>
      <c r="CD5">
        <f>Distances!CD5/(Times!$C$85)</f>
        <v>-0.72</v>
      </c>
    </row>
    <row r="6" spans="1:82">
      <c r="A6" s="632">
        <v>5</v>
      </c>
      <c r="B6">
        <f>Distances!B6/(Times!$C$85)</f>
        <v>-0.72</v>
      </c>
      <c r="C6">
        <f>Distances!C6/(Times!$C$85)</f>
        <v>-0.72</v>
      </c>
      <c r="D6">
        <f>Distances!D6/(Times!$C$85)</f>
        <v>-0.72</v>
      </c>
      <c r="E6">
        <f>Distances!E6/(Times!$C$85)</f>
        <v>45.36</v>
      </c>
      <c r="F6">
        <f>Distances!F6/(Times!$C$85)</f>
        <v>-0.72</v>
      </c>
      <c r="G6">
        <f>Distances!G6/(Times!$C$85)</f>
        <v>47.52</v>
      </c>
      <c r="H6">
        <f>Distances!H6/(Times!$C$85)</f>
        <v>-0.72</v>
      </c>
      <c r="I6">
        <f>Distances!I6/(Times!$C$85)</f>
        <v>-0.72</v>
      </c>
      <c r="J6">
        <f>Distances!J6/(Times!$C$85)</f>
        <v>-0.72</v>
      </c>
      <c r="K6">
        <f>Distances!K6/(Times!$C$85)</f>
        <v>-0.72</v>
      </c>
      <c r="L6">
        <f>Distances!L6/(Times!$C$85)</f>
        <v>-0.72</v>
      </c>
      <c r="M6">
        <f>Distances!M6/(Times!$C$85)</f>
        <v>-0.72</v>
      </c>
      <c r="N6">
        <f>Distances!N6/(Times!$C$85)</f>
        <v>-0.72</v>
      </c>
      <c r="O6">
        <f>Distances!O6/(Times!$C$85)</f>
        <v>-0.72</v>
      </c>
      <c r="P6">
        <f>Distances!P6/(Times!$C$85)</f>
        <v>-0.72</v>
      </c>
      <c r="Q6">
        <f>Distances!Q6/(Times!$C$85)</f>
        <v>-0.72</v>
      </c>
      <c r="R6">
        <f>Distances!R6/(Times!$C$85)</f>
        <v>-0.72</v>
      </c>
      <c r="S6">
        <f>Distances!S6/(Times!$C$85)</f>
        <v>-0.72</v>
      </c>
      <c r="T6">
        <f>Distances!T6/(Times!$C$85)</f>
        <v>-0.72</v>
      </c>
      <c r="U6">
        <f>Distances!U6/(Times!$C$85)</f>
        <v>-0.72</v>
      </c>
      <c r="V6">
        <f>Distances!V6/(Times!$C$85)</f>
        <v>-0.72</v>
      </c>
      <c r="W6">
        <f>Distances!W6/(Times!$C$85)</f>
        <v>-0.72</v>
      </c>
      <c r="X6">
        <f>Distances!X6/(Times!$C$85)</f>
        <v>-0.72</v>
      </c>
      <c r="Y6">
        <f>Distances!Y6/(Times!$C$85)</f>
        <v>-0.72</v>
      </c>
      <c r="Z6">
        <f>Distances!Z6/(Times!$C$85)</f>
        <v>-0.72</v>
      </c>
      <c r="AA6">
        <f>Distances!AA6/(Times!$C$85)</f>
        <v>-0.72</v>
      </c>
      <c r="AB6">
        <f>Distances!AB6/(Times!$C$85)</f>
        <v>-0.72</v>
      </c>
      <c r="AC6">
        <f>Distances!AC6/(Times!$C$85)</f>
        <v>-0.72</v>
      </c>
      <c r="AD6">
        <f>Distances!AD6/(Times!$C$85)</f>
        <v>-0.72</v>
      </c>
      <c r="AE6">
        <f>Distances!AE6/(Times!$C$85)</f>
        <v>-0.72</v>
      </c>
      <c r="AF6">
        <f>Distances!AF6/(Times!$C$85)</f>
        <v>-0.72</v>
      </c>
      <c r="AG6">
        <f>Distances!AG6/(Times!$C$85)</f>
        <v>-0.72</v>
      </c>
      <c r="AH6">
        <f>Distances!AH6/(Times!$C$85)</f>
        <v>-0.72</v>
      </c>
      <c r="AI6">
        <f>Distances!AI6/(Times!$C$85)</f>
        <v>-0.72</v>
      </c>
      <c r="AJ6">
        <f>Distances!AJ6/(Times!$C$85)</f>
        <v>-0.72</v>
      </c>
      <c r="AK6">
        <f>Distances!AK6/(Times!$C$85)</f>
        <v>-0.72</v>
      </c>
      <c r="AL6">
        <f>Distances!AL6/(Times!$C$85)</f>
        <v>-0.72</v>
      </c>
      <c r="AM6">
        <f>Distances!AM6/(Times!$C$85)</f>
        <v>-0.72</v>
      </c>
      <c r="AN6">
        <f>Distances!AN6/(Times!$C$85)</f>
        <v>-0.72</v>
      </c>
      <c r="AO6">
        <f>Distances!AO6/(Times!$C$85)</f>
        <v>-0.72</v>
      </c>
      <c r="AP6">
        <f>Distances!AP6/(Times!$C$85)</f>
        <v>-0.72</v>
      </c>
      <c r="AQ6">
        <f>Distances!AQ6/(Times!$C$85)</f>
        <v>-0.72</v>
      </c>
      <c r="AR6">
        <f>Distances!AR6/(Times!$C$85)</f>
        <v>-0.72</v>
      </c>
      <c r="AS6">
        <f>Distances!AS6/(Times!$C$85)</f>
        <v>-0.72</v>
      </c>
      <c r="AT6">
        <f>Distances!AT6/(Times!$C$85)</f>
        <v>-0.72</v>
      </c>
      <c r="AU6">
        <f>Distances!AU6/(Times!$C$85)</f>
        <v>-0.72</v>
      </c>
      <c r="AV6">
        <f>Distances!AV6/(Times!$C$85)</f>
        <v>-0.72</v>
      </c>
      <c r="AW6">
        <f>Distances!AW6/(Times!$C$85)</f>
        <v>-0.72</v>
      </c>
      <c r="AX6">
        <f>Distances!AX6/(Times!$C$85)</f>
        <v>-0.72</v>
      </c>
      <c r="AY6">
        <f>Distances!AY6/(Times!$C$85)</f>
        <v>-0.72</v>
      </c>
      <c r="AZ6">
        <f>Distances!AZ6/(Times!$C$85)</f>
        <v>-0.72</v>
      </c>
      <c r="BA6">
        <f>Distances!BA6/(Times!$C$85)</f>
        <v>-0.72</v>
      </c>
      <c r="BB6">
        <f>Distances!BB6/(Times!$C$85)</f>
        <v>-0.72</v>
      </c>
      <c r="BC6">
        <f>Distances!BC6/(Times!$C$85)</f>
        <v>-0.72</v>
      </c>
      <c r="BD6">
        <f>Distances!BD6/(Times!$C$85)</f>
        <v>-0.72</v>
      </c>
      <c r="BE6">
        <f>Distances!BE6/(Times!$C$85)</f>
        <v>-0.72</v>
      </c>
      <c r="BF6">
        <f>Distances!BF6/(Times!$C$85)</f>
        <v>-0.72</v>
      </c>
      <c r="BG6">
        <f>Distances!BG6/(Times!$C$85)</f>
        <v>-0.72</v>
      </c>
      <c r="BH6">
        <f>Distances!BH6/(Times!$C$85)</f>
        <v>-0.72</v>
      </c>
      <c r="BI6">
        <f>Distances!BI6/(Times!$C$85)</f>
        <v>-0.72</v>
      </c>
      <c r="BJ6">
        <f>Distances!BJ6/(Times!$C$85)</f>
        <v>-0.72</v>
      </c>
      <c r="BK6">
        <f>Distances!BK6/(Times!$C$85)</f>
        <v>-0.72</v>
      </c>
      <c r="BL6">
        <f>Distances!BL6/(Times!$C$85)</f>
        <v>-0.72</v>
      </c>
      <c r="BM6">
        <f>Distances!BM6/(Times!$C$85)</f>
        <v>-0.72</v>
      </c>
      <c r="BN6">
        <f>Distances!BN6/(Times!$C$85)</f>
        <v>-0.72</v>
      </c>
      <c r="BO6">
        <f>Distances!BO6/(Times!$C$85)</f>
        <v>-0.72</v>
      </c>
      <c r="BP6">
        <f>Distances!BP6/(Times!$C$85)</f>
        <v>-0.72</v>
      </c>
      <c r="BQ6">
        <f>Distances!BQ6/(Times!$C$85)</f>
        <v>-0.72</v>
      </c>
      <c r="BR6">
        <f>Distances!BR6/(Times!$C$85)</f>
        <v>-0.72</v>
      </c>
      <c r="BS6">
        <f>Distances!BS6/(Times!$C$85)</f>
        <v>-0.72</v>
      </c>
      <c r="BT6">
        <f>Distances!BT6/(Times!$C$85)</f>
        <v>-0.72</v>
      </c>
      <c r="BU6">
        <f>Distances!BU6/(Times!$C$85)</f>
        <v>-0.72</v>
      </c>
      <c r="BV6">
        <f>Distances!BV6/(Times!$C$85)</f>
        <v>-0.72</v>
      </c>
      <c r="BW6">
        <f>Distances!BW6/(Times!$C$85)</f>
        <v>-0.72</v>
      </c>
      <c r="BX6">
        <f>Distances!BX6/(Times!$C$85)</f>
        <v>-0.72</v>
      </c>
      <c r="BY6">
        <f>Distances!BY6/(Times!$C$85)</f>
        <v>-0.72</v>
      </c>
      <c r="BZ6">
        <f>Distances!BZ6/(Times!$C$85)</f>
        <v>-0.72</v>
      </c>
      <c r="CA6">
        <f>Distances!CA6/(Times!$C$85)</f>
        <v>-0.72</v>
      </c>
      <c r="CB6">
        <f>Distances!CB6/(Times!$C$85)</f>
        <v>-0.72</v>
      </c>
      <c r="CC6">
        <f>Distances!CC6/(Times!$C$85)</f>
        <v>-0.72</v>
      </c>
      <c r="CD6">
        <f>Distances!CD6/(Times!$C$85)</f>
        <v>-0.72</v>
      </c>
    </row>
    <row r="7" spans="1:82">
      <c r="A7" s="632">
        <v>6</v>
      </c>
      <c r="B7">
        <f>Distances!B7/(Times!$C$85)</f>
        <v>-0.72</v>
      </c>
      <c r="C7">
        <f>Distances!C7/(Times!$C$85)</f>
        <v>-0.72</v>
      </c>
      <c r="D7">
        <f>Distances!D7/(Times!$C$85)</f>
        <v>-0.72</v>
      </c>
      <c r="E7">
        <f>Distances!E7/(Times!$C$85)</f>
        <v>-0.72</v>
      </c>
      <c r="F7">
        <f>Distances!F7/(Times!$C$85)</f>
        <v>47.52</v>
      </c>
      <c r="G7">
        <f>Distances!G7/(Times!$C$85)</f>
        <v>-0.72</v>
      </c>
      <c r="H7">
        <f>Distances!H7/(Times!$C$85)</f>
        <v>8.64</v>
      </c>
      <c r="I7">
        <f>Distances!I7/(Times!$C$85)</f>
        <v>-0.72</v>
      </c>
      <c r="J7">
        <f>Distances!J7/(Times!$C$85)</f>
        <v>-0.72</v>
      </c>
      <c r="K7">
        <f>Distances!K7/(Times!$C$85)</f>
        <v>-0.72</v>
      </c>
      <c r="L7">
        <f>Distances!L7/(Times!$C$85)</f>
        <v>-0.72</v>
      </c>
      <c r="M7">
        <f>Distances!M7/(Times!$C$85)</f>
        <v>-0.72</v>
      </c>
      <c r="N7">
        <f>Distances!N7/(Times!$C$85)</f>
        <v>-0.72</v>
      </c>
      <c r="O7">
        <f>Distances!O7/(Times!$C$85)</f>
        <v>-0.72</v>
      </c>
      <c r="P7">
        <f>Distances!P7/(Times!$C$85)</f>
        <v>-0.72</v>
      </c>
      <c r="Q7">
        <f>Distances!Q7/(Times!$C$85)</f>
        <v>-0.72</v>
      </c>
      <c r="R7">
        <f>Distances!R7/(Times!$C$85)</f>
        <v>-0.72</v>
      </c>
      <c r="S7">
        <f>Distances!S7/(Times!$C$85)</f>
        <v>-0.72</v>
      </c>
      <c r="T7">
        <f>Distances!T7/(Times!$C$85)</f>
        <v>-0.72</v>
      </c>
      <c r="U7">
        <f>Distances!U7/(Times!$C$85)</f>
        <v>-0.72</v>
      </c>
      <c r="V7">
        <f>Distances!V7/(Times!$C$85)</f>
        <v>-0.72</v>
      </c>
      <c r="W7">
        <f>Distances!W7/(Times!$C$85)</f>
        <v>-0.72</v>
      </c>
      <c r="X7">
        <f>Distances!X7/(Times!$C$85)</f>
        <v>-0.72</v>
      </c>
      <c r="Y7">
        <f>Distances!Y7/(Times!$C$85)</f>
        <v>-0.72</v>
      </c>
      <c r="Z7">
        <f>Distances!Z7/(Times!$C$85)</f>
        <v>-0.72</v>
      </c>
      <c r="AA7">
        <f>Distances!AA7/(Times!$C$85)</f>
        <v>-0.72</v>
      </c>
      <c r="AB7">
        <f>Distances!AB7/(Times!$C$85)</f>
        <v>-0.72</v>
      </c>
      <c r="AC7">
        <f>Distances!AC7/(Times!$C$85)</f>
        <v>-0.72</v>
      </c>
      <c r="AD7">
        <f>Distances!AD7/(Times!$C$85)</f>
        <v>-0.72</v>
      </c>
      <c r="AE7">
        <f>Distances!AE7/(Times!$C$85)</f>
        <v>-0.72</v>
      </c>
      <c r="AF7">
        <f>Distances!AF7/(Times!$C$85)</f>
        <v>-0.72</v>
      </c>
      <c r="AG7">
        <f>Distances!AG7/(Times!$C$85)</f>
        <v>-0.72</v>
      </c>
      <c r="AH7">
        <f>Distances!AH7/(Times!$C$85)</f>
        <v>-0.72</v>
      </c>
      <c r="AI7">
        <f>Distances!AI7/(Times!$C$85)</f>
        <v>-0.72</v>
      </c>
      <c r="AJ7">
        <f>Distances!AJ7/(Times!$C$85)</f>
        <v>-0.72</v>
      </c>
      <c r="AK7">
        <f>Distances!AK7/(Times!$C$85)</f>
        <v>-0.72</v>
      </c>
      <c r="AL7">
        <f>Distances!AL7/(Times!$C$85)</f>
        <v>-0.72</v>
      </c>
      <c r="AM7">
        <f>Distances!AM7/(Times!$C$85)</f>
        <v>-0.72</v>
      </c>
      <c r="AN7">
        <f>Distances!AN7/(Times!$C$85)</f>
        <v>-0.72</v>
      </c>
      <c r="AO7">
        <f>Distances!AO7/(Times!$C$85)</f>
        <v>-0.72</v>
      </c>
      <c r="AP7">
        <f>Distances!AP7/(Times!$C$85)</f>
        <v>-0.72</v>
      </c>
      <c r="AQ7">
        <f>Distances!AQ7/(Times!$C$85)</f>
        <v>-0.72</v>
      </c>
      <c r="AR7">
        <f>Distances!AR7/(Times!$C$85)</f>
        <v>-0.72</v>
      </c>
      <c r="AS7">
        <f>Distances!AS7/(Times!$C$85)</f>
        <v>-0.72</v>
      </c>
      <c r="AT7">
        <f>Distances!AT7/(Times!$C$85)</f>
        <v>-0.72</v>
      </c>
      <c r="AU7">
        <f>Distances!AU7/(Times!$C$85)</f>
        <v>-0.72</v>
      </c>
      <c r="AV7">
        <f>Distances!AV7/(Times!$C$85)</f>
        <v>-0.72</v>
      </c>
      <c r="AW7">
        <f>Distances!AW7/(Times!$C$85)</f>
        <v>-0.72</v>
      </c>
      <c r="AX7">
        <f>Distances!AX7/(Times!$C$85)</f>
        <v>-0.72</v>
      </c>
      <c r="AY7">
        <f>Distances!AY7/(Times!$C$85)</f>
        <v>-0.72</v>
      </c>
      <c r="AZ7">
        <f>Distances!AZ7/(Times!$C$85)</f>
        <v>-0.72</v>
      </c>
      <c r="BA7">
        <f>Distances!BA7/(Times!$C$85)</f>
        <v>-0.72</v>
      </c>
      <c r="BB7">
        <f>Distances!BB7/(Times!$C$85)</f>
        <v>-0.72</v>
      </c>
      <c r="BC7">
        <f>Distances!BC7/(Times!$C$85)</f>
        <v>-0.72</v>
      </c>
      <c r="BD7">
        <f>Distances!BD7/(Times!$C$85)</f>
        <v>-0.72</v>
      </c>
      <c r="BE7">
        <f>Distances!BE7/(Times!$C$85)</f>
        <v>-0.72</v>
      </c>
      <c r="BF7">
        <f>Distances!BF7/(Times!$C$85)</f>
        <v>-0.72</v>
      </c>
      <c r="BG7">
        <f>Distances!BG7/(Times!$C$85)</f>
        <v>-0.72</v>
      </c>
      <c r="BH7">
        <f>Distances!BH7/(Times!$C$85)</f>
        <v>-0.72</v>
      </c>
      <c r="BI7">
        <f>Distances!BI7/(Times!$C$85)</f>
        <v>-0.72</v>
      </c>
      <c r="BJ7">
        <f>Distances!BJ7/(Times!$C$85)</f>
        <v>-0.72</v>
      </c>
      <c r="BK7">
        <f>Distances!BK7/(Times!$C$85)</f>
        <v>-0.72</v>
      </c>
      <c r="BL7">
        <f>Distances!BL7/(Times!$C$85)</f>
        <v>-0.72</v>
      </c>
      <c r="BM7">
        <f>Distances!BM7/(Times!$C$85)</f>
        <v>-0.72</v>
      </c>
      <c r="BN7">
        <f>Distances!BN7/(Times!$C$85)</f>
        <v>-0.72</v>
      </c>
      <c r="BO7">
        <f>Distances!BO7/(Times!$C$85)</f>
        <v>-0.72</v>
      </c>
      <c r="BP7">
        <f>Distances!BP7/(Times!$C$85)</f>
        <v>-0.72</v>
      </c>
      <c r="BQ7">
        <f>Distances!BQ7/(Times!$C$85)</f>
        <v>-0.72</v>
      </c>
      <c r="BR7">
        <f>Distances!BR7/(Times!$C$85)</f>
        <v>-0.72</v>
      </c>
      <c r="BS7">
        <f>Distances!BS7/(Times!$C$85)</f>
        <v>-0.72</v>
      </c>
      <c r="BT7">
        <f>Distances!BT7/(Times!$C$85)</f>
        <v>-0.72</v>
      </c>
      <c r="BU7">
        <f>Distances!BU7/(Times!$C$85)</f>
        <v>-0.72</v>
      </c>
      <c r="BV7">
        <f>Distances!BV7/(Times!$C$85)</f>
        <v>-0.72</v>
      </c>
      <c r="BW7">
        <f>Distances!BW7/(Times!$C$85)</f>
        <v>-0.72</v>
      </c>
      <c r="BX7">
        <f>Distances!BX7/(Times!$C$85)</f>
        <v>-0.72</v>
      </c>
      <c r="BY7">
        <f>Distances!BY7/(Times!$C$85)</f>
        <v>-0.72</v>
      </c>
      <c r="BZ7">
        <f>Distances!BZ7/(Times!$C$85)</f>
        <v>-0.72</v>
      </c>
      <c r="CA7">
        <f>Distances!CA7/(Times!$C$85)</f>
        <v>-0.72</v>
      </c>
      <c r="CB7">
        <f>Distances!CB7/(Times!$C$85)</f>
        <v>-0.72</v>
      </c>
      <c r="CC7">
        <f>Distances!CC7/(Times!$C$85)</f>
        <v>-0.72</v>
      </c>
      <c r="CD7">
        <f>Distances!CD7/(Times!$C$85)</f>
        <v>-0.72</v>
      </c>
    </row>
    <row r="8" spans="1:82">
      <c r="A8" s="632">
        <v>7</v>
      </c>
      <c r="B8">
        <f>Distances!B8/(Times!$C$85)</f>
        <v>-0.72</v>
      </c>
      <c r="C8">
        <f>Distances!C8/(Times!$C$85)</f>
        <v>-0.72</v>
      </c>
      <c r="D8">
        <f>Distances!D8/(Times!$C$85)</f>
        <v>-0.72</v>
      </c>
      <c r="E8">
        <f>Distances!E8/(Times!$C$85)</f>
        <v>-0.72</v>
      </c>
      <c r="F8">
        <f>Distances!F8/(Times!$C$85)</f>
        <v>-0.72</v>
      </c>
      <c r="G8">
        <f>Distances!G8/(Times!$C$85)</f>
        <v>8.64</v>
      </c>
      <c r="H8">
        <f>Distances!H8/(Times!$C$85)</f>
        <v>-0.72</v>
      </c>
      <c r="I8">
        <f>Distances!I8/(Times!$C$85)</f>
        <v>29.52</v>
      </c>
      <c r="J8">
        <f>Distances!J8/(Times!$C$85)</f>
        <v>-0.72</v>
      </c>
      <c r="K8">
        <f>Distances!K8/(Times!$C$85)</f>
        <v>-0.72</v>
      </c>
      <c r="L8">
        <f>Distances!L8/(Times!$C$85)</f>
        <v>-0.72</v>
      </c>
      <c r="M8">
        <f>Distances!M8/(Times!$C$85)</f>
        <v>-0.72</v>
      </c>
      <c r="N8">
        <f>Distances!N8/(Times!$C$85)</f>
        <v>-0.72</v>
      </c>
      <c r="O8">
        <f>Distances!O8/(Times!$C$85)</f>
        <v>-0.72</v>
      </c>
      <c r="P8">
        <f>Distances!P8/(Times!$C$85)</f>
        <v>-0.72</v>
      </c>
      <c r="Q8">
        <f>Distances!Q8/(Times!$C$85)</f>
        <v>-0.72</v>
      </c>
      <c r="R8">
        <f>Distances!R8/(Times!$C$85)</f>
        <v>-0.72</v>
      </c>
      <c r="S8">
        <f>Distances!S8/(Times!$C$85)</f>
        <v>-0.72</v>
      </c>
      <c r="T8">
        <f>Distances!T8/(Times!$C$85)</f>
        <v>-0.72</v>
      </c>
      <c r="U8">
        <f>Distances!U8/(Times!$C$85)</f>
        <v>-0.72</v>
      </c>
      <c r="V8">
        <f>Distances!V8/(Times!$C$85)</f>
        <v>-0.72</v>
      </c>
      <c r="W8">
        <f>Distances!W8/(Times!$C$85)</f>
        <v>-0.72</v>
      </c>
      <c r="X8">
        <f>Distances!X8/(Times!$C$85)</f>
        <v>-0.72</v>
      </c>
      <c r="Y8">
        <f>Distances!Y8/(Times!$C$85)</f>
        <v>-0.72</v>
      </c>
      <c r="Z8">
        <f>Distances!Z8/(Times!$C$85)</f>
        <v>-0.72</v>
      </c>
      <c r="AA8">
        <f>Distances!AA8/(Times!$C$85)</f>
        <v>-0.72</v>
      </c>
      <c r="AB8">
        <f>Distances!AB8/(Times!$C$85)</f>
        <v>-0.72</v>
      </c>
      <c r="AC8">
        <f>Distances!AC8/(Times!$C$85)</f>
        <v>-0.72</v>
      </c>
      <c r="AD8">
        <f>Distances!AD8/(Times!$C$85)</f>
        <v>-0.72</v>
      </c>
      <c r="AE8">
        <f>Distances!AE8/(Times!$C$85)</f>
        <v>-0.72</v>
      </c>
      <c r="AF8">
        <f>Distances!AF8/(Times!$C$85)</f>
        <v>-0.72</v>
      </c>
      <c r="AG8">
        <f>Distances!AG8/(Times!$C$85)</f>
        <v>-0.72</v>
      </c>
      <c r="AH8">
        <f>Distances!AH8/(Times!$C$85)</f>
        <v>-0.72</v>
      </c>
      <c r="AI8">
        <f>Distances!AI8/(Times!$C$85)</f>
        <v>-0.72</v>
      </c>
      <c r="AJ8">
        <f>Distances!AJ8/(Times!$C$85)</f>
        <v>-0.72</v>
      </c>
      <c r="AK8">
        <f>Distances!AK8/(Times!$C$85)</f>
        <v>-0.72</v>
      </c>
      <c r="AL8">
        <f>Distances!AL8/(Times!$C$85)</f>
        <v>-0.72</v>
      </c>
      <c r="AM8">
        <f>Distances!AM8/(Times!$C$85)</f>
        <v>-0.72</v>
      </c>
      <c r="AN8">
        <f>Distances!AN8/(Times!$C$85)</f>
        <v>-0.72</v>
      </c>
      <c r="AO8">
        <f>Distances!AO8/(Times!$C$85)</f>
        <v>-0.72</v>
      </c>
      <c r="AP8">
        <f>Distances!AP8/(Times!$C$85)</f>
        <v>-0.72</v>
      </c>
      <c r="AQ8">
        <f>Distances!AQ8/(Times!$C$85)</f>
        <v>-0.72</v>
      </c>
      <c r="AR8">
        <f>Distances!AR8/(Times!$C$85)</f>
        <v>-0.72</v>
      </c>
      <c r="AS8">
        <f>Distances!AS8/(Times!$C$85)</f>
        <v>-0.72</v>
      </c>
      <c r="AT8">
        <f>Distances!AT8/(Times!$C$85)</f>
        <v>-0.72</v>
      </c>
      <c r="AU8">
        <f>Distances!AU8/(Times!$C$85)</f>
        <v>-0.72</v>
      </c>
      <c r="AV8">
        <f>Distances!AV8/(Times!$C$85)</f>
        <v>-0.72</v>
      </c>
      <c r="AW8">
        <f>Distances!AW8/(Times!$C$85)</f>
        <v>-0.72</v>
      </c>
      <c r="AX8">
        <f>Distances!AX8/(Times!$C$85)</f>
        <v>-0.72</v>
      </c>
      <c r="AY8">
        <f>Distances!AY8/(Times!$C$85)</f>
        <v>-0.72</v>
      </c>
      <c r="AZ8">
        <f>Distances!AZ8/(Times!$C$85)</f>
        <v>-0.72</v>
      </c>
      <c r="BA8">
        <f>Distances!BA8/(Times!$C$85)</f>
        <v>-0.72</v>
      </c>
      <c r="BB8">
        <f>Distances!BB8/(Times!$C$85)</f>
        <v>-0.72</v>
      </c>
      <c r="BC8">
        <f>Distances!BC8/(Times!$C$85)</f>
        <v>-0.72</v>
      </c>
      <c r="BD8">
        <f>Distances!BD8/(Times!$C$85)</f>
        <v>-0.72</v>
      </c>
      <c r="BE8">
        <f>Distances!BE8/(Times!$C$85)</f>
        <v>-0.72</v>
      </c>
      <c r="BF8">
        <f>Distances!BF8/(Times!$C$85)</f>
        <v>-0.72</v>
      </c>
      <c r="BG8">
        <f>Distances!BG8/(Times!$C$85)</f>
        <v>-0.72</v>
      </c>
      <c r="BH8">
        <f>Distances!BH8/(Times!$C$85)</f>
        <v>-0.72</v>
      </c>
      <c r="BI8">
        <f>Distances!BI8/(Times!$C$85)</f>
        <v>-0.72</v>
      </c>
      <c r="BJ8">
        <f>Distances!BJ8/(Times!$C$85)</f>
        <v>-0.72</v>
      </c>
      <c r="BK8">
        <f>Distances!BK8/(Times!$C$85)</f>
        <v>-0.72</v>
      </c>
      <c r="BL8">
        <f>Distances!BL8/(Times!$C$85)</f>
        <v>-0.72</v>
      </c>
      <c r="BM8">
        <f>Distances!BM8/(Times!$C$85)</f>
        <v>-0.72</v>
      </c>
      <c r="BN8">
        <f>Distances!BN8/(Times!$C$85)</f>
        <v>-0.72</v>
      </c>
      <c r="BO8">
        <f>Distances!BO8/(Times!$C$85)</f>
        <v>-0.72</v>
      </c>
      <c r="BP8">
        <f>Distances!BP8/(Times!$C$85)</f>
        <v>-0.72</v>
      </c>
      <c r="BQ8">
        <f>Distances!BQ8/(Times!$C$85)</f>
        <v>-0.72</v>
      </c>
      <c r="BR8">
        <f>Distances!BR8/(Times!$C$85)</f>
        <v>-0.72</v>
      </c>
      <c r="BS8">
        <f>Distances!BS8/(Times!$C$85)</f>
        <v>-0.72</v>
      </c>
      <c r="BT8">
        <f>Distances!BT8/(Times!$C$85)</f>
        <v>-0.72</v>
      </c>
      <c r="BU8">
        <f>Distances!BU8/(Times!$C$85)</f>
        <v>-0.72</v>
      </c>
      <c r="BV8">
        <f>Distances!BV8/(Times!$C$85)</f>
        <v>-0.72</v>
      </c>
      <c r="BW8">
        <f>Distances!BW8/(Times!$C$85)</f>
        <v>-0.72</v>
      </c>
      <c r="BX8">
        <f>Distances!BX8/(Times!$C$85)</f>
        <v>-0.72</v>
      </c>
      <c r="BY8">
        <f>Distances!BY8/(Times!$C$85)</f>
        <v>-0.72</v>
      </c>
      <c r="BZ8">
        <f>Distances!BZ8/(Times!$C$85)</f>
        <v>-0.72</v>
      </c>
      <c r="CA8">
        <f>Distances!CA8/(Times!$C$85)</f>
        <v>-0.72</v>
      </c>
      <c r="CB8">
        <f>Distances!CB8/(Times!$C$85)</f>
        <v>-0.72</v>
      </c>
      <c r="CC8">
        <f>Distances!CC8/(Times!$C$85)</f>
        <v>-0.72</v>
      </c>
      <c r="CD8">
        <f>Distances!CD8/(Times!$C$85)</f>
        <v>-0.72</v>
      </c>
    </row>
    <row r="9" spans="1:82">
      <c r="A9" s="632">
        <v>8</v>
      </c>
      <c r="B9">
        <f>Distances!B9/(Times!$C$85)</f>
        <v>-0.72</v>
      </c>
      <c r="C9">
        <f>Distances!C9/(Times!$C$85)</f>
        <v>-0.72</v>
      </c>
      <c r="D9">
        <f>Distances!D9/(Times!$C$85)</f>
        <v>-0.72</v>
      </c>
      <c r="E9">
        <f>Distances!E9/(Times!$C$85)</f>
        <v>-0.72</v>
      </c>
      <c r="F9">
        <f>Distances!F9/(Times!$C$85)</f>
        <v>-0.72</v>
      </c>
      <c r="G9">
        <f>Distances!G9/(Times!$C$85)</f>
        <v>-0.72</v>
      </c>
      <c r="H9">
        <f>Distances!H9/(Times!$C$85)</f>
        <v>29.52</v>
      </c>
      <c r="I9">
        <f>Distances!I9/(Times!$C$85)</f>
        <v>-0.72</v>
      </c>
      <c r="J9">
        <f>Distances!J9/(Times!$C$85)</f>
        <v>54</v>
      </c>
      <c r="K9">
        <f>Distances!K9/(Times!$C$85)</f>
        <v>-0.72</v>
      </c>
      <c r="L9">
        <f>Distances!L9/(Times!$C$85)</f>
        <v>-0.72</v>
      </c>
      <c r="M9">
        <f>Distances!M9/(Times!$C$85)</f>
        <v>-0.72</v>
      </c>
      <c r="N9">
        <f>Distances!N9/(Times!$C$85)</f>
        <v>-0.72</v>
      </c>
      <c r="O9">
        <f>Distances!O9/(Times!$C$85)</f>
        <v>-0.72</v>
      </c>
      <c r="P9">
        <f>Distances!P9/(Times!$C$85)</f>
        <v>-0.72</v>
      </c>
      <c r="Q9">
        <f>Distances!Q9/(Times!$C$85)</f>
        <v>-0.72</v>
      </c>
      <c r="R9">
        <f>Distances!R9/(Times!$C$85)</f>
        <v>-0.72</v>
      </c>
      <c r="S9">
        <f>Distances!S9/(Times!$C$85)</f>
        <v>-0.72</v>
      </c>
      <c r="T9">
        <f>Distances!T9/(Times!$C$85)</f>
        <v>-0.72</v>
      </c>
      <c r="U9">
        <f>Distances!U9/(Times!$C$85)</f>
        <v>-0.72</v>
      </c>
      <c r="V9">
        <f>Distances!V9/(Times!$C$85)</f>
        <v>-0.72</v>
      </c>
      <c r="W9">
        <f>Distances!W9/(Times!$C$85)</f>
        <v>-0.72</v>
      </c>
      <c r="X9">
        <f>Distances!X9/(Times!$C$85)</f>
        <v>-0.72</v>
      </c>
      <c r="Y9">
        <f>Distances!Y9/(Times!$C$85)</f>
        <v>-0.72</v>
      </c>
      <c r="Z9">
        <f>Distances!Z9/(Times!$C$85)</f>
        <v>-0.72</v>
      </c>
      <c r="AA9">
        <f>Distances!AA9/(Times!$C$85)</f>
        <v>-0.72</v>
      </c>
      <c r="AB9">
        <f>Distances!AB9/(Times!$C$85)</f>
        <v>-0.72</v>
      </c>
      <c r="AC9">
        <f>Distances!AC9/(Times!$C$85)</f>
        <v>-0.72</v>
      </c>
      <c r="AD9">
        <f>Distances!AD9/(Times!$C$85)</f>
        <v>-0.72</v>
      </c>
      <c r="AE9">
        <f>Distances!AE9/(Times!$C$85)</f>
        <v>-0.72</v>
      </c>
      <c r="AF9">
        <f>Distances!AF9/(Times!$C$85)</f>
        <v>-0.72</v>
      </c>
      <c r="AG9">
        <f>Distances!AG9/(Times!$C$85)</f>
        <v>-0.72</v>
      </c>
      <c r="AH9">
        <f>Distances!AH9/(Times!$C$85)</f>
        <v>-0.72</v>
      </c>
      <c r="AI9">
        <f>Distances!AI9/(Times!$C$85)</f>
        <v>-0.72</v>
      </c>
      <c r="AJ9">
        <f>Distances!AJ9/(Times!$C$85)</f>
        <v>-0.72</v>
      </c>
      <c r="AK9">
        <f>Distances!AK9/(Times!$C$85)</f>
        <v>-0.72</v>
      </c>
      <c r="AL9">
        <f>Distances!AL9/(Times!$C$85)</f>
        <v>-0.72</v>
      </c>
      <c r="AM9">
        <f>Distances!AM9/(Times!$C$85)</f>
        <v>-0.72</v>
      </c>
      <c r="AN9">
        <f>Distances!AN9/(Times!$C$85)</f>
        <v>-0.72</v>
      </c>
      <c r="AO9">
        <f>Distances!AO9/(Times!$C$85)</f>
        <v>-0.72</v>
      </c>
      <c r="AP9">
        <f>Distances!AP9/(Times!$C$85)</f>
        <v>-0.72</v>
      </c>
      <c r="AQ9">
        <f>Distances!AQ9/(Times!$C$85)</f>
        <v>-0.72</v>
      </c>
      <c r="AR9">
        <f>Distances!AR9/(Times!$C$85)</f>
        <v>-0.72</v>
      </c>
      <c r="AS9">
        <f>Distances!AS9/(Times!$C$85)</f>
        <v>-0.72</v>
      </c>
      <c r="AT9">
        <f>Distances!AT9/(Times!$C$85)</f>
        <v>-0.72</v>
      </c>
      <c r="AU9">
        <f>Distances!AU9/(Times!$C$85)</f>
        <v>-0.72</v>
      </c>
      <c r="AV9">
        <f>Distances!AV9/(Times!$C$85)</f>
        <v>-0.72</v>
      </c>
      <c r="AW9">
        <f>Distances!AW9/(Times!$C$85)</f>
        <v>-0.72</v>
      </c>
      <c r="AX9">
        <f>Distances!AX9/(Times!$C$85)</f>
        <v>-0.72</v>
      </c>
      <c r="AY9">
        <f>Distances!AY9/(Times!$C$85)</f>
        <v>-0.72</v>
      </c>
      <c r="AZ9">
        <f>Distances!AZ9/(Times!$C$85)</f>
        <v>-0.72</v>
      </c>
      <c r="BA9">
        <f>Distances!BA9/(Times!$C$85)</f>
        <v>-0.72</v>
      </c>
      <c r="BB9">
        <f>Distances!BB9/(Times!$C$85)</f>
        <v>-0.72</v>
      </c>
      <c r="BC9">
        <f>Distances!BC9/(Times!$C$85)</f>
        <v>-0.72</v>
      </c>
      <c r="BD9">
        <f>Distances!BD9/(Times!$C$85)</f>
        <v>-0.72</v>
      </c>
      <c r="BE9">
        <f>Distances!BE9/(Times!$C$85)</f>
        <v>-0.72</v>
      </c>
      <c r="BF9">
        <f>Distances!BF9/(Times!$C$85)</f>
        <v>-0.72</v>
      </c>
      <c r="BG9">
        <f>Distances!BG9/(Times!$C$85)</f>
        <v>-0.72</v>
      </c>
      <c r="BH9">
        <f>Distances!BH9/(Times!$C$85)</f>
        <v>-0.72</v>
      </c>
      <c r="BI9">
        <f>Distances!BI9/(Times!$C$85)</f>
        <v>-0.72</v>
      </c>
      <c r="BJ9">
        <f>Distances!BJ9/(Times!$C$85)</f>
        <v>-0.72</v>
      </c>
      <c r="BK9">
        <f>Distances!BK9/(Times!$C$85)</f>
        <v>-0.72</v>
      </c>
      <c r="BL9">
        <f>Distances!BL9/(Times!$C$85)</f>
        <v>-0.72</v>
      </c>
      <c r="BM9">
        <f>Distances!BM9/(Times!$C$85)</f>
        <v>-0.72</v>
      </c>
      <c r="BN9">
        <f>Distances!BN9/(Times!$C$85)</f>
        <v>-0.72</v>
      </c>
      <c r="BO9">
        <f>Distances!BO9/(Times!$C$85)</f>
        <v>-0.72</v>
      </c>
      <c r="BP9">
        <f>Distances!BP9/(Times!$C$85)</f>
        <v>-0.72</v>
      </c>
      <c r="BQ9">
        <f>Distances!BQ9/(Times!$C$85)</f>
        <v>-0.72</v>
      </c>
      <c r="BR9">
        <f>Distances!BR9/(Times!$C$85)</f>
        <v>-0.72</v>
      </c>
      <c r="BS9">
        <f>Distances!BS9/(Times!$C$85)</f>
        <v>-0.72</v>
      </c>
      <c r="BT9">
        <f>Distances!BT9/(Times!$C$85)</f>
        <v>-0.72</v>
      </c>
      <c r="BU9">
        <f>Distances!BU9/(Times!$C$85)</f>
        <v>-0.72</v>
      </c>
      <c r="BV9">
        <f>Distances!BV9/(Times!$C$85)</f>
        <v>-0.72</v>
      </c>
      <c r="BW9">
        <f>Distances!BW9/(Times!$C$85)</f>
        <v>-0.72</v>
      </c>
      <c r="BX9">
        <f>Distances!BX9/(Times!$C$85)</f>
        <v>-0.72</v>
      </c>
      <c r="BY9">
        <f>Distances!BY9/(Times!$C$85)</f>
        <v>-0.72</v>
      </c>
      <c r="BZ9">
        <f>Distances!BZ9/(Times!$C$85)</f>
        <v>-0.72</v>
      </c>
      <c r="CA9">
        <f>Distances!CA9/(Times!$C$85)</f>
        <v>-0.72</v>
      </c>
      <c r="CB9">
        <f>Distances!CB9/(Times!$C$85)</f>
        <v>-0.72</v>
      </c>
      <c r="CC9">
        <f>Distances!CC9/(Times!$C$85)</f>
        <v>-0.72</v>
      </c>
      <c r="CD9">
        <f>Distances!CD9/(Times!$C$85)</f>
        <v>-0.72</v>
      </c>
    </row>
    <row r="10" spans="1:82">
      <c r="A10" s="632">
        <v>9</v>
      </c>
      <c r="B10">
        <f>Distances!B10/(Times!$C$85)</f>
        <v>-0.72</v>
      </c>
      <c r="C10">
        <f>Distances!C10/(Times!$C$85)</f>
        <v>-0.72</v>
      </c>
      <c r="D10">
        <f>Distances!D10/(Times!$C$85)</f>
        <v>-0.72</v>
      </c>
      <c r="E10">
        <f>Distances!E10/(Times!$C$85)</f>
        <v>-0.72</v>
      </c>
      <c r="F10">
        <f>Distances!F10/(Times!$C$85)</f>
        <v>-0.72</v>
      </c>
      <c r="G10">
        <f>Distances!G10/(Times!$C$85)</f>
        <v>-0.72</v>
      </c>
      <c r="H10">
        <f>Distances!H10/(Times!$C$85)</f>
        <v>-0.72</v>
      </c>
      <c r="I10">
        <f>Distances!I10/(Times!$C$85)</f>
        <v>54</v>
      </c>
      <c r="J10">
        <f>Distances!J10/(Times!$C$85)</f>
        <v>-0.72</v>
      </c>
      <c r="K10">
        <f>Distances!K10/(Times!$C$85)</f>
        <v>22.32</v>
      </c>
      <c r="L10">
        <f>Distances!L10/(Times!$C$85)</f>
        <v>-0.72</v>
      </c>
      <c r="M10">
        <f>Distances!M10/(Times!$C$85)</f>
        <v>-0.72</v>
      </c>
      <c r="N10">
        <f>Distances!N10/(Times!$C$85)</f>
        <v>-0.72</v>
      </c>
      <c r="O10">
        <f>Distances!O10/(Times!$C$85)</f>
        <v>-0.72</v>
      </c>
      <c r="P10">
        <f>Distances!P10/(Times!$C$85)</f>
        <v>-0.72</v>
      </c>
      <c r="Q10">
        <f>Distances!Q10/(Times!$C$85)</f>
        <v>-0.72</v>
      </c>
      <c r="R10">
        <f>Distances!R10/(Times!$C$85)</f>
        <v>-0.72</v>
      </c>
      <c r="S10">
        <f>Distances!S10/(Times!$C$85)</f>
        <v>-0.72</v>
      </c>
      <c r="T10">
        <f>Distances!T10/(Times!$C$85)</f>
        <v>-0.72</v>
      </c>
      <c r="U10">
        <f>Distances!U10/(Times!$C$85)</f>
        <v>-0.72</v>
      </c>
      <c r="V10">
        <f>Distances!V10/(Times!$C$85)</f>
        <v>-0.72</v>
      </c>
      <c r="W10">
        <f>Distances!W10/(Times!$C$85)</f>
        <v>-0.72</v>
      </c>
      <c r="X10">
        <f>Distances!X10/(Times!$C$85)</f>
        <v>-0.72</v>
      </c>
      <c r="Y10">
        <f>Distances!Y10/(Times!$C$85)</f>
        <v>-0.72</v>
      </c>
      <c r="Z10">
        <f>Distances!Z10/(Times!$C$85)</f>
        <v>-0.72</v>
      </c>
      <c r="AA10">
        <f>Distances!AA10/(Times!$C$85)</f>
        <v>-0.72</v>
      </c>
      <c r="AB10">
        <f>Distances!AB10/(Times!$C$85)</f>
        <v>-0.72</v>
      </c>
      <c r="AC10">
        <f>Distances!AC10/(Times!$C$85)</f>
        <v>-0.72</v>
      </c>
      <c r="AD10">
        <f>Distances!AD10/(Times!$C$85)</f>
        <v>-0.72</v>
      </c>
      <c r="AE10">
        <f>Distances!AE10/(Times!$C$85)</f>
        <v>-0.72</v>
      </c>
      <c r="AF10">
        <f>Distances!AF10/(Times!$C$85)</f>
        <v>-0.72</v>
      </c>
      <c r="AG10">
        <f>Distances!AG10/(Times!$C$85)</f>
        <v>-0.72</v>
      </c>
      <c r="AH10">
        <f>Distances!AH10/(Times!$C$85)</f>
        <v>-0.72</v>
      </c>
      <c r="AI10">
        <f>Distances!AI10/(Times!$C$85)</f>
        <v>-0.72</v>
      </c>
      <c r="AJ10">
        <f>Distances!AJ10/(Times!$C$85)</f>
        <v>-0.72</v>
      </c>
      <c r="AK10">
        <f>Distances!AK10/(Times!$C$85)</f>
        <v>-0.72</v>
      </c>
      <c r="AL10">
        <f>Distances!AL10/(Times!$C$85)</f>
        <v>-0.72</v>
      </c>
      <c r="AM10">
        <f>Distances!AM10/(Times!$C$85)</f>
        <v>-0.72</v>
      </c>
      <c r="AN10">
        <f>Distances!AN10/(Times!$C$85)</f>
        <v>-0.72</v>
      </c>
      <c r="AO10">
        <f>Distances!AO10/(Times!$C$85)</f>
        <v>-0.72</v>
      </c>
      <c r="AP10">
        <f>Distances!AP10/(Times!$C$85)</f>
        <v>-0.72</v>
      </c>
      <c r="AQ10">
        <f>Distances!AQ10/(Times!$C$85)</f>
        <v>-0.72</v>
      </c>
      <c r="AR10">
        <f>Distances!AR10/(Times!$C$85)</f>
        <v>-0.72</v>
      </c>
      <c r="AS10">
        <f>Distances!AS10/(Times!$C$85)</f>
        <v>-0.72</v>
      </c>
      <c r="AT10">
        <f>Distances!AT10/(Times!$C$85)</f>
        <v>-0.72</v>
      </c>
      <c r="AU10">
        <f>Distances!AU10/(Times!$C$85)</f>
        <v>-0.72</v>
      </c>
      <c r="AV10">
        <f>Distances!AV10/(Times!$C$85)</f>
        <v>-0.72</v>
      </c>
      <c r="AW10">
        <f>Distances!AW10/(Times!$C$85)</f>
        <v>-0.72</v>
      </c>
      <c r="AX10">
        <f>Distances!AX10/(Times!$C$85)</f>
        <v>-0.72</v>
      </c>
      <c r="AY10">
        <f>Distances!AY10/(Times!$C$85)</f>
        <v>-0.72</v>
      </c>
      <c r="AZ10">
        <f>Distances!AZ10/(Times!$C$85)</f>
        <v>-0.72</v>
      </c>
      <c r="BA10">
        <f>Distances!BA10/(Times!$C$85)</f>
        <v>-0.72</v>
      </c>
      <c r="BB10">
        <f>Distances!BB10/(Times!$C$85)</f>
        <v>-0.72</v>
      </c>
      <c r="BC10">
        <f>Distances!BC10/(Times!$C$85)</f>
        <v>-0.72</v>
      </c>
      <c r="BD10">
        <f>Distances!BD10/(Times!$C$85)</f>
        <v>-0.72</v>
      </c>
      <c r="BE10">
        <f>Distances!BE10/(Times!$C$85)</f>
        <v>-0.72</v>
      </c>
      <c r="BF10">
        <f>Distances!BF10/(Times!$C$85)</f>
        <v>-0.72</v>
      </c>
      <c r="BG10">
        <f>Distances!BG10/(Times!$C$85)</f>
        <v>-0.72</v>
      </c>
      <c r="BH10">
        <f>Distances!BH10/(Times!$C$85)</f>
        <v>-0.72</v>
      </c>
      <c r="BI10">
        <f>Distances!BI10/(Times!$C$85)</f>
        <v>-0.72</v>
      </c>
      <c r="BJ10">
        <f>Distances!BJ10/(Times!$C$85)</f>
        <v>-0.72</v>
      </c>
      <c r="BK10">
        <f>Distances!BK10/(Times!$C$85)</f>
        <v>-0.72</v>
      </c>
      <c r="BL10">
        <f>Distances!BL10/(Times!$C$85)</f>
        <v>-0.72</v>
      </c>
      <c r="BM10">
        <f>Distances!BM10/(Times!$C$85)</f>
        <v>-0.72</v>
      </c>
      <c r="BN10">
        <f>Distances!BN10/(Times!$C$85)</f>
        <v>-0.72</v>
      </c>
      <c r="BO10">
        <f>Distances!BO10/(Times!$C$85)</f>
        <v>-0.72</v>
      </c>
      <c r="BP10">
        <f>Distances!BP10/(Times!$C$85)</f>
        <v>-0.72</v>
      </c>
      <c r="BQ10">
        <f>Distances!BQ10/(Times!$C$85)</f>
        <v>-0.72</v>
      </c>
      <c r="BR10">
        <f>Distances!BR10/(Times!$C$85)</f>
        <v>-0.72</v>
      </c>
      <c r="BS10">
        <f>Distances!BS10/(Times!$C$85)</f>
        <v>-0.72</v>
      </c>
      <c r="BT10">
        <f>Distances!BT10/(Times!$C$85)</f>
        <v>-0.72</v>
      </c>
      <c r="BU10">
        <f>Distances!BU10/(Times!$C$85)</f>
        <v>-0.72</v>
      </c>
      <c r="BV10">
        <f>Distances!BV10/(Times!$C$85)</f>
        <v>-0.72</v>
      </c>
      <c r="BW10">
        <f>Distances!BW10/(Times!$C$85)</f>
        <v>-0.72</v>
      </c>
      <c r="BX10">
        <f>Distances!BX10/(Times!$C$85)</f>
        <v>-0.72</v>
      </c>
      <c r="BY10">
        <f>Distances!BY10/(Times!$C$85)</f>
        <v>-0.72</v>
      </c>
      <c r="BZ10">
        <f>Distances!BZ10/(Times!$C$85)</f>
        <v>-0.72</v>
      </c>
      <c r="CA10">
        <f>Distances!CA10/(Times!$C$85)</f>
        <v>-0.72</v>
      </c>
      <c r="CB10">
        <f>Distances!CB10/(Times!$C$85)</f>
        <v>-0.72</v>
      </c>
      <c r="CC10">
        <f>Distances!CC10/(Times!$C$85)</f>
        <v>-0.72</v>
      </c>
      <c r="CD10">
        <f>Distances!CD10/(Times!$C$85)</f>
        <v>-0.72</v>
      </c>
    </row>
    <row r="11" spans="1:82">
      <c r="A11" s="632">
        <v>10</v>
      </c>
      <c r="B11">
        <f>Distances!B11/(Times!$C$85)</f>
        <v>-0.72</v>
      </c>
      <c r="C11">
        <f>Distances!C11/(Times!$C$85)</f>
        <v>-0.72</v>
      </c>
      <c r="D11">
        <f>Distances!D11/(Times!$C$85)</f>
        <v>-0.72</v>
      </c>
      <c r="E11">
        <f>Distances!E11/(Times!$C$85)</f>
        <v>-0.72</v>
      </c>
      <c r="F11">
        <f>Distances!F11/(Times!$C$85)</f>
        <v>-0.72</v>
      </c>
      <c r="G11">
        <f>Distances!G11/(Times!$C$85)</f>
        <v>-0.72</v>
      </c>
      <c r="H11">
        <f>Distances!H11/(Times!$C$85)</f>
        <v>-0.72</v>
      </c>
      <c r="I11">
        <f>Distances!I11/(Times!$C$85)</f>
        <v>-0.72</v>
      </c>
      <c r="J11">
        <f>Distances!J11/(Times!$C$85)</f>
        <v>22.32</v>
      </c>
      <c r="K11">
        <f>Distances!K11/(Times!$C$85)</f>
        <v>-0.72</v>
      </c>
      <c r="L11">
        <f>Distances!L11/(Times!$C$85)</f>
        <v>60.480000000000004</v>
      </c>
      <c r="M11">
        <f>Distances!M11/(Times!$C$85)</f>
        <v>-0.72</v>
      </c>
      <c r="N11">
        <f>Distances!N11/(Times!$C$85)</f>
        <v>-0.72</v>
      </c>
      <c r="O11">
        <f>Distances!O11/(Times!$C$85)</f>
        <v>-0.72</v>
      </c>
      <c r="P11">
        <f>Distances!P11/(Times!$C$85)</f>
        <v>-0.72</v>
      </c>
      <c r="Q11">
        <f>Distances!Q11/(Times!$C$85)</f>
        <v>-0.72</v>
      </c>
      <c r="R11">
        <f>Distances!R11/(Times!$C$85)</f>
        <v>-0.72</v>
      </c>
      <c r="S11">
        <f>Distances!S11/(Times!$C$85)</f>
        <v>-0.72</v>
      </c>
      <c r="T11">
        <f>Distances!T11/(Times!$C$85)</f>
        <v>-0.72</v>
      </c>
      <c r="U11">
        <f>Distances!U11/(Times!$C$85)</f>
        <v>-0.72</v>
      </c>
      <c r="V11">
        <f>Distances!V11/(Times!$C$85)</f>
        <v>-0.72</v>
      </c>
      <c r="W11">
        <f>Distances!W11/(Times!$C$85)</f>
        <v>-0.72</v>
      </c>
      <c r="X11">
        <f>Distances!X11/(Times!$C$85)</f>
        <v>-0.72</v>
      </c>
      <c r="Y11">
        <f>Distances!Y11/(Times!$C$85)</f>
        <v>-0.72</v>
      </c>
      <c r="Z11">
        <f>Distances!Z11/(Times!$C$85)</f>
        <v>-0.72</v>
      </c>
      <c r="AA11">
        <f>Distances!AA11/(Times!$C$85)</f>
        <v>-0.72</v>
      </c>
      <c r="AB11">
        <f>Distances!AB11/(Times!$C$85)</f>
        <v>-0.72</v>
      </c>
      <c r="AC11">
        <f>Distances!AC11/(Times!$C$85)</f>
        <v>-0.72</v>
      </c>
      <c r="AD11">
        <f>Distances!AD11/(Times!$C$85)</f>
        <v>-0.72</v>
      </c>
      <c r="AE11">
        <f>Distances!AE11/(Times!$C$85)</f>
        <v>-0.72</v>
      </c>
      <c r="AF11">
        <f>Distances!AF11/(Times!$C$85)</f>
        <v>-0.72</v>
      </c>
      <c r="AG11">
        <f>Distances!AG11/(Times!$C$85)</f>
        <v>-0.72</v>
      </c>
      <c r="AH11">
        <f>Distances!AH11/(Times!$C$85)</f>
        <v>-0.72</v>
      </c>
      <c r="AI11">
        <f>Distances!AI11/(Times!$C$85)</f>
        <v>-0.72</v>
      </c>
      <c r="AJ11">
        <f>Distances!AJ11/(Times!$C$85)</f>
        <v>-0.72</v>
      </c>
      <c r="AK11">
        <f>Distances!AK11/(Times!$C$85)</f>
        <v>-0.72</v>
      </c>
      <c r="AL11">
        <f>Distances!AL11/(Times!$C$85)</f>
        <v>-0.72</v>
      </c>
      <c r="AM11">
        <f>Distances!AM11/(Times!$C$85)</f>
        <v>-0.72</v>
      </c>
      <c r="AN11">
        <f>Distances!AN11/(Times!$C$85)</f>
        <v>-0.72</v>
      </c>
      <c r="AO11">
        <f>Distances!AO11/(Times!$C$85)</f>
        <v>-0.72</v>
      </c>
      <c r="AP11">
        <f>Distances!AP11/(Times!$C$85)</f>
        <v>-0.72</v>
      </c>
      <c r="AQ11">
        <f>Distances!AQ11/(Times!$C$85)</f>
        <v>-0.72</v>
      </c>
      <c r="AR11">
        <f>Distances!AR11/(Times!$C$85)</f>
        <v>-0.72</v>
      </c>
      <c r="AS11">
        <f>Distances!AS11/(Times!$C$85)</f>
        <v>-0.72</v>
      </c>
      <c r="AT11">
        <f>Distances!AT11/(Times!$C$85)</f>
        <v>-0.72</v>
      </c>
      <c r="AU11">
        <f>Distances!AU11/(Times!$C$85)</f>
        <v>-0.72</v>
      </c>
      <c r="AV11">
        <f>Distances!AV11/(Times!$C$85)</f>
        <v>-0.72</v>
      </c>
      <c r="AW11">
        <f>Distances!AW11/(Times!$C$85)</f>
        <v>-0.72</v>
      </c>
      <c r="AX11">
        <f>Distances!AX11/(Times!$C$85)</f>
        <v>-0.72</v>
      </c>
      <c r="AY11">
        <f>Distances!AY11/(Times!$C$85)</f>
        <v>-0.72</v>
      </c>
      <c r="AZ11">
        <f>Distances!AZ11/(Times!$C$85)</f>
        <v>-0.72</v>
      </c>
      <c r="BA11">
        <f>Distances!BA11/(Times!$C$85)</f>
        <v>-0.72</v>
      </c>
      <c r="BB11">
        <f>Distances!BB11/(Times!$C$85)</f>
        <v>-0.72</v>
      </c>
      <c r="BC11">
        <f>Distances!BC11/(Times!$C$85)</f>
        <v>-0.72</v>
      </c>
      <c r="BD11">
        <f>Distances!BD11/(Times!$C$85)</f>
        <v>-0.72</v>
      </c>
      <c r="BE11">
        <f>Distances!BE11/(Times!$C$85)</f>
        <v>-0.72</v>
      </c>
      <c r="BF11">
        <f>Distances!BF11/(Times!$C$85)</f>
        <v>-0.72</v>
      </c>
      <c r="BG11">
        <f>Distances!BG11/(Times!$C$85)</f>
        <v>-0.72</v>
      </c>
      <c r="BH11">
        <f>Distances!BH11/(Times!$C$85)</f>
        <v>-0.72</v>
      </c>
      <c r="BI11">
        <f>Distances!BI11/(Times!$C$85)</f>
        <v>-0.72</v>
      </c>
      <c r="BJ11">
        <f>Distances!BJ11/(Times!$C$85)</f>
        <v>-0.72</v>
      </c>
      <c r="BK11">
        <f>Distances!BK11/(Times!$C$85)</f>
        <v>-0.72</v>
      </c>
      <c r="BL11">
        <f>Distances!BL11/(Times!$C$85)</f>
        <v>-0.72</v>
      </c>
      <c r="BM11">
        <f>Distances!BM11/(Times!$C$85)</f>
        <v>-0.72</v>
      </c>
      <c r="BN11">
        <f>Distances!BN11/(Times!$C$85)</f>
        <v>-0.72</v>
      </c>
      <c r="BO11">
        <f>Distances!BO11/(Times!$C$85)</f>
        <v>-0.72</v>
      </c>
      <c r="BP11">
        <f>Distances!BP11/(Times!$C$85)</f>
        <v>-0.72</v>
      </c>
      <c r="BQ11">
        <f>Distances!BQ11/(Times!$C$85)</f>
        <v>-0.72</v>
      </c>
      <c r="BR11">
        <f>Distances!BR11/(Times!$C$85)</f>
        <v>-0.72</v>
      </c>
      <c r="BS11">
        <f>Distances!BS11/(Times!$C$85)</f>
        <v>-0.72</v>
      </c>
      <c r="BT11">
        <f>Distances!BT11/(Times!$C$85)</f>
        <v>-0.72</v>
      </c>
      <c r="BU11">
        <f>Distances!BU11/(Times!$C$85)</f>
        <v>-0.72</v>
      </c>
      <c r="BV11">
        <f>Distances!BV11/(Times!$C$85)</f>
        <v>-0.72</v>
      </c>
      <c r="BW11">
        <f>Distances!BW11/(Times!$C$85)</f>
        <v>-0.72</v>
      </c>
      <c r="BX11">
        <f>Distances!BX11/(Times!$C$85)</f>
        <v>-0.72</v>
      </c>
      <c r="BY11">
        <f>Distances!BY11/(Times!$C$85)</f>
        <v>-0.72</v>
      </c>
      <c r="BZ11">
        <f>Distances!BZ11/(Times!$C$85)</f>
        <v>-0.72</v>
      </c>
      <c r="CA11">
        <f>Distances!CA11/(Times!$C$85)</f>
        <v>-0.72</v>
      </c>
      <c r="CB11">
        <f>Distances!CB11/(Times!$C$85)</f>
        <v>-0.72</v>
      </c>
      <c r="CC11">
        <f>Distances!CC11/(Times!$C$85)</f>
        <v>-0.72</v>
      </c>
      <c r="CD11">
        <f>Distances!CD11/(Times!$C$85)</f>
        <v>-0.72</v>
      </c>
    </row>
    <row r="12" spans="1:82">
      <c r="A12" s="632">
        <v>11</v>
      </c>
      <c r="B12">
        <f>Distances!B12/(Times!$C$85)</f>
        <v>-0.72</v>
      </c>
      <c r="C12">
        <f>Distances!C12/(Times!$C$85)</f>
        <v>-0.72</v>
      </c>
      <c r="D12">
        <f>Distances!D12/(Times!$C$85)</f>
        <v>-0.72</v>
      </c>
      <c r="E12">
        <f>Distances!E12/(Times!$C$85)</f>
        <v>-0.72</v>
      </c>
      <c r="F12">
        <f>Distances!F12/(Times!$C$85)</f>
        <v>-0.72</v>
      </c>
      <c r="G12">
        <f>Distances!G12/(Times!$C$85)</f>
        <v>-0.72</v>
      </c>
      <c r="H12">
        <f>Distances!H12/(Times!$C$85)</f>
        <v>-0.72</v>
      </c>
      <c r="I12">
        <f>Distances!I12/(Times!$C$85)</f>
        <v>-0.72</v>
      </c>
      <c r="J12">
        <f>Distances!J12/(Times!$C$85)</f>
        <v>-0.72</v>
      </c>
      <c r="K12">
        <f>Distances!K12/(Times!$C$85)</f>
        <v>60.480000000000004</v>
      </c>
      <c r="L12">
        <f>Distances!L12/(Times!$C$85)</f>
        <v>-0.72</v>
      </c>
      <c r="M12">
        <f>Distances!M12/(Times!$C$85)</f>
        <v>10.08</v>
      </c>
      <c r="N12">
        <f>Distances!N12/(Times!$C$85)</f>
        <v>-0.72</v>
      </c>
      <c r="O12">
        <f>Distances!O12/(Times!$C$85)</f>
        <v>-0.72</v>
      </c>
      <c r="P12">
        <f>Distances!P12/(Times!$C$85)</f>
        <v>-0.72</v>
      </c>
      <c r="Q12">
        <f>Distances!Q12/(Times!$C$85)</f>
        <v>-0.72</v>
      </c>
      <c r="R12">
        <f>Distances!R12/(Times!$C$85)</f>
        <v>-0.72</v>
      </c>
      <c r="S12">
        <f>Distances!S12/(Times!$C$85)</f>
        <v>-0.72</v>
      </c>
      <c r="T12">
        <f>Distances!T12/(Times!$C$85)</f>
        <v>-0.72</v>
      </c>
      <c r="U12">
        <f>Distances!U12/(Times!$C$85)</f>
        <v>-0.72</v>
      </c>
      <c r="V12">
        <f>Distances!V12/(Times!$C$85)</f>
        <v>-0.72</v>
      </c>
      <c r="W12">
        <f>Distances!W12/(Times!$C$85)</f>
        <v>-0.72</v>
      </c>
      <c r="X12">
        <f>Distances!X12/(Times!$C$85)</f>
        <v>-0.72</v>
      </c>
      <c r="Y12">
        <f>Distances!Y12/(Times!$C$85)</f>
        <v>-0.72</v>
      </c>
      <c r="Z12">
        <f>Distances!Z12/(Times!$C$85)</f>
        <v>-0.72</v>
      </c>
      <c r="AA12">
        <f>Distances!AA12/(Times!$C$85)</f>
        <v>-0.72</v>
      </c>
      <c r="AB12">
        <f>Distances!AB12/(Times!$C$85)</f>
        <v>-0.72</v>
      </c>
      <c r="AC12">
        <f>Distances!AC12/(Times!$C$85)</f>
        <v>-0.72</v>
      </c>
      <c r="AD12">
        <f>Distances!AD12/(Times!$C$85)</f>
        <v>-0.72</v>
      </c>
      <c r="AE12">
        <f>Distances!AE12/(Times!$C$85)</f>
        <v>-0.72</v>
      </c>
      <c r="AF12">
        <f>Distances!AF12/(Times!$C$85)</f>
        <v>-0.72</v>
      </c>
      <c r="AG12">
        <f>Distances!AG12/(Times!$C$85)</f>
        <v>-0.72</v>
      </c>
      <c r="AH12">
        <f>Distances!AH12/(Times!$C$85)</f>
        <v>-0.72</v>
      </c>
      <c r="AI12">
        <f>Distances!AI12/(Times!$C$85)</f>
        <v>-0.72</v>
      </c>
      <c r="AJ12">
        <f>Distances!AJ12/(Times!$C$85)</f>
        <v>-0.72</v>
      </c>
      <c r="AK12">
        <f>Distances!AK12/(Times!$C$85)</f>
        <v>-0.72</v>
      </c>
      <c r="AL12">
        <f>Distances!AL12/(Times!$C$85)</f>
        <v>-0.72</v>
      </c>
      <c r="AM12">
        <f>Distances!AM12/(Times!$C$85)</f>
        <v>-0.72</v>
      </c>
      <c r="AN12">
        <f>Distances!AN12/(Times!$C$85)</f>
        <v>-0.72</v>
      </c>
      <c r="AO12">
        <f>Distances!AO12/(Times!$C$85)</f>
        <v>-0.72</v>
      </c>
      <c r="AP12">
        <f>Distances!AP12/(Times!$C$85)</f>
        <v>-0.72</v>
      </c>
      <c r="AQ12">
        <f>Distances!AQ12/(Times!$C$85)</f>
        <v>-0.72</v>
      </c>
      <c r="AR12">
        <f>Distances!AR12/(Times!$C$85)</f>
        <v>-0.72</v>
      </c>
      <c r="AS12">
        <f>Distances!AS12/(Times!$C$85)</f>
        <v>-0.72</v>
      </c>
      <c r="AT12">
        <f>Distances!AT12/(Times!$C$85)</f>
        <v>-0.72</v>
      </c>
      <c r="AU12">
        <f>Distances!AU12/(Times!$C$85)</f>
        <v>-0.72</v>
      </c>
      <c r="AV12">
        <f>Distances!AV12/(Times!$C$85)</f>
        <v>-0.72</v>
      </c>
      <c r="AW12">
        <f>Distances!AW12/(Times!$C$85)</f>
        <v>-0.72</v>
      </c>
      <c r="AX12">
        <f>Distances!AX12/(Times!$C$85)</f>
        <v>-0.72</v>
      </c>
      <c r="AY12">
        <f>Distances!AY12/(Times!$C$85)</f>
        <v>-0.72</v>
      </c>
      <c r="AZ12">
        <f>Distances!AZ12/(Times!$C$85)</f>
        <v>-0.72</v>
      </c>
      <c r="BA12">
        <f>Distances!BA12/(Times!$C$85)</f>
        <v>-0.72</v>
      </c>
      <c r="BB12">
        <f>Distances!BB12/(Times!$C$85)</f>
        <v>-0.72</v>
      </c>
      <c r="BC12">
        <f>Distances!BC12/(Times!$C$85)</f>
        <v>-0.72</v>
      </c>
      <c r="BD12">
        <f>Distances!BD12/(Times!$C$85)</f>
        <v>-0.72</v>
      </c>
      <c r="BE12">
        <f>Distances!BE12/(Times!$C$85)</f>
        <v>-0.72</v>
      </c>
      <c r="BF12">
        <f>Distances!BF12/(Times!$C$85)</f>
        <v>-0.72</v>
      </c>
      <c r="BG12">
        <f>Distances!BG12/(Times!$C$85)</f>
        <v>-0.72</v>
      </c>
      <c r="BH12">
        <f>Distances!BH12/(Times!$C$85)</f>
        <v>92.88000000000001</v>
      </c>
      <c r="BI12">
        <f>Distances!BI12/(Times!$C$85)</f>
        <v>-0.72</v>
      </c>
      <c r="BJ12">
        <f>Distances!BJ12/(Times!$C$85)</f>
        <v>-0.72</v>
      </c>
      <c r="BK12">
        <f>Distances!BK12/(Times!$C$85)</f>
        <v>-0.72</v>
      </c>
      <c r="BL12">
        <f>Distances!BL12/(Times!$C$85)</f>
        <v>-0.72</v>
      </c>
      <c r="BM12">
        <f>Distances!BM12/(Times!$C$85)</f>
        <v>-0.72</v>
      </c>
      <c r="BN12">
        <f>Distances!BN12/(Times!$C$85)</f>
        <v>-0.72</v>
      </c>
      <c r="BO12">
        <f>Distances!BO12/(Times!$C$85)</f>
        <v>-0.72</v>
      </c>
      <c r="BP12">
        <f>Distances!BP12/(Times!$C$85)</f>
        <v>-0.72</v>
      </c>
      <c r="BQ12">
        <f>Distances!BQ12/(Times!$C$85)</f>
        <v>-0.72</v>
      </c>
      <c r="BR12">
        <f>Distances!BR12/(Times!$C$85)</f>
        <v>-0.72</v>
      </c>
      <c r="BS12">
        <f>Distances!BS12/(Times!$C$85)</f>
        <v>-0.72</v>
      </c>
      <c r="BT12">
        <f>Distances!BT12/(Times!$C$85)</f>
        <v>-0.72</v>
      </c>
      <c r="BU12">
        <f>Distances!BU12/(Times!$C$85)</f>
        <v>-0.72</v>
      </c>
      <c r="BV12">
        <f>Distances!BV12/(Times!$C$85)</f>
        <v>-0.72</v>
      </c>
      <c r="BW12">
        <f>Distances!BW12/(Times!$C$85)</f>
        <v>-0.72</v>
      </c>
      <c r="BX12">
        <f>Distances!BX12/(Times!$C$85)</f>
        <v>-0.72</v>
      </c>
      <c r="BY12">
        <f>Distances!BY12/(Times!$C$85)</f>
        <v>-0.72</v>
      </c>
      <c r="BZ12">
        <f>Distances!BZ12/(Times!$C$85)</f>
        <v>-0.72</v>
      </c>
      <c r="CA12">
        <f>Distances!CA12/(Times!$C$85)</f>
        <v>-0.72</v>
      </c>
      <c r="CB12">
        <f>Distances!CB12/(Times!$C$85)</f>
        <v>-0.72</v>
      </c>
      <c r="CC12">
        <f>Distances!CC12/(Times!$C$85)</f>
        <v>-0.72</v>
      </c>
      <c r="CD12">
        <f>Distances!CD12/(Times!$C$85)</f>
        <v>-0.72</v>
      </c>
    </row>
    <row r="13" spans="1:82">
      <c r="A13" s="632">
        <v>12</v>
      </c>
      <c r="B13">
        <f>Distances!B13/(Times!$C$85)</f>
        <v>-0.72</v>
      </c>
      <c r="C13">
        <f>Distances!C13/(Times!$C$85)</f>
        <v>-0.72</v>
      </c>
      <c r="D13">
        <f>Distances!D13/(Times!$C$85)</f>
        <v>-0.72</v>
      </c>
      <c r="E13">
        <f>Distances!E13/(Times!$C$85)</f>
        <v>-0.72</v>
      </c>
      <c r="F13">
        <f>Distances!F13/(Times!$C$85)</f>
        <v>-0.72</v>
      </c>
      <c r="G13">
        <f>Distances!G13/(Times!$C$85)</f>
        <v>-0.72</v>
      </c>
      <c r="H13">
        <f>Distances!H13/(Times!$C$85)</f>
        <v>-0.72</v>
      </c>
      <c r="I13">
        <f>Distances!I13/(Times!$C$85)</f>
        <v>-0.72</v>
      </c>
      <c r="J13">
        <f>Distances!J13/(Times!$C$85)</f>
        <v>-0.72</v>
      </c>
      <c r="K13">
        <f>Distances!K13/(Times!$C$85)</f>
        <v>-0.72</v>
      </c>
      <c r="L13">
        <f>Distances!L13/(Times!$C$85)</f>
        <v>10.08</v>
      </c>
      <c r="M13">
        <f>Distances!M13/(Times!$C$85)</f>
        <v>-0.72</v>
      </c>
      <c r="N13">
        <f>Distances!N13/(Times!$C$85)</f>
        <v>141.12</v>
      </c>
      <c r="O13">
        <f>Distances!O13/(Times!$C$85)</f>
        <v>-0.72</v>
      </c>
      <c r="P13">
        <f>Distances!P13/(Times!$C$85)</f>
        <v>-0.72</v>
      </c>
      <c r="Q13">
        <f>Distances!Q13/(Times!$C$85)</f>
        <v>-0.72</v>
      </c>
      <c r="R13">
        <f>Distances!R13/(Times!$C$85)</f>
        <v>-0.72</v>
      </c>
      <c r="S13">
        <f>Distances!S13/(Times!$C$85)</f>
        <v>-0.72</v>
      </c>
      <c r="T13">
        <f>Distances!T13/(Times!$C$85)</f>
        <v>-0.72</v>
      </c>
      <c r="U13">
        <f>Distances!U13/(Times!$C$85)</f>
        <v>-0.72</v>
      </c>
      <c r="V13">
        <f>Distances!V13/(Times!$C$85)</f>
        <v>-0.72</v>
      </c>
      <c r="W13">
        <f>Distances!W13/(Times!$C$85)</f>
        <v>-0.72</v>
      </c>
      <c r="X13">
        <f>Distances!X13/(Times!$C$85)</f>
        <v>-0.72</v>
      </c>
      <c r="Y13">
        <f>Distances!Y13/(Times!$C$85)</f>
        <v>-0.72</v>
      </c>
      <c r="Z13">
        <f>Distances!Z13/(Times!$C$85)</f>
        <v>-0.72</v>
      </c>
      <c r="AA13">
        <f>Distances!AA13/(Times!$C$85)</f>
        <v>-0.72</v>
      </c>
      <c r="AB13">
        <f>Distances!AB13/(Times!$C$85)</f>
        <v>-0.72</v>
      </c>
      <c r="AC13">
        <f>Distances!AC13/(Times!$C$85)</f>
        <v>-0.72</v>
      </c>
      <c r="AD13">
        <f>Distances!AD13/(Times!$C$85)</f>
        <v>-0.72</v>
      </c>
      <c r="AE13">
        <f>Distances!AE13/(Times!$C$85)</f>
        <v>-0.72</v>
      </c>
      <c r="AF13">
        <f>Distances!AF13/(Times!$C$85)</f>
        <v>-0.72</v>
      </c>
      <c r="AG13">
        <f>Distances!AG13/(Times!$C$85)</f>
        <v>-0.72</v>
      </c>
      <c r="AH13">
        <f>Distances!AH13/(Times!$C$85)</f>
        <v>-0.72</v>
      </c>
      <c r="AI13">
        <f>Distances!AI13/(Times!$C$85)</f>
        <v>-0.72</v>
      </c>
      <c r="AJ13">
        <f>Distances!AJ13/(Times!$C$85)</f>
        <v>-0.72</v>
      </c>
      <c r="AK13">
        <f>Distances!AK13/(Times!$C$85)</f>
        <v>-0.72</v>
      </c>
      <c r="AL13">
        <f>Distances!AL13/(Times!$C$85)</f>
        <v>-0.72</v>
      </c>
      <c r="AM13">
        <f>Distances!AM13/(Times!$C$85)</f>
        <v>-0.72</v>
      </c>
      <c r="AN13">
        <f>Distances!AN13/(Times!$C$85)</f>
        <v>-0.72</v>
      </c>
      <c r="AO13">
        <f>Distances!AO13/(Times!$C$85)</f>
        <v>-0.72</v>
      </c>
      <c r="AP13">
        <f>Distances!AP13/(Times!$C$85)</f>
        <v>-0.72</v>
      </c>
      <c r="AQ13">
        <f>Distances!AQ13/(Times!$C$85)</f>
        <v>-0.72</v>
      </c>
      <c r="AR13">
        <f>Distances!AR13/(Times!$C$85)</f>
        <v>-0.72</v>
      </c>
      <c r="AS13">
        <f>Distances!AS13/(Times!$C$85)</f>
        <v>-0.72</v>
      </c>
      <c r="AT13">
        <f>Distances!AT13/(Times!$C$85)</f>
        <v>-0.72</v>
      </c>
      <c r="AU13">
        <f>Distances!AU13/(Times!$C$85)</f>
        <v>-0.72</v>
      </c>
      <c r="AV13">
        <f>Distances!AV13/(Times!$C$85)</f>
        <v>-0.72</v>
      </c>
      <c r="AW13">
        <f>Distances!AW13/(Times!$C$85)</f>
        <v>-0.72</v>
      </c>
      <c r="AX13">
        <f>Distances!AX13/(Times!$C$85)</f>
        <v>-0.72</v>
      </c>
      <c r="AY13">
        <f>Distances!AY13/(Times!$C$85)</f>
        <v>-0.72</v>
      </c>
      <c r="AZ13">
        <f>Distances!AZ13/(Times!$C$85)</f>
        <v>-0.72</v>
      </c>
      <c r="BA13">
        <f>Distances!BA13/(Times!$C$85)</f>
        <v>-0.72</v>
      </c>
      <c r="BB13">
        <f>Distances!BB13/(Times!$C$85)</f>
        <v>-0.72</v>
      </c>
      <c r="BC13">
        <f>Distances!BC13/(Times!$C$85)</f>
        <v>-0.72</v>
      </c>
      <c r="BD13">
        <f>Distances!BD13/(Times!$C$85)</f>
        <v>-0.72</v>
      </c>
      <c r="BE13">
        <f>Distances!BE13/(Times!$C$85)</f>
        <v>-0.72</v>
      </c>
      <c r="BF13">
        <f>Distances!BF13/(Times!$C$85)</f>
        <v>-0.72</v>
      </c>
      <c r="BG13">
        <f>Distances!BG13/(Times!$C$85)</f>
        <v>-0.72</v>
      </c>
      <c r="BH13">
        <f>Distances!BH13/(Times!$C$85)</f>
        <v>-0.72</v>
      </c>
      <c r="BI13">
        <f>Distances!BI13/(Times!$C$85)</f>
        <v>-0.72</v>
      </c>
      <c r="BJ13">
        <f>Distances!BJ13/(Times!$C$85)</f>
        <v>-0.72</v>
      </c>
      <c r="BK13">
        <f>Distances!BK13/(Times!$C$85)</f>
        <v>-0.72</v>
      </c>
      <c r="BL13">
        <f>Distances!BL13/(Times!$C$85)</f>
        <v>-0.72</v>
      </c>
      <c r="BM13">
        <f>Distances!BM13/(Times!$C$85)</f>
        <v>-0.72</v>
      </c>
      <c r="BN13">
        <f>Distances!BN13/(Times!$C$85)</f>
        <v>-0.72</v>
      </c>
      <c r="BO13">
        <f>Distances!BO13/(Times!$C$85)</f>
        <v>-0.72</v>
      </c>
      <c r="BP13">
        <f>Distances!BP13/(Times!$C$85)</f>
        <v>-0.72</v>
      </c>
      <c r="BQ13">
        <f>Distances!BQ13/(Times!$C$85)</f>
        <v>-0.72</v>
      </c>
      <c r="BR13">
        <f>Distances!BR13/(Times!$C$85)</f>
        <v>-0.72</v>
      </c>
      <c r="BS13">
        <f>Distances!BS13/(Times!$C$85)</f>
        <v>-0.72</v>
      </c>
      <c r="BT13">
        <f>Distances!BT13/(Times!$C$85)</f>
        <v>-0.72</v>
      </c>
      <c r="BU13">
        <f>Distances!BU13/(Times!$C$85)</f>
        <v>-0.72</v>
      </c>
      <c r="BV13">
        <f>Distances!BV13/(Times!$C$85)</f>
        <v>-0.72</v>
      </c>
      <c r="BW13">
        <f>Distances!BW13/(Times!$C$85)</f>
        <v>-0.72</v>
      </c>
      <c r="BX13">
        <f>Distances!BX13/(Times!$C$85)</f>
        <v>-0.72</v>
      </c>
      <c r="BY13">
        <f>Distances!BY13/(Times!$C$85)</f>
        <v>-0.72</v>
      </c>
      <c r="BZ13">
        <f>Distances!BZ13/(Times!$C$85)</f>
        <v>-0.72</v>
      </c>
      <c r="CA13">
        <f>Distances!CA13/(Times!$C$85)</f>
        <v>-0.72</v>
      </c>
      <c r="CB13">
        <f>Distances!CB13/(Times!$C$85)</f>
        <v>-0.72</v>
      </c>
      <c r="CC13">
        <f>Distances!CC13/(Times!$C$85)</f>
        <v>-0.72</v>
      </c>
      <c r="CD13">
        <f>Distances!CD13/(Times!$C$85)</f>
        <v>-0.72</v>
      </c>
    </row>
    <row r="14" spans="1:82">
      <c r="A14" s="632">
        <v>13</v>
      </c>
      <c r="B14">
        <f>Distances!B14/(Times!$C$85)</f>
        <v>-0.72</v>
      </c>
      <c r="C14">
        <f>Distances!C14/(Times!$C$85)</f>
        <v>-0.72</v>
      </c>
      <c r="D14">
        <f>Distances!D14/(Times!$C$85)</f>
        <v>-0.72</v>
      </c>
      <c r="E14">
        <f>Distances!E14/(Times!$C$85)</f>
        <v>-0.72</v>
      </c>
      <c r="F14">
        <f>Distances!F14/(Times!$C$85)</f>
        <v>-0.72</v>
      </c>
      <c r="G14">
        <f>Distances!G14/(Times!$C$85)</f>
        <v>-0.72</v>
      </c>
      <c r="H14">
        <f>Distances!H14/(Times!$C$85)</f>
        <v>-0.72</v>
      </c>
      <c r="I14">
        <f>Distances!I14/(Times!$C$85)</f>
        <v>-0.72</v>
      </c>
      <c r="J14">
        <f>Distances!J14/(Times!$C$85)</f>
        <v>-0.72</v>
      </c>
      <c r="K14">
        <f>Distances!K14/(Times!$C$85)</f>
        <v>-0.72</v>
      </c>
      <c r="L14">
        <f>Distances!L14/(Times!$C$85)</f>
        <v>-0.72</v>
      </c>
      <c r="M14">
        <f>Distances!M14/(Times!$C$85)</f>
        <v>141.12</v>
      </c>
      <c r="N14">
        <f>Distances!N14/(Times!$C$85)</f>
        <v>-0.72</v>
      </c>
      <c r="O14">
        <f>Distances!O14/(Times!$C$85)</f>
        <v>12.24</v>
      </c>
      <c r="P14">
        <f>Distances!P14/(Times!$C$85)</f>
        <v>-0.72</v>
      </c>
      <c r="Q14">
        <f>Distances!Q14/(Times!$C$85)</f>
        <v>-0.72</v>
      </c>
      <c r="R14">
        <f>Distances!R14/(Times!$C$85)</f>
        <v>-0.72</v>
      </c>
      <c r="S14">
        <f>Distances!S14/(Times!$C$85)</f>
        <v>-0.72</v>
      </c>
      <c r="T14">
        <f>Distances!T14/(Times!$C$85)</f>
        <v>-0.72</v>
      </c>
      <c r="U14">
        <f>Distances!U14/(Times!$C$85)</f>
        <v>-0.72</v>
      </c>
      <c r="V14">
        <f>Distances!V14/(Times!$C$85)</f>
        <v>-0.72</v>
      </c>
      <c r="W14">
        <f>Distances!W14/(Times!$C$85)</f>
        <v>-0.72</v>
      </c>
      <c r="X14">
        <f>Distances!X14/(Times!$C$85)</f>
        <v>-0.72</v>
      </c>
      <c r="Y14">
        <f>Distances!Y14/(Times!$C$85)</f>
        <v>-0.72</v>
      </c>
      <c r="Z14">
        <f>Distances!Z14/(Times!$C$85)</f>
        <v>-0.72</v>
      </c>
      <c r="AA14">
        <f>Distances!AA14/(Times!$C$85)</f>
        <v>-0.72</v>
      </c>
      <c r="AB14">
        <f>Distances!AB14/(Times!$C$85)</f>
        <v>-0.72</v>
      </c>
      <c r="AC14">
        <f>Distances!AC14/(Times!$C$85)</f>
        <v>-0.72</v>
      </c>
      <c r="AD14">
        <f>Distances!AD14/(Times!$C$85)</f>
        <v>-0.72</v>
      </c>
      <c r="AE14">
        <f>Distances!AE14/(Times!$C$85)</f>
        <v>-0.72</v>
      </c>
      <c r="AF14">
        <f>Distances!AF14/(Times!$C$85)</f>
        <v>-0.72</v>
      </c>
      <c r="AG14">
        <f>Distances!AG14/(Times!$C$85)</f>
        <v>-0.72</v>
      </c>
      <c r="AH14">
        <f>Distances!AH14/(Times!$C$85)</f>
        <v>-0.72</v>
      </c>
      <c r="AI14">
        <f>Distances!AI14/(Times!$C$85)</f>
        <v>-0.72</v>
      </c>
      <c r="AJ14">
        <f>Distances!AJ14/(Times!$C$85)</f>
        <v>-0.72</v>
      </c>
      <c r="AK14">
        <f>Distances!AK14/(Times!$C$85)</f>
        <v>-0.72</v>
      </c>
      <c r="AL14">
        <f>Distances!AL14/(Times!$C$85)</f>
        <v>-0.72</v>
      </c>
      <c r="AM14">
        <f>Distances!AM14/(Times!$C$85)</f>
        <v>-0.72</v>
      </c>
      <c r="AN14">
        <f>Distances!AN14/(Times!$C$85)</f>
        <v>-0.72</v>
      </c>
      <c r="AO14">
        <f>Distances!AO14/(Times!$C$85)</f>
        <v>-0.72</v>
      </c>
      <c r="AP14">
        <f>Distances!AP14/(Times!$C$85)</f>
        <v>-0.72</v>
      </c>
      <c r="AQ14">
        <f>Distances!AQ14/(Times!$C$85)</f>
        <v>-0.72</v>
      </c>
      <c r="AR14">
        <f>Distances!AR14/(Times!$C$85)</f>
        <v>-0.72</v>
      </c>
      <c r="AS14">
        <f>Distances!AS14/(Times!$C$85)</f>
        <v>-0.72</v>
      </c>
      <c r="AT14">
        <f>Distances!AT14/(Times!$C$85)</f>
        <v>-0.72</v>
      </c>
      <c r="AU14">
        <f>Distances!AU14/(Times!$C$85)</f>
        <v>-0.72</v>
      </c>
      <c r="AV14">
        <f>Distances!AV14/(Times!$C$85)</f>
        <v>-0.72</v>
      </c>
      <c r="AW14">
        <f>Distances!AW14/(Times!$C$85)</f>
        <v>-0.72</v>
      </c>
      <c r="AX14">
        <f>Distances!AX14/(Times!$C$85)</f>
        <v>-0.72</v>
      </c>
      <c r="AY14">
        <f>Distances!AY14/(Times!$C$85)</f>
        <v>-0.72</v>
      </c>
      <c r="AZ14">
        <f>Distances!AZ14/(Times!$C$85)</f>
        <v>-0.72</v>
      </c>
      <c r="BA14">
        <f>Distances!BA14/(Times!$C$85)</f>
        <v>-0.72</v>
      </c>
      <c r="BB14">
        <f>Distances!BB14/(Times!$C$85)</f>
        <v>-0.72</v>
      </c>
      <c r="BC14">
        <f>Distances!BC14/(Times!$C$85)</f>
        <v>-0.72</v>
      </c>
      <c r="BD14">
        <f>Distances!BD14/(Times!$C$85)</f>
        <v>-0.72</v>
      </c>
      <c r="BE14">
        <f>Distances!BE14/(Times!$C$85)</f>
        <v>-0.72</v>
      </c>
      <c r="BF14">
        <f>Distances!BF14/(Times!$C$85)</f>
        <v>-0.72</v>
      </c>
      <c r="BG14">
        <f>Distances!BG14/(Times!$C$85)</f>
        <v>-0.72</v>
      </c>
      <c r="BH14">
        <f>Distances!BH14/(Times!$C$85)</f>
        <v>-0.72</v>
      </c>
      <c r="BI14">
        <f>Distances!BI14/(Times!$C$85)</f>
        <v>49.68</v>
      </c>
      <c r="BJ14">
        <f>Distances!BJ14/(Times!$C$85)</f>
        <v>-0.72</v>
      </c>
      <c r="BK14">
        <f>Distances!BK14/(Times!$C$85)</f>
        <v>-0.72</v>
      </c>
      <c r="BL14">
        <f>Distances!BL14/(Times!$C$85)</f>
        <v>-0.72</v>
      </c>
      <c r="BM14">
        <f>Distances!BM14/(Times!$C$85)</f>
        <v>-0.72</v>
      </c>
      <c r="BN14">
        <f>Distances!BN14/(Times!$C$85)</f>
        <v>-0.72</v>
      </c>
      <c r="BO14">
        <f>Distances!BO14/(Times!$C$85)</f>
        <v>-0.72</v>
      </c>
      <c r="BP14">
        <f>Distances!BP14/(Times!$C$85)</f>
        <v>-0.72</v>
      </c>
      <c r="BQ14">
        <f>Distances!BQ14/(Times!$C$85)</f>
        <v>-0.72</v>
      </c>
      <c r="BR14">
        <f>Distances!BR14/(Times!$C$85)</f>
        <v>-0.72</v>
      </c>
      <c r="BS14">
        <f>Distances!BS14/(Times!$C$85)</f>
        <v>-0.72</v>
      </c>
      <c r="BT14">
        <f>Distances!BT14/(Times!$C$85)</f>
        <v>-0.72</v>
      </c>
      <c r="BU14">
        <f>Distances!BU14/(Times!$C$85)</f>
        <v>-0.72</v>
      </c>
      <c r="BV14">
        <f>Distances!BV14/(Times!$C$85)</f>
        <v>-0.72</v>
      </c>
      <c r="BW14">
        <f>Distances!BW14/(Times!$C$85)</f>
        <v>-0.72</v>
      </c>
      <c r="BX14">
        <f>Distances!BX14/(Times!$C$85)</f>
        <v>-0.72</v>
      </c>
      <c r="BY14">
        <f>Distances!BY14/(Times!$C$85)</f>
        <v>-0.72</v>
      </c>
      <c r="BZ14">
        <f>Distances!BZ14/(Times!$C$85)</f>
        <v>-0.72</v>
      </c>
      <c r="CA14">
        <f>Distances!CA14/(Times!$C$85)</f>
        <v>-0.72</v>
      </c>
      <c r="CB14">
        <f>Distances!CB14/(Times!$C$85)</f>
        <v>-0.72</v>
      </c>
      <c r="CC14">
        <f>Distances!CC14/(Times!$C$85)</f>
        <v>-0.72</v>
      </c>
      <c r="CD14">
        <f>Distances!CD14/(Times!$C$85)</f>
        <v>-0.72</v>
      </c>
    </row>
    <row r="15" spans="1:82">
      <c r="A15" s="632">
        <v>14</v>
      </c>
      <c r="B15">
        <f>Distances!B15/(Times!$C$85)</f>
        <v>-0.72</v>
      </c>
      <c r="C15">
        <f>Distances!C15/(Times!$C$85)</f>
        <v>-0.72</v>
      </c>
      <c r="D15">
        <f>Distances!D15/(Times!$C$85)</f>
        <v>-0.72</v>
      </c>
      <c r="E15">
        <f>Distances!E15/(Times!$C$85)</f>
        <v>-0.72</v>
      </c>
      <c r="F15">
        <f>Distances!F15/(Times!$C$85)</f>
        <v>-0.72</v>
      </c>
      <c r="G15">
        <f>Distances!G15/(Times!$C$85)</f>
        <v>-0.72</v>
      </c>
      <c r="H15">
        <f>Distances!H15/(Times!$C$85)</f>
        <v>-0.72</v>
      </c>
      <c r="I15">
        <f>Distances!I15/(Times!$C$85)</f>
        <v>-0.72</v>
      </c>
      <c r="J15">
        <f>Distances!J15/(Times!$C$85)</f>
        <v>-0.72</v>
      </c>
      <c r="K15">
        <f>Distances!K15/(Times!$C$85)</f>
        <v>-0.72</v>
      </c>
      <c r="L15">
        <f>Distances!L15/(Times!$C$85)</f>
        <v>-0.72</v>
      </c>
      <c r="M15">
        <f>Distances!M15/(Times!$C$85)</f>
        <v>-0.72</v>
      </c>
      <c r="N15">
        <f>Distances!N15/(Times!$C$85)</f>
        <v>12.24</v>
      </c>
      <c r="O15">
        <f>Distances!O15/(Times!$C$85)</f>
        <v>-0.72</v>
      </c>
      <c r="P15">
        <f>Distances!P15/(Times!$C$85)</f>
        <v>59.760000000000005</v>
      </c>
      <c r="Q15">
        <f>Distances!Q15/(Times!$C$85)</f>
        <v>-0.72</v>
      </c>
      <c r="R15">
        <f>Distances!R15/(Times!$C$85)</f>
        <v>-0.72</v>
      </c>
      <c r="S15">
        <f>Distances!S15/(Times!$C$85)</f>
        <v>-0.72</v>
      </c>
      <c r="T15">
        <f>Distances!T15/(Times!$C$85)</f>
        <v>-0.72</v>
      </c>
      <c r="U15">
        <f>Distances!U15/(Times!$C$85)</f>
        <v>-0.72</v>
      </c>
      <c r="V15">
        <f>Distances!V15/(Times!$C$85)</f>
        <v>-0.72</v>
      </c>
      <c r="W15">
        <f>Distances!W15/(Times!$C$85)</f>
        <v>-0.72</v>
      </c>
      <c r="X15">
        <f>Distances!X15/(Times!$C$85)</f>
        <v>-0.72</v>
      </c>
      <c r="Y15">
        <f>Distances!Y15/(Times!$C$85)</f>
        <v>-0.72</v>
      </c>
      <c r="Z15">
        <f>Distances!Z15/(Times!$C$85)</f>
        <v>-0.72</v>
      </c>
      <c r="AA15">
        <f>Distances!AA15/(Times!$C$85)</f>
        <v>-0.72</v>
      </c>
      <c r="AB15">
        <f>Distances!AB15/(Times!$C$85)</f>
        <v>-0.72</v>
      </c>
      <c r="AC15">
        <f>Distances!AC15/(Times!$C$85)</f>
        <v>-0.72</v>
      </c>
      <c r="AD15">
        <f>Distances!AD15/(Times!$C$85)</f>
        <v>-0.72</v>
      </c>
      <c r="AE15">
        <f>Distances!AE15/(Times!$C$85)</f>
        <v>-0.72</v>
      </c>
      <c r="AF15">
        <f>Distances!AF15/(Times!$C$85)</f>
        <v>-0.72</v>
      </c>
      <c r="AG15">
        <f>Distances!AG15/(Times!$C$85)</f>
        <v>-0.72</v>
      </c>
      <c r="AH15">
        <f>Distances!AH15/(Times!$C$85)</f>
        <v>-0.72</v>
      </c>
      <c r="AI15">
        <f>Distances!AI15/(Times!$C$85)</f>
        <v>-0.72</v>
      </c>
      <c r="AJ15">
        <f>Distances!AJ15/(Times!$C$85)</f>
        <v>-0.72</v>
      </c>
      <c r="AK15">
        <f>Distances!AK15/(Times!$C$85)</f>
        <v>-0.72</v>
      </c>
      <c r="AL15">
        <f>Distances!AL15/(Times!$C$85)</f>
        <v>-0.72</v>
      </c>
      <c r="AM15">
        <f>Distances!AM15/(Times!$C$85)</f>
        <v>-0.72</v>
      </c>
      <c r="AN15">
        <f>Distances!AN15/(Times!$C$85)</f>
        <v>-0.72</v>
      </c>
      <c r="AO15">
        <f>Distances!AO15/(Times!$C$85)</f>
        <v>-0.72</v>
      </c>
      <c r="AP15">
        <f>Distances!AP15/(Times!$C$85)</f>
        <v>-0.72</v>
      </c>
      <c r="AQ15">
        <f>Distances!AQ15/(Times!$C$85)</f>
        <v>-0.72</v>
      </c>
      <c r="AR15">
        <f>Distances!AR15/(Times!$C$85)</f>
        <v>-0.72</v>
      </c>
      <c r="AS15">
        <f>Distances!AS15/(Times!$C$85)</f>
        <v>-0.72</v>
      </c>
      <c r="AT15">
        <f>Distances!AT15/(Times!$C$85)</f>
        <v>-0.72</v>
      </c>
      <c r="AU15">
        <f>Distances!AU15/(Times!$C$85)</f>
        <v>-0.72</v>
      </c>
      <c r="AV15">
        <f>Distances!AV15/(Times!$C$85)</f>
        <v>-0.72</v>
      </c>
      <c r="AW15">
        <f>Distances!AW15/(Times!$C$85)</f>
        <v>-0.72</v>
      </c>
      <c r="AX15">
        <f>Distances!AX15/(Times!$C$85)</f>
        <v>-0.72</v>
      </c>
      <c r="AY15">
        <f>Distances!AY15/(Times!$C$85)</f>
        <v>-0.72</v>
      </c>
      <c r="AZ15">
        <f>Distances!AZ15/(Times!$C$85)</f>
        <v>-0.72</v>
      </c>
      <c r="BA15">
        <f>Distances!BA15/(Times!$C$85)</f>
        <v>-0.72</v>
      </c>
      <c r="BB15">
        <f>Distances!BB15/(Times!$C$85)</f>
        <v>-0.72</v>
      </c>
      <c r="BC15">
        <f>Distances!BC15/(Times!$C$85)</f>
        <v>-0.72</v>
      </c>
      <c r="BD15">
        <f>Distances!BD15/(Times!$C$85)</f>
        <v>-0.72</v>
      </c>
      <c r="BE15">
        <f>Distances!BE15/(Times!$C$85)</f>
        <v>-0.72</v>
      </c>
      <c r="BF15">
        <f>Distances!BF15/(Times!$C$85)</f>
        <v>-0.72</v>
      </c>
      <c r="BG15">
        <f>Distances!BG15/(Times!$C$85)</f>
        <v>-0.72</v>
      </c>
      <c r="BH15">
        <f>Distances!BH15/(Times!$C$85)</f>
        <v>-0.72</v>
      </c>
      <c r="BI15">
        <f>Distances!BI15/(Times!$C$85)</f>
        <v>-0.72</v>
      </c>
      <c r="BJ15">
        <f>Distances!BJ15/(Times!$C$85)</f>
        <v>-0.72</v>
      </c>
      <c r="BK15">
        <f>Distances!BK15/(Times!$C$85)</f>
        <v>-0.72</v>
      </c>
      <c r="BL15">
        <f>Distances!BL15/(Times!$C$85)</f>
        <v>-0.72</v>
      </c>
      <c r="BM15">
        <f>Distances!BM15/(Times!$C$85)</f>
        <v>-0.72</v>
      </c>
      <c r="BN15">
        <f>Distances!BN15/(Times!$C$85)</f>
        <v>-0.72</v>
      </c>
      <c r="BO15">
        <f>Distances!BO15/(Times!$C$85)</f>
        <v>-0.72</v>
      </c>
      <c r="BP15">
        <f>Distances!BP15/(Times!$C$85)</f>
        <v>-0.72</v>
      </c>
      <c r="BQ15">
        <f>Distances!BQ15/(Times!$C$85)</f>
        <v>-0.72</v>
      </c>
      <c r="BR15">
        <f>Distances!BR15/(Times!$C$85)</f>
        <v>-0.72</v>
      </c>
      <c r="BS15">
        <f>Distances!BS15/(Times!$C$85)</f>
        <v>-0.72</v>
      </c>
      <c r="BT15">
        <f>Distances!BT15/(Times!$C$85)</f>
        <v>-0.72</v>
      </c>
      <c r="BU15">
        <f>Distances!BU15/(Times!$C$85)</f>
        <v>-0.72</v>
      </c>
      <c r="BV15">
        <f>Distances!BV15/(Times!$C$85)</f>
        <v>-0.72</v>
      </c>
      <c r="BW15">
        <f>Distances!BW15/(Times!$C$85)</f>
        <v>-0.72</v>
      </c>
      <c r="BX15">
        <f>Distances!BX15/(Times!$C$85)</f>
        <v>-0.72</v>
      </c>
      <c r="BY15">
        <f>Distances!BY15/(Times!$C$85)</f>
        <v>-0.72</v>
      </c>
      <c r="BZ15">
        <f>Distances!BZ15/(Times!$C$85)</f>
        <v>-0.72</v>
      </c>
      <c r="CA15">
        <f>Distances!CA15/(Times!$C$85)</f>
        <v>-0.72</v>
      </c>
      <c r="CB15">
        <f>Distances!CB15/(Times!$C$85)</f>
        <v>-0.72</v>
      </c>
      <c r="CC15">
        <f>Distances!CC15/(Times!$C$85)</f>
        <v>-0.72</v>
      </c>
      <c r="CD15">
        <f>Distances!CD15/(Times!$C$85)</f>
        <v>-0.72</v>
      </c>
    </row>
    <row r="16" spans="1:82">
      <c r="A16" s="632">
        <v>15</v>
      </c>
      <c r="B16">
        <f>Distances!B16/(Times!$C$85)</f>
        <v>-0.72</v>
      </c>
      <c r="C16">
        <f>Distances!C16/(Times!$C$85)</f>
        <v>-0.72</v>
      </c>
      <c r="D16">
        <f>Distances!D16/(Times!$C$85)</f>
        <v>-0.72</v>
      </c>
      <c r="E16">
        <f>Distances!E16/(Times!$C$85)</f>
        <v>-0.72</v>
      </c>
      <c r="F16">
        <f>Distances!F16/(Times!$C$85)</f>
        <v>-0.72</v>
      </c>
      <c r="G16">
        <f>Distances!G16/(Times!$C$85)</f>
        <v>-0.72</v>
      </c>
      <c r="H16">
        <f>Distances!H16/(Times!$C$85)</f>
        <v>-0.72</v>
      </c>
      <c r="I16">
        <f>Distances!I16/(Times!$C$85)</f>
        <v>-0.72</v>
      </c>
      <c r="J16">
        <f>Distances!J16/(Times!$C$85)</f>
        <v>-0.72</v>
      </c>
      <c r="K16">
        <f>Distances!K16/(Times!$C$85)</f>
        <v>-0.72</v>
      </c>
      <c r="L16">
        <f>Distances!L16/(Times!$C$85)</f>
        <v>-0.72</v>
      </c>
      <c r="M16">
        <f>Distances!M16/(Times!$C$85)</f>
        <v>-0.72</v>
      </c>
      <c r="N16">
        <f>Distances!N16/(Times!$C$85)</f>
        <v>-0.72</v>
      </c>
      <c r="O16">
        <f>Distances!O16/(Times!$C$85)</f>
        <v>59.760000000000005</v>
      </c>
      <c r="P16">
        <f>Distances!P16/(Times!$C$85)</f>
        <v>-0.72</v>
      </c>
      <c r="Q16">
        <f>Distances!Q16/(Times!$C$85)</f>
        <v>40.32</v>
      </c>
      <c r="R16">
        <f>Distances!R16/(Times!$C$85)</f>
        <v>-0.72</v>
      </c>
      <c r="S16">
        <f>Distances!S16/(Times!$C$85)</f>
        <v>-0.72</v>
      </c>
      <c r="T16">
        <f>Distances!T16/(Times!$C$85)</f>
        <v>-0.72</v>
      </c>
      <c r="U16">
        <f>Distances!U16/(Times!$C$85)</f>
        <v>-0.72</v>
      </c>
      <c r="V16">
        <f>Distances!V16/(Times!$C$85)</f>
        <v>-0.72</v>
      </c>
      <c r="W16">
        <f>Distances!W16/(Times!$C$85)</f>
        <v>-0.72</v>
      </c>
      <c r="X16">
        <f>Distances!X16/(Times!$C$85)</f>
        <v>-0.72</v>
      </c>
      <c r="Y16">
        <f>Distances!Y16/(Times!$C$85)</f>
        <v>-0.72</v>
      </c>
      <c r="Z16">
        <f>Distances!Z16/(Times!$C$85)</f>
        <v>-0.72</v>
      </c>
      <c r="AA16">
        <f>Distances!AA16/(Times!$C$85)</f>
        <v>-0.72</v>
      </c>
      <c r="AB16">
        <f>Distances!AB16/(Times!$C$85)</f>
        <v>-0.72</v>
      </c>
      <c r="AC16">
        <f>Distances!AC16/(Times!$C$85)</f>
        <v>-0.72</v>
      </c>
      <c r="AD16">
        <f>Distances!AD16/(Times!$C$85)</f>
        <v>-0.72</v>
      </c>
      <c r="AE16">
        <f>Distances!AE16/(Times!$C$85)</f>
        <v>-0.72</v>
      </c>
      <c r="AF16">
        <f>Distances!AF16/(Times!$C$85)</f>
        <v>-0.72</v>
      </c>
      <c r="AG16">
        <f>Distances!AG16/(Times!$C$85)</f>
        <v>-0.72</v>
      </c>
      <c r="AH16">
        <f>Distances!AH16/(Times!$C$85)</f>
        <v>-0.72</v>
      </c>
      <c r="AI16">
        <f>Distances!AI16/(Times!$C$85)</f>
        <v>-0.72</v>
      </c>
      <c r="AJ16">
        <f>Distances!AJ16/(Times!$C$85)</f>
        <v>-0.72</v>
      </c>
      <c r="AK16">
        <f>Distances!AK16/(Times!$C$85)</f>
        <v>-0.72</v>
      </c>
      <c r="AL16">
        <f>Distances!AL16/(Times!$C$85)</f>
        <v>-0.72</v>
      </c>
      <c r="AM16">
        <f>Distances!AM16/(Times!$C$85)</f>
        <v>-0.72</v>
      </c>
      <c r="AN16">
        <f>Distances!AN16/(Times!$C$85)</f>
        <v>-0.72</v>
      </c>
      <c r="AO16">
        <f>Distances!AO16/(Times!$C$85)</f>
        <v>-0.72</v>
      </c>
      <c r="AP16">
        <f>Distances!AP16/(Times!$C$85)</f>
        <v>-0.72</v>
      </c>
      <c r="AQ16">
        <f>Distances!AQ16/(Times!$C$85)</f>
        <v>-0.72</v>
      </c>
      <c r="AR16">
        <f>Distances!AR16/(Times!$C$85)</f>
        <v>-0.72</v>
      </c>
      <c r="AS16">
        <f>Distances!AS16/(Times!$C$85)</f>
        <v>-0.72</v>
      </c>
      <c r="AT16">
        <f>Distances!AT16/(Times!$C$85)</f>
        <v>-0.72</v>
      </c>
      <c r="AU16">
        <f>Distances!AU16/(Times!$C$85)</f>
        <v>-0.72</v>
      </c>
      <c r="AV16">
        <f>Distances!AV16/(Times!$C$85)</f>
        <v>-0.72</v>
      </c>
      <c r="AW16">
        <f>Distances!AW16/(Times!$C$85)</f>
        <v>-0.72</v>
      </c>
      <c r="AX16">
        <f>Distances!AX16/(Times!$C$85)</f>
        <v>-0.72</v>
      </c>
      <c r="AY16">
        <f>Distances!AY16/(Times!$C$85)</f>
        <v>-0.72</v>
      </c>
      <c r="AZ16">
        <f>Distances!AZ16/(Times!$C$85)</f>
        <v>-0.72</v>
      </c>
      <c r="BA16">
        <f>Distances!BA16/(Times!$C$85)</f>
        <v>-0.72</v>
      </c>
      <c r="BB16">
        <f>Distances!BB16/(Times!$C$85)</f>
        <v>-0.72</v>
      </c>
      <c r="BC16">
        <f>Distances!BC16/(Times!$C$85)</f>
        <v>-0.72</v>
      </c>
      <c r="BD16">
        <f>Distances!BD16/(Times!$C$85)</f>
        <v>-0.72</v>
      </c>
      <c r="BE16">
        <f>Distances!BE16/(Times!$C$85)</f>
        <v>-0.72</v>
      </c>
      <c r="BF16">
        <f>Distances!BF16/(Times!$C$85)</f>
        <v>-0.72</v>
      </c>
      <c r="BG16">
        <f>Distances!BG16/(Times!$C$85)</f>
        <v>75.600000000000009</v>
      </c>
      <c r="BH16">
        <f>Distances!BH16/(Times!$C$85)</f>
        <v>-0.72</v>
      </c>
      <c r="BI16">
        <f>Distances!BI16/(Times!$C$85)</f>
        <v>-0.72</v>
      </c>
      <c r="BJ16">
        <f>Distances!BJ16/(Times!$C$85)</f>
        <v>-0.72</v>
      </c>
      <c r="BK16">
        <f>Distances!BK16/(Times!$C$85)</f>
        <v>-0.72</v>
      </c>
      <c r="BL16">
        <f>Distances!BL16/(Times!$C$85)</f>
        <v>-0.72</v>
      </c>
      <c r="BM16">
        <f>Distances!BM16/(Times!$C$85)</f>
        <v>-0.72</v>
      </c>
      <c r="BN16">
        <f>Distances!BN16/(Times!$C$85)</f>
        <v>-0.72</v>
      </c>
      <c r="BO16">
        <f>Distances!BO16/(Times!$C$85)</f>
        <v>-0.72</v>
      </c>
      <c r="BP16">
        <f>Distances!BP16/(Times!$C$85)</f>
        <v>-0.72</v>
      </c>
      <c r="BQ16">
        <f>Distances!BQ16/(Times!$C$85)</f>
        <v>-0.72</v>
      </c>
      <c r="BR16">
        <f>Distances!BR16/(Times!$C$85)</f>
        <v>-0.72</v>
      </c>
      <c r="BS16">
        <f>Distances!BS16/(Times!$C$85)</f>
        <v>-0.72</v>
      </c>
      <c r="BT16">
        <f>Distances!BT16/(Times!$C$85)</f>
        <v>-0.72</v>
      </c>
      <c r="BU16">
        <f>Distances!BU16/(Times!$C$85)</f>
        <v>-0.72</v>
      </c>
      <c r="BV16">
        <f>Distances!BV16/(Times!$C$85)</f>
        <v>-0.72</v>
      </c>
      <c r="BW16">
        <f>Distances!BW16/(Times!$C$85)</f>
        <v>-0.72</v>
      </c>
      <c r="BX16">
        <f>Distances!BX16/(Times!$C$85)</f>
        <v>-0.72</v>
      </c>
      <c r="BY16">
        <f>Distances!BY16/(Times!$C$85)</f>
        <v>-0.72</v>
      </c>
      <c r="BZ16">
        <f>Distances!BZ16/(Times!$C$85)</f>
        <v>-0.72</v>
      </c>
      <c r="CA16">
        <f>Distances!CA16/(Times!$C$85)</f>
        <v>-0.72</v>
      </c>
      <c r="CB16">
        <f>Distances!CB16/(Times!$C$85)</f>
        <v>-0.72</v>
      </c>
      <c r="CC16">
        <f>Distances!CC16/(Times!$C$85)</f>
        <v>-0.72</v>
      </c>
      <c r="CD16">
        <f>Distances!CD16/(Times!$C$85)</f>
        <v>-0.72</v>
      </c>
    </row>
    <row r="17" spans="1:82">
      <c r="A17" s="632">
        <v>16</v>
      </c>
      <c r="B17">
        <f>Distances!B17/(Times!$C$85)</f>
        <v>-0.72</v>
      </c>
      <c r="C17">
        <f>Distances!C17/(Times!$C$85)</f>
        <v>-0.72</v>
      </c>
      <c r="D17">
        <f>Distances!D17/(Times!$C$85)</f>
        <v>-0.72</v>
      </c>
      <c r="E17">
        <f>Distances!E17/(Times!$C$85)</f>
        <v>-0.72</v>
      </c>
      <c r="F17">
        <f>Distances!F17/(Times!$C$85)</f>
        <v>-0.72</v>
      </c>
      <c r="G17">
        <f>Distances!G17/(Times!$C$85)</f>
        <v>-0.72</v>
      </c>
      <c r="H17">
        <f>Distances!H17/(Times!$C$85)</f>
        <v>-0.72</v>
      </c>
      <c r="I17">
        <f>Distances!I17/(Times!$C$85)</f>
        <v>-0.72</v>
      </c>
      <c r="J17">
        <f>Distances!J17/(Times!$C$85)</f>
        <v>-0.72</v>
      </c>
      <c r="K17">
        <f>Distances!K17/(Times!$C$85)</f>
        <v>-0.72</v>
      </c>
      <c r="L17">
        <f>Distances!L17/(Times!$C$85)</f>
        <v>-0.72</v>
      </c>
      <c r="M17">
        <f>Distances!M17/(Times!$C$85)</f>
        <v>-0.72</v>
      </c>
      <c r="N17">
        <f>Distances!N17/(Times!$C$85)</f>
        <v>-0.72</v>
      </c>
      <c r="O17">
        <f>Distances!O17/(Times!$C$85)</f>
        <v>-0.72</v>
      </c>
      <c r="P17">
        <f>Distances!P17/(Times!$C$85)</f>
        <v>40.32</v>
      </c>
      <c r="Q17">
        <f>Distances!Q17/(Times!$C$85)</f>
        <v>-0.72</v>
      </c>
      <c r="R17">
        <f>Distances!R17/(Times!$C$85)</f>
        <v>13.68</v>
      </c>
      <c r="S17">
        <f>Distances!S17/(Times!$C$85)</f>
        <v>-0.72</v>
      </c>
      <c r="T17">
        <f>Distances!T17/(Times!$C$85)</f>
        <v>-0.72</v>
      </c>
      <c r="U17">
        <f>Distances!U17/(Times!$C$85)</f>
        <v>-0.72</v>
      </c>
      <c r="V17">
        <f>Distances!V17/(Times!$C$85)</f>
        <v>-0.72</v>
      </c>
      <c r="W17">
        <f>Distances!W17/(Times!$C$85)</f>
        <v>-0.72</v>
      </c>
      <c r="X17">
        <f>Distances!X17/(Times!$C$85)</f>
        <v>-0.72</v>
      </c>
      <c r="Y17">
        <f>Distances!Y17/(Times!$C$85)</f>
        <v>-0.72</v>
      </c>
      <c r="Z17">
        <f>Distances!Z17/(Times!$C$85)</f>
        <v>-0.72</v>
      </c>
      <c r="AA17">
        <f>Distances!AA17/(Times!$C$85)</f>
        <v>-0.72</v>
      </c>
      <c r="AB17">
        <f>Distances!AB17/(Times!$C$85)</f>
        <v>-0.72</v>
      </c>
      <c r="AC17">
        <f>Distances!AC17/(Times!$C$85)</f>
        <v>-0.72</v>
      </c>
      <c r="AD17">
        <f>Distances!AD17/(Times!$C$85)</f>
        <v>-0.72</v>
      </c>
      <c r="AE17">
        <f>Distances!AE17/(Times!$C$85)</f>
        <v>-0.72</v>
      </c>
      <c r="AF17">
        <f>Distances!AF17/(Times!$C$85)</f>
        <v>-0.72</v>
      </c>
      <c r="AG17">
        <f>Distances!AG17/(Times!$C$85)</f>
        <v>-0.72</v>
      </c>
      <c r="AH17">
        <f>Distances!AH17/(Times!$C$85)</f>
        <v>-0.72</v>
      </c>
      <c r="AI17">
        <f>Distances!AI17/(Times!$C$85)</f>
        <v>-0.72</v>
      </c>
      <c r="AJ17">
        <f>Distances!AJ17/(Times!$C$85)</f>
        <v>-0.72</v>
      </c>
      <c r="AK17">
        <f>Distances!AK17/(Times!$C$85)</f>
        <v>-0.72</v>
      </c>
      <c r="AL17">
        <f>Distances!AL17/(Times!$C$85)</f>
        <v>-0.72</v>
      </c>
      <c r="AM17">
        <f>Distances!AM17/(Times!$C$85)</f>
        <v>-0.72</v>
      </c>
      <c r="AN17">
        <f>Distances!AN17/(Times!$C$85)</f>
        <v>-0.72</v>
      </c>
      <c r="AO17">
        <f>Distances!AO17/(Times!$C$85)</f>
        <v>-0.72</v>
      </c>
      <c r="AP17">
        <f>Distances!AP17/(Times!$C$85)</f>
        <v>-0.72</v>
      </c>
      <c r="AQ17">
        <f>Distances!AQ17/(Times!$C$85)</f>
        <v>-0.72</v>
      </c>
      <c r="AR17">
        <f>Distances!AR17/(Times!$C$85)</f>
        <v>-0.72</v>
      </c>
      <c r="AS17">
        <f>Distances!AS17/(Times!$C$85)</f>
        <v>-0.72</v>
      </c>
      <c r="AT17">
        <f>Distances!AT17/(Times!$C$85)</f>
        <v>-0.72</v>
      </c>
      <c r="AU17">
        <f>Distances!AU17/(Times!$C$85)</f>
        <v>-0.72</v>
      </c>
      <c r="AV17">
        <f>Distances!AV17/(Times!$C$85)</f>
        <v>-0.72</v>
      </c>
      <c r="AW17">
        <f>Distances!AW17/(Times!$C$85)</f>
        <v>-0.72</v>
      </c>
      <c r="AX17">
        <f>Distances!AX17/(Times!$C$85)</f>
        <v>-0.72</v>
      </c>
      <c r="AY17">
        <f>Distances!AY17/(Times!$C$85)</f>
        <v>-0.72</v>
      </c>
      <c r="AZ17">
        <f>Distances!AZ17/(Times!$C$85)</f>
        <v>-0.72</v>
      </c>
      <c r="BA17">
        <f>Distances!BA17/(Times!$C$85)</f>
        <v>-0.72</v>
      </c>
      <c r="BB17">
        <f>Distances!BB17/(Times!$C$85)</f>
        <v>-0.72</v>
      </c>
      <c r="BC17">
        <f>Distances!BC17/(Times!$C$85)</f>
        <v>-0.72</v>
      </c>
      <c r="BD17">
        <f>Distances!BD17/(Times!$C$85)</f>
        <v>-0.72</v>
      </c>
      <c r="BE17">
        <f>Distances!BE17/(Times!$C$85)</f>
        <v>-0.72</v>
      </c>
      <c r="BF17">
        <f>Distances!BF17/(Times!$C$85)</f>
        <v>-0.72</v>
      </c>
      <c r="BG17">
        <f>Distances!BG17/(Times!$C$85)</f>
        <v>-0.72</v>
      </c>
      <c r="BH17">
        <f>Distances!BH17/(Times!$C$85)</f>
        <v>-0.72</v>
      </c>
      <c r="BI17">
        <f>Distances!BI17/(Times!$C$85)</f>
        <v>-0.72</v>
      </c>
      <c r="BJ17">
        <f>Distances!BJ17/(Times!$C$85)</f>
        <v>-0.72</v>
      </c>
      <c r="BK17">
        <f>Distances!BK17/(Times!$C$85)</f>
        <v>-0.72</v>
      </c>
      <c r="BL17">
        <f>Distances!BL17/(Times!$C$85)</f>
        <v>-0.72</v>
      </c>
      <c r="BM17">
        <f>Distances!BM17/(Times!$C$85)</f>
        <v>-0.72</v>
      </c>
      <c r="BN17">
        <f>Distances!BN17/(Times!$C$85)</f>
        <v>-0.72</v>
      </c>
      <c r="BO17">
        <f>Distances!BO17/(Times!$C$85)</f>
        <v>-0.72</v>
      </c>
      <c r="BP17">
        <f>Distances!BP17/(Times!$C$85)</f>
        <v>-0.72</v>
      </c>
      <c r="BQ17">
        <f>Distances!BQ17/(Times!$C$85)</f>
        <v>-0.72</v>
      </c>
      <c r="BR17">
        <f>Distances!BR17/(Times!$C$85)</f>
        <v>-0.72</v>
      </c>
      <c r="BS17">
        <f>Distances!BS17/(Times!$C$85)</f>
        <v>-0.72</v>
      </c>
      <c r="BT17">
        <f>Distances!BT17/(Times!$C$85)</f>
        <v>-0.72</v>
      </c>
      <c r="BU17">
        <f>Distances!BU17/(Times!$C$85)</f>
        <v>-0.72</v>
      </c>
      <c r="BV17">
        <f>Distances!BV17/(Times!$C$85)</f>
        <v>-0.72</v>
      </c>
      <c r="BW17">
        <f>Distances!BW17/(Times!$C$85)</f>
        <v>-0.72</v>
      </c>
      <c r="BX17">
        <f>Distances!BX17/(Times!$C$85)</f>
        <v>-0.72</v>
      </c>
      <c r="BY17">
        <f>Distances!BY17/(Times!$C$85)</f>
        <v>-0.72</v>
      </c>
      <c r="BZ17">
        <f>Distances!BZ17/(Times!$C$85)</f>
        <v>-0.72</v>
      </c>
      <c r="CA17">
        <f>Distances!CA17/(Times!$C$85)</f>
        <v>-0.72</v>
      </c>
      <c r="CB17">
        <f>Distances!CB17/(Times!$C$85)</f>
        <v>-0.72</v>
      </c>
      <c r="CC17">
        <f>Distances!CC17/(Times!$C$85)</f>
        <v>-0.72</v>
      </c>
      <c r="CD17">
        <f>Distances!CD17/(Times!$C$85)</f>
        <v>-0.72</v>
      </c>
    </row>
    <row r="18" spans="1:82">
      <c r="A18" s="632">
        <v>17</v>
      </c>
      <c r="B18">
        <f>Distances!B18/(Times!$C$85)</f>
        <v>-0.72</v>
      </c>
      <c r="C18">
        <f>Distances!C18/(Times!$C$85)</f>
        <v>-0.72</v>
      </c>
      <c r="D18">
        <f>Distances!D18/(Times!$C$85)</f>
        <v>-0.72</v>
      </c>
      <c r="E18">
        <f>Distances!E18/(Times!$C$85)</f>
        <v>-0.72</v>
      </c>
      <c r="F18">
        <f>Distances!F18/(Times!$C$85)</f>
        <v>-0.72</v>
      </c>
      <c r="G18">
        <f>Distances!G18/(Times!$C$85)</f>
        <v>-0.72</v>
      </c>
      <c r="H18">
        <f>Distances!H18/(Times!$C$85)</f>
        <v>-0.72</v>
      </c>
      <c r="I18">
        <f>Distances!I18/(Times!$C$85)</f>
        <v>-0.72</v>
      </c>
      <c r="J18">
        <f>Distances!J18/(Times!$C$85)</f>
        <v>-0.72</v>
      </c>
      <c r="K18">
        <f>Distances!K18/(Times!$C$85)</f>
        <v>-0.72</v>
      </c>
      <c r="L18">
        <f>Distances!L18/(Times!$C$85)</f>
        <v>-0.72</v>
      </c>
      <c r="M18">
        <f>Distances!M18/(Times!$C$85)</f>
        <v>-0.72</v>
      </c>
      <c r="N18">
        <f>Distances!N18/(Times!$C$85)</f>
        <v>-0.72</v>
      </c>
      <c r="O18">
        <f>Distances!O18/(Times!$C$85)</f>
        <v>-0.72</v>
      </c>
      <c r="P18">
        <f>Distances!P18/(Times!$C$85)</f>
        <v>-0.72</v>
      </c>
      <c r="Q18">
        <f>Distances!Q18/(Times!$C$85)</f>
        <v>13.68</v>
      </c>
      <c r="R18">
        <f>Distances!R18/(Times!$C$85)</f>
        <v>-0.72</v>
      </c>
      <c r="S18">
        <f>Distances!S18/(Times!$C$85)</f>
        <v>51.120000000000005</v>
      </c>
      <c r="T18">
        <f>Distances!T18/(Times!$C$85)</f>
        <v>-0.72</v>
      </c>
      <c r="U18">
        <f>Distances!U18/(Times!$C$85)</f>
        <v>-0.72</v>
      </c>
      <c r="V18">
        <f>Distances!V18/(Times!$C$85)</f>
        <v>-0.72</v>
      </c>
      <c r="W18">
        <f>Distances!W18/(Times!$C$85)</f>
        <v>-0.72</v>
      </c>
      <c r="X18">
        <f>Distances!X18/(Times!$C$85)</f>
        <v>-0.72</v>
      </c>
      <c r="Y18">
        <f>Distances!Y18/(Times!$C$85)</f>
        <v>-0.72</v>
      </c>
      <c r="Z18">
        <f>Distances!Z18/(Times!$C$85)</f>
        <v>-0.72</v>
      </c>
      <c r="AA18">
        <f>Distances!AA18/(Times!$C$85)</f>
        <v>-0.72</v>
      </c>
      <c r="AB18">
        <f>Distances!AB18/(Times!$C$85)</f>
        <v>-0.72</v>
      </c>
      <c r="AC18">
        <f>Distances!AC18/(Times!$C$85)</f>
        <v>-0.72</v>
      </c>
      <c r="AD18">
        <f>Distances!AD18/(Times!$C$85)</f>
        <v>-0.72</v>
      </c>
      <c r="AE18">
        <f>Distances!AE18/(Times!$C$85)</f>
        <v>-0.72</v>
      </c>
      <c r="AF18">
        <f>Distances!AF18/(Times!$C$85)</f>
        <v>-0.72</v>
      </c>
      <c r="AG18">
        <f>Distances!AG18/(Times!$C$85)</f>
        <v>-0.72</v>
      </c>
      <c r="AH18">
        <f>Distances!AH18/(Times!$C$85)</f>
        <v>-0.72</v>
      </c>
      <c r="AI18">
        <f>Distances!AI18/(Times!$C$85)</f>
        <v>-0.72</v>
      </c>
      <c r="AJ18">
        <f>Distances!AJ18/(Times!$C$85)</f>
        <v>-0.72</v>
      </c>
      <c r="AK18">
        <f>Distances!AK18/(Times!$C$85)</f>
        <v>-0.72</v>
      </c>
      <c r="AL18">
        <f>Distances!AL18/(Times!$C$85)</f>
        <v>-0.72</v>
      </c>
      <c r="AM18">
        <f>Distances!AM18/(Times!$C$85)</f>
        <v>-0.72</v>
      </c>
      <c r="AN18">
        <f>Distances!AN18/(Times!$C$85)</f>
        <v>-0.72</v>
      </c>
      <c r="AO18">
        <f>Distances!AO18/(Times!$C$85)</f>
        <v>-0.72</v>
      </c>
      <c r="AP18">
        <f>Distances!AP18/(Times!$C$85)</f>
        <v>-0.72</v>
      </c>
      <c r="AQ18">
        <f>Distances!AQ18/(Times!$C$85)</f>
        <v>-0.72</v>
      </c>
      <c r="AR18">
        <f>Distances!AR18/(Times!$C$85)</f>
        <v>-0.72</v>
      </c>
      <c r="AS18">
        <f>Distances!AS18/(Times!$C$85)</f>
        <v>-0.72</v>
      </c>
      <c r="AT18">
        <f>Distances!AT18/(Times!$C$85)</f>
        <v>-0.72</v>
      </c>
      <c r="AU18">
        <f>Distances!AU18/(Times!$C$85)</f>
        <v>-0.72</v>
      </c>
      <c r="AV18">
        <f>Distances!AV18/(Times!$C$85)</f>
        <v>-0.72</v>
      </c>
      <c r="AW18">
        <f>Distances!AW18/(Times!$C$85)</f>
        <v>-0.72</v>
      </c>
      <c r="AX18">
        <f>Distances!AX18/(Times!$C$85)</f>
        <v>-0.72</v>
      </c>
      <c r="AY18">
        <f>Distances!AY18/(Times!$C$85)</f>
        <v>-0.72</v>
      </c>
      <c r="AZ18">
        <f>Distances!AZ18/(Times!$C$85)</f>
        <v>-0.72</v>
      </c>
      <c r="BA18">
        <f>Distances!BA18/(Times!$C$85)</f>
        <v>-0.72</v>
      </c>
      <c r="BB18">
        <f>Distances!BB18/(Times!$C$85)</f>
        <v>-0.72</v>
      </c>
      <c r="BC18">
        <f>Distances!BC18/(Times!$C$85)</f>
        <v>-0.72</v>
      </c>
      <c r="BD18">
        <f>Distances!BD18/(Times!$C$85)</f>
        <v>-0.72</v>
      </c>
      <c r="BE18">
        <f>Distances!BE18/(Times!$C$85)</f>
        <v>-0.72</v>
      </c>
      <c r="BF18">
        <f>Distances!BF18/(Times!$C$85)</f>
        <v>-0.72</v>
      </c>
      <c r="BG18">
        <f>Distances!BG18/(Times!$C$85)</f>
        <v>-0.72</v>
      </c>
      <c r="BH18">
        <f>Distances!BH18/(Times!$C$85)</f>
        <v>-0.72</v>
      </c>
      <c r="BI18">
        <f>Distances!BI18/(Times!$C$85)</f>
        <v>-0.72</v>
      </c>
      <c r="BJ18">
        <f>Distances!BJ18/(Times!$C$85)</f>
        <v>-0.72</v>
      </c>
      <c r="BK18">
        <f>Distances!BK18/(Times!$C$85)</f>
        <v>-0.72</v>
      </c>
      <c r="BL18">
        <f>Distances!BL18/(Times!$C$85)</f>
        <v>-0.72</v>
      </c>
      <c r="BM18">
        <f>Distances!BM18/(Times!$C$85)</f>
        <v>-0.72</v>
      </c>
      <c r="BN18">
        <f>Distances!BN18/(Times!$C$85)</f>
        <v>-0.72</v>
      </c>
      <c r="BO18">
        <f>Distances!BO18/(Times!$C$85)</f>
        <v>-0.72</v>
      </c>
      <c r="BP18">
        <f>Distances!BP18/(Times!$C$85)</f>
        <v>-0.72</v>
      </c>
      <c r="BQ18">
        <f>Distances!BQ18/(Times!$C$85)</f>
        <v>-0.72</v>
      </c>
      <c r="BR18">
        <f>Distances!BR18/(Times!$C$85)</f>
        <v>-0.72</v>
      </c>
      <c r="BS18">
        <f>Distances!BS18/(Times!$C$85)</f>
        <v>-0.72</v>
      </c>
      <c r="BT18">
        <f>Distances!BT18/(Times!$C$85)</f>
        <v>-0.72</v>
      </c>
      <c r="BU18">
        <f>Distances!BU18/(Times!$C$85)</f>
        <v>-0.72</v>
      </c>
      <c r="BV18">
        <f>Distances!BV18/(Times!$C$85)</f>
        <v>-0.72</v>
      </c>
      <c r="BW18">
        <f>Distances!BW18/(Times!$C$85)</f>
        <v>-0.72</v>
      </c>
      <c r="BX18">
        <f>Distances!BX18/(Times!$C$85)</f>
        <v>-0.72</v>
      </c>
      <c r="BY18">
        <f>Distances!BY18/(Times!$C$85)</f>
        <v>-0.72</v>
      </c>
      <c r="BZ18">
        <f>Distances!BZ18/(Times!$C$85)</f>
        <v>-0.72</v>
      </c>
      <c r="CA18">
        <f>Distances!CA18/(Times!$C$85)</f>
        <v>-0.72</v>
      </c>
      <c r="CB18">
        <f>Distances!CB18/(Times!$C$85)</f>
        <v>-0.72</v>
      </c>
      <c r="CC18">
        <f>Distances!CC18/(Times!$C$85)</f>
        <v>-0.72</v>
      </c>
      <c r="CD18">
        <f>Distances!CD18/(Times!$C$85)</f>
        <v>-0.72</v>
      </c>
    </row>
    <row r="19" spans="1:82">
      <c r="A19" s="632">
        <v>18</v>
      </c>
      <c r="B19">
        <f>Distances!B19/(Times!$C$85)</f>
        <v>-0.72</v>
      </c>
      <c r="C19">
        <f>Distances!C19/(Times!$C$85)</f>
        <v>-0.72</v>
      </c>
      <c r="D19">
        <f>Distances!D19/(Times!$C$85)</f>
        <v>-0.72</v>
      </c>
      <c r="E19">
        <f>Distances!E19/(Times!$C$85)</f>
        <v>-0.72</v>
      </c>
      <c r="F19">
        <f>Distances!F19/(Times!$C$85)</f>
        <v>-0.72</v>
      </c>
      <c r="G19">
        <f>Distances!G19/(Times!$C$85)</f>
        <v>-0.72</v>
      </c>
      <c r="H19">
        <f>Distances!H19/(Times!$C$85)</f>
        <v>-0.72</v>
      </c>
      <c r="I19">
        <f>Distances!I19/(Times!$C$85)</f>
        <v>-0.72</v>
      </c>
      <c r="J19">
        <f>Distances!J19/(Times!$C$85)</f>
        <v>-0.72</v>
      </c>
      <c r="K19">
        <f>Distances!K19/(Times!$C$85)</f>
        <v>-0.72</v>
      </c>
      <c r="L19">
        <f>Distances!L19/(Times!$C$85)</f>
        <v>-0.72</v>
      </c>
      <c r="M19">
        <f>Distances!M19/(Times!$C$85)</f>
        <v>-0.72</v>
      </c>
      <c r="N19">
        <f>Distances!N19/(Times!$C$85)</f>
        <v>-0.72</v>
      </c>
      <c r="O19">
        <f>Distances!O19/(Times!$C$85)</f>
        <v>-0.72</v>
      </c>
      <c r="P19">
        <f>Distances!P19/(Times!$C$85)</f>
        <v>-0.72</v>
      </c>
      <c r="Q19">
        <f>Distances!Q19/(Times!$C$85)</f>
        <v>-0.72</v>
      </c>
      <c r="R19">
        <f>Distances!R19/(Times!$C$85)</f>
        <v>51.120000000000005</v>
      </c>
      <c r="S19">
        <f>Distances!S19/(Times!$C$85)</f>
        <v>-0.72</v>
      </c>
      <c r="T19">
        <f>Distances!T19/(Times!$C$85)</f>
        <v>63.36</v>
      </c>
      <c r="U19">
        <f>Distances!U19/(Times!$C$85)</f>
        <v>-0.72</v>
      </c>
      <c r="V19">
        <f>Distances!V19/(Times!$C$85)</f>
        <v>-0.72</v>
      </c>
      <c r="W19">
        <f>Distances!W19/(Times!$C$85)</f>
        <v>-0.72</v>
      </c>
      <c r="X19">
        <f>Distances!X19/(Times!$C$85)</f>
        <v>-0.72</v>
      </c>
      <c r="Y19">
        <f>Distances!Y19/(Times!$C$85)</f>
        <v>-0.72</v>
      </c>
      <c r="Z19">
        <f>Distances!Z19/(Times!$C$85)</f>
        <v>-0.72</v>
      </c>
      <c r="AA19">
        <f>Distances!AA19/(Times!$C$85)</f>
        <v>-0.72</v>
      </c>
      <c r="AB19">
        <f>Distances!AB19/(Times!$C$85)</f>
        <v>-0.72</v>
      </c>
      <c r="AC19">
        <f>Distances!AC19/(Times!$C$85)</f>
        <v>-0.72</v>
      </c>
      <c r="AD19">
        <f>Distances!AD19/(Times!$C$85)</f>
        <v>-0.72</v>
      </c>
      <c r="AE19">
        <f>Distances!AE19/(Times!$C$85)</f>
        <v>-0.72</v>
      </c>
      <c r="AF19">
        <f>Distances!AF19/(Times!$C$85)</f>
        <v>-0.72</v>
      </c>
      <c r="AG19">
        <f>Distances!AG19/(Times!$C$85)</f>
        <v>-0.72</v>
      </c>
      <c r="AH19">
        <f>Distances!AH19/(Times!$C$85)</f>
        <v>-0.72</v>
      </c>
      <c r="AI19">
        <f>Distances!AI19/(Times!$C$85)</f>
        <v>-0.72</v>
      </c>
      <c r="AJ19">
        <f>Distances!AJ19/(Times!$C$85)</f>
        <v>-0.72</v>
      </c>
      <c r="AK19">
        <f>Distances!AK19/(Times!$C$85)</f>
        <v>-0.72</v>
      </c>
      <c r="AL19">
        <f>Distances!AL19/(Times!$C$85)</f>
        <v>-0.72</v>
      </c>
      <c r="AM19">
        <f>Distances!AM19/(Times!$C$85)</f>
        <v>-0.72</v>
      </c>
      <c r="AN19">
        <f>Distances!AN19/(Times!$C$85)</f>
        <v>-0.72</v>
      </c>
      <c r="AO19">
        <f>Distances!AO19/(Times!$C$85)</f>
        <v>-0.72</v>
      </c>
      <c r="AP19">
        <f>Distances!AP19/(Times!$C$85)</f>
        <v>-0.72</v>
      </c>
      <c r="AQ19">
        <f>Distances!AQ19/(Times!$C$85)</f>
        <v>-0.72</v>
      </c>
      <c r="AR19">
        <f>Distances!AR19/(Times!$C$85)</f>
        <v>-0.72</v>
      </c>
      <c r="AS19">
        <f>Distances!AS19/(Times!$C$85)</f>
        <v>-0.72</v>
      </c>
      <c r="AT19">
        <f>Distances!AT19/(Times!$C$85)</f>
        <v>-0.72</v>
      </c>
      <c r="AU19">
        <f>Distances!AU19/(Times!$C$85)</f>
        <v>-0.72</v>
      </c>
      <c r="AV19">
        <f>Distances!AV19/(Times!$C$85)</f>
        <v>-0.72</v>
      </c>
      <c r="AW19">
        <f>Distances!AW19/(Times!$C$85)</f>
        <v>-0.72</v>
      </c>
      <c r="AX19">
        <f>Distances!AX19/(Times!$C$85)</f>
        <v>-0.72</v>
      </c>
      <c r="AY19">
        <f>Distances!AY19/(Times!$C$85)</f>
        <v>-0.72</v>
      </c>
      <c r="AZ19">
        <f>Distances!AZ19/(Times!$C$85)</f>
        <v>-0.72</v>
      </c>
      <c r="BA19">
        <f>Distances!BA19/(Times!$C$85)</f>
        <v>-0.72</v>
      </c>
      <c r="BB19">
        <f>Distances!BB19/(Times!$C$85)</f>
        <v>-0.72</v>
      </c>
      <c r="BC19">
        <f>Distances!BC19/(Times!$C$85)</f>
        <v>-0.72</v>
      </c>
      <c r="BD19">
        <f>Distances!BD19/(Times!$C$85)</f>
        <v>-0.72</v>
      </c>
      <c r="BE19">
        <f>Distances!BE19/(Times!$C$85)</f>
        <v>-0.72</v>
      </c>
      <c r="BF19">
        <f>Distances!BF19/(Times!$C$85)</f>
        <v>71.28</v>
      </c>
      <c r="BG19">
        <f>Distances!BG19/(Times!$C$85)</f>
        <v>-0.72</v>
      </c>
      <c r="BH19">
        <f>Distances!BH19/(Times!$C$85)</f>
        <v>-0.72</v>
      </c>
      <c r="BI19">
        <f>Distances!BI19/(Times!$C$85)</f>
        <v>-0.72</v>
      </c>
      <c r="BJ19">
        <f>Distances!BJ19/(Times!$C$85)</f>
        <v>-0.72</v>
      </c>
      <c r="BK19">
        <f>Distances!BK19/(Times!$C$85)</f>
        <v>-0.72</v>
      </c>
      <c r="BL19">
        <f>Distances!BL19/(Times!$C$85)</f>
        <v>-0.72</v>
      </c>
      <c r="BM19">
        <f>Distances!BM19/(Times!$C$85)</f>
        <v>-0.72</v>
      </c>
      <c r="BN19">
        <f>Distances!BN19/(Times!$C$85)</f>
        <v>-0.72</v>
      </c>
      <c r="BO19">
        <f>Distances!BO19/(Times!$C$85)</f>
        <v>-0.72</v>
      </c>
      <c r="BP19">
        <f>Distances!BP19/(Times!$C$85)</f>
        <v>-0.72</v>
      </c>
      <c r="BQ19">
        <f>Distances!BQ19/(Times!$C$85)</f>
        <v>-0.72</v>
      </c>
      <c r="BR19">
        <f>Distances!BR19/(Times!$C$85)</f>
        <v>-0.72</v>
      </c>
      <c r="BS19">
        <f>Distances!BS19/(Times!$C$85)</f>
        <v>-0.72</v>
      </c>
      <c r="BT19">
        <f>Distances!BT19/(Times!$C$85)</f>
        <v>-0.72</v>
      </c>
      <c r="BU19">
        <f>Distances!BU19/(Times!$C$85)</f>
        <v>-0.72</v>
      </c>
      <c r="BV19">
        <f>Distances!BV19/(Times!$C$85)</f>
        <v>-0.72</v>
      </c>
      <c r="BW19">
        <f>Distances!BW19/(Times!$C$85)</f>
        <v>-0.72</v>
      </c>
      <c r="BX19">
        <f>Distances!BX19/(Times!$C$85)</f>
        <v>-0.72</v>
      </c>
      <c r="BY19">
        <f>Distances!BY19/(Times!$C$85)</f>
        <v>-0.72</v>
      </c>
      <c r="BZ19">
        <f>Distances!BZ19/(Times!$C$85)</f>
        <v>-0.72</v>
      </c>
      <c r="CA19">
        <f>Distances!CA19/(Times!$C$85)</f>
        <v>-0.72</v>
      </c>
      <c r="CB19">
        <f>Distances!CB19/(Times!$C$85)</f>
        <v>-0.72</v>
      </c>
      <c r="CC19">
        <f>Distances!CC19/(Times!$C$85)</f>
        <v>-0.72</v>
      </c>
      <c r="CD19">
        <f>Distances!CD19/(Times!$C$85)</f>
        <v>-0.72</v>
      </c>
    </row>
    <row r="20" spans="1:82">
      <c r="A20" s="632">
        <v>19</v>
      </c>
      <c r="B20">
        <f>Distances!B20/(Times!$C$85)</f>
        <v>-0.72</v>
      </c>
      <c r="C20">
        <f>Distances!C20/(Times!$C$85)</f>
        <v>-0.72</v>
      </c>
      <c r="D20">
        <f>Distances!D20/(Times!$C$85)</f>
        <v>-0.72</v>
      </c>
      <c r="E20">
        <f>Distances!E20/(Times!$C$85)</f>
        <v>-0.72</v>
      </c>
      <c r="F20">
        <f>Distances!F20/(Times!$C$85)</f>
        <v>-0.72</v>
      </c>
      <c r="G20">
        <f>Distances!G20/(Times!$C$85)</f>
        <v>-0.72</v>
      </c>
      <c r="H20">
        <f>Distances!H20/(Times!$C$85)</f>
        <v>-0.72</v>
      </c>
      <c r="I20">
        <f>Distances!I20/(Times!$C$85)</f>
        <v>-0.72</v>
      </c>
      <c r="J20">
        <f>Distances!J20/(Times!$C$85)</f>
        <v>-0.72</v>
      </c>
      <c r="K20">
        <f>Distances!K20/(Times!$C$85)</f>
        <v>-0.72</v>
      </c>
      <c r="L20">
        <f>Distances!L20/(Times!$C$85)</f>
        <v>-0.72</v>
      </c>
      <c r="M20">
        <f>Distances!M20/(Times!$C$85)</f>
        <v>-0.72</v>
      </c>
      <c r="N20">
        <f>Distances!N20/(Times!$C$85)</f>
        <v>-0.72</v>
      </c>
      <c r="O20">
        <f>Distances!O20/(Times!$C$85)</f>
        <v>-0.72</v>
      </c>
      <c r="P20">
        <f>Distances!P20/(Times!$C$85)</f>
        <v>-0.72</v>
      </c>
      <c r="Q20">
        <f>Distances!Q20/(Times!$C$85)</f>
        <v>-0.72</v>
      </c>
      <c r="R20">
        <f>Distances!R20/(Times!$C$85)</f>
        <v>-0.72</v>
      </c>
      <c r="S20">
        <f>Distances!S20/(Times!$C$85)</f>
        <v>63.36</v>
      </c>
      <c r="T20">
        <f>Distances!T20/(Times!$C$85)</f>
        <v>-0.72</v>
      </c>
      <c r="U20">
        <f>Distances!U20/(Times!$C$85)</f>
        <v>33.840000000000003</v>
      </c>
      <c r="V20">
        <f>Distances!V20/(Times!$C$85)</f>
        <v>-0.72</v>
      </c>
      <c r="W20">
        <f>Distances!W20/(Times!$C$85)</f>
        <v>-0.72</v>
      </c>
      <c r="X20">
        <f>Distances!X20/(Times!$C$85)</f>
        <v>-0.72</v>
      </c>
      <c r="Y20">
        <f>Distances!Y20/(Times!$C$85)</f>
        <v>-0.72</v>
      </c>
      <c r="Z20">
        <f>Distances!Z20/(Times!$C$85)</f>
        <v>-0.72</v>
      </c>
      <c r="AA20">
        <f>Distances!AA20/(Times!$C$85)</f>
        <v>-0.72</v>
      </c>
      <c r="AB20">
        <f>Distances!AB20/(Times!$C$85)</f>
        <v>-0.72</v>
      </c>
      <c r="AC20">
        <f>Distances!AC20/(Times!$C$85)</f>
        <v>-0.72</v>
      </c>
      <c r="AD20">
        <f>Distances!AD20/(Times!$C$85)</f>
        <v>-0.72</v>
      </c>
      <c r="AE20">
        <f>Distances!AE20/(Times!$C$85)</f>
        <v>-0.72</v>
      </c>
      <c r="AF20">
        <f>Distances!AF20/(Times!$C$85)</f>
        <v>-0.72</v>
      </c>
      <c r="AG20">
        <f>Distances!AG20/(Times!$C$85)</f>
        <v>-0.72</v>
      </c>
      <c r="AH20">
        <f>Distances!AH20/(Times!$C$85)</f>
        <v>-0.72</v>
      </c>
      <c r="AI20">
        <f>Distances!AI20/(Times!$C$85)</f>
        <v>-0.72</v>
      </c>
      <c r="AJ20">
        <f>Distances!AJ20/(Times!$C$85)</f>
        <v>-0.72</v>
      </c>
      <c r="AK20">
        <f>Distances!AK20/(Times!$C$85)</f>
        <v>-0.72</v>
      </c>
      <c r="AL20">
        <f>Distances!AL20/(Times!$C$85)</f>
        <v>-0.72</v>
      </c>
      <c r="AM20">
        <f>Distances!AM20/(Times!$C$85)</f>
        <v>-0.72</v>
      </c>
      <c r="AN20">
        <f>Distances!AN20/(Times!$C$85)</f>
        <v>-0.72</v>
      </c>
      <c r="AO20">
        <f>Distances!AO20/(Times!$C$85)</f>
        <v>-0.72</v>
      </c>
      <c r="AP20">
        <f>Distances!AP20/(Times!$C$85)</f>
        <v>-0.72</v>
      </c>
      <c r="AQ20">
        <f>Distances!AQ20/(Times!$C$85)</f>
        <v>-0.72</v>
      </c>
      <c r="AR20">
        <f>Distances!AR20/(Times!$C$85)</f>
        <v>-0.72</v>
      </c>
      <c r="AS20">
        <f>Distances!AS20/(Times!$C$85)</f>
        <v>-0.72</v>
      </c>
      <c r="AT20">
        <f>Distances!AT20/(Times!$C$85)</f>
        <v>-0.72</v>
      </c>
      <c r="AU20">
        <f>Distances!AU20/(Times!$C$85)</f>
        <v>-0.72</v>
      </c>
      <c r="AV20">
        <f>Distances!AV20/(Times!$C$85)</f>
        <v>-0.72</v>
      </c>
      <c r="AW20">
        <f>Distances!AW20/(Times!$C$85)</f>
        <v>-0.72</v>
      </c>
      <c r="AX20">
        <f>Distances!AX20/(Times!$C$85)</f>
        <v>-0.72</v>
      </c>
      <c r="AY20">
        <f>Distances!AY20/(Times!$C$85)</f>
        <v>-0.72</v>
      </c>
      <c r="AZ20">
        <f>Distances!AZ20/(Times!$C$85)</f>
        <v>-0.72</v>
      </c>
      <c r="BA20">
        <f>Distances!BA20/(Times!$C$85)</f>
        <v>-0.72</v>
      </c>
      <c r="BB20">
        <f>Distances!BB20/(Times!$C$85)</f>
        <v>-0.72</v>
      </c>
      <c r="BC20">
        <f>Distances!BC20/(Times!$C$85)</f>
        <v>-0.72</v>
      </c>
      <c r="BD20">
        <f>Distances!BD20/(Times!$C$85)</f>
        <v>-0.72</v>
      </c>
      <c r="BE20">
        <f>Distances!BE20/(Times!$C$85)</f>
        <v>-0.72</v>
      </c>
      <c r="BF20">
        <f>Distances!BF20/(Times!$C$85)</f>
        <v>72</v>
      </c>
      <c r="BG20">
        <f>Distances!BG20/(Times!$C$85)</f>
        <v>-0.72</v>
      </c>
      <c r="BH20">
        <f>Distances!BH20/(Times!$C$85)</f>
        <v>-0.72</v>
      </c>
      <c r="BI20">
        <f>Distances!BI20/(Times!$C$85)</f>
        <v>-0.72</v>
      </c>
      <c r="BJ20">
        <f>Distances!BJ20/(Times!$C$85)</f>
        <v>-0.72</v>
      </c>
      <c r="BK20">
        <f>Distances!BK20/(Times!$C$85)</f>
        <v>-0.72</v>
      </c>
      <c r="BL20">
        <f>Distances!BL20/(Times!$C$85)</f>
        <v>-0.72</v>
      </c>
      <c r="BM20">
        <f>Distances!BM20/(Times!$C$85)</f>
        <v>-0.72</v>
      </c>
      <c r="BN20">
        <f>Distances!BN20/(Times!$C$85)</f>
        <v>-0.72</v>
      </c>
      <c r="BO20">
        <f>Distances!BO20/(Times!$C$85)</f>
        <v>-0.72</v>
      </c>
      <c r="BP20">
        <f>Distances!BP20/(Times!$C$85)</f>
        <v>-0.72</v>
      </c>
      <c r="BQ20">
        <f>Distances!BQ20/(Times!$C$85)</f>
        <v>-0.72</v>
      </c>
      <c r="BR20">
        <f>Distances!BR20/(Times!$C$85)</f>
        <v>-0.72</v>
      </c>
      <c r="BS20">
        <f>Distances!BS20/(Times!$C$85)</f>
        <v>-0.72</v>
      </c>
      <c r="BT20">
        <f>Distances!BT20/(Times!$C$85)</f>
        <v>-0.72</v>
      </c>
      <c r="BU20">
        <f>Distances!BU20/(Times!$C$85)</f>
        <v>-0.72</v>
      </c>
      <c r="BV20">
        <f>Distances!BV20/(Times!$C$85)</f>
        <v>-0.72</v>
      </c>
      <c r="BW20">
        <f>Distances!BW20/(Times!$C$85)</f>
        <v>-0.72</v>
      </c>
      <c r="BX20">
        <f>Distances!BX20/(Times!$C$85)</f>
        <v>-0.72</v>
      </c>
      <c r="BY20">
        <f>Distances!BY20/(Times!$C$85)</f>
        <v>-0.72</v>
      </c>
      <c r="BZ20">
        <f>Distances!BZ20/(Times!$C$85)</f>
        <v>-0.72</v>
      </c>
      <c r="CA20">
        <f>Distances!CA20/(Times!$C$85)</f>
        <v>-0.72</v>
      </c>
      <c r="CB20">
        <f>Distances!CB20/(Times!$C$85)</f>
        <v>-0.72</v>
      </c>
      <c r="CC20">
        <f>Distances!CC20/(Times!$C$85)</f>
        <v>-0.72</v>
      </c>
      <c r="CD20">
        <f>Distances!CD20/(Times!$C$85)</f>
        <v>-0.72</v>
      </c>
    </row>
    <row r="21" spans="1:82">
      <c r="A21" s="632">
        <v>20</v>
      </c>
      <c r="B21">
        <f>Distances!B21/(Times!$C$85)</f>
        <v>-0.72</v>
      </c>
      <c r="C21">
        <f>Distances!C21/(Times!$C$85)</f>
        <v>-0.72</v>
      </c>
      <c r="D21">
        <f>Distances!D21/(Times!$C$85)</f>
        <v>-0.72</v>
      </c>
      <c r="E21">
        <f>Distances!E21/(Times!$C$85)</f>
        <v>-0.72</v>
      </c>
      <c r="F21">
        <f>Distances!F21/(Times!$C$85)</f>
        <v>-0.72</v>
      </c>
      <c r="G21">
        <f>Distances!G21/(Times!$C$85)</f>
        <v>-0.72</v>
      </c>
      <c r="H21">
        <f>Distances!H21/(Times!$C$85)</f>
        <v>-0.72</v>
      </c>
      <c r="I21">
        <f>Distances!I21/(Times!$C$85)</f>
        <v>-0.72</v>
      </c>
      <c r="J21">
        <f>Distances!J21/(Times!$C$85)</f>
        <v>-0.72</v>
      </c>
      <c r="K21">
        <f>Distances!K21/(Times!$C$85)</f>
        <v>-0.72</v>
      </c>
      <c r="L21">
        <f>Distances!L21/(Times!$C$85)</f>
        <v>-0.72</v>
      </c>
      <c r="M21">
        <f>Distances!M21/(Times!$C$85)</f>
        <v>-0.72</v>
      </c>
      <c r="N21">
        <f>Distances!N21/(Times!$C$85)</f>
        <v>-0.72</v>
      </c>
      <c r="O21">
        <f>Distances!O21/(Times!$C$85)</f>
        <v>-0.72</v>
      </c>
      <c r="P21">
        <f>Distances!P21/(Times!$C$85)</f>
        <v>-0.72</v>
      </c>
      <c r="Q21">
        <f>Distances!Q21/(Times!$C$85)</f>
        <v>-0.72</v>
      </c>
      <c r="R21">
        <f>Distances!R21/(Times!$C$85)</f>
        <v>-0.72</v>
      </c>
      <c r="S21">
        <f>Distances!S21/(Times!$C$85)</f>
        <v>-0.72</v>
      </c>
      <c r="T21">
        <f>Distances!T21/(Times!$C$85)</f>
        <v>33.840000000000003</v>
      </c>
      <c r="U21">
        <f>Distances!U21/(Times!$C$85)</f>
        <v>-0.72</v>
      </c>
      <c r="V21">
        <f>Distances!V21/(Times!$C$85)</f>
        <v>30.240000000000002</v>
      </c>
      <c r="W21">
        <f>Distances!W21/(Times!$C$85)</f>
        <v>-0.72</v>
      </c>
      <c r="X21">
        <f>Distances!X21/(Times!$C$85)</f>
        <v>-0.72</v>
      </c>
      <c r="Y21">
        <f>Distances!Y21/(Times!$C$85)</f>
        <v>-0.72</v>
      </c>
      <c r="Z21">
        <f>Distances!Z21/(Times!$C$85)</f>
        <v>-0.72</v>
      </c>
      <c r="AA21">
        <f>Distances!AA21/(Times!$C$85)</f>
        <v>-0.72</v>
      </c>
      <c r="AB21">
        <f>Distances!AB21/(Times!$C$85)</f>
        <v>-0.72</v>
      </c>
      <c r="AC21">
        <f>Distances!AC21/(Times!$C$85)</f>
        <v>-0.72</v>
      </c>
      <c r="AD21">
        <f>Distances!AD21/(Times!$C$85)</f>
        <v>-0.72</v>
      </c>
      <c r="AE21">
        <f>Distances!AE21/(Times!$C$85)</f>
        <v>-0.72</v>
      </c>
      <c r="AF21">
        <f>Distances!AF21/(Times!$C$85)</f>
        <v>-0.72</v>
      </c>
      <c r="AG21">
        <f>Distances!AG21/(Times!$C$85)</f>
        <v>-0.72</v>
      </c>
      <c r="AH21">
        <f>Distances!AH21/(Times!$C$85)</f>
        <v>-0.72</v>
      </c>
      <c r="AI21">
        <f>Distances!AI21/(Times!$C$85)</f>
        <v>-0.72</v>
      </c>
      <c r="AJ21">
        <f>Distances!AJ21/(Times!$C$85)</f>
        <v>-0.72</v>
      </c>
      <c r="AK21">
        <f>Distances!AK21/(Times!$C$85)</f>
        <v>-0.72</v>
      </c>
      <c r="AL21">
        <f>Distances!AL21/(Times!$C$85)</f>
        <v>-0.72</v>
      </c>
      <c r="AM21">
        <f>Distances!AM21/(Times!$C$85)</f>
        <v>-0.72</v>
      </c>
      <c r="AN21">
        <f>Distances!AN21/(Times!$C$85)</f>
        <v>-0.72</v>
      </c>
      <c r="AO21">
        <f>Distances!AO21/(Times!$C$85)</f>
        <v>-0.72</v>
      </c>
      <c r="AP21">
        <f>Distances!AP21/(Times!$C$85)</f>
        <v>-0.72</v>
      </c>
      <c r="AQ21">
        <f>Distances!AQ21/(Times!$C$85)</f>
        <v>-0.72</v>
      </c>
      <c r="AR21">
        <f>Distances!AR21/(Times!$C$85)</f>
        <v>-0.72</v>
      </c>
      <c r="AS21">
        <f>Distances!AS21/(Times!$C$85)</f>
        <v>-0.72</v>
      </c>
      <c r="AT21">
        <f>Distances!AT21/(Times!$C$85)</f>
        <v>-0.72</v>
      </c>
      <c r="AU21">
        <f>Distances!AU21/(Times!$C$85)</f>
        <v>-0.72</v>
      </c>
      <c r="AV21">
        <f>Distances!AV21/(Times!$C$85)</f>
        <v>-0.72</v>
      </c>
      <c r="AW21">
        <f>Distances!AW21/(Times!$C$85)</f>
        <v>-0.72</v>
      </c>
      <c r="AX21">
        <f>Distances!AX21/(Times!$C$85)</f>
        <v>-0.72</v>
      </c>
      <c r="AY21">
        <f>Distances!AY21/(Times!$C$85)</f>
        <v>-0.72</v>
      </c>
      <c r="AZ21">
        <f>Distances!AZ21/(Times!$C$85)</f>
        <v>-0.72</v>
      </c>
      <c r="BA21">
        <f>Distances!BA21/(Times!$C$85)</f>
        <v>-0.72</v>
      </c>
      <c r="BB21">
        <f>Distances!BB21/(Times!$C$85)</f>
        <v>-0.72</v>
      </c>
      <c r="BC21">
        <f>Distances!BC21/(Times!$C$85)</f>
        <v>-0.72</v>
      </c>
      <c r="BD21">
        <f>Distances!BD21/(Times!$C$85)</f>
        <v>-0.72</v>
      </c>
      <c r="BE21">
        <f>Distances!BE21/(Times!$C$85)</f>
        <v>-0.72</v>
      </c>
      <c r="BF21">
        <f>Distances!BF21/(Times!$C$85)</f>
        <v>-0.72</v>
      </c>
      <c r="BG21">
        <f>Distances!BG21/(Times!$C$85)</f>
        <v>-0.72</v>
      </c>
      <c r="BH21">
        <f>Distances!BH21/(Times!$C$85)</f>
        <v>-0.72</v>
      </c>
      <c r="BI21">
        <f>Distances!BI21/(Times!$C$85)</f>
        <v>-0.72</v>
      </c>
      <c r="BJ21">
        <f>Distances!BJ21/(Times!$C$85)</f>
        <v>-0.72</v>
      </c>
      <c r="BK21">
        <f>Distances!BK21/(Times!$C$85)</f>
        <v>-0.72</v>
      </c>
      <c r="BL21">
        <f>Distances!BL21/(Times!$C$85)</f>
        <v>-0.72</v>
      </c>
      <c r="BM21">
        <f>Distances!BM21/(Times!$C$85)</f>
        <v>-0.72</v>
      </c>
      <c r="BN21">
        <f>Distances!BN21/(Times!$C$85)</f>
        <v>-0.72</v>
      </c>
      <c r="BO21">
        <f>Distances!BO21/(Times!$C$85)</f>
        <v>-0.72</v>
      </c>
      <c r="BP21">
        <f>Distances!BP21/(Times!$C$85)</f>
        <v>-0.72</v>
      </c>
      <c r="BQ21">
        <f>Distances!BQ21/(Times!$C$85)</f>
        <v>-0.72</v>
      </c>
      <c r="BR21">
        <f>Distances!BR21/(Times!$C$85)</f>
        <v>-0.72</v>
      </c>
      <c r="BS21">
        <f>Distances!BS21/(Times!$C$85)</f>
        <v>-0.72</v>
      </c>
      <c r="BT21">
        <f>Distances!BT21/(Times!$C$85)</f>
        <v>-0.72</v>
      </c>
      <c r="BU21">
        <f>Distances!BU21/(Times!$C$85)</f>
        <v>-0.72</v>
      </c>
      <c r="BV21">
        <f>Distances!BV21/(Times!$C$85)</f>
        <v>-0.72</v>
      </c>
      <c r="BW21">
        <f>Distances!BW21/(Times!$C$85)</f>
        <v>40.32</v>
      </c>
      <c r="BX21">
        <f>Distances!BX21/(Times!$C$85)</f>
        <v>-0.72</v>
      </c>
      <c r="BY21">
        <f>Distances!BY21/(Times!$C$85)</f>
        <v>-0.72</v>
      </c>
      <c r="BZ21">
        <f>Distances!BZ21/(Times!$C$85)</f>
        <v>-0.72</v>
      </c>
      <c r="CA21">
        <f>Distances!CA21/(Times!$C$85)</f>
        <v>-0.72</v>
      </c>
      <c r="CB21">
        <f>Distances!CB21/(Times!$C$85)</f>
        <v>-0.72</v>
      </c>
      <c r="CC21">
        <f>Distances!CC21/(Times!$C$85)</f>
        <v>-0.72</v>
      </c>
      <c r="CD21">
        <f>Distances!CD21/(Times!$C$85)</f>
        <v>-0.72</v>
      </c>
    </row>
    <row r="22" spans="1:82">
      <c r="A22" s="632">
        <v>21</v>
      </c>
      <c r="B22">
        <f>Distances!B22/(Times!$C$85)</f>
        <v>-0.72</v>
      </c>
      <c r="C22">
        <f>Distances!C22/(Times!$C$85)</f>
        <v>-0.72</v>
      </c>
      <c r="D22">
        <f>Distances!D22/(Times!$C$85)</f>
        <v>-0.72</v>
      </c>
      <c r="E22">
        <f>Distances!E22/(Times!$C$85)</f>
        <v>-0.72</v>
      </c>
      <c r="F22">
        <f>Distances!F22/(Times!$C$85)</f>
        <v>-0.72</v>
      </c>
      <c r="G22">
        <f>Distances!G22/(Times!$C$85)</f>
        <v>-0.72</v>
      </c>
      <c r="H22">
        <f>Distances!H22/(Times!$C$85)</f>
        <v>-0.72</v>
      </c>
      <c r="I22">
        <f>Distances!I22/(Times!$C$85)</f>
        <v>-0.72</v>
      </c>
      <c r="J22">
        <f>Distances!J22/(Times!$C$85)</f>
        <v>-0.72</v>
      </c>
      <c r="K22">
        <f>Distances!K22/(Times!$C$85)</f>
        <v>-0.72</v>
      </c>
      <c r="L22">
        <f>Distances!L22/(Times!$C$85)</f>
        <v>-0.72</v>
      </c>
      <c r="M22">
        <f>Distances!M22/(Times!$C$85)</f>
        <v>-0.72</v>
      </c>
      <c r="N22">
        <f>Distances!N22/(Times!$C$85)</f>
        <v>-0.72</v>
      </c>
      <c r="O22">
        <f>Distances!O22/(Times!$C$85)</f>
        <v>-0.72</v>
      </c>
      <c r="P22">
        <f>Distances!P22/(Times!$C$85)</f>
        <v>-0.72</v>
      </c>
      <c r="Q22">
        <f>Distances!Q22/(Times!$C$85)</f>
        <v>-0.72</v>
      </c>
      <c r="R22">
        <f>Distances!R22/(Times!$C$85)</f>
        <v>-0.72</v>
      </c>
      <c r="S22">
        <f>Distances!S22/(Times!$C$85)</f>
        <v>-0.72</v>
      </c>
      <c r="T22">
        <f>Distances!T22/(Times!$C$85)</f>
        <v>-0.72</v>
      </c>
      <c r="U22">
        <f>Distances!U22/(Times!$C$85)</f>
        <v>30.240000000000002</v>
      </c>
      <c r="V22">
        <f>Distances!V22/(Times!$C$85)</f>
        <v>-0.72</v>
      </c>
      <c r="W22">
        <f>Distances!W22/(Times!$C$85)</f>
        <v>69.84</v>
      </c>
      <c r="X22">
        <f>Distances!X22/(Times!$C$85)</f>
        <v>-0.72</v>
      </c>
      <c r="Y22">
        <f>Distances!Y22/(Times!$C$85)</f>
        <v>-0.72</v>
      </c>
      <c r="Z22">
        <f>Distances!Z22/(Times!$C$85)</f>
        <v>-0.72</v>
      </c>
      <c r="AA22">
        <f>Distances!AA22/(Times!$C$85)</f>
        <v>-0.72</v>
      </c>
      <c r="AB22">
        <f>Distances!AB22/(Times!$C$85)</f>
        <v>-0.72</v>
      </c>
      <c r="AC22">
        <f>Distances!AC22/(Times!$C$85)</f>
        <v>-0.72</v>
      </c>
      <c r="AD22">
        <f>Distances!AD22/(Times!$C$85)</f>
        <v>-0.72</v>
      </c>
      <c r="AE22">
        <f>Distances!AE22/(Times!$C$85)</f>
        <v>-0.72</v>
      </c>
      <c r="AF22">
        <f>Distances!AF22/(Times!$C$85)</f>
        <v>-0.72</v>
      </c>
      <c r="AG22">
        <f>Distances!AG22/(Times!$C$85)</f>
        <v>-0.72</v>
      </c>
      <c r="AH22">
        <f>Distances!AH22/(Times!$C$85)</f>
        <v>-0.72</v>
      </c>
      <c r="AI22">
        <f>Distances!AI22/(Times!$C$85)</f>
        <v>-0.72</v>
      </c>
      <c r="AJ22">
        <f>Distances!AJ22/(Times!$C$85)</f>
        <v>-0.72</v>
      </c>
      <c r="AK22">
        <f>Distances!AK22/(Times!$C$85)</f>
        <v>-0.72</v>
      </c>
      <c r="AL22">
        <f>Distances!AL22/(Times!$C$85)</f>
        <v>-0.72</v>
      </c>
      <c r="AM22">
        <f>Distances!AM22/(Times!$C$85)</f>
        <v>-0.72</v>
      </c>
      <c r="AN22">
        <f>Distances!AN22/(Times!$C$85)</f>
        <v>-0.72</v>
      </c>
      <c r="AO22">
        <f>Distances!AO22/(Times!$C$85)</f>
        <v>-0.72</v>
      </c>
      <c r="AP22">
        <f>Distances!AP22/(Times!$C$85)</f>
        <v>-0.72</v>
      </c>
      <c r="AQ22">
        <f>Distances!AQ22/(Times!$C$85)</f>
        <v>-0.72</v>
      </c>
      <c r="AR22">
        <f>Distances!AR22/(Times!$C$85)</f>
        <v>-0.72</v>
      </c>
      <c r="AS22">
        <f>Distances!AS22/(Times!$C$85)</f>
        <v>-0.72</v>
      </c>
      <c r="AT22">
        <f>Distances!AT22/(Times!$C$85)</f>
        <v>-0.72</v>
      </c>
      <c r="AU22">
        <f>Distances!AU22/(Times!$C$85)</f>
        <v>-0.72</v>
      </c>
      <c r="AV22">
        <f>Distances!AV22/(Times!$C$85)</f>
        <v>-0.72</v>
      </c>
      <c r="AW22">
        <f>Distances!AW22/(Times!$C$85)</f>
        <v>-0.72</v>
      </c>
      <c r="AX22">
        <f>Distances!AX22/(Times!$C$85)</f>
        <v>-0.72</v>
      </c>
      <c r="AY22">
        <f>Distances!AY22/(Times!$C$85)</f>
        <v>-0.72</v>
      </c>
      <c r="AZ22">
        <f>Distances!AZ22/(Times!$C$85)</f>
        <v>-0.72</v>
      </c>
      <c r="BA22">
        <f>Distances!BA22/(Times!$C$85)</f>
        <v>-0.72</v>
      </c>
      <c r="BB22">
        <f>Distances!BB22/(Times!$C$85)</f>
        <v>-0.72</v>
      </c>
      <c r="BC22">
        <f>Distances!BC22/(Times!$C$85)</f>
        <v>-0.72</v>
      </c>
      <c r="BD22">
        <f>Distances!BD22/(Times!$C$85)</f>
        <v>-0.72</v>
      </c>
      <c r="BE22">
        <f>Distances!BE22/(Times!$C$85)</f>
        <v>-0.72</v>
      </c>
      <c r="BF22">
        <f>Distances!BF22/(Times!$C$85)</f>
        <v>-0.72</v>
      </c>
      <c r="BG22">
        <f>Distances!BG22/(Times!$C$85)</f>
        <v>-0.72</v>
      </c>
      <c r="BH22">
        <f>Distances!BH22/(Times!$C$85)</f>
        <v>-0.72</v>
      </c>
      <c r="BI22">
        <f>Distances!BI22/(Times!$C$85)</f>
        <v>-0.72</v>
      </c>
      <c r="BJ22">
        <f>Distances!BJ22/(Times!$C$85)</f>
        <v>-0.72</v>
      </c>
      <c r="BK22">
        <f>Distances!BK22/(Times!$C$85)</f>
        <v>-0.72</v>
      </c>
      <c r="BL22">
        <f>Distances!BL22/(Times!$C$85)</f>
        <v>-0.72</v>
      </c>
      <c r="BM22">
        <f>Distances!BM22/(Times!$C$85)</f>
        <v>-0.72</v>
      </c>
      <c r="BN22">
        <f>Distances!BN22/(Times!$C$85)</f>
        <v>-0.72</v>
      </c>
      <c r="BO22">
        <f>Distances!BO22/(Times!$C$85)</f>
        <v>-0.72</v>
      </c>
      <c r="BP22">
        <f>Distances!BP22/(Times!$C$85)</f>
        <v>-0.72</v>
      </c>
      <c r="BQ22">
        <f>Distances!BQ22/(Times!$C$85)</f>
        <v>-0.72</v>
      </c>
      <c r="BR22">
        <f>Distances!BR22/(Times!$C$85)</f>
        <v>-0.72</v>
      </c>
      <c r="BS22">
        <f>Distances!BS22/(Times!$C$85)</f>
        <v>-0.72</v>
      </c>
      <c r="BT22">
        <f>Distances!BT22/(Times!$C$85)</f>
        <v>-0.72</v>
      </c>
      <c r="BU22">
        <f>Distances!BU22/(Times!$C$85)</f>
        <v>-0.72</v>
      </c>
      <c r="BV22">
        <f>Distances!BV22/(Times!$C$85)</f>
        <v>-0.72</v>
      </c>
      <c r="BW22">
        <f>Distances!BW22/(Times!$C$85)</f>
        <v>28.080000000000002</v>
      </c>
      <c r="BX22">
        <f>Distances!BX22/(Times!$C$85)</f>
        <v>-0.72</v>
      </c>
      <c r="BY22">
        <f>Distances!BY22/(Times!$C$85)</f>
        <v>-0.72</v>
      </c>
      <c r="BZ22">
        <f>Distances!BZ22/(Times!$C$85)</f>
        <v>-0.72</v>
      </c>
      <c r="CA22">
        <f>Distances!CA22/(Times!$C$85)</f>
        <v>-0.72</v>
      </c>
      <c r="CB22">
        <f>Distances!CB22/(Times!$C$85)</f>
        <v>-0.72</v>
      </c>
      <c r="CC22">
        <f>Distances!CC22/(Times!$C$85)</f>
        <v>-0.72</v>
      </c>
      <c r="CD22">
        <f>Distances!CD22/(Times!$C$85)</f>
        <v>-0.72</v>
      </c>
    </row>
    <row r="23" spans="1:82">
      <c r="A23" s="632">
        <v>22</v>
      </c>
      <c r="B23">
        <f>Distances!B23/(Times!$C$85)</f>
        <v>-0.72</v>
      </c>
      <c r="C23">
        <f>Distances!C23/(Times!$C$85)</f>
        <v>-0.72</v>
      </c>
      <c r="D23">
        <f>Distances!D23/(Times!$C$85)</f>
        <v>-0.72</v>
      </c>
      <c r="E23">
        <f>Distances!E23/(Times!$C$85)</f>
        <v>-0.72</v>
      </c>
      <c r="F23">
        <f>Distances!F23/(Times!$C$85)</f>
        <v>-0.72</v>
      </c>
      <c r="G23">
        <f>Distances!G23/(Times!$C$85)</f>
        <v>-0.72</v>
      </c>
      <c r="H23">
        <f>Distances!H23/(Times!$C$85)</f>
        <v>-0.72</v>
      </c>
      <c r="I23">
        <f>Distances!I23/(Times!$C$85)</f>
        <v>-0.72</v>
      </c>
      <c r="J23">
        <f>Distances!J23/(Times!$C$85)</f>
        <v>-0.72</v>
      </c>
      <c r="K23">
        <f>Distances!K23/(Times!$C$85)</f>
        <v>-0.72</v>
      </c>
      <c r="L23">
        <f>Distances!L23/(Times!$C$85)</f>
        <v>-0.72</v>
      </c>
      <c r="M23">
        <f>Distances!M23/(Times!$C$85)</f>
        <v>-0.72</v>
      </c>
      <c r="N23">
        <f>Distances!N23/(Times!$C$85)</f>
        <v>-0.72</v>
      </c>
      <c r="O23">
        <f>Distances!O23/(Times!$C$85)</f>
        <v>-0.72</v>
      </c>
      <c r="P23">
        <f>Distances!P23/(Times!$C$85)</f>
        <v>-0.72</v>
      </c>
      <c r="Q23">
        <f>Distances!Q23/(Times!$C$85)</f>
        <v>-0.72</v>
      </c>
      <c r="R23">
        <f>Distances!R23/(Times!$C$85)</f>
        <v>-0.72</v>
      </c>
      <c r="S23">
        <f>Distances!S23/(Times!$C$85)</f>
        <v>-0.72</v>
      </c>
      <c r="T23">
        <f>Distances!T23/(Times!$C$85)</f>
        <v>-0.72</v>
      </c>
      <c r="U23">
        <f>Distances!U23/(Times!$C$85)</f>
        <v>-0.72</v>
      </c>
      <c r="V23">
        <f>Distances!V23/(Times!$C$85)</f>
        <v>69.84</v>
      </c>
      <c r="W23">
        <f>Distances!W23/(Times!$C$85)</f>
        <v>-0.72</v>
      </c>
      <c r="X23">
        <f>Distances!X23/(Times!$C$85)</f>
        <v>79.92</v>
      </c>
      <c r="Y23">
        <f>Distances!Y23/(Times!$C$85)</f>
        <v>-0.72</v>
      </c>
      <c r="Z23">
        <f>Distances!Z23/(Times!$C$85)</f>
        <v>-0.72</v>
      </c>
      <c r="AA23">
        <f>Distances!AA23/(Times!$C$85)</f>
        <v>-0.72</v>
      </c>
      <c r="AB23">
        <f>Distances!AB23/(Times!$C$85)</f>
        <v>-0.72</v>
      </c>
      <c r="AC23">
        <f>Distances!AC23/(Times!$C$85)</f>
        <v>-0.72</v>
      </c>
      <c r="AD23">
        <f>Distances!AD23/(Times!$C$85)</f>
        <v>-0.72</v>
      </c>
      <c r="AE23">
        <f>Distances!AE23/(Times!$C$85)</f>
        <v>-0.72</v>
      </c>
      <c r="AF23">
        <f>Distances!AF23/(Times!$C$85)</f>
        <v>-0.72</v>
      </c>
      <c r="AG23">
        <f>Distances!AG23/(Times!$C$85)</f>
        <v>-0.72</v>
      </c>
      <c r="AH23">
        <f>Distances!AH23/(Times!$C$85)</f>
        <v>-0.72</v>
      </c>
      <c r="AI23">
        <f>Distances!AI23/(Times!$C$85)</f>
        <v>-0.72</v>
      </c>
      <c r="AJ23">
        <f>Distances!AJ23/(Times!$C$85)</f>
        <v>-0.72</v>
      </c>
      <c r="AK23">
        <f>Distances!AK23/(Times!$C$85)</f>
        <v>-0.72</v>
      </c>
      <c r="AL23">
        <f>Distances!AL23/(Times!$C$85)</f>
        <v>-0.72</v>
      </c>
      <c r="AM23">
        <f>Distances!AM23/(Times!$C$85)</f>
        <v>-0.72</v>
      </c>
      <c r="AN23">
        <f>Distances!AN23/(Times!$C$85)</f>
        <v>-0.72</v>
      </c>
      <c r="AO23">
        <f>Distances!AO23/(Times!$C$85)</f>
        <v>-0.72</v>
      </c>
      <c r="AP23">
        <f>Distances!AP23/(Times!$C$85)</f>
        <v>-0.72</v>
      </c>
      <c r="AQ23">
        <f>Distances!AQ23/(Times!$C$85)</f>
        <v>-0.72</v>
      </c>
      <c r="AR23">
        <f>Distances!AR23/(Times!$C$85)</f>
        <v>-0.72</v>
      </c>
      <c r="AS23">
        <f>Distances!AS23/(Times!$C$85)</f>
        <v>-0.72</v>
      </c>
      <c r="AT23">
        <f>Distances!AT23/(Times!$C$85)</f>
        <v>-0.72</v>
      </c>
      <c r="AU23">
        <f>Distances!AU23/(Times!$C$85)</f>
        <v>-0.72</v>
      </c>
      <c r="AV23">
        <f>Distances!AV23/(Times!$C$85)</f>
        <v>-0.72</v>
      </c>
      <c r="AW23">
        <f>Distances!AW23/(Times!$C$85)</f>
        <v>-0.72</v>
      </c>
      <c r="AX23">
        <f>Distances!AX23/(Times!$C$85)</f>
        <v>-0.72</v>
      </c>
      <c r="AY23">
        <f>Distances!AY23/(Times!$C$85)</f>
        <v>-0.72</v>
      </c>
      <c r="AZ23">
        <f>Distances!AZ23/(Times!$C$85)</f>
        <v>-0.72</v>
      </c>
      <c r="BA23">
        <f>Distances!BA23/(Times!$C$85)</f>
        <v>-0.72</v>
      </c>
      <c r="BB23">
        <f>Distances!BB23/(Times!$C$85)</f>
        <v>-0.72</v>
      </c>
      <c r="BC23">
        <f>Distances!BC23/(Times!$C$85)</f>
        <v>-0.72</v>
      </c>
      <c r="BD23">
        <f>Distances!BD23/(Times!$C$85)</f>
        <v>-0.72</v>
      </c>
      <c r="BE23">
        <f>Distances!BE23/(Times!$C$85)</f>
        <v>-0.72</v>
      </c>
      <c r="BF23">
        <f>Distances!BF23/(Times!$C$85)</f>
        <v>-0.72</v>
      </c>
      <c r="BG23">
        <f>Distances!BG23/(Times!$C$85)</f>
        <v>-0.72</v>
      </c>
      <c r="BH23">
        <f>Distances!BH23/(Times!$C$85)</f>
        <v>-0.72</v>
      </c>
      <c r="BI23">
        <f>Distances!BI23/(Times!$C$85)</f>
        <v>-0.72</v>
      </c>
      <c r="BJ23">
        <f>Distances!BJ23/(Times!$C$85)</f>
        <v>-0.72</v>
      </c>
      <c r="BK23">
        <f>Distances!BK23/(Times!$C$85)</f>
        <v>-0.72</v>
      </c>
      <c r="BL23">
        <f>Distances!BL23/(Times!$C$85)</f>
        <v>-0.72</v>
      </c>
      <c r="BM23">
        <f>Distances!BM23/(Times!$C$85)</f>
        <v>-0.72</v>
      </c>
      <c r="BN23">
        <f>Distances!BN23/(Times!$C$85)</f>
        <v>-0.72</v>
      </c>
      <c r="BO23">
        <f>Distances!BO23/(Times!$C$85)</f>
        <v>-0.72</v>
      </c>
      <c r="BP23">
        <f>Distances!BP23/(Times!$C$85)</f>
        <v>-0.72</v>
      </c>
      <c r="BQ23">
        <f>Distances!BQ23/(Times!$C$85)</f>
        <v>-0.72</v>
      </c>
      <c r="BR23">
        <f>Distances!BR23/(Times!$C$85)</f>
        <v>-0.72</v>
      </c>
      <c r="BS23">
        <f>Distances!BS23/(Times!$C$85)</f>
        <v>-0.72</v>
      </c>
      <c r="BT23">
        <f>Distances!BT23/(Times!$C$85)</f>
        <v>-0.72</v>
      </c>
      <c r="BU23">
        <f>Distances!BU23/(Times!$C$85)</f>
        <v>48.24</v>
      </c>
      <c r="BV23">
        <f>Distances!BV23/(Times!$C$85)</f>
        <v>-0.72</v>
      </c>
      <c r="BW23">
        <f>Distances!BW23/(Times!$C$85)</f>
        <v>-0.72</v>
      </c>
      <c r="BX23">
        <f>Distances!BX23/(Times!$C$85)</f>
        <v>-0.72</v>
      </c>
      <c r="BY23">
        <f>Distances!BY23/(Times!$C$85)</f>
        <v>-0.72</v>
      </c>
      <c r="BZ23">
        <f>Distances!BZ23/(Times!$C$85)</f>
        <v>-0.72</v>
      </c>
      <c r="CA23">
        <f>Distances!CA23/(Times!$C$85)</f>
        <v>-0.72</v>
      </c>
      <c r="CB23">
        <f>Distances!CB23/(Times!$C$85)</f>
        <v>-0.72</v>
      </c>
      <c r="CC23">
        <f>Distances!CC23/(Times!$C$85)</f>
        <v>-0.72</v>
      </c>
      <c r="CD23">
        <f>Distances!CD23/(Times!$C$85)</f>
        <v>-0.72</v>
      </c>
    </row>
    <row r="24" spans="1:82">
      <c r="A24" s="632">
        <v>23</v>
      </c>
      <c r="B24">
        <f>Distances!B24/(Times!$C$85)</f>
        <v>-0.72</v>
      </c>
      <c r="C24">
        <f>Distances!C24/(Times!$C$85)</f>
        <v>-0.72</v>
      </c>
      <c r="D24">
        <f>Distances!D24/(Times!$C$85)</f>
        <v>-0.72</v>
      </c>
      <c r="E24">
        <f>Distances!E24/(Times!$C$85)</f>
        <v>-0.72</v>
      </c>
      <c r="F24">
        <f>Distances!F24/(Times!$C$85)</f>
        <v>-0.72</v>
      </c>
      <c r="G24">
        <f>Distances!G24/(Times!$C$85)</f>
        <v>-0.72</v>
      </c>
      <c r="H24">
        <f>Distances!H24/(Times!$C$85)</f>
        <v>-0.72</v>
      </c>
      <c r="I24">
        <f>Distances!I24/(Times!$C$85)</f>
        <v>-0.72</v>
      </c>
      <c r="J24">
        <f>Distances!J24/(Times!$C$85)</f>
        <v>-0.72</v>
      </c>
      <c r="K24">
        <f>Distances!K24/(Times!$C$85)</f>
        <v>-0.72</v>
      </c>
      <c r="L24">
        <f>Distances!L24/(Times!$C$85)</f>
        <v>-0.72</v>
      </c>
      <c r="M24">
        <f>Distances!M24/(Times!$C$85)</f>
        <v>-0.72</v>
      </c>
      <c r="N24">
        <f>Distances!N24/(Times!$C$85)</f>
        <v>-0.72</v>
      </c>
      <c r="O24">
        <f>Distances!O24/(Times!$C$85)</f>
        <v>-0.72</v>
      </c>
      <c r="P24">
        <f>Distances!P24/(Times!$C$85)</f>
        <v>-0.72</v>
      </c>
      <c r="Q24">
        <f>Distances!Q24/(Times!$C$85)</f>
        <v>-0.72</v>
      </c>
      <c r="R24">
        <f>Distances!R24/(Times!$C$85)</f>
        <v>-0.72</v>
      </c>
      <c r="S24">
        <f>Distances!S24/(Times!$C$85)</f>
        <v>-0.72</v>
      </c>
      <c r="T24">
        <f>Distances!T24/(Times!$C$85)</f>
        <v>-0.72</v>
      </c>
      <c r="U24">
        <f>Distances!U24/(Times!$C$85)</f>
        <v>-0.72</v>
      </c>
      <c r="V24">
        <f>Distances!V24/(Times!$C$85)</f>
        <v>-0.72</v>
      </c>
      <c r="W24">
        <f>Distances!W24/(Times!$C$85)</f>
        <v>79.92</v>
      </c>
      <c r="X24">
        <f>Distances!X24/(Times!$C$85)</f>
        <v>-0.72</v>
      </c>
      <c r="Y24">
        <f>Distances!Y24/(Times!$C$85)</f>
        <v>151.92000000000002</v>
      </c>
      <c r="Z24">
        <f>Distances!Z24/(Times!$C$85)</f>
        <v>-0.72</v>
      </c>
      <c r="AA24">
        <f>Distances!AA24/(Times!$C$85)</f>
        <v>-0.72</v>
      </c>
      <c r="AB24">
        <f>Distances!AB24/(Times!$C$85)</f>
        <v>-0.72</v>
      </c>
      <c r="AC24">
        <f>Distances!AC24/(Times!$C$85)</f>
        <v>-0.72</v>
      </c>
      <c r="AD24">
        <f>Distances!AD24/(Times!$C$85)</f>
        <v>-0.72</v>
      </c>
      <c r="AE24">
        <f>Distances!AE24/(Times!$C$85)</f>
        <v>-0.72</v>
      </c>
      <c r="AF24">
        <f>Distances!AF24/(Times!$C$85)</f>
        <v>-0.72</v>
      </c>
      <c r="AG24">
        <f>Distances!AG24/(Times!$C$85)</f>
        <v>-0.72</v>
      </c>
      <c r="AH24">
        <f>Distances!AH24/(Times!$C$85)</f>
        <v>-0.72</v>
      </c>
      <c r="AI24">
        <f>Distances!AI24/(Times!$C$85)</f>
        <v>-0.72</v>
      </c>
      <c r="AJ24">
        <f>Distances!AJ24/(Times!$C$85)</f>
        <v>-0.72</v>
      </c>
      <c r="AK24">
        <f>Distances!AK24/(Times!$C$85)</f>
        <v>-0.72</v>
      </c>
      <c r="AL24">
        <f>Distances!AL24/(Times!$C$85)</f>
        <v>-0.72</v>
      </c>
      <c r="AM24">
        <f>Distances!AM24/(Times!$C$85)</f>
        <v>-0.72</v>
      </c>
      <c r="AN24">
        <f>Distances!AN24/(Times!$C$85)</f>
        <v>-0.72</v>
      </c>
      <c r="AO24">
        <f>Distances!AO24/(Times!$C$85)</f>
        <v>-0.72</v>
      </c>
      <c r="AP24">
        <f>Distances!AP24/(Times!$C$85)</f>
        <v>-0.72</v>
      </c>
      <c r="AQ24">
        <f>Distances!AQ24/(Times!$C$85)</f>
        <v>-0.72</v>
      </c>
      <c r="AR24">
        <f>Distances!AR24/(Times!$C$85)</f>
        <v>-0.72</v>
      </c>
      <c r="AS24">
        <f>Distances!AS24/(Times!$C$85)</f>
        <v>-0.72</v>
      </c>
      <c r="AT24">
        <f>Distances!AT24/(Times!$C$85)</f>
        <v>-0.72</v>
      </c>
      <c r="AU24">
        <f>Distances!AU24/(Times!$C$85)</f>
        <v>-0.72</v>
      </c>
      <c r="AV24">
        <f>Distances!AV24/(Times!$C$85)</f>
        <v>-0.72</v>
      </c>
      <c r="AW24">
        <f>Distances!AW24/(Times!$C$85)</f>
        <v>-0.72</v>
      </c>
      <c r="AX24">
        <f>Distances!AX24/(Times!$C$85)</f>
        <v>-0.72</v>
      </c>
      <c r="AY24">
        <f>Distances!AY24/(Times!$C$85)</f>
        <v>-0.72</v>
      </c>
      <c r="AZ24">
        <f>Distances!AZ24/(Times!$C$85)</f>
        <v>-0.72</v>
      </c>
      <c r="BA24">
        <f>Distances!BA24/(Times!$C$85)</f>
        <v>-0.72</v>
      </c>
      <c r="BB24">
        <f>Distances!BB24/(Times!$C$85)</f>
        <v>-0.72</v>
      </c>
      <c r="BC24">
        <f>Distances!BC24/(Times!$C$85)</f>
        <v>-0.72</v>
      </c>
      <c r="BD24">
        <f>Distances!BD24/(Times!$C$85)</f>
        <v>-0.72</v>
      </c>
      <c r="BE24">
        <f>Distances!BE24/(Times!$C$85)</f>
        <v>-0.72</v>
      </c>
      <c r="BF24">
        <f>Distances!BF24/(Times!$C$85)</f>
        <v>-0.72</v>
      </c>
      <c r="BG24">
        <f>Distances!BG24/(Times!$C$85)</f>
        <v>-0.72</v>
      </c>
      <c r="BH24">
        <f>Distances!BH24/(Times!$C$85)</f>
        <v>-0.72</v>
      </c>
      <c r="BI24">
        <f>Distances!BI24/(Times!$C$85)</f>
        <v>-0.72</v>
      </c>
      <c r="BJ24">
        <f>Distances!BJ24/(Times!$C$85)</f>
        <v>-0.72</v>
      </c>
      <c r="BK24">
        <f>Distances!BK24/(Times!$C$85)</f>
        <v>-0.72</v>
      </c>
      <c r="BL24">
        <f>Distances!BL24/(Times!$C$85)</f>
        <v>-0.72</v>
      </c>
      <c r="BM24">
        <f>Distances!BM24/(Times!$C$85)</f>
        <v>-0.72</v>
      </c>
      <c r="BN24">
        <f>Distances!BN24/(Times!$C$85)</f>
        <v>-0.72</v>
      </c>
      <c r="BO24">
        <f>Distances!BO24/(Times!$C$85)</f>
        <v>-0.72</v>
      </c>
      <c r="BP24">
        <f>Distances!BP24/(Times!$C$85)</f>
        <v>-0.72</v>
      </c>
      <c r="BQ24">
        <f>Distances!BQ24/(Times!$C$85)</f>
        <v>-0.72</v>
      </c>
      <c r="BR24">
        <f>Distances!BR24/(Times!$C$85)</f>
        <v>-0.72</v>
      </c>
      <c r="BS24">
        <f>Distances!BS24/(Times!$C$85)</f>
        <v>-0.72</v>
      </c>
      <c r="BT24">
        <f>Distances!BT24/(Times!$C$85)</f>
        <v>-0.72</v>
      </c>
      <c r="BU24">
        <f>Distances!BU24/(Times!$C$85)</f>
        <v>-0.72</v>
      </c>
      <c r="BV24">
        <f>Distances!BV24/(Times!$C$85)</f>
        <v>-0.72</v>
      </c>
      <c r="BW24">
        <f>Distances!BW24/(Times!$C$85)</f>
        <v>-0.72</v>
      </c>
      <c r="BX24">
        <f>Distances!BX24/(Times!$C$85)</f>
        <v>-0.72</v>
      </c>
      <c r="BY24">
        <f>Distances!BY24/(Times!$C$85)</f>
        <v>-0.72</v>
      </c>
      <c r="BZ24">
        <f>Distances!BZ24/(Times!$C$85)</f>
        <v>-0.72</v>
      </c>
      <c r="CA24">
        <f>Distances!CA24/(Times!$C$85)</f>
        <v>52.56</v>
      </c>
      <c r="CB24">
        <f>Distances!CB24/(Times!$C$85)</f>
        <v>-0.72</v>
      </c>
      <c r="CC24">
        <f>Distances!CC24/(Times!$C$85)</f>
        <v>-0.72</v>
      </c>
      <c r="CD24">
        <f>Distances!CD24/(Times!$C$85)</f>
        <v>-0.72</v>
      </c>
    </row>
    <row r="25" spans="1:82">
      <c r="A25" s="632">
        <v>24</v>
      </c>
      <c r="B25">
        <f>Distances!B25/(Times!$C$85)</f>
        <v>-0.72</v>
      </c>
      <c r="C25">
        <f>Distances!C25/(Times!$C$85)</f>
        <v>-0.72</v>
      </c>
      <c r="D25">
        <f>Distances!D25/(Times!$C$85)</f>
        <v>-0.72</v>
      </c>
      <c r="E25">
        <f>Distances!E25/(Times!$C$85)</f>
        <v>-0.72</v>
      </c>
      <c r="F25">
        <f>Distances!F25/(Times!$C$85)</f>
        <v>-0.72</v>
      </c>
      <c r="G25">
        <f>Distances!G25/(Times!$C$85)</f>
        <v>-0.72</v>
      </c>
      <c r="H25">
        <f>Distances!H25/(Times!$C$85)</f>
        <v>-0.72</v>
      </c>
      <c r="I25">
        <f>Distances!I25/(Times!$C$85)</f>
        <v>-0.72</v>
      </c>
      <c r="J25">
        <f>Distances!J25/(Times!$C$85)</f>
        <v>-0.72</v>
      </c>
      <c r="K25">
        <f>Distances!K25/(Times!$C$85)</f>
        <v>-0.72</v>
      </c>
      <c r="L25">
        <f>Distances!L25/(Times!$C$85)</f>
        <v>-0.72</v>
      </c>
      <c r="M25">
        <f>Distances!M25/(Times!$C$85)</f>
        <v>-0.72</v>
      </c>
      <c r="N25">
        <f>Distances!N25/(Times!$C$85)</f>
        <v>-0.72</v>
      </c>
      <c r="O25">
        <f>Distances!O25/(Times!$C$85)</f>
        <v>-0.72</v>
      </c>
      <c r="P25">
        <f>Distances!P25/(Times!$C$85)</f>
        <v>-0.72</v>
      </c>
      <c r="Q25">
        <f>Distances!Q25/(Times!$C$85)</f>
        <v>-0.72</v>
      </c>
      <c r="R25">
        <f>Distances!R25/(Times!$C$85)</f>
        <v>-0.72</v>
      </c>
      <c r="S25">
        <f>Distances!S25/(Times!$C$85)</f>
        <v>-0.72</v>
      </c>
      <c r="T25">
        <f>Distances!T25/(Times!$C$85)</f>
        <v>-0.72</v>
      </c>
      <c r="U25">
        <f>Distances!U25/(Times!$C$85)</f>
        <v>-0.72</v>
      </c>
      <c r="V25">
        <f>Distances!V25/(Times!$C$85)</f>
        <v>-0.72</v>
      </c>
      <c r="W25">
        <f>Distances!W25/(Times!$C$85)</f>
        <v>-0.72</v>
      </c>
      <c r="X25">
        <f>Distances!X25/(Times!$C$85)</f>
        <v>151.92000000000002</v>
      </c>
      <c r="Y25">
        <f>Distances!Y25/(Times!$C$85)</f>
        <v>-0.72</v>
      </c>
      <c r="Z25">
        <f>Distances!Z25/(Times!$C$85)</f>
        <v>57.6</v>
      </c>
      <c r="AA25">
        <f>Distances!AA25/(Times!$C$85)</f>
        <v>64.08</v>
      </c>
      <c r="AB25">
        <f>Distances!AB25/(Times!$C$85)</f>
        <v>-0.72</v>
      </c>
      <c r="AC25">
        <f>Distances!AC25/(Times!$C$85)</f>
        <v>-0.72</v>
      </c>
      <c r="AD25">
        <f>Distances!AD25/(Times!$C$85)</f>
        <v>-0.72</v>
      </c>
      <c r="AE25">
        <f>Distances!AE25/(Times!$C$85)</f>
        <v>-0.72</v>
      </c>
      <c r="AF25">
        <f>Distances!AF25/(Times!$C$85)</f>
        <v>-0.72</v>
      </c>
      <c r="AG25">
        <f>Distances!AG25/(Times!$C$85)</f>
        <v>-0.72</v>
      </c>
      <c r="AH25">
        <f>Distances!AH25/(Times!$C$85)</f>
        <v>-0.72</v>
      </c>
      <c r="AI25">
        <f>Distances!AI25/(Times!$C$85)</f>
        <v>-0.72</v>
      </c>
      <c r="AJ25">
        <f>Distances!AJ25/(Times!$C$85)</f>
        <v>-0.72</v>
      </c>
      <c r="AK25">
        <f>Distances!AK25/(Times!$C$85)</f>
        <v>-0.72</v>
      </c>
      <c r="AL25">
        <f>Distances!AL25/(Times!$C$85)</f>
        <v>-0.72</v>
      </c>
      <c r="AM25">
        <f>Distances!AM25/(Times!$C$85)</f>
        <v>-0.72</v>
      </c>
      <c r="AN25">
        <f>Distances!AN25/(Times!$C$85)</f>
        <v>-0.72</v>
      </c>
      <c r="AO25">
        <f>Distances!AO25/(Times!$C$85)</f>
        <v>-0.72</v>
      </c>
      <c r="AP25">
        <f>Distances!AP25/(Times!$C$85)</f>
        <v>-0.72</v>
      </c>
      <c r="AQ25">
        <f>Distances!AQ25/(Times!$C$85)</f>
        <v>-0.72</v>
      </c>
      <c r="AR25">
        <f>Distances!AR25/(Times!$C$85)</f>
        <v>-0.72</v>
      </c>
      <c r="AS25">
        <f>Distances!AS25/(Times!$C$85)</f>
        <v>-0.72</v>
      </c>
      <c r="AT25">
        <f>Distances!AT25/(Times!$C$85)</f>
        <v>-0.72</v>
      </c>
      <c r="AU25">
        <f>Distances!AU25/(Times!$C$85)</f>
        <v>-0.72</v>
      </c>
      <c r="AV25">
        <f>Distances!AV25/(Times!$C$85)</f>
        <v>-0.72</v>
      </c>
      <c r="AW25">
        <f>Distances!AW25/(Times!$C$85)</f>
        <v>-0.72</v>
      </c>
      <c r="AX25">
        <f>Distances!AX25/(Times!$C$85)</f>
        <v>-0.72</v>
      </c>
      <c r="AY25">
        <f>Distances!AY25/(Times!$C$85)</f>
        <v>-0.72</v>
      </c>
      <c r="AZ25">
        <f>Distances!AZ25/(Times!$C$85)</f>
        <v>-0.72</v>
      </c>
      <c r="BA25">
        <f>Distances!BA25/(Times!$C$85)</f>
        <v>-0.72</v>
      </c>
      <c r="BB25">
        <f>Distances!BB25/(Times!$C$85)</f>
        <v>-0.72</v>
      </c>
      <c r="BC25">
        <f>Distances!BC25/(Times!$C$85)</f>
        <v>-0.72</v>
      </c>
      <c r="BD25">
        <f>Distances!BD25/(Times!$C$85)</f>
        <v>-0.72</v>
      </c>
      <c r="BE25">
        <f>Distances!BE25/(Times!$C$85)</f>
        <v>-0.72</v>
      </c>
      <c r="BF25">
        <f>Distances!BF25/(Times!$C$85)</f>
        <v>-0.72</v>
      </c>
      <c r="BG25">
        <f>Distances!BG25/(Times!$C$85)</f>
        <v>-0.72</v>
      </c>
      <c r="BH25">
        <f>Distances!BH25/(Times!$C$85)</f>
        <v>-0.72</v>
      </c>
      <c r="BI25">
        <f>Distances!BI25/(Times!$C$85)</f>
        <v>-0.72</v>
      </c>
      <c r="BJ25">
        <f>Distances!BJ25/(Times!$C$85)</f>
        <v>-0.72</v>
      </c>
      <c r="BK25">
        <f>Distances!BK25/(Times!$C$85)</f>
        <v>-0.72</v>
      </c>
      <c r="BL25">
        <f>Distances!BL25/(Times!$C$85)</f>
        <v>-0.72</v>
      </c>
      <c r="BM25">
        <f>Distances!BM25/(Times!$C$85)</f>
        <v>-0.72</v>
      </c>
      <c r="BN25">
        <f>Distances!BN25/(Times!$C$85)</f>
        <v>-0.72</v>
      </c>
      <c r="BO25">
        <f>Distances!BO25/(Times!$C$85)</f>
        <v>-0.72</v>
      </c>
      <c r="BP25">
        <f>Distances!BP25/(Times!$C$85)</f>
        <v>-0.72</v>
      </c>
      <c r="BQ25">
        <f>Distances!BQ25/(Times!$C$85)</f>
        <v>-0.72</v>
      </c>
      <c r="BR25">
        <f>Distances!BR25/(Times!$C$85)</f>
        <v>-0.72</v>
      </c>
      <c r="BS25">
        <f>Distances!BS25/(Times!$C$85)</f>
        <v>-0.72</v>
      </c>
      <c r="BT25">
        <f>Distances!BT25/(Times!$C$85)</f>
        <v>-0.72</v>
      </c>
      <c r="BU25">
        <f>Distances!BU25/(Times!$C$85)</f>
        <v>-0.72</v>
      </c>
      <c r="BV25">
        <f>Distances!BV25/(Times!$C$85)</f>
        <v>-0.72</v>
      </c>
      <c r="BW25">
        <f>Distances!BW25/(Times!$C$85)</f>
        <v>-0.72</v>
      </c>
      <c r="BX25">
        <f>Distances!BX25/(Times!$C$85)</f>
        <v>-0.72</v>
      </c>
      <c r="BY25">
        <f>Distances!BY25/(Times!$C$85)</f>
        <v>-0.72</v>
      </c>
      <c r="BZ25">
        <f>Distances!BZ25/(Times!$C$85)</f>
        <v>-0.72</v>
      </c>
      <c r="CA25">
        <f>Distances!CA25/(Times!$C$85)</f>
        <v>-0.72</v>
      </c>
      <c r="CB25">
        <f>Distances!CB25/(Times!$C$85)</f>
        <v>-0.72</v>
      </c>
      <c r="CC25">
        <f>Distances!CC25/(Times!$C$85)</f>
        <v>-0.72</v>
      </c>
      <c r="CD25">
        <f>Distances!CD25/(Times!$C$85)</f>
        <v>-0.72</v>
      </c>
    </row>
    <row r="26" spans="1:82">
      <c r="A26" s="632">
        <v>25</v>
      </c>
      <c r="B26">
        <f>Distances!B26/(Times!$C$85)</f>
        <v>-0.72</v>
      </c>
      <c r="C26">
        <f>Distances!C26/(Times!$C$85)</f>
        <v>-0.72</v>
      </c>
      <c r="D26">
        <f>Distances!D26/(Times!$C$85)</f>
        <v>-0.72</v>
      </c>
      <c r="E26">
        <f>Distances!E26/(Times!$C$85)</f>
        <v>-0.72</v>
      </c>
      <c r="F26">
        <f>Distances!F26/(Times!$C$85)</f>
        <v>-0.72</v>
      </c>
      <c r="G26">
        <f>Distances!G26/(Times!$C$85)</f>
        <v>-0.72</v>
      </c>
      <c r="H26">
        <f>Distances!H26/(Times!$C$85)</f>
        <v>-0.72</v>
      </c>
      <c r="I26">
        <f>Distances!I26/(Times!$C$85)</f>
        <v>-0.72</v>
      </c>
      <c r="J26">
        <f>Distances!J26/(Times!$C$85)</f>
        <v>-0.72</v>
      </c>
      <c r="K26">
        <f>Distances!K26/(Times!$C$85)</f>
        <v>-0.72</v>
      </c>
      <c r="L26">
        <f>Distances!L26/(Times!$C$85)</f>
        <v>-0.72</v>
      </c>
      <c r="M26">
        <f>Distances!M26/(Times!$C$85)</f>
        <v>-0.72</v>
      </c>
      <c r="N26">
        <f>Distances!N26/(Times!$C$85)</f>
        <v>-0.72</v>
      </c>
      <c r="O26">
        <f>Distances!O26/(Times!$C$85)</f>
        <v>-0.72</v>
      </c>
      <c r="P26">
        <f>Distances!P26/(Times!$C$85)</f>
        <v>-0.72</v>
      </c>
      <c r="Q26">
        <f>Distances!Q26/(Times!$C$85)</f>
        <v>-0.72</v>
      </c>
      <c r="R26">
        <f>Distances!R26/(Times!$C$85)</f>
        <v>-0.72</v>
      </c>
      <c r="S26">
        <f>Distances!S26/(Times!$C$85)</f>
        <v>-0.72</v>
      </c>
      <c r="T26">
        <f>Distances!T26/(Times!$C$85)</f>
        <v>-0.72</v>
      </c>
      <c r="U26">
        <f>Distances!U26/(Times!$C$85)</f>
        <v>-0.72</v>
      </c>
      <c r="V26">
        <f>Distances!V26/(Times!$C$85)</f>
        <v>-0.72</v>
      </c>
      <c r="W26">
        <f>Distances!W26/(Times!$C$85)</f>
        <v>-0.72</v>
      </c>
      <c r="X26">
        <f>Distances!X26/(Times!$C$85)</f>
        <v>-0.72</v>
      </c>
      <c r="Y26">
        <f>Distances!Y26/(Times!$C$85)</f>
        <v>57.6</v>
      </c>
      <c r="Z26">
        <f>Distances!Z26/(Times!$C$85)</f>
        <v>-0.72</v>
      </c>
      <c r="AA26">
        <f>Distances!AA26/(Times!$C$85)</f>
        <v>72</v>
      </c>
      <c r="AB26">
        <f>Distances!AB26/(Times!$C$85)</f>
        <v>-0.72</v>
      </c>
      <c r="AC26">
        <f>Distances!AC26/(Times!$C$85)</f>
        <v>-0.72</v>
      </c>
      <c r="AD26">
        <f>Distances!AD26/(Times!$C$85)</f>
        <v>-0.72</v>
      </c>
      <c r="AE26">
        <f>Distances!AE26/(Times!$C$85)</f>
        <v>-0.72</v>
      </c>
      <c r="AF26">
        <f>Distances!AF26/(Times!$C$85)</f>
        <v>-0.72</v>
      </c>
      <c r="AG26">
        <f>Distances!AG26/(Times!$C$85)</f>
        <v>-0.72</v>
      </c>
      <c r="AH26">
        <f>Distances!AH26/(Times!$C$85)</f>
        <v>-0.72</v>
      </c>
      <c r="AI26">
        <f>Distances!AI26/(Times!$C$85)</f>
        <v>-0.72</v>
      </c>
      <c r="AJ26">
        <f>Distances!AJ26/(Times!$C$85)</f>
        <v>-0.72</v>
      </c>
      <c r="AK26">
        <f>Distances!AK26/(Times!$C$85)</f>
        <v>-0.72</v>
      </c>
      <c r="AL26">
        <f>Distances!AL26/(Times!$C$85)</f>
        <v>-0.72</v>
      </c>
      <c r="AM26">
        <f>Distances!AM26/(Times!$C$85)</f>
        <v>-0.72</v>
      </c>
      <c r="AN26">
        <f>Distances!AN26/(Times!$C$85)</f>
        <v>-0.72</v>
      </c>
      <c r="AO26">
        <f>Distances!AO26/(Times!$C$85)</f>
        <v>-0.72</v>
      </c>
      <c r="AP26">
        <f>Distances!AP26/(Times!$C$85)</f>
        <v>-0.72</v>
      </c>
      <c r="AQ26">
        <f>Distances!AQ26/(Times!$C$85)</f>
        <v>-0.72</v>
      </c>
      <c r="AR26">
        <f>Distances!AR26/(Times!$C$85)</f>
        <v>-0.72</v>
      </c>
      <c r="AS26">
        <f>Distances!AS26/(Times!$C$85)</f>
        <v>-0.72</v>
      </c>
      <c r="AT26">
        <f>Distances!AT26/(Times!$C$85)</f>
        <v>-0.72</v>
      </c>
      <c r="AU26">
        <f>Distances!AU26/(Times!$C$85)</f>
        <v>-0.72</v>
      </c>
      <c r="AV26">
        <f>Distances!AV26/(Times!$C$85)</f>
        <v>-0.72</v>
      </c>
      <c r="AW26">
        <f>Distances!AW26/(Times!$C$85)</f>
        <v>-0.72</v>
      </c>
      <c r="AX26">
        <f>Distances!AX26/(Times!$C$85)</f>
        <v>-0.72</v>
      </c>
      <c r="AY26">
        <f>Distances!AY26/(Times!$C$85)</f>
        <v>-0.72</v>
      </c>
      <c r="AZ26">
        <f>Distances!AZ26/(Times!$C$85)</f>
        <v>-0.72</v>
      </c>
      <c r="BA26">
        <f>Distances!BA26/(Times!$C$85)</f>
        <v>-0.72</v>
      </c>
      <c r="BB26">
        <f>Distances!BB26/(Times!$C$85)</f>
        <v>-0.72</v>
      </c>
      <c r="BC26">
        <f>Distances!BC26/(Times!$C$85)</f>
        <v>-0.72</v>
      </c>
      <c r="BD26">
        <f>Distances!BD26/(Times!$C$85)</f>
        <v>-0.72</v>
      </c>
      <c r="BE26">
        <f>Distances!BE26/(Times!$C$85)</f>
        <v>-0.72</v>
      </c>
      <c r="BF26">
        <f>Distances!BF26/(Times!$C$85)</f>
        <v>-0.72</v>
      </c>
      <c r="BG26">
        <f>Distances!BG26/(Times!$C$85)</f>
        <v>-0.72</v>
      </c>
      <c r="BH26">
        <f>Distances!BH26/(Times!$C$85)</f>
        <v>-0.72</v>
      </c>
      <c r="BI26">
        <f>Distances!BI26/(Times!$C$85)</f>
        <v>-0.72</v>
      </c>
      <c r="BJ26">
        <f>Distances!BJ26/(Times!$C$85)</f>
        <v>-0.72</v>
      </c>
      <c r="BK26">
        <f>Distances!BK26/(Times!$C$85)</f>
        <v>-0.72</v>
      </c>
      <c r="BL26">
        <f>Distances!BL26/(Times!$C$85)</f>
        <v>-0.72</v>
      </c>
      <c r="BM26">
        <f>Distances!BM26/(Times!$C$85)</f>
        <v>-0.72</v>
      </c>
      <c r="BN26">
        <f>Distances!BN26/(Times!$C$85)</f>
        <v>-0.72</v>
      </c>
      <c r="BO26">
        <f>Distances!BO26/(Times!$C$85)</f>
        <v>-0.72</v>
      </c>
      <c r="BP26">
        <f>Distances!BP26/(Times!$C$85)</f>
        <v>-0.72</v>
      </c>
      <c r="BQ26">
        <f>Distances!BQ26/(Times!$C$85)</f>
        <v>-0.72</v>
      </c>
      <c r="BR26">
        <f>Distances!BR26/(Times!$C$85)</f>
        <v>-0.72</v>
      </c>
      <c r="BS26">
        <f>Distances!BS26/(Times!$C$85)</f>
        <v>-0.72</v>
      </c>
      <c r="BT26">
        <f>Distances!BT26/(Times!$C$85)</f>
        <v>-0.72</v>
      </c>
      <c r="BU26">
        <f>Distances!BU26/(Times!$C$85)</f>
        <v>-0.72</v>
      </c>
      <c r="BV26">
        <f>Distances!BV26/(Times!$C$85)</f>
        <v>-0.72</v>
      </c>
      <c r="BW26">
        <f>Distances!BW26/(Times!$C$85)</f>
        <v>-0.72</v>
      </c>
      <c r="BX26">
        <f>Distances!BX26/(Times!$C$85)</f>
        <v>-0.72</v>
      </c>
      <c r="BY26">
        <f>Distances!BY26/(Times!$C$85)</f>
        <v>-0.72</v>
      </c>
      <c r="BZ26">
        <f>Distances!BZ26/(Times!$C$85)</f>
        <v>-0.72</v>
      </c>
      <c r="CA26">
        <f>Distances!CA26/(Times!$C$85)</f>
        <v>-0.72</v>
      </c>
      <c r="CB26">
        <f>Distances!CB26/(Times!$C$85)</f>
        <v>-0.72</v>
      </c>
      <c r="CC26">
        <f>Distances!CC26/(Times!$C$85)</f>
        <v>-0.72</v>
      </c>
      <c r="CD26">
        <f>Distances!CD26/(Times!$C$85)</f>
        <v>-0.72</v>
      </c>
    </row>
    <row r="27" spans="1:82">
      <c r="A27" s="632">
        <v>26</v>
      </c>
      <c r="B27">
        <f>Distances!B27/(Times!$C$85)</f>
        <v>-0.72</v>
      </c>
      <c r="C27">
        <f>Distances!C27/(Times!$C$85)</f>
        <v>-0.72</v>
      </c>
      <c r="D27">
        <f>Distances!D27/(Times!$C$85)</f>
        <v>-0.72</v>
      </c>
      <c r="E27">
        <f>Distances!E27/(Times!$C$85)</f>
        <v>-0.72</v>
      </c>
      <c r="F27">
        <f>Distances!F27/(Times!$C$85)</f>
        <v>-0.72</v>
      </c>
      <c r="G27">
        <f>Distances!G27/(Times!$C$85)</f>
        <v>-0.72</v>
      </c>
      <c r="H27">
        <f>Distances!H27/(Times!$C$85)</f>
        <v>-0.72</v>
      </c>
      <c r="I27">
        <f>Distances!I27/(Times!$C$85)</f>
        <v>-0.72</v>
      </c>
      <c r="J27">
        <f>Distances!J27/(Times!$C$85)</f>
        <v>-0.72</v>
      </c>
      <c r="K27">
        <f>Distances!K27/(Times!$C$85)</f>
        <v>-0.72</v>
      </c>
      <c r="L27">
        <f>Distances!L27/(Times!$C$85)</f>
        <v>-0.72</v>
      </c>
      <c r="M27">
        <f>Distances!M27/(Times!$C$85)</f>
        <v>-0.72</v>
      </c>
      <c r="N27">
        <f>Distances!N27/(Times!$C$85)</f>
        <v>-0.72</v>
      </c>
      <c r="O27">
        <f>Distances!O27/(Times!$C$85)</f>
        <v>-0.72</v>
      </c>
      <c r="P27">
        <f>Distances!P27/(Times!$C$85)</f>
        <v>-0.72</v>
      </c>
      <c r="Q27">
        <f>Distances!Q27/(Times!$C$85)</f>
        <v>-0.72</v>
      </c>
      <c r="R27">
        <f>Distances!R27/(Times!$C$85)</f>
        <v>-0.72</v>
      </c>
      <c r="S27">
        <f>Distances!S27/(Times!$C$85)</f>
        <v>-0.72</v>
      </c>
      <c r="T27">
        <f>Distances!T27/(Times!$C$85)</f>
        <v>-0.72</v>
      </c>
      <c r="U27">
        <f>Distances!U27/(Times!$C$85)</f>
        <v>-0.72</v>
      </c>
      <c r="V27">
        <f>Distances!V27/(Times!$C$85)</f>
        <v>-0.72</v>
      </c>
      <c r="W27">
        <f>Distances!W27/(Times!$C$85)</f>
        <v>-0.72</v>
      </c>
      <c r="X27">
        <f>Distances!X27/(Times!$C$85)</f>
        <v>-0.72</v>
      </c>
      <c r="Y27">
        <f>Distances!Y27/(Times!$C$85)</f>
        <v>64.08</v>
      </c>
      <c r="Z27">
        <f>Distances!Z27/(Times!$C$85)</f>
        <v>72</v>
      </c>
      <c r="AA27">
        <f>Distances!AA27/(Times!$C$85)</f>
        <v>-0.72</v>
      </c>
      <c r="AB27">
        <f>Distances!AB27/(Times!$C$85)</f>
        <v>12.24</v>
      </c>
      <c r="AC27">
        <f>Distances!AC27/(Times!$C$85)</f>
        <v>-0.72</v>
      </c>
      <c r="AD27">
        <f>Distances!AD27/(Times!$C$85)</f>
        <v>-0.72</v>
      </c>
      <c r="AE27">
        <f>Distances!AE27/(Times!$C$85)</f>
        <v>-0.72</v>
      </c>
      <c r="AF27">
        <f>Distances!AF27/(Times!$C$85)</f>
        <v>-0.72</v>
      </c>
      <c r="AG27">
        <f>Distances!AG27/(Times!$C$85)</f>
        <v>-0.72</v>
      </c>
      <c r="AH27">
        <f>Distances!AH27/(Times!$C$85)</f>
        <v>-0.72</v>
      </c>
      <c r="AI27">
        <f>Distances!AI27/(Times!$C$85)</f>
        <v>-0.72</v>
      </c>
      <c r="AJ27">
        <f>Distances!AJ27/(Times!$C$85)</f>
        <v>-0.72</v>
      </c>
      <c r="AK27">
        <f>Distances!AK27/(Times!$C$85)</f>
        <v>-0.72</v>
      </c>
      <c r="AL27">
        <f>Distances!AL27/(Times!$C$85)</f>
        <v>-0.72</v>
      </c>
      <c r="AM27">
        <f>Distances!AM27/(Times!$C$85)</f>
        <v>-0.72</v>
      </c>
      <c r="AN27">
        <f>Distances!AN27/(Times!$C$85)</f>
        <v>-0.72</v>
      </c>
      <c r="AO27">
        <f>Distances!AO27/(Times!$C$85)</f>
        <v>-0.72</v>
      </c>
      <c r="AP27">
        <f>Distances!AP27/(Times!$C$85)</f>
        <v>-0.72</v>
      </c>
      <c r="AQ27">
        <f>Distances!AQ27/(Times!$C$85)</f>
        <v>-0.72</v>
      </c>
      <c r="AR27">
        <f>Distances!AR27/(Times!$C$85)</f>
        <v>-0.72</v>
      </c>
      <c r="AS27">
        <f>Distances!AS27/(Times!$C$85)</f>
        <v>-0.72</v>
      </c>
      <c r="AT27">
        <f>Distances!AT27/(Times!$C$85)</f>
        <v>-0.72</v>
      </c>
      <c r="AU27">
        <f>Distances!AU27/(Times!$C$85)</f>
        <v>-0.72</v>
      </c>
      <c r="AV27">
        <f>Distances!AV27/(Times!$C$85)</f>
        <v>-0.72</v>
      </c>
      <c r="AW27">
        <f>Distances!AW27/(Times!$C$85)</f>
        <v>-0.72</v>
      </c>
      <c r="AX27">
        <f>Distances!AX27/(Times!$C$85)</f>
        <v>-0.72</v>
      </c>
      <c r="AY27">
        <f>Distances!AY27/(Times!$C$85)</f>
        <v>-0.72</v>
      </c>
      <c r="AZ27">
        <f>Distances!AZ27/(Times!$C$85)</f>
        <v>-0.72</v>
      </c>
      <c r="BA27">
        <f>Distances!BA27/(Times!$C$85)</f>
        <v>-0.72</v>
      </c>
      <c r="BB27">
        <f>Distances!BB27/(Times!$C$85)</f>
        <v>-0.72</v>
      </c>
      <c r="BC27">
        <f>Distances!BC27/(Times!$C$85)</f>
        <v>-0.72</v>
      </c>
      <c r="BD27">
        <f>Distances!BD27/(Times!$C$85)</f>
        <v>-0.72</v>
      </c>
      <c r="BE27">
        <f>Distances!BE27/(Times!$C$85)</f>
        <v>-0.72</v>
      </c>
      <c r="BF27">
        <f>Distances!BF27/(Times!$C$85)</f>
        <v>-0.72</v>
      </c>
      <c r="BG27">
        <f>Distances!BG27/(Times!$C$85)</f>
        <v>-0.72</v>
      </c>
      <c r="BH27">
        <f>Distances!BH27/(Times!$C$85)</f>
        <v>-0.72</v>
      </c>
      <c r="BI27">
        <f>Distances!BI27/(Times!$C$85)</f>
        <v>-0.72</v>
      </c>
      <c r="BJ27">
        <f>Distances!BJ27/(Times!$C$85)</f>
        <v>-0.72</v>
      </c>
      <c r="BK27">
        <f>Distances!BK27/(Times!$C$85)</f>
        <v>-0.72</v>
      </c>
      <c r="BL27">
        <f>Distances!BL27/(Times!$C$85)</f>
        <v>-0.72</v>
      </c>
      <c r="BM27">
        <f>Distances!BM27/(Times!$C$85)</f>
        <v>-0.72</v>
      </c>
      <c r="BN27">
        <f>Distances!BN27/(Times!$C$85)</f>
        <v>-0.72</v>
      </c>
      <c r="BO27">
        <f>Distances!BO27/(Times!$C$85)</f>
        <v>-0.72</v>
      </c>
      <c r="BP27">
        <f>Distances!BP27/(Times!$C$85)</f>
        <v>-0.72</v>
      </c>
      <c r="BQ27">
        <f>Distances!BQ27/(Times!$C$85)</f>
        <v>-0.72</v>
      </c>
      <c r="BR27">
        <f>Distances!BR27/(Times!$C$85)</f>
        <v>-0.72</v>
      </c>
      <c r="BS27">
        <f>Distances!BS27/(Times!$C$85)</f>
        <v>-0.72</v>
      </c>
      <c r="BT27">
        <f>Distances!BT27/(Times!$C$85)</f>
        <v>-0.72</v>
      </c>
      <c r="BU27">
        <f>Distances!BU27/(Times!$C$85)</f>
        <v>-0.72</v>
      </c>
      <c r="BV27">
        <f>Distances!BV27/(Times!$C$85)</f>
        <v>-0.72</v>
      </c>
      <c r="BW27">
        <f>Distances!BW27/(Times!$C$85)</f>
        <v>-0.72</v>
      </c>
      <c r="BX27">
        <f>Distances!BX27/(Times!$C$85)</f>
        <v>-0.72</v>
      </c>
      <c r="BY27">
        <f>Distances!BY27/(Times!$C$85)</f>
        <v>-0.72</v>
      </c>
      <c r="BZ27">
        <f>Distances!BZ27/(Times!$C$85)</f>
        <v>-0.72</v>
      </c>
      <c r="CA27">
        <f>Distances!CA27/(Times!$C$85)</f>
        <v>-0.72</v>
      </c>
      <c r="CB27">
        <f>Distances!CB27/(Times!$C$85)</f>
        <v>-0.72</v>
      </c>
      <c r="CC27">
        <f>Distances!CC27/(Times!$C$85)</f>
        <v>-0.72</v>
      </c>
      <c r="CD27">
        <f>Distances!CD27/(Times!$C$85)</f>
        <v>-0.72</v>
      </c>
    </row>
    <row r="28" spans="1:82">
      <c r="A28" s="632">
        <v>27</v>
      </c>
      <c r="B28">
        <f>Distances!B28/(Times!$C$85)</f>
        <v>-0.72</v>
      </c>
      <c r="C28">
        <f>Distances!C28/(Times!$C$85)</f>
        <v>-0.72</v>
      </c>
      <c r="D28">
        <f>Distances!D28/(Times!$C$85)</f>
        <v>-0.72</v>
      </c>
      <c r="E28">
        <f>Distances!E28/(Times!$C$85)</f>
        <v>-0.72</v>
      </c>
      <c r="F28">
        <f>Distances!F28/(Times!$C$85)</f>
        <v>-0.72</v>
      </c>
      <c r="G28">
        <f>Distances!G28/(Times!$C$85)</f>
        <v>-0.72</v>
      </c>
      <c r="H28">
        <f>Distances!H28/(Times!$C$85)</f>
        <v>-0.72</v>
      </c>
      <c r="I28">
        <f>Distances!I28/(Times!$C$85)</f>
        <v>-0.72</v>
      </c>
      <c r="J28">
        <f>Distances!J28/(Times!$C$85)</f>
        <v>-0.72</v>
      </c>
      <c r="K28">
        <f>Distances!K28/(Times!$C$85)</f>
        <v>-0.72</v>
      </c>
      <c r="L28">
        <f>Distances!L28/(Times!$C$85)</f>
        <v>-0.72</v>
      </c>
      <c r="M28">
        <f>Distances!M28/(Times!$C$85)</f>
        <v>-0.72</v>
      </c>
      <c r="N28">
        <f>Distances!N28/(Times!$C$85)</f>
        <v>-0.72</v>
      </c>
      <c r="O28">
        <f>Distances!O28/(Times!$C$85)</f>
        <v>-0.72</v>
      </c>
      <c r="P28">
        <f>Distances!P28/(Times!$C$85)</f>
        <v>-0.72</v>
      </c>
      <c r="Q28">
        <f>Distances!Q28/(Times!$C$85)</f>
        <v>-0.72</v>
      </c>
      <c r="R28">
        <f>Distances!R28/(Times!$C$85)</f>
        <v>-0.72</v>
      </c>
      <c r="S28">
        <f>Distances!S28/(Times!$C$85)</f>
        <v>-0.72</v>
      </c>
      <c r="T28">
        <f>Distances!T28/(Times!$C$85)</f>
        <v>-0.72</v>
      </c>
      <c r="U28">
        <f>Distances!U28/(Times!$C$85)</f>
        <v>-0.72</v>
      </c>
      <c r="V28">
        <f>Distances!V28/(Times!$C$85)</f>
        <v>-0.72</v>
      </c>
      <c r="W28">
        <f>Distances!W28/(Times!$C$85)</f>
        <v>-0.72</v>
      </c>
      <c r="X28">
        <f>Distances!X28/(Times!$C$85)</f>
        <v>-0.72</v>
      </c>
      <c r="Y28">
        <f>Distances!Y28/(Times!$C$85)</f>
        <v>-0.72</v>
      </c>
      <c r="Z28">
        <f>Distances!Z28/(Times!$C$85)</f>
        <v>-0.72</v>
      </c>
      <c r="AA28">
        <f>Distances!AA28/(Times!$C$85)</f>
        <v>12.24</v>
      </c>
      <c r="AB28">
        <f>Distances!AB28/(Times!$C$85)</f>
        <v>-0.72</v>
      </c>
      <c r="AC28">
        <f>Distances!AC28/(Times!$C$85)</f>
        <v>38.160000000000004</v>
      </c>
      <c r="AD28">
        <f>Distances!AD28/(Times!$C$85)</f>
        <v>-0.72</v>
      </c>
      <c r="AE28">
        <f>Distances!AE28/(Times!$C$85)</f>
        <v>-0.72</v>
      </c>
      <c r="AF28">
        <f>Distances!AF28/(Times!$C$85)</f>
        <v>-0.72</v>
      </c>
      <c r="AG28">
        <f>Distances!AG28/(Times!$C$85)</f>
        <v>-0.72</v>
      </c>
      <c r="AH28">
        <f>Distances!AH28/(Times!$C$85)</f>
        <v>-0.72</v>
      </c>
      <c r="AI28">
        <f>Distances!AI28/(Times!$C$85)</f>
        <v>-0.72</v>
      </c>
      <c r="AJ28">
        <f>Distances!AJ28/(Times!$C$85)</f>
        <v>-0.72</v>
      </c>
      <c r="AK28">
        <f>Distances!AK28/(Times!$C$85)</f>
        <v>-0.72</v>
      </c>
      <c r="AL28">
        <f>Distances!AL28/(Times!$C$85)</f>
        <v>-0.72</v>
      </c>
      <c r="AM28">
        <f>Distances!AM28/(Times!$C$85)</f>
        <v>-0.72</v>
      </c>
      <c r="AN28">
        <f>Distances!AN28/(Times!$C$85)</f>
        <v>-0.72</v>
      </c>
      <c r="AO28">
        <f>Distances!AO28/(Times!$C$85)</f>
        <v>-0.72</v>
      </c>
      <c r="AP28">
        <f>Distances!AP28/(Times!$C$85)</f>
        <v>-0.72</v>
      </c>
      <c r="AQ28">
        <f>Distances!AQ28/(Times!$C$85)</f>
        <v>-0.72</v>
      </c>
      <c r="AR28">
        <f>Distances!AR28/(Times!$C$85)</f>
        <v>-0.72</v>
      </c>
      <c r="AS28">
        <f>Distances!AS28/(Times!$C$85)</f>
        <v>-0.72</v>
      </c>
      <c r="AT28">
        <f>Distances!AT28/(Times!$C$85)</f>
        <v>-0.72</v>
      </c>
      <c r="AU28">
        <f>Distances!AU28/(Times!$C$85)</f>
        <v>-0.72</v>
      </c>
      <c r="AV28">
        <f>Distances!AV28/(Times!$C$85)</f>
        <v>-0.72</v>
      </c>
      <c r="AW28">
        <f>Distances!AW28/(Times!$C$85)</f>
        <v>-0.72</v>
      </c>
      <c r="AX28">
        <f>Distances!AX28/(Times!$C$85)</f>
        <v>-0.72</v>
      </c>
      <c r="AY28">
        <f>Distances!AY28/(Times!$C$85)</f>
        <v>-0.72</v>
      </c>
      <c r="AZ28">
        <f>Distances!AZ28/(Times!$C$85)</f>
        <v>-0.72</v>
      </c>
      <c r="BA28">
        <f>Distances!BA28/(Times!$C$85)</f>
        <v>-0.72</v>
      </c>
      <c r="BB28">
        <f>Distances!BB28/(Times!$C$85)</f>
        <v>-0.72</v>
      </c>
      <c r="BC28">
        <f>Distances!BC28/(Times!$C$85)</f>
        <v>-0.72</v>
      </c>
      <c r="BD28">
        <f>Distances!BD28/(Times!$C$85)</f>
        <v>-0.72</v>
      </c>
      <c r="BE28">
        <f>Distances!BE28/(Times!$C$85)</f>
        <v>-0.72</v>
      </c>
      <c r="BF28">
        <f>Distances!BF28/(Times!$C$85)</f>
        <v>-0.72</v>
      </c>
      <c r="BG28">
        <f>Distances!BG28/(Times!$C$85)</f>
        <v>-0.72</v>
      </c>
      <c r="BH28">
        <f>Distances!BH28/(Times!$C$85)</f>
        <v>-0.72</v>
      </c>
      <c r="BI28">
        <f>Distances!BI28/(Times!$C$85)</f>
        <v>-0.72</v>
      </c>
      <c r="BJ28">
        <f>Distances!BJ28/(Times!$C$85)</f>
        <v>-0.72</v>
      </c>
      <c r="BK28">
        <f>Distances!BK28/(Times!$C$85)</f>
        <v>-0.72</v>
      </c>
      <c r="BL28">
        <f>Distances!BL28/(Times!$C$85)</f>
        <v>-0.72</v>
      </c>
      <c r="BM28">
        <f>Distances!BM28/(Times!$C$85)</f>
        <v>-0.72</v>
      </c>
      <c r="BN28">
        <f>Distances!BN28/(Times!$C$85)</f>
        <v>-0.72</v>
      </c>
      <c r="BO28">
        <f>Distances!BO28/(Times!$C$85)</f>
        <v>-0.72</v>
      </c>
      <c r="BP28">
        <f>Distances!BP28/(Times!$C$85)</f>
        <v>-0.72</v>
      </c>
      <c r="BQ28">
        <f>Distances!BQ28/(Times!$C$85)</f>
        <v>-0.72</v>
      </c>
      <c r="BR28">
        <f>Distances!BR28/(Times!$C$85)</f>
        <v>-0.72</v>
      </c>
      <c r="BS28">
        <f>Distances!BS28/(Times!$C$85)</f>
        <v>-0.72</v>
      </c>
      <c r="BT28">
        <f>Distances!BT28/(Times!$C$85)</f>
        <v>-0.72</v>
      </c>
      <c r="BU28">
        <f>Distances!BU28/(Times!$C$85)</f>
        <v>-0.72</v>
      </c>
      <c r="BV28">
        <f>Distances!BV28/(Times!$C$85)</f>
        <v>-0.72</v>
      </c>
      <c r="BW28">
        <f>Distances!BW28/(Times!$C$85)</f>
        <v>-0.72</v>
      </c>
      <c r="BX28">
        <f>Distances!BX28/(Times!$C$85)</f>
        <v>-0.72</v>
      </c>
      <c r="BY28">
        <f>Distances!BY28/(Times!$C$85)</f>
        <v>-0.72</v>
      </c>
      <c r="BZ28">
        <f>Distances!BZ28/(Times!$C$85)</f>
        <v>63.36</v>
      </c>
      <c r="CA28">
        <f>Distances!CA28/(Times!$C$85)</f>
        <v>-0.72</v>
      </c>
      <c r="CB28">
        <f>Distances!CB28/(Times!$C$85)</f>
        <v>-0.72</v>
      </c>
      <c r="CC28">
        <f>Distances!CC28/(Times!$C$85)</f>
        <v>-0.72</v>
      </c>
      <c r="CD28">
        <f>Distances!CD28/(Times!$C$85)</f>
        <v>-0.72</v>
      </c>
    </row>
    <row r="29" spans="1:82">
      <c r="A29" s="632">
        <v>28</v>
      </c>
      <c r="B29">
        <f>Distances!B29/(Times!$C$85)</f>
        <v>-0.72</v>
      </c>
      <c r="C29">
        <f>Distances!C29/(Times!$C$85)</f>
        <v>-0.72</v>
      </c>
      <c r="D29">
        <f>Distances!D29/(Times!$C$85)</f>
        <v>-0.72</v>
      </c>
      <c r="E29">
        <f>Distances!E29/(Times!$C$85)</f>
        <v>-0.72</v>
      </c>
      <c r="F29">
        <f>Distances!F29/(Times!$C$85)</f>
        <v>-0.72</v>
      </c>
      <c r="G29">
        <f>Distances!G29/(Times!$C$85)</f>
        <v>-0.72</v>
      </c>
      <c r="H29">
        <f>Distances!H29/(Times!$C$85)</f>
        <v>-0.72</v>
      </c>
      <c r="I29">
        <f>Distances!I29/(Times!$C$85)</f>
        <v>-0.72</v>
      </c>
      <c r="J29">
        <f>Distances!J29/(Times!$C$85)</f>
        <v>-0.72</v>
      </c>
      <c r="K29">
        <f>Distances!K29/(Times!$C$85)</f>
        <v>-0.72</v>
      </c>
      <c r="L29">
        <f>Distances!L29/(Times!$C$85)</f>
        <v>-0.72</v>
      </c>
      <c r="M29">
        <f>Distances!M29/(Times!$C$85)</f>
        <v>-0.72</v>
      </c>
      <c r="N29">
        <f>Distances!N29/(Times!$C$85)</f>
        <v>-0.72</v>
      </c>
      <c r="O29">
        <f>Distances!O29/(Times!$C$85)</f>
        <v>-0.72</v>
      </c>
      <c r="P29">
        <f>Distances!P29/(Times!$C$85)</f>
        <v>-0.72</v>
      </c>
      <c r="Q29">
        <f>Distances!Q29/(Times!$C$85)</f>
        <v>-0.72</v>
      </c>
      <c r="R29">
        <f>Distances!R29/(Times!$C$85)</f>
        <v>-0.72</v>
      </c>
      <c r="S29">
        <f>Distances!S29/(Times!$C$85)</f>
        <v>-0.72</v>
      </c>
      <c r="T29">
        <f>Distances!T29/(Times!$C$85)</f>
        <v>-0.72</v>
      </c>
      <c r="U29">
        <f>Distances!U29/(Times!$C$85)</f>
        <v>-0.72</v>
      </c>
      <c r="V29">
        <f>Distances!V29/(Times!$C$85)</f>
        <v>-0.72</v>
      </c>
      <c r="W29">
        <f>Distances!W29/(Times!$C$85)</f>
        <v>-0.72</v>
      </c>
      <c r="X29">
        <f>Distances!X29/(Times!$C$85)</f>
        <v>-0.72</v>
      </c>
      <c r="Y29">
        <f>Distances!Y29/(Times!$C$85)</f>
        <v>-0.72</v>
      </c>
      <c r="Z29">
        <f>Distances!Z29/(Times!$C$85)</f>
        <v>-0.72</v>
      </c>
      <c r="AA29">
        <f>Distances!AA29/(Times!$C$85)</f>
        <v>-0.72</v>
      </c>
      <c r="AB29">
        <f>Distances!AB29/(Times!$C$85)</f>
        <v>38.160000000000004</v>
      </c>
      <c r="AC29">
        <f>Distances!AC29/(Times!$C$85)</f>
        <v>-0.72</v>
      </c>
      <c r="AD29">
        <f>Distances!AD29/(Times!$C$85)</f>
        <v>18.720000000000002</v>
      </c>
      <c r="AE29">
        <f>Distances!AE29/(Times!$C$85)</f>
        <v>-0.72</v>
      </c>
      <c r="AF29">
        <f>Distances!AF29/(Times!$C$85)</f>
        <v>-0.72</v>
      </c>
      <c r="AG29">
        <f>Distances!AG29/(Times!$C$85)</f>
        <v>-0.72</v>
      </c>
      <c r="AH29">
        <f>Distances!AH29/(Times!$C$85)</f>
        <v>-0.72</v>
      </c>
      <c r="AI29">
        <f>Distances!AI29/(Times!$C$85)</f>
        <v>-0.72</v>
      </c>
      <c r="AJ29">
        <f>Distances!AJ29/(Times!$C$85)</f>
        <v>-0.72</v>
      </c>
      <c r="AK29">
        <f>Distances!AK29/(Times!$C$85)</f>
        <v>-0.72</v>
      </c>
      <c r="AL29">
        <f>Distances!AL29/(Times!$C$85)</f>
        <v>-0.72</v>
      </c>
      <c r="AM29">
        <f>Distances!AM29/(Times!$C$85)</f>
        <v>-0.72</v>
      </c>
      <c r="AN29">
        <f>Distances!AN29/(Times!$C$85)</f>
        <v>-0.72</v>
      </c>
      <c r="AO29">
        <f>Distances!AO29/(Times!$C$85)</f>
        <v>-0.72</v>
      </c>
      <c r="AP29">
        <f>Distances!AP29/(Times!$C$85)</f>
        <v>-0.72</v>
      </c>
      <c r="AQ29">
        <f>Distances!AQ29/(Times!$C$85)</f>
        <v>-0.72</v>
      </c>
      <c r="AR29">
        <f>Distances!AR29/(Times!$C$85)</f>
        <v>-0.72</v>
      </c>
      <c r="AS29">
        <f>Distances!AS29/(Times!$C$85)</f>
        <v>-0.72</v>
      </c>
      <c r="AT29">
        <f>Distances!AT29/(Times!$C$85)</f>
        <v>-0.72</v>
      </c>
      <c r="AU29">
        <f>Distances!AU29/(Times!$C$85)</f>
        <v>-0.72</v>
      </c>
      <c r="AV29">
        <f>Distances!AV29/(Times!$C$85)</f>
        <v>-0.72</v>
      </c>
      <c r="AW29">
        <f>Distances!AW29/(Times!$C$85)</f>
        <v>-0.72</v>
      </c>
      <c r="AX29">
        <f>Distances!AX29/(Times!$C$85)</f>
        <v>-0.72</v>
      </c>
      <c r="AY29">
        <f>Distances!AY29/(Times!$C$85)</f>
        <v>-0.72</v>
      </c>
      <c r="AZ29">
        <f>Distances!AZ29/(Times!$C$85)</f>
        <v>-0.72</v>
      </c>
      <c r="BA29">
        <f>Distances!BA29/(Times!$C$85)</f>
        <v>-0.72</v>
      </c>
      <c r="BB29">
        <f>Distances!BB29/(Times!$C$85)</f>
        <v>-0.72</v>
      </c>
      <c r="BC29">
        <f>Distances!BC29/(Times!$C$85)</f>
        <v>-0.72</v>
      </c>
      <c r="BD29">
        <f>Distances!BD29/(Times!$C$85)</f>
        <v>-0.72</v>
      </c>
      <c r="BE29">
        <f>Distances!BE29/(Times!$C$85)</f>
        <v>-0.72</v>
      </c>
      <c r="BF29">
        <f>Distances!BF29/(Times!$C$85)</f>
        <v>-0.72</v>
      </c>
      <c r="BG29">
        <f>Distances!BG29/(Times!$C$85)</f>
        <v>-0.72</v>
      </c>
      <c r="BH29">
        <f>Distances!BH29/(Times!$C$85)</f>
        <v>-0.72</v>
      </c>
      <c r="BI29">
        <f>Distances!BI29/(Times!$C$85)</f>
        <v>-0.72</v>
      </c>
      <c r="BJ29">
        <f>Distances!BJ29/(Times!$C$85)</f>
        <v>-0.72</v>
      </c>
      <c r="BK29">
        <f>Distances!BK29/(Times!$C$85)</f>
        <v>-0.72</v>
      </c>
      <c r="BL29">
        <f>Distances!BL29/(Times!$C$85)</f>
        <v>-0.72</v>
      </c>
      <c r="BM29">
        <f>Distances!BM29/(Times!$C$85)</f>
        <v>-0.72</v>
      </c>
      <c r="BN29">
        <f>Distances!BN29/(Times!$C$85)</f>
        <v>-0.72</v>
      </c>
      <c r="BO29">
        <f>Distances!BO29/(Times!$C$85)</f>
        <v>-0.72</v>
      </c>
      <c r="BP29">
        <f>Distances!BP29/(Times!$C$85)</f>
        <v>-0.72</v>
      </c>
      <c r="BQ29">
        <f>Distances!BQ29/(Times!$C$85)</f>
        <v>-0.72</v>
      </c>
      <c r="BR29">
        <f>Distances!BR29/(Times!$C$85)</f>
        <v>-0.72</v>
      </c>
      <c r="BS29">
        <f>Distances!BS29/(Times!$C$85)</f>
        <v>-0.72</v>
      </c>
      <c r="BT29">
        <f>Distances!BT29/(Times!$C$85)</f>
        <v>-0.72</v>
      </c>
      <c r="BU29">
        <f>Distances!BU29/(Times!$C$85)</f>
        <v>-0.72</v>
      </c>
      <c r="BV29">
        <f>Distances!BV29/(Times!$C$85)</f>
        <v>-0.72</v>
      </c>
      <c r="BW29">
        <f>Distances!BW29/(Times!$C$85)</f>
        <v>-0.72</v>
      </c>
      <c r="BX29">
        <f>Distances!BX29/(Times!$C$85)</f>
        <v>-0.72</v>
      </c>
      <c r="BY29">
        <f>Distances!BY29/(Times!$C$85)</f>
        <v>60.480000000000004</v>
      </c>
      <c r="BZ29">
        <f>Distances!BZ29/(Times!$C$85)</f>
        <v>-0.72</v>
      </c>
      <c r="CA29">
        <f>Distances!CA29/(Times!$C$85)</f>
        <v>-0.72</v>
      </c>
      <c r="CB29">
        <f>Distances!CB29/(Times!$C$85)</f>
        <v>-0.72</v>
      </c>
      <c r="CC29">
        <f>Distances!CC29/(Times!$C$85)</f>
        <v>-0.72</v>
      </c>
      <c r="CD29">
        <f>Distances!CD29/(Times!$C$85)</f>
        <v>-0.72</v>
      </c>
    </row>
    <row r="30" spans="1:82">
      <c r="A30" s="632">
        <v>29</v>
      </c>
      <c r="B30">
        <f>Distances!B30/(Times!$C$85)</f>
        <v>-0.72</v>
      </c>
      <c r="C30">
        <f>Distances!C30/(Times!$C$85)</f>
        <v>-0.72</v>
      </c>
      <c r="D30">
        <f>Distances!D30/(Times!$C$85)</f>
        <v>-0.72</v>
      </c>
      <c r="E30">
        <f>Distances!E30/(Times!$C$85)</f>
        <v>-0.72</v>
      </c>
      <c r="F30">
        <f>Distances!F30/(Times!$C$85)</f>
        <v>-0.72</v>
      </c>
      <c r="G30">
        <f>Distances!G30/(Times!$C$85)</f>
        <v>-0.72</v>
      </c>
      <c r="H30">
        <f>Distances!H30/(Times!$C$85)</f>
        <v>-0.72</v>
      </c>
      <c r="I30">
        <f>Distances!I30/(Times!$C$85)</f>
        <v>-0.72</v>
      </c>
      <c r="J30">
        <f>Distances!J30/(Times!$C$85)</f>
        <v>-0.72</v>
      </c>
      <c r="K30">
        <f>Distances!K30/(Times!$C$85)</f>
        <v>-0.72</v>
      </c>
      <c r="L30">
        <f>Distances!L30/(Times!$C$85)</f>
        <v>-0.72</v>
      </c>
      <c r="M30">
        <f>Distances!M30/(Times!$C$85)</f>
        <v>-0.72</v>
      </c>
      <c r="N30">
        <f>Distances!N30/(Times!$C$85)</f>
        <v>-0.72</v>
      </c>
      <c r="O30">
        <f>Distances!O30/(Times!$C$85)</f>
        <v>-0.72</v>
      </c>
      <c r="P30">
        <f>Distances!P30/(Times!$C$85)</f>
        <v>-0.72</v>
      </c>
      <c r="Q30">
        <f>Distances!Q30/(Times!$C$85)</f>
        <v>-0.72</v>
      </c>
      <c r="R30">
        <f>Distances!R30/(Times!$C$85)</f>
        <v>-0.72</v>
      </c>
      <c r="S30">
        <f>Distances!S30/(Times!$C$85)</f>
        <v>-0.72</v>
      </c>
      <c r="T30">
        <f>Distances!T30/(Times!$C$85)</f>
        <v>-0.72</v>
      </c>
      <c r="U30">
        <f>Distances!U30/(Times!$C$85)</f>
        <v>-0.72</v>
      </c>
      <c r="V30">
        <f>Distances!V30/(Times!$C$85)</f>
        <v>-0.72</v>
      </c>
      <c r="W30">
        <f>Distances!W30/(Times!$C$85)</f>
        <v>-0.72</v>
      </c>
      <c r="X30">
        <f>Distances!X30/(Times!$C$85)</f>
        <v>-0.72</v>
      </c>
      <c r="Y30">
        <f>Distances!Y30/(Times!$C$85)</f>
        <v>-0.72</v>
      </c>
      <c r="Z30">
        <f>Distances!Z30/(Times!$C$85)</f>
        <v>-0.72</v>
      </c>
      <c r="AA30">
        <f>Distances!AA30/(Times!$C$85)</f>
        <v>-0.72</v>
      </c>
      <c r="AB30">
        <f>Distances!AB30/(Times!$C$85)</f>
        <v>-0.72</v>
      </c>
      <c r="AC30">
        <f>Distances!AC30/(Times!$C$85)</f>
        <v>18.720000000000002</v>
      </c>
      <c r="AD30">
        <f>Distances!AD30/(Times!$C$85)</f>
        <v>-0.72</v>
      </c>
      <c r="AE30">
        <f>Distances!AE30/(Times!$C$85)</f>
        <v>50.4</v>
      </c>
      <c r="AF30">
        <f>Distances!AF30/(Times!$C$85)</f>
        <v>-0.72</v>
      </c>
      <c r="AG30">
        <f>Distances!AG30/(Times!$C$85)</f>
        <v>-0.72</v>
      </c>
      <c r="AH30">
        <f>Distances!AH30/(Times!$C$85)</f>
        <v>-0.72</v>
      </c>
      <c r="AI30">
        <f>Distances!AI30/(Times!$C$85)</f>
        <v>-0.72</v>
      </c>
      <c r="AJ30">
        <f>Distances!AJ30/(Times!$C$85)</f>
        <v>-0.72</v>
      </c>
      <c r="AK30">
        <f>Distances!AK30/(Times!$C$85)</f>
        <v>-0.72</v>
      </c>
      <c r="AL30">
        <f>Distances!AL30/(Times!$C$85)</f>
        <v>-0.72</v>
      </c>
      <c r="AM30">
        <f>Distances!AM30/(Times!$C$85)</f>
        <v>-0.72</v>
      </c>
      <c r="AN30">
        <f>Distances!AN30/(Times!$C$85)</f>
        <v>-0.72</v>
      </c>
      <c r="AO30">
        <f>Distances!AO30/(Times!$C$85)</f>
        <v>-0.72</v>
      </c>
      <c r="AP30">
        <f>Distances!AP30/(Times!$C$85)</f>
        <v>-0.72</v>
      </c>
      <c r="AQ30">
        <f>Distances!AQ30/(Times!$C$85)</f>
        <v>-0.72</v>
      </c>
      <c r="AR30">
        <f>Distances!AR30/(Times!$C$85)</f>
        <v>-0.72</v>
      </c>
      <c r="AS30">
        <f>Distances!AS30/(Times!$C$85)</f>
        <v>-0.72</v>
      </c>
      <c r="AT30">
        <f>Distances!AT30/(Times!$C$85)</f>
        <v>-0.72</v>
      </c>
      <c r="AU30">
        <f>Distances!AU30/(Times!$C$85)</f>
        <v>-0.72</v>
      </c>
      <c r="AV30">
        <f>Distances!AV30/(Times!$C$85)</f>
        <v>-0.72</v>
      </c>
      <c r="AW30">
        <f>Distances!AW30/(Times!$C$85)</f>
        <v>-0.72</v>
      </c>
      <c r="AX30">
        <f>Distances!AX30/(Times!$C$85)</f>
        <v>-0.72</v>
      </c>
      <c r="AY30">
        <f>Distances!AY30/(Times!$C$85)</f>
        <v>-0.72</v>
      </c>
      <c r="AZ30">
        <f>Distances!AZ30/(Times!$C$85)</f>
        <v>-0.72</v>
      </c>
      <c r="BA30">
        <f>Distances!BA30/(Times!$C$85)</f>
        <v>-0.72</v>
      </c>
      <c r="BB30">
        <f>Distances!BB30/(Times!$C$85)</f>
        <v>-0.72</v>
      </c>
      <c r="BC30">
        <f>Distances!BC30/(Times!$C$85)</f>
        <v>-0.72</v>
      </c>
      <c r="BD30">
        <f>Distances!BD30/(Times!$C$85)</f>
        <v>-0.72</v>
      </c>
      <c r="BE30">
        <f>Distances!BE30/(Times!$C$85)</f>
        <v>-0.72</v>
      </c>
      <c r="BF30">
        <f>Distances!BF30/(Times!$C$85)</f>
        <v>-0.72</v>
      </c>
      <c r="BG30">
        <f>Distances!BG30/(Times!$C$85)</f>
        <v>-0.72</v>
      </c>
      <c r="BH30">
        <f>Distances!BH30/(Times!$C$85)</f>
        <v>-0.72</v>
      </c>
      <c r="BI30">
        <f>Distances!BI30/(Times!$C$85)</f>
        <v>-0.72</v>
      </c>
      <c r="BJ30">
        <f>Distances!BJ30/(Times!$C$85)</f>
        <v>-0.72</v>
      </c>
      <c r="BK30">
        <f>Distances!BK30/(Times!$C$85)</f>
        <v>-0.72</v>
      </c>
      <c r="BL30">
        <f>Distances!BL30/(Times!$C$85)</f>
        <v>-0.72</v>
      </c>
      <c r="BM30">
        <f>Distances!BM30/(Times!$C$85)</f>
        <v>-0.72</v>
      </c>
      <c r="BN30">
        <f>Distances!BN30/(Times!$C$85)</f>
        <v>-0.72</v>
      </c>
      <c r="BO30">
        <f>Distances!BO30/(Times!$C$85)</f>
        <v>-0.72</v>
      </c>
      <c r="BP30">
        <f>Distances!BP30/(Times!$C$85)</f>
        <v>-0.72</v>
      </c>
      <c r="BQ30">
        <f>Distances!BQ30/(Times!$C$85)</f>
        <v>-0.72</v>
      </c>
      <c r="BR30">
        <f>Distances!BR30/(Times!$C$85)</f>
        <v>-0.72</v>
      </c>
      <c r="BS30">
        <f>Distances!BS30/(Times!$C$85)</f>
        <v>-0.72</v>
      </c>
      <c r="BT30">
        <f>Distances!BT30/(Times!$C$85)</f>
        <v>-0.72</v>
      </c>
      <c r="BU30">
        <f>Distances!BU30/(Times!$C$85)</f>
        <v>-0.72</v>
      </c>
      <c r="BV30">
        <f>Distances!BV30/(Times!$C$85)</f>
        <v>-0.72</v>
      </c>
      <c r="BW30">
        <f>Distances!BW30/(Times!$C$85)</f>
        <v>-0.72</v>
      </c>
      <c r="BX30">
        <f>Distances!BX30/(Times!$C$85)</f>
        <v>68.400000000000006</v>
      </c>
      <c r="BY30">
        <f>Distances!BY30/(Times!$C$85)</f>
        <v>-0.72</v>
      </c>
      <c r="BZ30">
        <f>Distances!BZ30/(Times!$C$85)</f>
        <v>-0.72</v>
      </c>
      <c r="CA30">
        <f>Distances!CA30/(Times!$C$85)</f>
        <v>-0.72</v>
      </c>
      <c r="CB30">
        <f>Distances!CB30/(Times!$C$85)</f>
        <v>-0.72</v>
      </c>
      <c r="CC30">
        <f>Distances!CC30/(Times!$C$85)</f>
        <v>-0.72</v>
      </c>
      <c r="CD30">
        <f>Distances!CD30/(Times!$C$85)</f>
        <v>-0.72</v>
      </c>
    </row>
    <row r="31" spans="1:82">
      <c r="A31" s="632">
        <v>30</v>
      </c>
      <c r="B31">
        <f>Distances!B31/(Times!$C$85)</f>
        <v>-0.72</v>
      </c>
      <c r="C31">
        <f>Distances!C31/(Times!$C$85)</f>
        <v>-0.72</v>
      </c>
      <c r="D31">
        <f>Distances!D31/(Times!$C$85)</f>
        <v>-0.72</v>
      </c>
      <c r="E31">
        <f>Distances!E31/(Times!$C$85)</f>
        <v>-0.72</v>
      </c>
      <c r="F31">
        <f>Distances!F31/(Times!$C$85)</f>
        <v>-0.72</v>
      </c>
      <c r="G31">
        <f>Distances!G31/(Times!$C$85)</f>
        <v>-0.72</v>
      </c>
      <c r="H31">
        <f>Distances!H31/(Times!$C$85)</f>
        <v>-0.72</v>
      </c>
      <c r="I31">
        <f>Distances!I31/(Times!$C$85)</f>
        <v>-0.72</v>
      </c>
      <c r="J31">
        <f>Distances!J31/(Times!$C$85)</f>
        <v>-0.72</v>
      </c>
      <c r="K31">
        <f>Distances!K31/(Times!$C$85)</f>
        <v>-0.72</v>
      </c>
      <c r="L31">
        <f>Distances!L31/(Times!$C$85)</f>
        <v>-0.72</v>
      </c>
      <c r="M31">
        <f>Distances!M31/(Times!$C$85)</f>
        <v>-0.72</v>
      </c>
      <c r="N31">
        <f>Distances!N31/(Times!$C$85)</f>
        <v>-0.72</v>
      </c>
      <c r="O31">
        <f>Distances!O31/(Times!$C$85)</f>
        <v>-0.72</v>
      </c>
      <c r="P31">
        <f>Distances!P31/(Times!$C$85)</f>
        <v>-0.72</v>
      </c>
      <c r="Q31">
        <f>Distances!Q31/(Times!$C$85)</f>
        <v>-0.72</v>
      </c>
      <c r="R31">
        <f>Distances!R31/(Times!$C$85)</f>
        <v>-0.72</v>
      </c>
      <c r="S31">
        <f>Distances!S31/(Times!$C$85)</f>
        <v>-0.72</v>
      </c>
      <c r="T31">
        <f>Distances!T31/(Times!$C$85)</f>
        <v>-0.72</v>
      </c>
      <c r="U31">
        <f>Distances!U31/(Times!$C$85)</f>
        <v>-0.72</v>
      </c>
      <c r="V31">
        <f>Distances!V31/(Times!$C$85)</f>
        <v>-0.72</v>
      </c>
      <c r="W31">
        <f>Distances!W31/(Times!$C$85)</f>
        <v>-0.72</v>
      </c>
      <c r="X31">
        <f>Distances!X31/(Times!$C$85)</f>
        <v>-0.72</v>
      </c>
      <c r="Y31">
        <f>Distances!Y31/(Times!$C$85)</f>
        <v>-0.72</v>
      </c>
      <c r="Z31">
        <f>Distances!Z31/(Times!$C$85)</f>
        <v>-0.72</v>
      </c>
      <c r="AA31">
        <f>Distances!AA31/(Times!$C$85)</f>
        <v>-0.72</v>
      </c>
      <c r="AB31">
        <f>Distances!AB31/(Times!$C$85)</f>
        <v>-0.72</v>
      </c>
      <c r="AC31">
        <f>Distances!AC31/(Times!$C$85)</f>
        <v>-0.72</v>
      </c>
      <c r="AD31">
        <f>Distances!AD31/(Times!$C$85)</f>
        <v>50.4</v>
      </c>
      <c r="AE31">
        <f>Distances!AE31/(Times!$C$85)</f>
        <v>-0.72</v>
      </c>
      <c r="AF31">
        <f>Distances!AF31/(Times!$C$85)</f>
        <v>151.20000000000002</v>
      </c>
      <c r="AG31">
        <f>Distances!AG31/(Times!$C$85)</f>
        <v>-0.72</v>
      </c>
      <c r="AH31">
        <f>Distances!AH31/(Times!$C$85)</f>
        <v>-0.72</v>
      </c>
      <c r="AI31">
        <f>Distances!AI31/(Times!$C$85)</f>
        <v>-0.72</v>
      </c>
      <c r="AJ31">
        <f>Distances!AJ31/(Times!$C$85)</f>
        <v>-0.72</v>
      </c>
      <c r="AK31">
        <f>Distances!AK31/(Times!$C$85)</f>
        <v>-0.72</v>
      </c>
      <c r="AL31">
        <f>Distances!AL31/(Times!$C$85)</f>
        <v>-0.72</v>
      </c>
      <c r="AM31">
        <f>Distances!AM31/(Times!$C$85)</f>
        <v>-0.72</v>
      </c>
      <c r="AN31">
        <f>Distances!AN31/(Times!$C$85)</f>
        <v>-0.72</v>
      </c>
      <c r="AO31">
        <f>Distances!AO31/(Times!$C$85)</f>
        <v>-0.72</v>
      </c>
      <c r="AP31">
        <f>Distances!AP31/(Times!$C$85)</f>
        <v>-0.72</v>
      </c>
      <c r="AQ31">
        <f>Distances!AQ31/(Times!$C$85)</f>
        <v>-0.72</v>
      </c>
      <c r="AR31">
        <f>Distances!AR31/(Times!$C$85)</f>
        <v>-0.72</v>
      </c>
      <c r="AS31">
        <f>Distances!AS31/(Times!$C$85)</f>
        <v>-0.72</v>
      </c>
      <c r="AT31">
        <f>Distances!AT31/(Times!$C$85)</f>
        <v>-0.72</v>
      </c>
      <c r="AU31">
        <f>Distances!AU31/(Times!$C$85)</f>
        <v>-0.72</v>
      </c>
      <c r="AV31">
        <f>Distances!AV31/(Times!$C$85)</f>
        <v>-0.72</v>
      </c>
      <c r="AW31">
        <f>Distances!AW31/(Times!$C$85)</f>
        <v>-0.72</v>
      </c>
      <c r="AX31">
        <f>Distances!AX31/(Times!$C$85)</f>
        <v>-0.72</v>
      </c>
      <c r="AY31">
        <f>Distances!AY31/(Times!$C$85)</f>
        <v>-0.72</v>
      </c>
      <c r="AZ31">
        <f>Distances!AZ31/(Times!$C$85)</f>
        <v>-0.72</v>
      </c>
      <c r="BA31">
        <f>Distances!BA31/(Times!$C$85)</f>
        <v>-0.72</v>
      </c>
      <c r="BB31">
        <f>Distances!BB31/(Times!$C$85)</f>
        <v>-0.72</v>
      </c>
      <c r="BC31">
        <f>Distances!BC31/(Times!$C$85)</f>
        <v>-0.72</v>
      </c>
      <c r="BD31">
        <f>Distances!BD31/(Times!$C$85)</f>
        <v>-0.72</v>
      </c>
      <c r="BE31">
        <f>Distances!BE31/(Times!$C$85)</f>
        <v>-0.72</v>
      </c>
      <c r="BF31">
        <f>Distances!BF31/(Times!$C$85)</f>
        <v>-0.72</v>
      </c>
      <c r="BG31">
        <f>Distances!BG31/(Times!$C$85)</f>
        <v>-0.72</v>
      </c>
      <c r="BH31">
        <f>Distances!BH31/(Times!$C$85)</f>
        <v>-0.72</v>
      </c>
      <c r="BI31">
        <f>Distances!BI31/(Times!$C$85)</f>
        <v>-0.72</v>
      </c>
      <c r="BJ31">
        <f>Distances!BJ31/(Times!$C$85)</f>
        <v>-0.72</v>
      </c>
      <c r="BK31">
        <f>Distances!BK31/(Times!$C$85)</f>
        <v>-0.72</v>
      </c>
      <c r="BL31">
        <f>Distances!BL31/(Times!$C$85)</f>
        <v>-0.72</v>
      </c>
      <c r="BM31">
        <f>Distances!BM31/(Times!$C$85)</f>
        <v>-0.72</v>
      </c>
      <c r="BN31">
        <f>Distances!BN31/(Times!$C$85)</f>
        <v>-0.72</v>
      </c>
      <c r="BO31">
        <f>Distances!BO31/(Times!$C$85)</f>
        <v>-0.72</v>
      </c>
      <c r="BP31">
        <f>Distances!BP31/(Times!$C$85)</f>
        <v>-0.72</v>
      </c>
      <c r="BQ31">
        <f>Distances!BQ31/(Times!$C$85)</f>
        <v>-0.72</v>
      </c>
      <c r="BR31">
        <f>Distances!BR31/(Times!$C$85)</f>
        <v>-0.72</v>
      </c>
      <c r="BS31">
        <f>Distances!BS31/(Times!$C$85)</f>
        <v>-0.72</v>
      </c>
      <c r="BT31">
        <f>Distances!BT31/(Times!$C$85)</f>
        <v>-0.72</v>
      </c>
      <c r="BU31">
        <f>Distances!BU31/(Times!$C$85)</f>
        <v>-0.72</v>
      </c>
      <c r="BV31">
        <f>Distances!BV31/(Times!$C$85)</f>
        <v>-0.72</v>
      </c>
      <c r="BW31">
        <f>Distances!BW31/(Times!$C$85)</f>
        <v>-0.72</v>
      </c>
      <c r="BX31">
        <f>Distances!BX31/(Times!$C$85)</f>
        <v>-0.72</v>
      </c>
      <c r="BY31">
        <f>Distances!BY31/(Times!$C$85)</f>
        <v>-0.72</v>
      </c>
      <c r="BZ31">
        <f>Distances!BZ31/(Times!$C$85)</f>
        <v>-0.72</v>
      </c>
      <c r="CA31">
        <f>Distances!CA31/(Times!$C$85)</f>
        <v>-0.72</v>
      </c>
      <c r="CB31">
        <f>Distances!CB31/(Times!$C$85)</f>
        <v>-0.72</v>
      </c>
      <c r="CC31">
        <f>Distances!CC31/(Times!$C$85)</f>
        <v>-0.72</v>
      </c>
      <c r="CD31">
        <f>Distances!CD31/(Times!$C$85)</f>
        <v>-0.72</v>
      </c>
    </row>
    <row r="32" spans="1:82">
      <c r="A32" s="632">
        <v>31</v>
      </c>
      <c r="B32">
        <f>Distances!B32/(Times!$C$85)</f>
        <v>-0.72</v>
      </c>
      <c r="C32">
        <f>Distances!C32/(Times!$C$85)</f>
        <v>-0.72</v>
      </c>
      <c r="D32">
        <f>Distances!D32/(Times!$C$85)</f>
        <v>-0.72</v>
      </c>
      <c r="E32">
        <f>Distances!E32/(Times!$C$85)</f>
        <v>-0.72</v>
      </c>
      <c r="F32">
        <f>Distances!F32/(Times!$C$85)</f>
        <v>-0.72</v>
      </c>
      <c r="G32">
        <f>Distances!G32/(Times!$C$85)</f>
        <v>-0.72</v>
      </c>
      <c r="H32">
        <f>Distances!H32/(Times!$C$85)</f>
        <v>-0.72</v>
      </c>
      <c r="I32">
        <f>Distances!I32/(Times!$C$85)</f>
        <v>-0.72</v>
      </c>
      <c r="J32">
        <f>Distances!J32/(Times!$C$85)</f>
        <v>-0.72</v>
      </c>
      <c r="K32">
        <f>Distances!K32/(Times!$C$85)</f>
        <v>-0.72</v>
      </c>
      <c r="L32">
        <f>Distances!L32/(Times!$C$85)</f>
        <v>-0.72</v>
      </c>
      <c r="M32">
        <f>Distances!M32/(Times!$C$85)</f>
        <v>-0.72</v>
      </c>
      <c r="N32">
        <f>Distances!N32/(Times!$C$85)</f>
        <v>-0.72</v>
      </c>
      <c r="O32">
        <f>Distances!O32/(Times!$C$85)</f>
        <v>-0.72</v>
      </c>
      <c r="P32">
        <f>Distances!P32/(Times!$C$85)</f>
        <v>-0.72</v>
      </c>
      <c r="Q32">
        <f>Distances!Q32/(Times!$C$85)</f>
        <v>-0.72</v>
      </c>
      <c r="R32">
        <f>Distances!R32/(Times!$C$85)</f>
        <v>-0.72</v>
      </c>
      <c r="S32">
        <f>Distances!S32/(Times!$C$85)</f>
        <v>-0.72</v>
      </c>
      <c r="T32">
        <f>Distances!T32/(Times!$C$85)</f>
        <v>-0.72</v>
      </c>
      <c r="U32">
        <f>Distances!U32/(Times!$C$85)</f>
        <v>-0.72</v>
      </c>
      <c r="V32">
        <f>Distances!V32/(Times!$C$85)</f>
        <v>-0.72</v>
      </c>
      <c r="W32">
        <f>Distances!W32/(Times!$C$85)</f>
        <v>-0.72</v>
      </c>
      <c r="X32">
        <f>Distances!X32/(Times!$C$85)</f>
        <v>-0.72</v>
      </c>
      <c r="Y32">
        <f>Distances!Y32/(Times!$C$85)</f>
        <v>-0.72</v>
      </c>
      <c r="Z32">
        <f>Distances!Z32/(Times!$C$85)</f>
        <v>-0.72</v>
      </c>
      <c r="AA32">
        <f>Distances!AA32/(Times!$C$85)</f>
        <v>-0.72</v>
      </c>
      <c r="AB32">
        <f>Distances!AB32/(Times!$C$85)</f>
        <v>-0.72</v>
      </c>
      <c r="AC32">
        <f>Distances!AC32/(Times!$C$85)</f>
        <v>-0.72</v>
      </c>
      <c r="AD32">
        <f>Distances!AD32/(Times!$C$85)</f>
        <v>-0.72</v>
      </c>
      <c r="AE32">
        <f>Distances!AE32/(Times!$C$85)</f>
        <v>151.20000000000002</v>
      </c>
      <c r="AF32">
        <f>Distances!AF32/(Times!$C$85)</f>
        <v>-0.72</v>
      </c>
      <c r="AG32">
        <f>Distances!AG32/(Times!$C$85)</f>
        <v>117.36</v>
      </c>
      <c r="AH32">
        <f>Distances!AH32/(Times!$C$85)</f>
        <v>-0.72</v>
      </c>
      <c r="AI32">
        <f>Distances!AI32/(Times!$C$85)</f>
        <v>-0.72</v>
      </c>
      <c r="AJ32">
        <f>Distances!AJ32/(Times!$C$85)</f>
        <v>-0.72</v>
      </c>
      <c r="AK32">
        <f>Distances!AK32/(Times!$C$85)</f>
        <v>-0.72</v>
      </c>
      <c r="AL32">
        <f>Distances!AL32/(Times!$C$85)</f>
        <v>-0.72</v>
      </c>
      <c r="AM32">
        <f>Distances!AM32/(Times!$C$85)</f>
        <v>-0.72</v>
      </c>
      <c r="AN32">
        <f>Distances!AN32/(Times!$C$85)</f>
        <v>-0.72</v>
      </c>
      <c r="AO32">
        <f>Distances!AO32/(Times!$C$85)</f>
        <v>-0.72</v>
      </c>
      <c r="AP32">
        <f>Distances!AP32/(Times!$C$85)</f>
        <v>-0.72</v>
      </c>
      <c r="AQ32">
        <f>Distances!AQ32/(Times!$C$85)</f>
        <v>-0.72</v>
      </c>
      <c r="AR32">
        <f>Distances!AR32/(Times!$C$85)</f>
        <v>-0.72</v>
      </c>
      <c r="AS32">
        <f>Distances!AS32/(Times!$C$85)</f>
        <v>-0.72</v>
      </c>
      <c r="AT32">
        <f>Distances!AT32/(Times!$C$85)</f>
        <v>-0.72</v>
      </c>
      <c r="AU32">
        <f>Distances!AU32/(Times!$C$85)</f>
        <v>-0.72</v>
      </c>
      <c r="AV32">
        <f>Distances!AV32/(Times!$C$85)</f>
        <v>-0.72</v>
      </c>
      <c r="AW32">
        <f>Distances!AW32/(Times!$C$85)</f>
        <v>-0.72</v>
      </c>
      <c r="AX32">
        <f>Distances!AX32/(Times!$C$85)</f>
        <v>-0.72</v>
      </c>
      <c r="AY32">
        <f>Distances!AY32/(Times!$C$85)</f>
        <v>-0.72</v>
      </c>
      <c r="AZ32">
        <f>Distances!AZ32/(Times!$C$85)</f>
        <v>-0.72</v>
      </c>
      <c r="BA32">
        <f>Distances!BA32/(Times!$C$85)</f>
        <v>-0.72</v>
      </c>
      <c r="BB32">
        <f>Distances!BB32/(Times!$C$85)</f>
        <v>-0.72</v>
      </c>
      <c r="BC32">
        <f>Distances!BC32/(Times!$C$85)</f>
        <v>-0.72</v>
      </c>
      <c r="BD32">
        <f>Distances!BD32/(Times!$C$85)</f>
        <v>-0.72</v>
      </c>
      <c r="BE32">
        <f>Distances!BE32/(Times!$C$85)</f>
        <v>-0.72</v>
      </c>
      <c r="BF32">
        <f>Distances!BF32/(Times!$C$85)</f>
        <v>-0.72</v>
      </c>
      <c r="BG32">
        <f>Distances!BG32/(Times!$C$85)</f>
        <v>-0.72</v>
      </c>
      <c r="BH32">
        <f>Distances!BH32/(Times!$C$85)</f>
        <v>-0.72</v>
      </c>
      <c r="BI32">
        <f>Distances!BI32/(Times!$C$85)</f>
        <v>-0.72</v>
      </c>
      <c r="BJ32">
        <f>Distances!BJ32/(Times!$C$85)</f>
        <v>101.52000000000001</v>
      </c>
      <c r="BK32">
        <f>Distances!BK32/(Times!$C$85)</f>
        <v>-0.72</v>
      </c>
      <c r="BL32">
        <f>Distances!BL32/(Times!$C$85)</f>
        <v>-0.72</v>
      </c>
      <c r="BM32">
        <f>Distances!BM32/(Times!$C$85)</f>
        <v>-0.72</v>
      </c>
      <c r="BN32">
        <f>Distances!BN32/(Times!$C$85)</f>
        <v>-0.72</v>
      </c>
      <c r="BO32">
        <f>Distances!BO32/(Times!$C$85)</f>
        <v>79.92</v>
      </c>
      <c r="BP32">
        <f>Distances!BP32/(Times!$C$85)</f>
        <v>-0.72</v>
      </c>
      <c r="BQ32">
        <f>Distances!BQ32/(Times!$C$85)</f>
        <v>-0.72</v>
      </c>
      <c r="BR32">
        <f>Distances!BR32/(Times!$C$85)</f>
        <v>-0.72</v>
      </c>
      <c r="BS32">
        <f>Distances!BS32/(Times!$C$85)</f>
        <v>-0.72</v>
      </c>
      <c r="BT32">
        <f>Distances!BT32/(Times!$C$85)</f>
        <v>-0.72</v>
      </c>
      <c r="BU32">
        <f>Distances!BU32/(Times!$C$85)</f>
        <v>-0.72</v>
      </c>
      <c r="BV32">
        <f>Distances!BV32/(Times!$C$85)</f>
        <v>-0.72</v>
      </c>
      <c r="BW32">
        <f>Distances!BW32/(Times!$C$85)</f>
        <v>-0.72</v>
      </c>
      <c r="BX32">
        <f>Distances!BX32/(Times!$C$85)</f>
        <v>-0.72</v>
      </c>
      <c r="BY32">
        <f>Distances!BY32/(Times!$C$85)</f>
        <v>-0.72</v>
      </c>
      <c r="BZ32">
        <f>Distances!BZ32/(Times!$C$85)</f>
        <v>-0.72</v>
      </c>
      <c r="CA32">
        <f>Distances!CA32/(Times!$C$85)</f>
        <v>-0.72</v>
      </c>
      <c r="CB32">
        <f>Distances!CB32/(Times!$C$85)</f>
        <v>-0.72</v>
      </c>
      <c r="CC32">
        <f>Distances!CC32/(Times!$C$85)</f>
        <v>-0.72</v>
      </c>
      <c r="CD32">
        <f>Distances!CD32/(Times!$C$85)</f>
        <v>-0.72</v>
      </c>
    </row>
    <row r="33" spans="1:82">
      <c r="A33" s="632">
        <v>32</v>
      </c>
      <c r="B33">
        <f>Distances!B33/(Times!$C$85)</f>
        <v>-0.72</v>
      </c>
      <c r="C33">
        <f>Distances!C33/(Times!$C$85)</f>
        <v>-0.72</v>
      </c>
      <c r="D33">
        <f>Distances!D33/(Times!$C$85)</f>
        <v>-0.72</v>
      </c>
      <c r="E33">
        <f>Distances!E33/(Times!$C$85)</f>
        <v>-0.72</v>
      </c>
      <c r="F33">
        <f>Distances!F33/(Times!$C$85)</f>
        <v>-0.72</v>
      </c>
      <c r="G33">
        <f>Distances!G33/(Times!$C$85)</f>
        <v>-0.72</v>
      </c>
      <c r="H33">
        <f>Distances!H33/(Times!$C$85)</f>
        <v>-0.72</v>
      </c>
      <c r="I33">
        <f>Distances!I33/(Times!$C$85)</f>
        <v>-0.72</v>
      </c>
      <c r="J33">
        <f>Distances!J33/(Times!$C$85)</f>
        <v>-0.72</v>
      </c>
      <c r="K33">
        <f>Distances!K33/(Times!$C$85)</f>
        <v>-0.72</v>
      </c>
      <c r="L33">
        <f>Distances!L33/(Times!$C$85)</f>
        <v>-0.72</v>
      </c>
      <c r="M33">
        <f>Distances!M33/(Times!$C$85)</f>
        <v>-0.72</v>
      </c>
      <c r="N33">
        <f>Distances!N33/(Times!$C$85)</f>
        <v>-0.72</v>
      </c>
      <c r="O33">
        <f>Distances!O33/(Times!$C$85)</f>
        <v>-0.72</v>
      </c>
      <c r="P33">
        <f>Distances!P33/(Times!$C$85)</f>
        <v>-0.72</v>
      </c>
      <c r="Q33">
        <f>Distances!Q33/(Times!$C$85)</f>
        <v>-0.72</v>
      </c>
      <c r="R33">
        <f>Distances!R33/(Times!$C$85)</f>
        <v>-0.72</v>
      </c>
      <c r="S33">
        <f>Distances!S33/(Times!$C$85)</f>
        <v>-0.72</v>
      </c>
      <c r="T33">
        <f>Distances!T33/(Times!$C$85)</f>
        <v>-0.72</v>
      </c>
      <c r="U33">
        <f>Distances!U33/(Times!$C$85)</f>
        <v>-0.72</v>
      </c>
      <c r="V33">
        <f>Distances!V33/(Times!$C$85)</f>
        <v>-0.72</v>
      </c>
      <c r="W33">
        <f>Distances!W33/(Times!$C$85)</f>
        <v>-0.72</v>
      </c>
      <c r="X33">
        <f>Distances!X33/(Times!$C$85)</f>
        <v>-0.72</v>
      </c>
      <c r="Y33">
        <f>Distances!Y33/(Times!$C$85)</f>
        <v>-0.72</v>
      </c>
      <c r="Z33">
        <f>Distances!Z33/(Times!$C$85)</f>
        <v>-0.72</v>
      </c>
      <c r="AA33">
        <f>Distances!AA33/(Times!$C$85)</f>
        <v>-0.72</v>
      </c>
      <c r="AB33">
        <f>Distances!AB33/(Times!$C$85)</f>
        <v>-0.72</v>
      </c>
      <c r="AC33">
        <f>Distances!AC33/(Times!$C$85)</f>
        <v>-0.72</v>
      </c>
      <c r="AD33">
        <f>Distances!AD33/(Times!$C$85)</f>
        <v>-0.72</v>
      </c>
      <c r="AE33">
        <f>Distances!AE33/(Times!$C$85)</f>
        <v>-0.72</v>
      </c>
      <c r="AF33">
        <f>Distances!AF33/(Times!$C$85)</f>
        <v>117.36</v>
      </c>
      <c r="AG33">
        <f>Distances!AG33/(Times!$C$85)</f>
        <v>-0.72</v>
      </c>
      <c r="AH33">
        <f>Distances!AH33/(Times!$C$85)</f>
        <v>-0.72</v>
      </c>
      <c r="AI33">
        <f>Distances!AI33/(Times!$C$85)</f>
        <v>-0.72</v>
      </c>
      <c r="AJ33">
        <f>Distances!AJ33/(Times!$C$85)</f>
        <v>-0.72</v>
      </c>
      <c r="AK33">
        <f>Distances!AK33/(Times!$C$85)</f>
        <v>-0.72</v>
      </c>
      <c r="AL33">
        <f>Distances!AL33/(Times!$C$85)</f>
        <v>-0.72</v>
      </c>
      <c r="AM33">
        <f>Distances!AM33/(Times!$C$85)</f>
        <v>-0.72</v>
      </c>
      <c r="AN33">
        <f>Distances!AN33/(Times!$C$85)</f>
        <v>-0.72</v>
      </c>
      <c r="AO33">
        <f>Distances!AO33/(Times!$C$85)</f>
        <v>-0.72</v>
      </c>
      <c r="AP33">
        <f>Distances!AP33/(Times!$C$85)</f>
        <v>-0.72</v>
      </c>
      <c r="AQ33">
        <f>Distances!AQ33/(Times!$C$85)</f>
        <v>-0.72</v>
      </c>
      <c r="AR33">
        <f>Distances!AR33/(Times!$C$85)</f>
        <v>-0.72</v>
      </c>
      <c r="AS33">
        <f>Distances!AS33/(Times!$C$85)</f>
        <v>-0.72</v>
      </c>
      <c r="AT33">
        <f>Distances!AT33/(Times!$C$85)</f>
        <v>-0.72</v>
      </c>
      <c r="AU33">
        <f>Distances!AU33/(Times!$C$85)</f>
        <v>-0.72</v>
      </c>
      <c r="AV33">
        <f>Distances!AV33/(Times!$C$85)</f>
        <v>-0.72</v>
      </c>
      <c r="AW33">
        <f>Distances!AW33/(Times!$C$85)</f>
        <v>-0.72</v>
      </c>
      <c r="AX33">
        <f>Distances!AX33/(Times!$C$85)</f>
        <v>-0.72</v>
      </c>
      <c r="AY33">
        <f>Distances!AY33/(Times!$C$85)</f>
        <v>-0.72</v>
      </c>
      <c r="AZ33">
        <f>Distances!AZ33/(Times!$C$85)</f>
        <v>-0.72</v>
      </c>
      <c r="BA33">
        <f>Distances!BA33/(Times!$C$85)</f>
        <v>-0.72</v>
      </c>
      <c r="BB33">
        <f>Distances!BB33/(Times!$C$85)</f>
        <v>-0.72</v>
      </c>
      <c r="BC33">
        <f>Distances!BC33/(Times!$C$85)</f>
        <v>-0.72</v>
      </c>
      <c r="BD33">
        <f>Distances!BD33/(Times!$C$85)</f>
        <v>-0.72</v>
      </c>
      <c r="BE33">
        <f>Distances!BE33/(Times!$C$85)</f>
        <v>-0.72</v>
      </c>
      <c r="BF33">
        <f>Distances!BF33/(Times!$C$85)</f>
        <v>-0.72</v>
      </c>
      <c r="BG33">
        <f>Distances!BG33/(Times!$C$85)</f>
        <v>-0.72</v>
      </c>
      <c r="BH33">
        <f>Distances!BH33/(Times!$C$85)</f>
        <v>-0.72</v>
      </c>
      <c r="BI33">
        <f>Distances!BI33/(Times!$C$85)</f>
        <v>-0.72</v>
      </c>
      <c r="BJ33">
        <f>Distances!BJ33/(Times!$C$85)</f>
        <v>53.28</v>
      </c>
      <c r="BK33">
        <f>Distances!BK33/(Times!$C$85)</f>
        <v>-0.72</v>
      </c>
      <c r="BL33">
        <f>Distances!BL33/(Times!$C$85)</f>
        <v>-0.72</v>
      </c>
      <c r="BM33">
        <f>Distances!BM33/(Times!$C$85)</f>
        <v>-0.72</v>
      </c>
      <c r="BN33">
        <f>Distances!BN33/(Times!$C$85)</f>
        <v>-0.72</v>
      </c>
      <c r="BO33">
        <f>Distances!BO33/(Times!$C$85)</f>
        <v>-0.72</v>
      </c>
      <c r="BP33">
        <f>Distances!BP33/(Times!$C$85)</f>
        <v>-0.72</v>
      </c>
      <c r="BQ33">
        <f>Distances!BQ33/(Times!$C$85)</f>
        <v>-0.72</v>
      </c>
      <c r="BR33">
        <f>Distances!BR33/(Times!$C$85)</f>
        <v>-0.72</v>
      </c>
      <c r="BS33">
        <f>Distances!BS33/(Times!$C$85)</f>
        <v>-0.72</v>
      </c>
      <c r="BT33">
        <f>Distances!BT33/(Times!$C$85)</f>
        <v>-0.72</v>
      </c>
      <c r="BU33">
        <f>Distances!BU33/(Times!$C$85)</f>
        <v>-0.72</v>
      </c>
      <c r="BV33">
        <f>Distances!BV33/(Times!$C$85)</f>
        <v>-0.72</v>
      </c>
      <c r="BW33">
        <f>Distances!BW33/(Times!$C$85)</f>
        <v>-0.72</v>
      </c>
      <c r="BX33">
        <f>Distances!BX33/(Times!$C$85)</f>
        <v>-0.72</v>
      </c>
      <c r="BY33">
        <f>Distances!BY33/(Times!$C$85)</f>
        <v>-0.72</v>
      </c>
      <c r="BZ33">
        <f>Distances!BZ33/(Times!$C$85)</f>
        <v>-0.72</v>
      </c>
      <c r="CA33">
        <f>Distances!CA33/(Times!$C$85)</f>
        <v>-0.72</v>
      </c>
      <c r="CB33">
        <f>Distances!CB33/(Times!$C$85)</f>
        <v>-0.72</v>
      </c>
      <c r="CC33">
        <f>Distances!CC33/(Times!$C$85)</f>
        <v>-0.72</v>
      </c>
      <c r="CD33">
        <f>Distances!CD33/(Times!$C$85)</f>
        <v>51.84</v>
      </c>
    </row>
    <row r="34" spans="1:82">
      <c r="A34" s="632">
        <v>33</v>
      </c>
      <c r="B34">
        <f>Distances!B34/(Times!$C$85)</f>
        <v>-0.72</v>
      </c>
      <c r="C34">
        <f>Distances!C34/(Times!$C$85)</f>
        <v>-0.72</v>
      </c>
      <c r="D34">
        <f>Distances!D34/(Times!$C$85)</f>
        <v>-0.72</v>
      </c>
      <c r="E34">
        <f>Distances!E34/(Times!$C$85)</f>
        <v>-0.72</v>
      </c>
      <c r="F34">
        <f>Distances!F34/(Times!$C$85)</f>
        <v>-0.72</v>
      </c>
      <c r="G34">
        <f>Distances!G34/(Times!$C$85)</f>
        <v>-0.72</v>
      </c>
      <c r="H34">
        <f>Distances!H34/(Times!$C$85)</f>
        <v>-0.72</v>
      </c>
      <c r="I34">
        <f>Distances!I34/(Times!$C$85)</f>
        <v>-0.72</v>
      </c>
      <c r="J34">
        <f>Distances!J34/(Times!$C$85)</f>
        <v>-0.72</v>
      </c>
      <c r="K34">
        <f>Distances!K34/(Times!$C$85)</f>
        <v>-0.72</v>
      </c>
      <c r="L34">
        <f>Distances!L34/(Times!$C$85)</f>
        <v>-0.72</v>
      </c>
      <c r="M34">
        <f>Distances!M34/(Times!$C$85)</f>
        <v>-0.72</v>
      </c>
      <c r="N34">
        <f>Distances!N34/(Times!$C$85)</f>
        <v>-0.72</v>
      </c>
      <c r="O34">
        <f>Distances!O34/(Times!$C$85)</f>
        <v>-0.72</v>
      </c>
      <c r="P34">
        <f>Distances!P34/(Times!$C$85)</f>
        <v>-0.72</v>
      </c>
      <c r="Q34">
        <f>Distances!Q34/(Times!$C$85)</f>
        <v>-0.72</v>
      </c>
      <c r="R34">
        <f>Distances!R34/(Times!$C$85)</f>
        <v>-0.72</v>
      </c>
      <c r="S34">
        <f>Distances!S34/(Times!$C$85)</f>
        <v>-0.72</v>
      </c>
      <c r="T34">
        <f>Distances!T34/(Times!$C$85)</f>
        <v>-0.72</v>
      </c>
      <c r="U34">
        <f>Distances!U34/(Times!$C$85)</f>
        <v>-0.72</v>
      </c>
      <c r="V34">
        <f>Distances!V34/(Times!$C$85)</f>
        <v>-0.72</v>
      </c>
      <c r="W34">
        <f>Distances!W34/(Times!$C$85)</f>
        <v>-0.72</v>
      </c>
      <c r="X34">
        <f>Distances!X34/(Times!$C$85)</f>
        <v>-0.72</v>
      </c>
      <c r="Y34">
        <f>Distances!Y34/(Times!$C$85)</f>
        <v>-0.72</v>
      </c>
      <c r="Z34">
        <f>Distances!Z34/(Times!$C$85)</f>
        <v>-0.72</v>
      </c>
      <c r="AA34">
        <f>Distances!AA34/(Times!$C$85)</f>
        <v>-0.72</v>
      </c>
      <c r="AB34">
        <f>Distances!AB34/(Times!$C$85)</f>
        <v>-0.72</v>
      </c>
      <c r="AC34">
        <f>Distances!AC34/(Times!$C$85)</f>
        <v>-0.72</v>
      </c>
      <c r="AD34">
        <f>Distances!AD34/(Times!$C$85)</f>
        <v>-0.72</v>
      </c>
      <c r="AE34">
        <f>Distances!AE34/(Times!$C$85)</f>
        <v>-0.72</v>
      </c>
      <c r="AF34">
        <f>Distances!AF34/(Times!$C$85)</f>
        <v>-0.72</v>
      </c>
      <c r="AG34">
        <f>Distances!AG34/(Times!$C$85)</f>
        <v>-0.72</v>
      </c>
      <c r="AH34">
        <f>Distances!AH34/(Times!$C$85)</f>
        <v>-0.72</v>
      </c>
      <c r="AI34">
        <f>Distances!AI34/(Times!$C$85)</f>
        <v>71.28</v>
      </c>
      <c r="AJ34">
        <f>Distances!AJ34/(Times!$C$85)</f>
        <v>-0.72</v>
      </c>
      <c r="AK34">
        <f>Distances!AK34/(Times!$C$85)</f>
        <v>-0.72</v>
      </c>
      <c r="AL34">
        <f>Distances!AL34/(Times!$C$85)</f>
        <v>-0.72</v>
      </c>
      <c r="AM34">
        <f>Distances!AM34/(Times!$C$85)</f>
        <v>-0.72</v>
      </c>
      <c r="AN34">
        <f>Distances!AN34/(Times!$C$85)</f>
        <v>-0.72</v>
      </c>
      <c r="AO34">
        <f>Distances!AO34/(Times!$C$85)</f>
        <v>43.2</v>
      </c>
      <c r="AP34">
        <f>Distances!AP34/(Times!$C$85)</f>
        <v>-0.72</v>
      </c>
      <c r="AQ34">
        <f>Distances!AQ34/(Times!$C$85)</f>
        <v>-0.72</v>
      </c>
      <c r="AR34">
        <f>Distances!AR34/(Times!$C$85)</f>
        <v>-0.72</v>
      </c>
      <c r="AS34">
        <f>Distances!AS34/(Times!$C$85)</f>
        <v>-0.72</v>
      </c>
      <c r="AT34">
        <f>Distances!AT34/(Times!$C$85)</f>
        <v>-0.72</v>
      </c>
      <c r="AU34">
        <f>Distances!AU34/(Times!$C$85)</f>
        <v>-0.72</v>
      </c>
      <c r="AV34">
        <f>Distances!AV34/(Times!$C$85)</f>
        <v>-0.72</v>
      </c>
      <c r="AW34">
        <f>Distances!AW34/(Times!$C$85)</f>
        <v>-0.72</v>
      </c>
      <c r="AX34">
        <f>Distances!AX34/(Times!$C$85)</f>
        <v>-0.72</v>
      </c>
      <c r="AY34">
        <f>Distances!AY34/(Times!$C$85)</f>
        <v>-0.72</v>
      </c>
      <c r="AZ34">
        <f>Distances!AZ34/(Times!$C$85)</f>
        <v>-0.72</v>
      </c>
      <c r="BA34">
        <f>Distances!BA34/(Times!$C$85)</f>
        <v>-0.72</v>
      </c>
      <c r="BB34">
        <f>Distances!BB34/(Times!$C$85)</f>
        <v>-0.72</v>
      </c>
      <c r="BC34">
        <f>Distances!BC34/(Times!$C$85)</f>
        <v>-0.72</v>
      </c>
      <c r="BD34">
        <f>Distances!BD34/(Times!$C$85)</f>
        <v>-0.72</v>
      </c>
      <c r="BE34">
        <f>Distances!BE34/(Times!$C$85)</f>
        <v>-0.72</v>
      </c>
      <c r="BF34">
        <f>Distances!BF34/(Times!$C$85)</f>
        <v>-0.72</v>
      </c>
      <c r="BG34">
        <f>Distances!BG34/(Times!$C$85)</f>
        <v>-0.72</v>
      </c>
      <c r="BH34">
        <f>Distances!BH34/(Times!$C$85)</f>
        <v>-0.72</v>
      </c>
      <c r="BI34">
        <f>Distances!BI34/(Times!$C$85)</f>
        <v>-0.72</v>
      </c>
      <c r="BJ34">
        <f>Distances!BJ34/(Times!$C$85)</f>
        <v>-0.72</v>
      </c>
      <c r="BK34">
        <f>Distances!BK34/(Times!$C$85)</f>
        <v>-0.72</v>
      </c>
      <c r="BL34">
        <f>Distances!BL34/(Times!$C$85)</f>
        <v>-0.72</v>
      </c>
      <c r="BM34">
        <f>Distances!BM34/(Times!$C$85)</f>
        <v>-0.72</v>
      </c>
      <c r="BN34">
        <f>Distances!BN34/(Times!$C$85)</f>
        <v>-0.72</v>
      </c>
      <c r="BO34">
        <f>Distances!BO34/(Times!$C$85)</f>
        <v>-0.72</v>
      </c>
      <c r="BP34">
        <f>Distances!BP34/(Times!$C$85)</f>
        <v>-0.72</v>
      </c>
      <c r="BQ34">
        <f>Distances!BQ34/(Times!$C$85)</f>
        <v>-0.72</v>
      </c>
      <c r="BR34">
        <f>Distances!BR34/(Times!$C$85)</f>
        <v>-0.72</v>
      </c>
      <c r="BS34">
        <f>Distances!BS34/(Times!$C$85)</f>
        <v>-0.72</v>
      </c>
      <c r="BT34">
        <f>Distances!BT34/(Times!$C$85)</f>
        <v>-0.72</v>
      </c>
      <c r="BU34">
        <f>Distances!BU34/(Times!$C$85)</f>
        <v>-0.72</v>
      </c>
      <c r="BV34">
        <f>Distances!BV34/(Times!$C$85)</f>
        <v>-0.72</v>
      </c>
      <c r="BW34">
        <f>Distances!BW34/(Times!$C$85)</f>
        <v>-0.72</v>
      </c>
      <c r="BX34">
        <f>Distances!BX34/(Times!$C$85)</f>
        <v>-0.72</v>
      </c>
      <c r="BY34">
        <f>Distances!BY34/(Times!$C$85)</f>
        <v>-0.72</v>
      </c>
      <c r="BZ34">
        <f>Distances!BZ34/(Times!$C$85)</f>
        <v>-0.72</v>
      </c>
      <c r="CA34">
        <f>Distances!CA34/(Times!$C$85)</f>
        <v>-0.72</v>
      </c>
      <c r="CB34">
        <f>Distances!CB34/(Times!$C$85)</f>
        <v>-0.72</v>
      </c>
      <c r="CC34">
        <f>Distances!CC34/(Times!$C$85)</f>
        <v>64.8</v>
      </c>
      <c r="CD34">
        <f>Distances!CD34/(Times!$C$85)</f>
        <v>-0.72</v>
      </c>
    </row>
    <row r="35" spans="1:82">
      <c r="A35" s="632">
        <v>34</v>
      </c>
      <c r="B35">
        <f>Distances!B35/(Times!$C$85)</f>
        <v>-0.72</v>
      </c>
      <c r="C35">
        <f>Distances!C35/(Times!$C$85)</f>
        <v>-0.72</v>
      </c>
      <c r="D35">
        <f>Distances!D35/(Times!$C$85)</f>
        <v>-0.72</v>
      </c>
      <c r="E35">
        <f>Distances!E35/(Times!$C$85)</f>
        <v>-0.72</v>
      </c>
      <c r="F35">
        <f>Distances!F35/(Times!$C$85)</f>
        <v>-0.72</v>
      </c>
      <c r="G35">
        <f>Distances!G35/(Times!$C$85)</f>
        <v>-0.72</v>
      </c>
      <c r="H35">
        <f>Distances!H35/(Times!$C$85)</f>
        <v>-0.72</v>
      </c>
      <c r="I35">
        <f>Distances!I35/(Times!$C$85)</f>
        <v>-0.72</v>
      </c>
      <c r="J35">
        <f>Distances!J35/(Times!$C$85)</f>
        <v>-0.72</v>
      </c>
      <c r="K35">
        <f>Distances!K35/(Times!$C$85)</f>
        <v>-0.72</v>
      </c>
      <c r="L35">
        <f>Distances!L35/(Times!$C$85)</f>
        <v>-0.72</v>
      </c>
      <c r="M35">
        <f>Distances!M35/(Times!$C$85)</f>
        <v>-0.72</v>
      </c>
      <c r="N35">
        <f>Distances!N35/(Times!$C$85)</f>
        <v>-0.72</v>
      </c>
      <c r="O35">
        <f>Distances!O35/(Times!$C$85)</f>
        <v>-0.72</v>
      </c>
      <c r="P35">
        <f>Distances!P35/(Times!$C$85)</f>
        <v>-0.72</v>
      </c>
      <c r="Q35">
        <f>Distances!Q35/(Times!$C$85)</f>
        <v>-0.72</v>
      </c>
      <c r="R35">
        <f>Distances!R35/(Times!$C$85)</f>
        <v>-0.72</v>
      </c>
      <c r="S35">
        <f>Distances!S35/(Times!$C$85)</f>
        <v>-0.72</v>
      </c>
      <c r="T35">
        <f>Distances!T35/(Times!$C$85)</f>
        <v>-0.72</v>
      </c>
      <c r="U35">
        <f>Distances!U35/(Times!$C$85)</f>
        <v>-0.72</v>
      </c>
      <c r="V35">
        <f>Distances!V35/(Times!$C$85)</f>
        <v>-0.72</v>
      </c>
      <c r="W35">
        <f>Distances!W35/(Times!$C$85)</f>
        <v>-0.72</v>
      </c>
      <c r="X35">
        <f>Distances!X35/(Times!$C$85)</f>
        <v>-0.72</v>
      </c>
      <c r="Y35">
        <f>Distances!Y35/(Times!$C$85)</f>
        <v>-0.72</v>
      </c>
      <c r="Z35">
        <f>Distances!Z35/(Times!$C$85)</f>
        <v>-0.72</v>
      </c>
      <c r="AA35">
        <f>Distances!AA35/(Times!$C$85)</f>
        <v>-0.72</v>
      </c>
      <c r="AB35">
        <f>Distances!AB35/(Times!$C$85)</f>
        <v>-0.72</v>
      </c>
      <c r="AC35">
        <f>Distances!AC35/(Times!$C$85)</f>
        <v>-0.72</v>
      </c>
      <c r="AD35">
        <f>Distances!AD35/(Times!$C$85)</f>
        <v>-0.72</v>
      </c>
      <c r="AE35">
        <f>Distances!AE35/(Times!$C$85)</f>
        <v>-0.72</v>
      </c>
      <c r="AF35">
        <f>Distances!AF35/(Times!$C$85)</f>
        <v>-0.72</v>
      </c>
      <c r="AG35">
        <f>Distances!AG35/(Times!$C$85)</f>
        <v>-0.72</v>
      </c>
      <c r="AH35">
        <f>Distances!AH35/(Times!$C$85)</f>
        <v>71.28</v>
      </c>
      <c r="AI35">
        <f>Distances!AI35/(Times!$C$85)</f>
        <v>-0.72</v>
      </c>
      <c r="AJ35">
        <f>Distances!AJ35/(Times!$C$85)</f>
        <v>-0.72</v>
      </c>
      <c r="AK35">
        <f>Distances!AK35/(Times!$C$85)</f>
        <v>-0.72</v>
      </c>
      <c r="AL35">
        <f>Distances!AL35/(Times!$C$85)</f>
        <v>-0.72</v>
      </c>
      <c r="AM35">
        <f>Distances!AM35/(Times!$C$85)</f>
        <v>51.84</v>
      </c>
      <c r="AN35">
        <f>Distances!AN35/(Times!$C$85)</f>
        <v>-0.72</v>
      </c>
      <c r="AO35">
        <f>Distances!AO35/(Times!$C$85)</f>
        <v>-0.72</v>
      </c>
      <c r="AP35">
        <f>Distances!AP35/(Times!$C$85)</f>
        <v>-0.72</v>
      </c>
      <c r="AQ35">
        <f>Distances!AQ35/(Times!$C$85)</f>
        <v>-0.72</v>
      </c>
      <c r="AR35">
        <f>Distances!AR35/(Times!$C$85)</f>
        <v>-0.72</v>
      </c>
      <c r="AS35">
        <f>Distances!AS35/(Times!$C$85)</f>
        <v>-0.72</v>
      </c>
      <c r="AT35">
        <f>Distances!AT35/(Times!$C$85)</f>
        <v>-0.72</v>
      </c>
      <c r="AU35">
        <f>Distances!AU35/(Times!$C$85)</f>
        <v>-0.72</v>
      </c>
      <c r="AV35">
        <f>Distances!AV35/(Times!$C$85)</f>
        <v>-0.72</v>
      </c>
      <c r="AW35">
        <f>Distances!AW35/(Times!$C$85)</f>
        <v>-0.72</v>
      </c>
      <c r="AX35">
        <f>Distances!AX35/(Times!$C$85)</f>
        <v>-0.72</v>
      </c>
      <c r="AY35">
        <f>Distances!AY35/(Times!$C$85)</f>
        <v>-0.72</v>
      </c>
      <c r="AZ35">
        <f>Distances!AZ35/(Times!$C$85)</f>
        <v>-0.72</v>
      </c>
      <c r="BA35">
        <f>Distances!BA35/(Times!$C$85)</f>
        <v>-0.72</v>
      </c>
      <c r="BB35">
        <f>Distances!BB35/(Times!$C$85)</f>
        <v>-0.72</v>
      </c>
      <c r="BC35">
        <f>Distances!BC35/(Times!$C$85)</f>
        <v>-0.72</v>
      </c>
      <c r="BD35">
        <f>Distances!BD35/(Times!$C$85)</f>
        <v>-0.72</v>
      </c>
      <c r="BE35">
        <f>Distances!BE35/(Times!$C$85)</f>
        <v>-0.72</v>
      </c>
      <c r="BF35">
        <f>Distances!BF35/(Times!$C$85)</f>
        <v>-0.72</v>
      </c>
      <c r="BG35">
        <f>Distances!BG35/(Times!$C$85)</f>
        <v>-0.72</v>
      </c>
      <c r="BH35">
        <f>Distances!BH35/(Times!$C$85)</f>
        <v>-0.72</v>
      </c>
      <c r="BI35">
        <f>Distances!BI35/(Times!$C$85)</f>
        <v>-0.72</v>
      </c>
      <c r="BJ35">
        <f>Distances!BJ35/(Times!$C$85)</f>
        <v>-0.72</v>
      </c>
      <c r="BK35">
        <f>Distances!BK35/(Times!$C$85)</f>
        <v>-0.72</v>
      </c>
      <c r="BL35">
        <f>Distances!BL35/(Times!$C$85)</f>
        <v>-0.72</v>
      </c>
      <c r="BM35">
        <f>Distances!BM35/(Times!$C$85)</f>
        <v>-0.72</v>
      </c>
      <c r="BN35">
        <f>Distances!BN35/(Times!$C$85)</f>
        <v>-0.72</v>
      </c>
      <c r="BO35">
        <f>Distances!BO35/(Times!$C$85)</f>
        <v>-0.72</v>
      </c>
      <c r="BP35">
        <f>Distances!BP35/(Times!$C$85)</f>
        <v>-0.72</v>
      </c>
      <c r="BQ35">
        <f>Distances!BQ35/(Times!$C$85)</f>
        <v>-0.72</v>
      </c>
      <c r="BR35">
        <f>Distances!BR35/(Times!$C$85)</f>
        <v>-0.72</v>
      </c>
      <c r="BS35">
        <f>Distances!BS35/(Times!$C$85)</f>
        <v>-0.72</v>
      </c>
      <c r="BT35">
        <f>Distances!BT35/(Times!$C$85)</f>
        <v>-0.72</v>
      </c>
      <c r="BU35">
        <f>Distances!BU35/(Times!$C$85)</f>
        <v>-0.72</v>
      </c>
      <c r="BV35">
        <f>Distances!BV35/(Times!$C$85)</f>
        <v>-0.72</v>
      </c>
      <c r="BW35">
        <f>Distances!BW35/(Times!$C$85)</f>
        <v>-0.72</v>
      </c>
      <c r="BX35">
        <f>Distances!BX35/(Times!$C$85)</f>
        <v>-0.72</v>
      </c>
      <c r="BY35">
        <f>Distances!BY35/(Times!$C$85)</f>
        <v>-0.72</v>
      </c>
      <c r="BZ35">
        <f>Distances!BZ35/(Times!$C$85)</f>
        <v>-0.72</v>
      </c>
      <c r="CA35">
        <f>Distances!CA35/(Times!$C$85)</f>
        <v>-0.72</v>
      </c>
      <c r="CB35">
        <f>Distances!CB35/(Times!$C$85)</f>
        <v>18.720000000000002</v>
      </c>
      <c r="CC35">
        <f>Distances!CC35/(Times!$C$85)</f>
        <v>-0.72</v>
      </c>
      <c r="CD35">
        <f>Distances!CD35/(Times!$C$85)</f>
        <v>-0.72</v>
      </c>
    </row>
    <row r="36" spans="1:82">
      <c r="A36" s="632">
        <v>35</v>
      </c>
      <c r="B36">
        <f>Distances!B36/(Times!$C$85)</f>
        <v>44.64</v>
      </c>
      <c r="C36">
        <f>Distances!C36/(Times!$C$85)</f>
        <v>-0.72</v>
      </c>
      <c r="D36">
        <f>Distances!D36/(Times!$C$85)</f>
        <v>-0.72</v>
      </c>
      <c r="E36">
        <f>Distances!E36/(Times!$C$85)</f>
        <v>-0.72</v>
      </c>
      <c r="F36">
        <f>Distances!F36/(Times!$C$85)</f>
        <v>-0.72</v>
      </c>
      <c r="G36">
        <f>Distances!G36/(Times!$C$85)</f>
        <v>-0.72</v>
      </c>
      <c r="H36">
        <f>Distances!H36/(Times!$C$85)</f>
        <v>-0.72</v>
      </c>
      <c r="I36">
        <f>Distances!I36/(Times!$C$85)</f>
        <v>-0.72</v>
      </c>
      <c r="J36">
        <f>Distances!J36/(Times!$C$85)</f>
        <v>-0.72</v>
      </c>
      <c r="K36">
        <f>Distances!K36/(Times!$C$85)</f>
        <v>-0.72</v>
      </c>
      <c r="L36">
        <f>Distances!L36/(Times!$C$85)</f>
        <v>-0.72</v>
      </c>
      <c r="M36">
        <f>Distances!M36/(Times!$C$85)</f>
        <v>-0.72</v>
      </c>
      <c r="N36">
        <f>Distances!N36/(Times!$C$85)</f>
        <v>-0.72</v>
      </c>
      <c r="O36">
        <f>Distances!O36/(Times!$C$85)</f>
        <v>-0.72</v>
      </c>
      <c r="P36">
        <f>Distances!P36/(Times!$C$85)</f>
        <v>-0.72</v>
      </c>
      <c r="Q36">
        <f>Distances!Q36/(Times!$C$85)</f>
        <v>-0.72</v>
      </c>
      <c r="R36">
        <f>Distances!R36/(Times!$C$85)</f>
        <v>-0.72</v>
      </c>
      <c r="S36">
        <f>Distances!S36/(Times!$C$85)</f>
        <v>-0.72</v>
      </c>
      <c r="T36">
        <f>Distances!T36/(Times!$C$85)</f>
        <v>-0.72</v>
      </c>
      <c r="U36">
        <f>Distances!U36/(Times!$C$85)</f>
        <v>-0.72</v>
      </c>
      <c r="V36">
        <f>Distances!V36/(Times!$C$85)</f>
        <v>-0.72</v>
      </c>
      <c r="W36">
        <f>Distances!W36/(Times!$C$85)</f>
        <v>-0.72</v>
      </c>
      <c r="X36">
        <f>Distances!X36/(Times!$C$85)</f>
        <v>-0.72</v>
      </c>
      <c r="Y36">
        <f>Distances!Y36/(Times!$C$85)</f>
        <v>-0.72</v>
      </c>
      <c r="Z36">
        <f>Distances!Z36/(Times!$C$85)</f>
        <v>-0.72</v>
      </c>
      <c r="AA36">
        <f>Distances!AA36/(Times!$C$85)</f>
        <v>-0.72</v>
      </c>
      <c r="AB36">
        <f>Distances!AB36/(Times!$C$85)</f>
        <v>-0.72</v>
      </c>
      <c r="AC36">
        <f>Distances!AC36/(Times!$C$85)</f>
        <v>-0.72</v>
      </c>
      <c r="AD36">
        <f>Distances!AD36/(Times!$C$85)</f>
        <v>-0.72</v>
      </c>
      <c r="AE36">
        <f>Distances!AE36/(Times!$C$85)</f>
        <v>-0.72</v>
      </c>
      <c r="AF36">
        <f>Distances!AF36/(Times!$C$85)</f>
        <v>-0.72</v>
      </c>
      <c r="AG36">
        <f>Distances!AG36/(Times!$C$85)</f>
        <v>-0.72</v>
      </c>
      <c r="AH36">
        <f>Distances!AH36/(Times!$C$85)</f>
        <v>-0.72</v>
      </c>
      <c r="AI36">
        <f>Distances!AI36/(Times!$C$85)</f>
        <v>-0.72</v>
      </c>
      <c r="AJ36">
        <f>Distances!AJ36/(Times!$C$85)</f>
        <v>-0.72</v>
      </c>
      <c r="AK36">
        <f>Distances!AK36/(Times!$C$85)</f>
        <v>63.36</v>
      </c>
      <c r="AL36">
        <f>Distances!AL36/(Times!$C$85)</f>
        <v>-0.72</v>
      </c>
      <c r="AM36">
        <f>Distances!AM36/(Times!$C$85)</f>
        <v>-0.72</v>
      </c>
      <c r="AN36">
        <f>Distances!AN36/(Times!$C$85)</f>
        <v>-0.72</v>
      </c>
      <c r="AO36">
        <f>Distances!AO36/(Times!$C$85)</f>
        <v>-0.72</v>
      </c>
      <c r="AP36">
        <f>Distances!AP36/(Times!$C$85)</f>
        <v>-0.72</v>
      </c>
      <c r="AQ36">
        <f>Distances!AQ36/(Times!$C$85)</f>
        <v>-0.72</v>
      </c>
      <c r="AR36">
        <f>Distances!AR36/(Times!$C$85)</f>
        <v>-0.72</v>
      </c>
      <c r="AS36">
        <f>Distances!AS36/(Times!$C$85)</f>
        <v>-0.72</v>
      </c>
      <c r="AT36">
        <f>Distances!AT36/(Times!$C$85)</f>
        <v>-0.72</v>
      </c>
      <c r="AU36">
        <f>Distances!AU36/(Times!$C$85)</f>
        <v>-0.72</v>
      </c>
      <c r="AV36">
        <f>Distances!AV36/(Times!$C$85)</f>
        <v>-0.72</v>
      </c>
      <c r="AW36">
        <f>Distances!AW36/(Times!$C$85)</f>
        <v>-0.72</v>
      </c>
      <c r="AX36">
        <f>Distances!AX36/(Times!$C$85)</f>
        <v>-0.72</v>
      </c>
      <c r="AY36">
        <f>Distances!AY36/(Times!$C$85)</f>
        <v>-0.72</v>
      </c>
      <c r="AZ36">
        <f>Distances!AZ36/(Times!$C$85)</f>
        <v>-0.72</v>
      </c>
      <c r="BA36">
        <f>Distances!BA36/(Times!$C$85)</f>
        <v>-0.72</v>
      </c>
      <c r="BB36">
        <f>Distances!BB36/(Times!$C$85)</f>
        <v>-0.72</v>
      </c>
      <c r="BC36">
        <f>Distances!BC36/(Times!$C$85)</f>
        <v>-0.72</v>
      </c>
      <c r="BD36">
        <f>Distances!BD36/(Times!$C$85)</f>
        <v>-0.72</v>
      </c>
      <c r="BE36">
        <f>Distances!BE36/(Times!$C$85)</f>
        <v>-0.72</v>
      </c>
      <c r="BF36">
        <f>Distances!BF36/(Times!$C$85)</f>
        <v>-0.72</v>
      </c>
      <c r="BG36">
        <f>Distances!BG36/(Times!$C$85)</f>
        <v>-0.72</v>
      </c>
      <c r="BH36">
        <f>Distances!BH36/(Times!$C$85)</f>
        <v>-0.72</v>
      </c>
      <c r="BI36">
        <f>Distances!BI36/(Times!$C$85)</f>
        <v>-0.72</v>
      </c>
      <c r="BJ36">
        <f>Distances!BJ36/(Times!$C$85)</f>
        <v>-0.72</v>
      </c>
      <c r="BK36">
        <f>Distances!BK36/(Times!$C$85)</f>
        <v>-0.72</v>
      </c>
      <c r="BL36">
        <f>Distances!BL36/(Times!$C$85)</f>
        <v>-0.72</v>
      </c>
      <c r="BM36">
        <f>Distances!BM36/(Times!$C$85)</f>
        <v>-0.72</v>
      </c>
      <c r="BN36">
        <f>Distances!BN36/(Times!$C$85)</f>
        <v>-0.72</v>
      </c>
      <c r="BO36">
        <f>Distances!BO36/(Times!$C$85)</f>
        <v>-0.72</v>
      </c>
      <c r="BP36">
        <f>Distances!BP36/(Times!$C$85)</f>
        <v>-0.72</v>
      </c>
      <c r="BQ36">
        <f>Distances!BQ36/(Times!$C$85)</f>
        <v>-0.72</v>
      </c>
      <c r="BR36">
        <f>Distances!BR36/(Times!$C$85)</f>
        <v>-0.72</v>
      </c>
      <c r="BS36">
        <f>Distances!BS36/(Times!$C$85)</f>
        <v>-0.72</v>
      </c>
      <c r="BT36">
        <f>Distances!BT36/(Times!$C$85)</f>
        <v>-0.72</v>
      </c>
      <c r="BU36">
        <f>Distances!BU36/(Times!$C$85)</f>
        <v>-0.72</v>
      </c>
      <c r="BV36">
        <f>Distances!BV36/(Times!$C$85)</f>
        <v>-0.72</v>
      </c>
      <c r="BW36">
        <f>Distances!BW36/(Times!$C$85)</f>
        <v>-0.72</v>
      </c>
      <c r="BX36">
        <f>Distances!BX36/(Times!$C$85)</f>
        <v>-0.72</v>
      </c>
      <c r="BY36">
        <f>Distances!BY36/(Times!$C$85)</f>
        <v>-0.72</v>
      </c>
      <c r="BZ36">
        <f>Distances!BZ36/(Times!$C$85)</f>
        <v>-0.72</v>
      </c>
      <c r="CA36">
        <f>Distances!CA36/(Times!$C$85)</f>
        <v>-0.72</v>
      </c>
      <c r="CB36">
        <f>Distances!CB36/(Times!$C$85)</f>
        <v>33.120000000000005</v>
      </c>
      <c r="CC36">
        <f>Distances!CC36/(Times!$C$85)</f>
        <v>-0.72</v>
      </c>
      <c r="CD36">
        <f>Distances!CD36/(Times!$C$85)</f>
        <v>-0.72</v>
      </c>
    </row>
    <row r="37" spans="1:82">
      <c r="A37" s="632">
        <v>36</v>
      </c>
      <c r="B37">
        <f>Distances!B37/(Times!$C$85)</f>
        <v>-0.72</v>
      </c>
      <c r="C37">
        <f>Distances!C37/(Times!$C$85)</f>
        <v>40.32</v>
      </c>
      <c r="D37">
        <f>Distances!D37/(Times!$C$85)</f>
        <v>-0.72</v>
      </c>
      <c r="E37">
        <f>Distances!E37/(Times!$C$85)</f>
        <v>-0.72</v>
      </c>
      <c r="F37">
        <f>Distances!F37/(Times!$C$85)</f>
        <v>-0.72</v>
      </c>
      <c r="G37">
        <f>Distances!G37/(Times!$C$85)</f>
        <v>-0.72</v>
      </c>
      <c r="H37">
        <f>Distances!H37/(Times!$C$85)</f>
        <v>-0.72</v>
      </c>
      <c r="I37">
        <f>Distances!I37/(Times!$C$85)</f>
        <v>-0.72</v>
      </c>
      <c r="J37">
        <f>Distances!J37/(Times!$C$85)</f>
        <v>-0.72</v>
      </c>
      <c r="K37">
        <f>Distances!K37/(Times!$C$85)</f>
        <v>-0.72</v>
      </c>
      <c r="L37">
        <f>Distances!L37/(Times!$C$85)</f>
        <v>-0.72</v>
      </c>
      <c r="M37">
        <f>Distances!M37/(Times!$C$85)</f>
        <v>-0.72</v>
      </c>
      <c r="N37">
        <f>Distances!N37/(Times!$C$85)</f>
        <v>-0.72</v>
      </c>
      <c r="O37">
        <f>Distances!O37/(Times!$C$85)</f>
        <v>-0.72</v>
      </c>
      <c r="P37">
        <f>Distances!P37/(Times!$C$85)</f>
        <v>-0.72</v>
      </c>
      <c r="Q37">
        <f>Distances!Q37/(Times!$C$85)</f>
        <v>-0.72</v>
      </c>
      <c r="R37">
        <f>Distances!R37/(Times!$C$85)</f>
        <v>-0.72</v>
      </c>
      <c r="S37">
        <f>Distances!S37/(Times!$C$85)</f>
        <v>-0.72</v>
      </c>
      <c r="T37">
        <f>Distances!T37/(Times!$C$85)</f>
        <v>-0.72</v>
      </c>
      <c r="U37">
        <f>Distances!U37/(Times!$C$85)</f>
        <v>-0.72</v>
      </c>
      <c r="V37">
        <f>Distances!V37/(Times!$C$85)</f>
        <v>-0.72</v>
      </c>
      <c r="W37">
        <f>Distances!W37/(Times!$C$85)</f>
        <v>-0.72</v>
      </c>
      <c r="X37">
        <f>Distances!X37/(Times!$C$85)</f>
        <v>-0.72</v>
      </c>
      <c r="Y37">
        <f>Distances!Y37/(Times!$C$85)</f>
        <v>-0.72</v>
      </c>
      <c r="Z37">
        <f>Distances!Z37/(Times!$C$85)</f>
        <v>-0.72</v>
      </c>
      <c r="AA37">
        <f>Distances!AA37/(Times!$C$85)</f>
        <v>-0.72</v>
      </c>
      <c r="AB37">
        <f>Distances!AB37/(Times!$C$85)</f>
        <v>-0.72</v>
      </c>
      <c r="AC37">
        <f>Distances!AC37/(Times!$C$85)</f>
        <v>-0.72</v>
      </c>
      <c r="AD37">
        <f>Distances!AD37/(Times!$C$85)</f>
        <v>-0.72</v>
      </c>
      <c r="AE37">
        <f>Distances!AE37/(Times!$C$85)</f>
        <v>-0.72</v>
      </c>
      <c r="AF37">
        <f>Distances!AF37/(Times!$C$85)</f>
        <v>-0.72</v>
      </c>
      <c r="AG37">
        <f>Distances!AG37/(Times!$C$85)</f>
        <v>-0.72</v>
      </c>
      <c r="AH37">
        <f>Distances!AH37/(Times!$C$85)</f>
        <v>-0.72</v>
      </c>
      <c r="AI37">
        <f>Distances!AI37/(Times!$C$85)</f>
        <v>-0.72</v>
      </c>
      <c r="AJ37">
        <f>Distances!AJ37/(Times!$C$85)</f>
        <v>63.36</v>
      </c>
      <c r="AK37">
        <f>Distances!AK37/(Times!$C$85)</f>
        <v>-0.72</v>
      </c>
      <c r="AL37">
        <f>Distances!AL37/(Times!$C$85)</f>
        <v>56.88</v>
      </c>
      <c r="AM37">
        <f>Distances!AM37/(Times!$C$85)</f>
        <v>43.2</v>
      </c>
      <c r="AN37">
        <f>Distances!AN37/(Times!$C$85)</f>
        <v>-0.72</v>
      </c>
      <c r="AO37">
        <f>Distances!AO37/(Times!$C$85)</f>
        <v>-0.72</v>
      </c>
      <c r="AP37">
        <f>Distances!AP37/(Times!$C$85)</f>
        <v>-0.72</v>
      </c>
      <c r="AQ37">
        <f>Distances!AQ37/(Times!$C$85)</f>
        <v>-0.72</v>
      </c>
      <c r="AR37">
        <f>Distances!AR37/(Times!$C$85)</f>
        <v>-0.72</v>
      </c>
      <c r="AS37">
        <f>Distances!AS37/(Times!$C$85)</f>
        <v>-0.72</v>
      </c>
      <c r="AT37">
        <f>Distances!AT37/(Times!$C$85)</f>
        <v>-0.72</v>
      </c>
      <c r="AU37">
        <f>Distances!AU37/(Times!$C$85)</f>
        <v>-0.72</v>
      </c>
      <c r="AV37">
        <f>Distances!AV37/(Times!$C$85)</f>
        <v>-0.72</v>
      </c>
      <c r="AW37">
        <f>Distances!AW37/(Times!$C$85)</f>
        <v>-0.72</v>
      </c>
      <c r="AX37">
        <f>Distances!AX37/(Times!$C$85)</f>
        <v>-0.72</v>
      </c>
      <c r="AY37">
        <f>Distances!AY37/(Times!$C$85)</f>
        <v>-0.72</v>
      </c>
      <c r="AZ37">
        <f>Distances!AZ37/(Times!$C$85)</f>
        <v>-0.72</v>
      </c>
      <c r="BA37">
        <f>Distances!BA37/(Times!$C$85)</f>
        <v>-0.72</v>
      </c>
      <c r="BB37">
        <f>Distances!BB37/(Times!$C$85)</f>
        <v>-0.72</v>
      </c>
      <c r="BC37">
        <f>Distances!BC37/(Times!$C$85)</f>
        <v>-0.72</v>
      </c>
      <c r="BD37">
        <f>Distances!BD37/(Times!$C$85)</f>
        <v>-0.72</v>
      </c>
      <c r="BE37">
        <f>Distances!BE37/(Times!$C$85)</f>
        <v>-0.72</v>
      </c>
      <c r="BF37">
        <f>Distances!BF37/(Times!$C$85)</f>
        <v>-0.72</v>
      </c>
      <c r="BG37">
        <f>Distances!BG37/(Times!$C$85)</f>
        <v>-0.72</v>
      </c>
      <c r="BH37">
        <f>Distances!BH37/(Times!$C$85)</f>
        <v>-0.72</v>
      </c>
      <c r="BI37">
        <f>Distances!BI37/(Times!$C$85)</f>
        <v>-0.72</v>
      </c>
      <c r="BJ37">
        <f>Distances!BJ37/(Times!$C$85)</f>
        <v>-0.72</v>
      </c>
      <c r="BK37">
        <f>Distances!BK37/(Times!$C$85)</f>
        <v>-0.72</v>
      </c>
      <c r="BL37">
        <f>Distances!BL37/(Times!$C$85)</f>
        <v>-0.72</v>
      </c>
      <c r="BM37">
        <f>Distances!BM37/(Times!$C$85)</f>
        <v>-0.72</v>
      </c>
      <c r="BN37">
        <f>Distances!BN37/(Times!$C$85)</f>
        <v>-0.72</v>
      </c>
      <c r="BO37">
        <f>Distances!BO37/(Times!$C$85)</f>
        <v>-0.72</v>
      </c>
      <c r="BP37">
        <f>Distances!BP37/(Times!$C$85)</f>
        <v>-0.72</v>
      </c>
      <c r="BQ37">
        <f>Distances!BQ37/(Times!$C$85)</f>
        <v>-0.72</v>
      </c>
      <c r="BR37">
        <f>Distances!BR37/(Times!$C$85)</f>
        <v>-0.72</v>
      </c>
      <c r="BS37">
        <f>Distances!BS37/(Times!$C$85)</f>
        <v>-0.72</v>
      </c>
      <c r="BT37">
        <f>Distances!BT37/(Times!$C$85)</f>
        <v>-0.72</v>
      </c>
      <c r="BU37">
        <f>Distances!BU37/(Times!$C$85)</f>
        <v>-0.72</v>
      </c>
      <c r="BV37">
        <f>Distances!BV37/(Times!$C$85)</f>
        <v>-0.72</v>
      </c>
      <c r="BW37">
        <f>Distances!BW37/(Times!$C$85)</f>
        <v>-0.72</v>
      </c>
      <c r="BX37">
        <f>Distances!BX37/(Times!$C$85)</f>
        <v>-0.72</v>
      </c>
      <c r="BY37">
        <f>Distances!BY37/(Times!$C$85)</f>
        <v>-0.72</v>
      </c>
      <c r="BZ37">
        <f>Distances!BZ37/(Times!$C$85)</f>
        <v>-0.72</v>
      </c>
      <c r="CA37">
        <f>Distances!CA37/(Times!$C$85)</f>
        <v>-0.72</v>
      </c>
      <c r="CB37">
        <f>Distances!CB37/(Times!$C$85)</f>
        <v>-0.72</v>
      </c>
      <c r="CC37">
        <f>Distances!CC37/(Times!$C$85)</f>
        <v>-0.72</v>
      </c>
      <c r="CD37">
        <f>Distances!CD37/(Times!$C$85)</f>
        <v>-0.72</v>
      </c>
    </row>
    <row r="38" spans="1:82">
      <c r="A38" s="632">
        <v>37</v>
      </c>
      <c r="B38">
        <f>Distances!B38/(Times!$C$85)</f>
        <v>-0.72</v>
      </c>
      <c r="C38">
        <f>Distances!C38/(Times!$C$85)</f>
        <v>-0.72</v>
      </c>
      <c r="D38">
        <f>Distances!D38/(Times!$C$85)</f>
        <v>41.04</v>
      </c>
      <c r="E38">
        <f>Distances!E38/(Times!$C$85)</f>
        <v>-0.72</v>
      </c>
      <c r="F38">
        <f>Distances!F38/(Times!$C$85)</f>
        <v>-0.72</v>
      </c>
      <c r="G38">
        <f>Distances!G38/(Times!$C$85)</f>
        <v>-0.72</v>
      </c>
      <c r="H38">
        <f>Distances!H38/(Times!$C$85)</f>
        <v>-0.72</v>
      </c>
      <c r="I38">
        <f>Distances!I38/(Times!$C$85)</f>
        <v>-0.72</v>
      </c>
      <c r="J38">
        <f>Distances!J38/(Times!$C$85)</f>
        <v>-0.72</v>
      </c>
      <c r="K38">
        <f>Distances!K38/(Times!$C$85)</f>
        <v>-0.72</v>
      </c>
      <c r="L38">
        <f>Distances!L38/(Times!$C$85)</f>
        <v>-0.72</v>
      </c>
      <c r="M38">
        <f>Distances!M38/(Times!$C$85)</f>
        <v>-0.72</v>
      </c>
      <c r="N38">
        <f>Distances!N38/(Times!$C$85)</f>
        <v>-0.72</v>
      </c>
      <c r="O38">
        <f>Distances!O38/(Times!$C$85)</f>
        <v>-0.72</v>
      </c>
      <c r="P38">
        <f>Distances!P38/(Times!$C$85)</f>
        <v>-0.72</v>
      </c>
      <c r="Q38">
        <f>Distances!Q38/(Times!$C$85)</f>
        <v>-0.72</v>
      </c>
      <c r="R38">
        <f>Distances!R38/(Times!$C$85)</f>
        <v>-0.72</v>
      </c>
      <c r="S38">
        <f>Distances!S38/(Times!$C$85)</f>
        <v>-0.72</v>
      </c>
      <c r="T38">
        <f>Distances!T38/(Times!$C$85)</f>
        <v>-0.72</v>
      </c>
      <c r="U38">
        <f>Distances!U38/(Times!$C$85)</f>
        <v>-0.72</v>
      </c>
      <c r="V38">
        <f>Distances!V38/(Times!$C$85)</f>
        <v>-0.72</v>
      </c>
      <c r="W38">
        <f>Distances!W38/(Times!$C$85)</f>
        <v>-0.72</v>
      </c>
      <c r="X38">
        <f>Distances!X38/(Times!$C$85)</f>
        <v>-0.72</v>
      </c>
      <c r="Y38">
        <f>Distances!Y38/(Times!$C$85)</f>
        <v>-0.72</v>
      </c>
      <c r="Z38">
        <f>Distances!Z38/(Times!$C$85)</f>
        <v>-0.72</v>
      </c>
      <c r="AA38">
        <f>Distances!AA38/(Times!$C$85)</f>
        <v>-0.72</v>
      </c>
      <c r="AB38">
        <f>Distances!AB38/(Times!$C$85)</f>
        <v>-0.72</v>
      </c>
      <c r="AC38">
        <f>Distances!AC38/(Times!$C$85)</f>
        <v>-0.72</v>
      </c>
      <c r="AD38">
        <f>Distances!AD38/(Times!$C$85)</f>
        <v>-0.72</v>
      </c>
      <c r="AE38">
        <f>Distances!AE38/(Times!$C$85)</f>
        <v>-0.72</v>
      </c>
      <c r="AF38">
        <f>Distances!AF38/(Times!$C$85)</f>
        <v>-0.72</v>
      </c>
      <c r="AG38">
        <f>Distances!AG38/(Times!$C$85)</f>
        <v>-0.72</v>
      </c>
      <c r="AH38">
        <f>Distances!AH38/(Times!$C$85)</f>
        <v>-0.72</v>
      </c>
      <c r="AI38">
        <f>Distances!AI38/(Times!$C$85)</f>
        <v>-0.72</v>
      </c>
      <c r="AJ38">
        <f>Distances!AJ38/(Times!$C$85)</f>
        <v>-0.72</v>
      </c>
      <c r="AK38">
        <f>Distances!AK38/(Times!$C$85)</f>
        <v>56.88</v>
      </c>
      <c r="AL38">
        <f>Distances!AL38/(Times!$C$85)</f>
        <v>-0.72</v>
      </c>
      <c r="AM38">
        <f>Distances!AM38/(Times!$C$85)</f>
        <v>-0.72</v>
      </c>
      <c r="AN38">
        <f>Distances!AN38/(Times!$C$85)</f>
        <v>43.2</v>
      </c>
      <c r="AO38">
        <f>Distances!AO38/(Times!$C$85)</f>
        <v>-0.72</v>
      </c>
      <c r="AP38">
        <f>Distances!AP38/(Times!$C$85)</f>
        <v>-0.72</v>
      </c>
      <c r="AQ38">
        <f>Distances!AQ38/(Times!$C$85)</f>
        <v>-0.72</v>
      </c>
      <c r="AR38">
        <f>Distances!AR38/(Times!$C$85)</f>
        <v>-0.72</v>
      </c>
      <c r="AS38">
        <f>Distances!AS38/(Times!$C$85)</f>
        <v>-0.72</v>
      </c>
      <c r="AT38">
        <f>Distances!AT38/(Times!$C$85)</f>
        <v>-0.72</v>
      </c>
      <c r="AU38">
        <f>Distances!AU38/(Times!$C$85)</f>
        <v>-0.72</v>
      </c>
      <c r="AV38">
        <f>Distances!AV38/(Times!$C$85)</f>
        <v>-0.72</v>
      </c>
      <c r="AW38">
        <f>Distances!AW38/(Times!$C$85)</f>
        <v>-0.72</v>
      </c>
      <c r="AX38">
        <f>Distances!AX38/(Times!$C$85)</f>
        <v>-0.72</v>
      </c>
      <c r="AY38">
        <f>Distances!AY38/(Times!$C$85)</f>
        <v>-0.72</v>
      </c>
      <c r="AZ38">
        <f>Distances!AZ38/(Times!$C$85)</f>
        <v>-0.72</v>
      </c>
      <c r="BA38">
        <f>Distances!BA38/(Times!$C$85)</f>
        <v>-0.72</v>
      </c>
      <c r="BB38">
        <f>Distances!BB38/(Times!$C$85)</f>
        <v>-0.72</v>
      </c>
      <c r="BC38">
        <f>Distances!BC38/(Times!$C$85)</f>
        <v>-0.72</v>
      </c>
      <c r="BD38">
        <f>Distances!BD38/(Times!$C$85)</f>
        <v>-0.72</v>
      </c>
      <c r="BE38">
        <f>Distances!BE38/(Times!$C$85)</f>
        <v>-0.72</v>
      </c>
      <c r="BF38">
        <f>Distances!BF38/(Times!$C$85)</f>
        <v>-0.72</v>
      </c>
      <c r="BG38">
        <f>Distances!BG38/(Times!$C$85)</f>
        <v>-0.72</v>
      </c>
      <c r="BH38">
        <f>Distances!BH38/(Times!$C$85)</f>
        <v>-0.72</v>
      </c>
      <c r="BI38">
        <f>Distances!BI38/(Times!$C$85)</f>
        <v>-0.72</v>
      </c>
      <c r="BJ38">
        <f>Distances!BJ38/(Times!$C$85)</f>
        <v>-0.72</v>
      </c>
      <c r="BK38">
        <f>Distances!BK38/(Times!$C$85)</f>
        <v>-0.72</v>
      </c>
      <c r="BL38">
        <f>Distances!BL38/(Times!$C$85)</f>
        <v>-0.72</v>
      </c>
      <c r="BM38">
        <f>Distances!BM38/(Times!$C$85)</f>
        <v>-0.72</v>
      </c>
      <c r="BN38">
        <f>Distances!BN38/(Times!$C$85)</f>
        <v>-0.72</v>
      </c>
      <c r="BO38">
        <f>Distances!BO38/(Times!$C$85)</f>
        <v>-0.72</v>
      </c>
      <c r="BP38">
        <f>Distances!BP38/(Times!$C$85)</f>
        <v>-0.72</v>
      </c>
      <c r="BQ38">
        <f>Distances!BQ38/(Times!$C$85)</f>
        <v>-0.72</v>
      </c>
      <c r="BR38">
        <f>Distances!BR38/(Times!$C$85)</f>
        <v>-0.72</v>
      </c>
      <c r="BS38">
        <f>Distances!BS38/(Times!$C$85)</f>
        <v>-0.72</v>
      </c>
      <c r="BT38">
        <f>Distances!BT38/(Times!$C$85)</f>
        <v>-0.72</v>
      </c>
      <c r="BU38">
        <f>Distances!BU38/(Times!$C$85)</f>
        <v>-0.72</v>
      </c>
      <c r="BV38">
        <f>Distances!BV38/(Times!$C$85)</f>
        <v>-0.72</v>
      </c>
      <c r="BW38">
        <f>Distances!BW38/(Times!$C$85)</f>
        <v>-0.72</v>
      </c>
      <c r="BX38">
        <f>Distances!BX38/(Times!$C$85)</f>
        <v>-0.72</v>
      </c>
      <c r="BY38">
        <f>Distances!BY38/(Times!$C$85)</f>
        <v>-0.72</v>
      </c>
      <c r="BZ38">
        <f>Distances!BZ38/(Times!$C$85)</f>
        <v>-0.72</v>
      </c>
      <c r="CA38">
        <f>Distances!CA38/(Times!$C$85)</f>
        <v>-0.72</v>
      </c>
      <c r="CB38">
        <f>Distances!CB38/(Times!$C$85)</f>
        <v>-0.72</v>
      </c>
      <c r="CC38">
        <f>Distances!CC38/(Times!$C$85)</f>
        <v>-0.72</v>
      </c>
      <c r="CD38">
        <f>Distances!CD38/(Times!$C$85)</f>
        <v>-0.72</v>
      </c>
    </row>
    <row r="39" spans="1:82">
      <c r="A39" s="632">
        <v>38</v>
      </c>
      <c r="B39">
        <f>Distances!B39/(Times!$C$85)</f>
        <v>-0.72</v>
      </c>
      <c r="C39">
        <f>Distances!C39/(Times!$C$85)</f>
        <v>-0.72</v>
      </c>
      <c r="D39">
        <f>Distances!D39/(Times!$C$85)</f>
        <v>-0.72</v>
      </c>
      <c r="E39">
        <f>Distances!E39/(Times!$C$85)</f>
        <v>-0.72</v>
      </c>
      <c r="F39">
        <f>Distances!F39/(Times!$C$85)</f>
        <v>-0.72</v>
      </c>
      <c r="G39">
        <f>Distances!G39/(Times!$C$85)</f>
        <v>-0.72</v>
      </c>
      <c r="H39">
        <f>Distances!H39/(Times!$C$85)</f>
        <v>-0.72</v>
      </c>
      <c r="I39">
        <f>Distances!I39/(Times!$C$85)</f>
        <v>-0.72</v>
      </c>
      <c r="J39">
        <f>Distances!J39/(Times!$C$85)</f>
        <v>-0.72</v>
      </c>
      <c r="K39">
        <f>Distances!K39/(Times!$C$85)</f>
        <v>-0.72</v>
      </c>
      <c r="L39">
        <f>Distances!L39/(Times!$C$85)</f>
        <v>-0.72</v>
      </c>
      <c r="M39">
        <f>Distances!M39/(Times!$C$85)</f>
        <v>-0.72</v>
      </c>
      <c r="N39">
        <f>Distances!N39/(Times!$C$85)</f>
        <v>-0.72</v>
      </c>
      <c r="O39">
        <f>Distances!O39/(Times!$C$85)</f>
        <v>-0.72</v>
      </c>
      <c r="P39">
        <f>Distances!P39/(Times!$C$85)</f>
        <v>-0.72</v>
      </c>
      <c r="Q39">
        <f>Distances!Q39/(Times!$C$85)</f>
        <v>-0.72</v>
      </c>
      <c r="R39">
        <f>Distances!R39/(Times!$C$85)</f>
        <v>-0.72</v>
      </c>
      <c r="S39">
        <f>Distances!S39/(Times!$C$85)</f>
        <v>-0.72</v>
      </c>
      <c r="T39">
        <f>Distances!T39/(Times!$C$85)</f>
        <v>-0.72</v>
      </c>
      <c r="U39">
        <f>Distances!U39/(Times!$C$85)</f>
        <v>-0.72</v>
      </c>
      <c r="V39">
        <f>Distances!V39/(Times!$C$85)</f>
        <v>-0.72</v>
      </c>
      <c r="W39">
        <f>Distances!W39/(Times!$C$85)</f>
        <v>-0.72</v>
      </c>
      <c r="X39">
        <f>Distances!X39/(Times!$C$85)</f>
        <v>-0.72</v>
      </c>
      <c r="Y39">
        <f>Distances!Y39/(Times!$C$85)</f>
        <v>-0.72</v>
      </c>
      <c r="Z39">
        <f>Distances!Z39/(Times!$C$85)</f>
        <v>-0.72</v>
      </c>
      <c r="AA39">
        <f>Distances!AA39/(Times!$C$85)</f>
        <v>-0.72</v>
      </c>
      <c r="AB39">
        <f>Distances!AB39/(Times!$C$85)</f>
        <v>-0.72</v>
      </c>
      <c r="AC39">
        <f>Distances!AC39/(Times!$C$85)</f>
        <v>-0.72</v>
      </c>
      <c r="AD39">
        <f>Distances!AD39/(Times!$C$85)</f>
        <v>-0.72</v>
      </c>
      <c r="AE39">
        <f>Distances!AE39/(Times!$C$85)</f>
        <v>-0.72</v>
      </c>
      <c r="AF39">
        <f>Distances!AF39/(Times!$C$85)</f>
        <v>-0.72</v>
      </c>
      <c r="AG39">
        <f>Distances!AG39/(Times!$C$85)</f>
        <v>-0.72</v>
      </c>
      <c r="AH39">
        <f>Distances!AH39/(Times!$C$85)</f>
        <v>-0.72</v>
      </c>
      <c r="AI39">
        <f>Distances!AI39/(Times!$C$85)</f>
        <v>51.84</v>
      </c>
      <c r="AJ39">
        <f>Distances!AJ39/(Times!$C$85)</f>
        <v>-0.72</v>
      </c>
      <c r="AK39">
        <f>Distances!AK39/(Times!$C$85)</f>
        <v>43.2</v>
      </c>
      <c r="AL39">
        <f>Distances!AL39/(Times!$C$85)</f>
        <v>-0.72</v>
      </c>
      <c r="AM39">
        <f>Distances!AM39/(Times!$C$85)</f>
        <v>-0.72</v>
      </c>
      <c r="AN39">
        <f>Distances!AN39/(Times!$C$85)</f>
        <v>50.4</v>
      </c>
      <c r="AO39">
        <f>Distances!AO39/(Times!$C$85)</f>
        <v>66.960000000000008</v>
      </c>
      <c r="AP39">
        <f>Distances!AP39/(Times!$C$85)</f>
        <v>-0.72</v>
      </c>
      <c r="AQ39">
        <f>Distances!AQ39/(Times!$C$85)</f>
        <v>-0.72</v>
      </c>
      <c r="AR39">
        <f>Distances!AR39/(Times!$C$85)</f>
        <v>-0.72</v>
      </c>
      <c r="AS39">
        <f>Distances!AS39/(Times!$C$85)</f>
        <v>-0.72</v>
      </c>
      <c r="AT39">
        <f>Distances!AT39/(Times!$C$85)</f>
        <v>-0.72</v>
      </c>
      <c r="AU39">
        <f>Distances!AU39/(Times!$C$85)</f>
        <v>-0.72</v>
      </c>
      <c r="AV39">
        <f>Distances!AV39/(Times!$C$85)</f>
        <v>-0.72</v>
      </c>
      <c r="AW39">
        <f>Distances!AW39/(Times!$C$85)</f>
        <v>-0.72</v>
      </c>
      <c r="AX39">
        <f>Distances!AX39/(Times!$C$85)</f>
        <v>-0.72</v>
      </c>
      <c r="AY39">
        <f>Distances!AY39/(Times!$C$85)</f>
        <v>-0.72</v>
      </c>
      <c r="AZ39">
        <f>Distances!AZ39/(Times!$C$85)</f>
        <v>-0.72</v>
      </c>
      <c r="BA39">
        <f>Distances!BA39/(Times!$C$85)</f>
        <v>-0.72</v>
      </c>
      <c r="BB39">
        <f>Distances!BB39/(Times!$C$85)</f>
        <v>-0.72</v>
      </c>
      <c r="BC39">
        <f>Distances!BC39/(Times!$C$85)</f>
        <v>-0.72</v>
      </c>
      <c r="BD39">
        <f>Distances!BD39/(Times!$C$85)</f>
        <v>-0.72</v>
      </c>
      <c r="BE39">
        <f>Distances!BE39/(Times!$C$85)</f>
        <v>-0.72</v>
      </c>
      <c r="BF39">
        <f>Distances!BF39/(Times!$C$85)</f>
        <v>-0.72</v>
      </c>
      <c r="BG39">
        <f>Distances!BG39/(Times!$C$85)</f>
        <v>-0.72</v>
      </c>
      <c r="BH39">
        <f>Distances!BH39/(Times!$C$85)</f>
        <v>-0.72</v>
      </c>
      <c r="BI39">
        <f>Distances!BI39/(Times!$C$85)</f>
        <v>-0.72</v>
      </c>
      <c r="BJ39">
        <f>Distances!BJ39/(Times!$C$85)</f>
        <v>-0.72</v>
      </c>
      <c r="BK39">
        <f>Distances!BK39/(Times!$C$85)</f>
        <v>-0.72</v>
      </c>
      <c r="BL39">
        <f>Distances!BL39/(Times!$C$85)</f>
        <v>-0.72</v>
      </c>
      <c r="BM39">
        <f>Distances!BM39/(Times!$C$85)</f>
        <v>-0.72</v>
      </c>
      <c r="BN39">
        <f>Distances!BN39/(Times!$C$85)</f>
        <v>-0.72</v>
      </c>
      <c r="BO39">
        <f>Distances!BO39/(Times!$C$85)</f>
        <v>-0.72</v>
      </c>
      <c r="BP39">
        <f>Distances!BP39/(Times!$C$85)</f>
        <v>-0.72</v>
      </c>
      <c r="BQ39">
        <f>Distances!BQ39/(Times!$C$85)</f>
        <v>-0.72</v>
      </c>
      <c r="BR39">
        <f>Distances!BR39/(Times!$C$85)</f>
        <v>-0.72</v>
      </c>
      <c r="BS39">
        <f>Distances!BS39/(Times!$C$85)</f>
        <v>-0.72</v>
      </c>
      <c r="BT39">
        <f>Distances!BT39/(Times!$C$85)</f>
        <v>-0.72</v>
      </c>
      <c r="BU39">
        <f>Distances!BU39/(Times!$C$85)</f>
        <v>-0.72</v>
      </c>
      <c r="BV39">
        <f>Distances!BV39/(Times!$C$85)</f>
        <v>-0.72</v>
      </c>
      <c r="BW39">
        <f>Distances!BW39/(Times!$C$85)</f>
        <v>-0.72</v>
      </c>
      <c r="BX39">
        <f>Distances!BX39/(Times!$C$85)</f>
        <v>-0.72</v>
      </c>
      <c r="BY39">
        <f>Distances!BY39/(Times!$C$85)</f>
        <v>-0.72</v>
      </c>
      <c r="BZ39">
        <f>Distances!BZ39/(Times!$C$85)</f>
        <v>-0.72</v>
      </c>
      <c r="CA39">
        <f>Distances!CA39/(Times!$C$85)</f>
        <v>-0.72</v>
      </c>
      <c r="CB39">
        <f>Distances!CB39/(Times!$C$85)</f>
        <v>-0.72</v>
      </c>
      <c r="CC39">
        <f>Distances!CC39/(Times!$C$85)</f>
        <v>-0.72</v>
      </c>
      <c r="CD39">
        <f>Distances!CD39/(Times!$C$85)</f>
        <v>-0.72</v>
      </c>
    </row>
    <row r="40" spans="1:82">
      <c r="A40" s="632">
        <v>39</v>
      </c>
      <c r="B40">
        <f>Distances!B40/(Times!$C$85)</f>
        <v>-0.72</v>
      </c>
      <c r="C40">
        <f>Distances!C40/(Times!$C$85)</f>
        <v>-0.72</v>
      </c>
      <c r="D40">
        <f>Distances!D40/(Times!$C$85)</f>
        <v>-0.72</v>
      </c>
      <c r="E40">
        <f>Distances!E40/(Times!$C$85)</f>
        <v>-0.72</v>
      </c>
      <c r="F40">
        <f>Distances!F40/(Times!$C$85)</f>
        <v>-0.72</v>
      </c>
      <c r="G40">
        <f>Distances!G40/(Times!$C$85)</f>
        <v>-0.72</v>
      </c>
      <c r="H40">
        <f>Distances!H40/(Times!$C$85)</f>
        <v>-0.72</v>
      </c>
      <c r="I40">
        <f>Distances!I40/(Times!$C$85)</f>
        <v>-0.72</v>
      </c>
      <c r="J40">
        <f>Distances!J40/(Times!$C$85)</f>
        <v>-0.72</v>
      </c>
      <c r="K40">
        <f>Distances!K40/(Times!$C$85)</f>
        <v>-0.72</v>
      </c>
      <c r="L40">
        <f>Distances!L40/(Times!$C$85)</f>
        <v>-0.72</v>
      </c>
      <c r="M40">
        <f>Distances!M40/(Times!$C$85)</f>
        <v>-0.72</v>
      </c>
      <c r="N40">
        <f>Distances!N40/(Times!$C$85)</f>
        <v>-0.72</v>
      </c>
      <c r="O40">
        <f>Distances!O40/(Times!$C$85)</f>
        <v>-0.72</v>
      </c>
      <c r="P40">
        <f>Distances!P40/(Times!$C$85)</f>
        <v>-0.72</v>
      </c>
      <c r="Q40">
        <f>Distances!Q40/(Times!$C$85)</f>
        <v>-0.72</v>
      </c>
      <c r="R40">
        <f>Distances!R40/(Times!$C$85)</f>
        <v>-0.72</v>
      </c>
      <c r="S40">
        <f>Distances!S40/(Times!$C$85)</f>
        <v>-0.72</v>
      </c>
      <c r="T40">
        <f>Distances!T40/(Times!$C$85)</f>
        <v>-0.72</v>
      </c>
      <c r="U40">
        <f>Distances!U40/(Times!$C$85)</f>
        <v>-0.72</v>
      </c>
      <c r="V40">
        <f>Distances!V40/(Times!$C$85)</f>
        <v>-0.72</v>
      </c>
      <c r="W40">
        <f>Distances!W40/(Times!$C$85)</f>
        <v>-0.72</v>
      </c>
      <c r="X40">
        <f>Distances!X40/(Times!$C$85)</f>
        <v>-0.72</v>
      </c>
      <c r="Y40">
        <f>Distances!Y40/(Times!$C$85)</f>
        <v>-0.72</v>
      </c>
      <c r="Z40">
        <f>Distances!Z40/(Times!$C$85)</f>
        <v>-0.72</v>
      </c>
      <c r="AA40">
        <f>Distances!AA40/(Times!$C$85)</f>
        <v>-0.72</v>
      </c>
      <c r="AB40">
        <f>Distances!AB40/(Times!$C$85)</f>
        <v>-0.72</v>
      </c>
      <c r="AC40">
        <f>Distances!AC40/(Times!$C$85)</f>
        <v>-0.72</v>
      </c>
      <c r="AD40">
        <f>Distances!AD40/(Times!$C$85)</f>
        <v>-0.72</v>
      </c>
      <c r="AE40">
        <f>Distances!AE40/(Times!$C$85)</f>
        <v>-0.72</v>
      </c>
      <c r="AF40">
        <f>Distances!AF40/(Times!$C$85)</f>
        <v>-0.72</v>
      </c>
      <c r="AG40">
        <f>Distances!AG40/(Times!$C$85)</f>
        <v>-0.72</v>
      </c>
      <c r="AH40">
        <f>Distances!AH40/(Times!$C$85)</f>
        <v>-0.72</v>
      </c>
      <c r="AI40">
        <f>Distances!AI40/(Times!$C$85)</f>
        <v>-0.72</v>
      </c>
      <c r="AJ40">
        <f>Distances!AJ40/(Times!$C$85)</f>
        <v>-0.72</v>
      </c>
      <c r="AK40">
        <f>Distances!AK40/(Times!$C$85)</f>
        <v>-0.72</v>
      </c>
      <c r="AL40">
        <f>Distances!AL40/(Times!$C$85)</f>
        <v>43.2</v>
      </c>
      <c r="AM40">
        <f>Distances!AM40/(Times!$C$85)</f>
        <v>50.4</v>
      </c>
      <c r="AN40">
        <f>Distances!AN40/(Times!$C$85)</f>
        <v>-0.72</v>
      </c>
      <c r="AO40">
        <f>Distances!AO40/(Times!$C$85)</f>
        <v>-0.72</v>
      </c>
      <c r="AP40">
        <f>Distances!AP40/(Times!$C$85)</f>
        <v>-0.72</v>
      </c>
      <c r="AQ40">
        <f>Distances!AQ40/(Times!$C$85)</f>
        <v>46.800000000000004</v>
      </c>
      <c r="AR40">
        <f>Distances!AR40/(Times!$C$85)</f>
        <v>-0.72</v>
      </c>
      <c r="AS40">
        <f>Distances!AS40/(Times!$C$85)</f>
        <v>-0.72</v>
      </c>
      <c r="AT40">
        <f>Distances!AT40/(Times!$C$85)</f>
        <v>-0.72</v>
      </c>
      <c r="AU40">
        <f>Distances!AU40/(Times!$C$85)</f>
        <v>-0.72</v>
      </c>
      <c r="AV40">
        <f>Distances!AV40/(Times!$C$85)</f>
        <v>-0.72</v>
      </c>
      <c r="AW40">
        <f>Distances!AW40/(Times!$C$85)</f>
        <v>-0.72</v>
      </c>
      <c r="AX40">
        <f>Distances!AX40/(Times!$C$85)</f>
        <v>-0.72</v>
      </c>
      <c r="AY40">
        <f>Distances!AY40/(Times!$C$85)</f>
        <v>-0.72</v>
      </c>
      <c r="AZ40">
        <f>Distances!AZ40/(Times!$C$85)</f>
        <v>-0.72</v>
      </c>
      <c r="BA40">
        <f>Distances!BA40/(Times!$C$85)</f>
        <v>-0.72</v>
      </c>
      <c r="BB40">
        <f>Distances!BB40/(Times!$C$85)</f>
        <v>-0.72</v>
      </c>
      <c r="BC40">
        <f>Distances!BC40/(Times!$C$85)</f>
        <v>-0.72</v>
      </c>
      <c r="BD40">
        <f>Distances!BD40/(Times!$C$85)</f>
        <v>-0.72</v>
      </c>
      <c r="BE40">
        <f>Distances!BE40/(Times!$C$85)</f>
        <v>-0.72</v>
      </c>
      <c r="BF40">
        <f>Distances!BF40/(Times!$C$85)</f>
        <v>-0.72</v>
      </c>
      <c r="BG40">
        <f>Distances!BG40/(Times!$C$85)</f>
        <v>-0.72</v>
      </c>
      <c r="BH40">
        <f>Distances!BH40/(Times!$C$85)</f>
        <v>-0.72</v>
      </c>
      <c r="BI40">
        <f>Distances!BI40/(Times!$C$85)</f>
        <v>-0.72</v>
      </c>
      <c r="BJ40">
        <f>Distances!BJ40/(Times!$C$85)</f>
        <v>-0.72</v>
      </c>
      <c r="BK40">
        <f>Distances!BK40/(Times!$C$85)</f>
        <v>-0.72</v>
      </c>
      <c r="BL40">
        <f>Distances!BL40/(Times!$C$85)</f>
        <v>-0.72</v>
      </c>
      <c r="BM40">
        <f>Distances!BM40/(Times!$C$85)</f>
        <v>-0.72</v>
      </c>
      <c r="BN40">
        <f>Distances!BN40/(Times!$C$85)</f>
        <v>-0.72</v>
      </c>
      <c r="BO40">
        <f>Distances!BO40/(Times!$C$85)</f>
        <v>-0.72</v>
      </c>
      <c r="BP40">
        <f>Distances!BP40/(Times!$C$85)</f>
        <v>-0.72</v>
      </c>
      <c r="BQ40">
        <f>Distances!BQ40/(Times!$C$85)</f>
        <v>-0.72</v>
      </c>
      <c r="BR40">
        <f>Distances!BR40/(Times!$C$85)</f>
        <v>-0.72</v>
      </c>
      <c r="BS40">
        <f>Distances!BS40/(Times!$C$85)</f>
        <v>-0.72</v>
      </c>
      <c r="BT40">
        <f>Distances!BT40/(Times!$C$85)</f>
        <v>-0.72</v>
      </c>
      <c r="BU40">
        <f>Distances!BU40/(Times!$C$85)</f>
        <v>-0.72</v>
      </c>
      <c r="BV40">
        <f>Distances!BV40/(Times!$C$85)</f>
        <v>-0.72</v>
      </c>
      <c r="BW40">
        <f>Distances!BW40/(Times!$C$85)</f>
        <v>-0.72</v>
      </c>
      <c r="BX40">
        <f>Distances!BX40/(Times!$C$85)</f>
        <v>-0.72</v>
      </c>
      <c r="BY40">
        <f>Distances!BY40/(Times!$C$85)</f>
        <v>-0.72</v>
      </c>
      <c r="BZ40">
        <f>Distances!BZ40/(Times!$C$85)</f>
        <v>-0.72</v>
      </c>
      <c r="CA40">
        <f>Distances!CA40/(Times!$C$85)</f>
        <v>-0.72</v>
      </c>
      <c r="CB40">
        <f>Distances!CB40/(Times!$C$85)</f>
        <v>-0.72</v>
      </c>
      <c r="CC40">
        <f>Distances!CC40/(Times!$C$85)</f>
        <v>-0.72</v>
      </c>
      <c r="CD40">
        <f>Distances!CD40/(Times!$C$85)</f>
        <v>-0.72</v>
      </c>
    </row>
    <row r="41" spans="1:82">
      <c r="A41" s="632">
        <v>40</v>
      </c>
      <c r="B41">
        <f>Distances!B41/(Times!$C$85)</f>
        <v>-0.72</v>
      </c>
      <c r="C41">
        <f>Distances!C41/(Times!$C$85)</f>
        <v>-0.72</v>
      </c>
      <c r="D41">
        <f>Distances!D41/(Times!$C$85)</f>
        <v>-0.72</v>
      </c>
      <c r="E41">
        <f>Distances!E41/(Times!$C$85)</f>
        <v>-0.72</v>
      </c>
      <c r="F41">
        <f>Distances!F41/(Times!$C$85)</f>
        <v>-0.72</v>
      </c>
      <c r="G41">
        <f>Distances!G41/(Times!$C$85)</f>
        <v>-0.72</v>
      </c>
      <c r="H41">
        <f>Distances!H41/(Times!$C$85)</f>
        <v>-0.72</v>
      </c>
      <c r="I41">
        <f>Distances!I41/(Times!$C$85)</f>
        <v>-0.72</v>
      </c>
      <c r="J41">
        <f>Distances!J41/(Times!$C$85)</f>
        <v>-0.72</v>
      </c>
      <c r="K41">
        <f>Distances!K41/(Times!$C$85)</f>
        <v>-0.72</v>
      </c>
      <c r="L41">
        <f>Distances!L41/(Times!$C$85)</f>
        <v>-0.72</v>
      </c>
      <c r="M41">
        <f>Distances!M41/(Times!$C$85)</f>
        <v>-0.72</v>
      </c>
      <c r="N41">
        <f>Distances!N41/(Times!$C$85)</f>
        <v>-0.72</v>
      </c>
      <c r="O41">
        <f>Distances!O41/(Times!$C$85)</f>
        <v>-0.72</v>
      </c>
      <c r="P41">
        <f>Distances!P41/(Times!$C$85)</f>
        <v>-0.72</v>
      </c>
      <c r="Q41">
        <f>Distances!Q41/(Times!$C$85)</f>
        <v>-0.72</v>
      </c>
      <c r="R41">
        <f>Distances!R41/(Times!$C$85)</f>
        <v>-0.72</v>
      </c>
      <c r="S41">
        <f>Distances!S41/(Times!$C$85)</f>
        <v>-0.72</v>
      </c>
      <c r="T41">
        <f>Distances!T41/(Times!$C$85)</f>
        <v>-0.72</v>
      </c>
      <c r="U41">
        <f>Distances!U41/(Times!$C$85)</f>
        <v>-0.72</v>
      </c>
      <c r="V41">
        <f>Distances!V41/(Times!$C$85)</f>
        <v>-0.72</v>
      </c>
      <c r="W41">
        <f>Distances!W41/(Times!$C$85)</f>
        <v>-0.72</v>
      </c>
      <c r="X41">
        <f>Distances!X41/(Times!$C$85)</f>
        <v>-0.72</v>
      </c>
      <c r="Y41">
        <f>Distances!Y41/(Times!$C$85)</f>
        <v>-0.72</v>
      </c>
      <c r="Z41">
        <f>Distances!Z41/(Times!$C$85)</f>
        <v>-0.72</v>
      </c>
      <c r="AA41">
        <f>Distances!AA41/(Times!$C$85)</f>
        <v>-0.72</v>
      </c>
      <c r="AB41">
        <f>Distances!AB41/(Times!$C$85)</f>
        <v>-0.72</v>
      </c>
      <c r="AC41">
        <f>Distances!AC41/(Times!$C$85)</f>
        <v>-0.72</v>
      </c>
      <c r="AD41">
        <f>Distances!AD41/(Times!$C$85)</f>
        <v>-0.72</v>
      </c>
      <c r="AE41">
        <f>Distances!AE41/(Times!$C$85)</f>
        <v>-0.72</v>
      </c>
      <c r="AF41">
        <f>Distances!AF41/(Times!$C$85)</f>
        <v>-0.72</v>
      </c>
      <c r="AG41">
        <f>Distances!AG41/(Times!$C$85)</f>
        <v>-0.72</v>
      </c>
      <c r="AH41">
        <f>Distances!AH41/(Times!$C$85)</f>
        <v>43.2</v>
      </c>
      <c r="AI41">
        <f>Distances!AI41/(Times!$C$85)</f>
        <v>-0.72</v>
      </c>
      <c r="AJ41">
        <f>Distances!AJ41/(Times!$C$85)</f>
        <v>-0.72</v>
      </c>
      <c r="AK41">
        <f>Distances!AK41/(Times!$C$85)</f>
        <v>-0.72</v>
      </c>
      <c r="AL41">
        <f>Distances!AL41/(Times!$C$85)</f>
        <v>-0.72</v>
      </c>
      <c r="AM41">
        <f>Distances!AM41/(Times!$C$85)</f>
        <v>66.960000000000008</v>
      </c>
      <c r="AN41">
        <f>Distances!AN41/(Times!$C$85)</f>
        <v>-0.72</v>
      </c>
      <c r="AO41">
        <f>Distances!AO41/(Times!$C$85)</f>
        <v>-0.72</v>
      </c>
      <c r="AP41">
        <f>Distances!AP41/(Times!$C$85)</f>
        <v>38.880000000000003</v>
      </c>
      <c r="AQ41">
        <f>Distances!AQ41/(Times!$C$85)</f>
        <v>-0.72</v>
      </c>
      <c r="AR41">
        <f>Distances!AR41/(Times!$C$85)</f>
        <v>-0.72</v>
      </c>
      <c r="AS41">
        <f>Distances!AS41/(Times!$C$85)</f>
        <v>-0.72</v>
      </c>
      <c r="AT41">
        <f>Distances!AT41/(Times!$C$85)</f>
        <v>-0.72</v>
      </c>
      <c r="AU41">
        <f>Distances!AU41/(Times!$C$85)</f>
        <v>-0.72</v>
      </c>
      <c r="AV41">
        <f>Distances!AV41/(Times!$C$85)</f>
        <v>-0.72</v>
      </c>
      <c r="AW41">
        <f>Distances!AW41/(Times!$C$85)</f>
        <v>-0.72</v>
      </c>
      <c r="AX41">
        <f>Distances!AX41/(Times!$C$85)</f>
        <v>-0.72</v>
      </c>
      <c r="AY41">
        <f>Distances!AY41/(Times!$C$85)</f>
        <v>-0.72</v>
      </c>
      <c r="AZ41">
        <f>Distances!AZ41/(Times!$C$85)</f>
        <v>-0.72</v>
      </c>
      <c r="BA41">
        <f>Distances!BA41/(Times!$C$85)</f>
        <v>-0.72</v>
      </c>
      <c r="BB41">
        <f>Distances!BB41/(Times!$C$85)</f>
        <v>-0.72</v>
      </c>
      <c r="BC41">
        <f>Distances!BC41/(Times!$C$85)</f>
        <v>-0.72</v>
      </c>
      <c r="BD41">
        <f>Distances!BD41/(Times!$C$85)</f>
        <v>-0.72</v>
      </c>
      <c r="BE41">
        <f>Distances!BE41/(Times!$C$85)</f>
        <v>-0.72</v>
      </c>
      <c r="BF41">
        <f>Distances!BF41/(Times!$C$85)</f>
        <v>-0.72</v>
      </c>
      <c r="BG41">
        <f>Distances!BG41/(Times!$C$85)</f>
        <v>-0.72</v>
      </c>
      <c r="BH41">
        <f>Distances!BH41/(Times!$C$85)</f>
        <v>-0.72</v>
      </c>
      <c r="BI41">
        <f>Distances!BI41/(Times!$C$85)</f>
        <v>-0.72</v>
      </c>
      <c r="BJ41">
        <f>Distances!BJ41/(Times!$C$85)</f>
        <v>-0.72</v>
      </c>
      <c r="BK41">
        <f>Distances!BK41/(Times!$C$85)</f>
        <v>-0.72</v>
      </c>
      <c r="BL41">
        <f>Distances!BL41/(Times!$C$85)</f>
        <v>-0.72</v>
      </c>
      <c r="BM41">
        <f>Distances!BM41/(Times!$C$85)</f>
        <v>-0.72</v>
      </c>
      <c r="BN41">
        <f>Distances!BN41/(Times!$C$85)</f>
        <v>-0.72</v>
      </c>
      <c r="BO41">
        <f>Distances!BO41/(Times!$C$85)</f>
        <v>-0.72</v>
      </c>
      <c r="BP41">
        <f>Distances!BP41/(Times!$C$85)</f>
        <v>-0.72</v>
      </c>
      <c r="BQ41">
        <f>Distances!BQ41/(Times!$C$85)</f>
        <v>-0.72</v>
      </c>
      <c r="BR41">
        <f>Distances!BR41/(Times!$C$85)</f>
        <v>-0.72</v>
      </c>
      <c r="BS41">
        <f>Distances!BS41/(Times!$C$85)</f>
        <v>-0.72</v>
      </c>
      <c r="BT41">
        <f>Distances!BT41/(Times!$C$85)</f>
        <v>-0.72</v>
      </c>
      <c r="BU41">
        <f>Distances!BU41/(Times!$C$85)</f>
        <v>-0.72</v>
      </c>
      <c r="BV41">
        <f>Distances!BV41/(Times!$C$85)</f>
        <v>-0.72</v>
      </c>
      <c r="BW41">
        <f>Distances!BW41/(Times!$C$85)</f>
        <v>-0.72</v>
      </c>
      <c r="BX41">
        <f>Distances!BX41/(Times!$C$85)</f>
        <v>-0.72</v>
      </c>
      <c r="BY41">
        <f>Distances!BY41/(Times!$C$85)</f>
        <v>-0.72</v>
      </c>
      <c r="BZ41">
        <f>Distances!BZ41/(Times!$C$85)</f>
        <v>-0.72</v>
      </c>
      <c r="CA41">
        <f>Distances!CA41/(Times!$C$85)</f>
        <v>-0.72</v>
      </c>
      <c r="CB41">
        <f>Distances!CB41/(Times!$C$85)</f>
        <v>-0.72</v>
      </c>
      <c r="CC41">
        <f>Distances!CC41/(Times!$C$85)</f>
        <v>-0.72</v>
      </c>
      <c r="CD41">
        <f>Distances!CD41/(Times!$C$85)</f>
        <v>-0.72</v>
      </c>
    </row>
    <row r="42" spans="1:82">
      <c r="A42" s="632">
        <v>41</v>
      </c>
      <c r="B42">
        <f>Distances!B42/(Times!$C$85)</f>
        <v>-0.72</v>
      </c>
      <c r="C42">
        <f>Distances!C42/(Times!$C$85)</f>
        <v>-0.72</v>
      </c>
      <c r="D42">
        <f>Distances!D42/(Times!$C$85)</f>
        <v>-0.72</v>
      </c>
      <c r="E42">
        <f>Distances!E42/(Times!$C$85)</f>
        <v>-0.72</v>
      </c>
      <c r="F42">
        <f>Distances!F42/(Times!$C$85)</f>
        <v>-0.72</v>
      </c>
      <c r="G42">
        <f>Distances!G42/(Times!$C$85)</f>
        <v>-0.72</v>
      </c>
      <c r="H42">
        <f>Distances!H42/(Times!$C$85)</f>
        <v>-0.72</v>
      </c>
      <c r="I42">
        <f>Distances!I42/(Times!$C$85)</f>
        <v>-0.72</v>
      </c>
      <c r="J42">
        <f>Distances!J42/(Times!$C$85)</f>
        <v>-0.72</v>
      </c>
      <c r="K42">
        <f>Distances!K42/(Times!$C$85)</f>
        <v>-0.72</v>
      </c>
      <c r="L42">
        <f>Distances!L42/(Times!$C$85)</f>
        <v>-0.72</v>
      </c>
      <c r="M42">
        <f>Distances!M42/(Times!$C$85)</f>
        <v>-0.72</v>
      </c>
      <c r="N42">
        <f>Distances!N42/(Times!$C$85)</f>
        <v>-0.72</v>
      </c>
      <c r="O42">
        <f>Distances!O42/(Times!$C$85)</f>
        <v>-0.72</v>
      </c>
      <c r="P42">
        <f>Distances!P42/(Times!$C$85)</f>
        <v>-0.72</v>
      </c>
      <c r="Q42">
        <f>Distances!Q42/(Times!$C$85)</f>
        <v>-0.72</v>
      </c>
      <c r="R42">
        <f>Distances!R42/(Times!$C$85)</f>
        <v>-0.72</v>
      </c>
      <c r="S42">
        <f>Distances!S42/(Times!$C$85)</f>
        <v>-0.72</v>
      </c>
      <c r="T42">
        <f>Distances!T42/(Times!$C$85)</f>
        <v>-0.72</v>
      </c>
      <c r="U42">
        <f>Distances!U42/(Times!$C$85)</f>
        <v>-0.72</v>
      </c>
      <c r="V42">
        <f>Distances!V42/(Times!$C$85)</f>
        <v>-0.72</v>
      </c>
      <c r="W42">
        <f>Distances!W42/(Times!$C$85)</f>
        <v>-0.72</v>
      </c>
      <c r="X42">
        <f>Distances!X42/(Times!$C$85)</f>
        <v>-0.72</v>
      </c>
      <c r="Y42">
        <f>Distances!Y42/(Times!$C$85)</f>
        <v>-0.72</v>
      </c>
      <c r="Z42">
        <f>Distances!Z42/(Times!$C$85)</f>
        <v>-0.72</v>
      </c>
      <c r="AA42">
        <f>Distances!AA42/(Times!$C$85)</f>
        <v>-0.72</v>
      </c>
      <c r="AB42">
        <f>Distances!AB42/(Times!$C$85)</f>
        <v>-0.72</v>
      </c>
      <c r="AC42">
        <f>Distances!AC42/(Times!$C$85)</f>
        <v>-0.72</v>
      </c>
      <c r="AD42">
        <f>Distances!AD42/(Times!$C$85)</f>
        <v>-0.72</v>
      </c>
      <c r="AE42">
        <f>Distances!AE42/(Times!$C$85)</f>
        <v>-0.72</v>
      </c>
      <c r="AF42">
        <f>Distances!AF42/(Times!$C$85)</f>
        <v>-0.72</v>
      </c>
      <c r="AG42">
        <f>Distances!AG42/(Times!$C$85)</f>
        <v>-0.72</v>
      </c>
      <c r="AH42">
        <f>Distances!AH42/(Times!$C$85)</f>
        <v>-0.72</v>
      </c>
      <c r="AI42">
        <f>Distances!AI42/(Times!$C$85)</f>
        <v>-0.72</v>
      </c>
      <c r="AJ42">
        <f>Distances!AJ42/(Times!$C$85)</f>
        <v>-0.72</v>
      </c>
      <c r="AK42">
        <f>Distances!AK42/(Times!$C$85)</f>
        <v>-0.72</v>
      </c>
      <c r="AL42">
        <f>Distances!AL42/(Times!$C$85)</f>
        <v>-0.72</v>
      </c>
      <c r="AM42">
        <f>Distances!AM42/(Times!$C$85)</f>
        <v>-0.72</v>
      </c>
      <c r="AN42">
        <f>Distances!AN42/(Times!$C$85)</f>
        <v>-0.72</v>
      </c>
      <c r="AO42">
        <f>Distances!AO42/(Times!$C$85)</f>
        <v>38.880000000000003</v>
      </c>
      <c r="AP42">
        <f>Distances!AP42/(Times!$C$85)</f>
        <v>-0.72</v>
      </c>
      <c r="AQ42">
        <f>Distances!AQ42/(Times!$C$85)</f>
        <v>16.560000000000002</v>
      </c>
      <c r="AR42">
        <f>Distances!AR42/(Times!$C$85)</f>
        <v>82.8</v>
      </c>
      <c r="AS42">
        <f>Distances!AS42/(Times!$C$85)</f>
        <v>-0.72</v>
      </c>
      <c r="AT42">
        <f>Distances!AT42/(Times!$C$85)</f>
        <v>-0.72</v>
      </c>
      <c r="AU42">
        <f>Distances!AU42/(Times!$C$85)</f>
        <v>-0.72</v>
      </c>
      <c r="AV42">
        <f>Distances!AV42/(Times!$C$85)</f>
        <v>-0.72</v>
      </c>
      <c r="AW42">
        <f>Distances!AW42/(Times!$C$85)</f>
        <v>-0.72</v>
      </c>
      <c r="AX42">
        <f>Distances!AX42/(Times!$C$85)</f>
        <v>-0.72</v>
      </c>
      <c r="AY42">
        <f>Distances!AY42/(Times!$C$85)</f>
        <v>-0.72</v>
      </c>
      <c r="AZ42">
        <f>Distances!AZ42/(Times!$C$85)</f>
        <v>-0.72</v>
      </c>
      <c r="BA42">
        <f>Distances!BA42/(Times!$C$85)</f>
        <v>-0.72</v>
      </c>
      <c r="BB42">
        <f>Distances!BB42/(Times!$C$85)</f>
        <v>-0.72</v>
      </c>
      <c r="BC42">
        <f>Distances!BC42/(Times!$C$85)</f>
        <v>-0.72</v>
      </c>
      <c r="BD42">
        <f>Distances!BD42/(Times!$C$85)</f>
        <v>-0.72</v>
      </c>
      <c r="BE42">
        <f>Distances!BE42/(Times!$C$85)</f>
        <v>-0.72</v>
      </c>
      <c r="BF42">
        <f>Distances!BF42/(Times!$C$85)</f>
        <v>-0.72</v>
      </c>
      <c r="BG42">
        <f>Distances!BG42/(Times!$C$85)</f>
        <v>-0.72</v>
      </c>
      <c r="BH42">
        <f>Distances!BH42/(Times!$C$85)</f>
        <v>-0.72</v>
      </c>
      <c r="BI42">
        <f>Distances!BI42/(Times!$C$85)</f>
        <v>-0.72</v>
      </c>
      <c r="BJ42">
        <f>Distances!BJ42/(Times!$C$85)</f>
        <v>-0.72</v>
      </c>
      <c r="BK42">
        <f>Distances!BK42/(Times!$C$85)</f>
        <v>-0.72</v>
      </c>
      <c r="BL42">
        <f>Distances!BL42/(Times!$C$85)</f>
        <v>-0.72</v>
      </c>
      <c r="BM42">
        <f>Distances!BM42/(Times!$C$85)</f>
        <v>-0.72</v>
      </c>
      <c r="BN42">
        <f>Distances!BN42/(Times!$C$85)</f>
        <v>-0.72</v>
      </c>
      <c r="BO42">
        <f>Distances!BO42/(Times!$C$85)</f>
        <v>-0.72</v>
      </c>
      <c r="BP42">
        <f>Distances!BP42/(Times!$C$85)</f>
        <v>-0.72</v>
      </c>
      <c r="BQ42">
        <f>Distances!BQ42/(Times!$C$85)</f>
        <v>-0.72</v>
      </c>
      <c r="BR42">
        <f>Distances!BR42/(Times!$C$85)</f>
        <v>-0.72</v>
      </c>
      <c r="BS42">
        <f>Distances!BS42/(Times!$C$85)</f>
        <v>-0.72</v>
      </c>
      <c r="BT42">
        <f>Distances!BT42/(Times!$C$85)</f>
        <v>-0.72</v>
      </c>
      <c r="BU42">
        <f>Distances!BU42/(Times!$C$85)</f>
        <v>-0.72</v>
      </c>
      <c r="BV42">
        <f>Distances!BV42/(Times!$C$85)</f>
        <v>-0.72</v>
      </c>
      <c r="BW42">
        <f>Distances!BW42/(Times!$C$85)</f>
        <v>-0.72</v>
      </c>
      <c r="BX42">
        <f>Distances!BX42/(Times!$C$85)</f>
        <v>-0.72</v>
      </c>
      <c r="BY42">
        <f>Distances!BY42/(Times!$C$85)</f>
        <v>-0.72</v>
      </c>
      <c r="BZ42">
        <f>Distances!BZ42/(Times!$C$85)</f>
        <v>-0.72</v>
      </c>
      <c r="CA42">
        <f>Distances!CA42/(Times!$C$85)</f>
        <v>-0.72</v>
      </c>
      <c r="CB42">
        <f>Distances!CB42/(Times!$C$85)</f>
        <v>-0.72</v>
      </c>
      <c r="CC42">
        <f>Distances!CC42/(Times!$C$85)</f>
        <v>-0.72</v>
      </c>
      <c r="CD42">
        <f>Distances!CD42/(Times!$C$85)</f>
        <v>-0.72</v>
      </c>
    </row>
    <row r="43" spans="1:82">
      <c r="A43" s="632">
        <v>42</v>
      </c>
      <c r="B43">
        <f>Distances!B43/(Times!$C$85)</f>
        <v>-0.72</v>
      </c>
      <c r="C43">
        <f>Distances!C43/(Times!$C$85)</f>
        <v>-0.72</v>
      </c>
      <c r="D43">
        <f>Distances!D43/(Times!$C$85)</f>
        <v>-0.72</v>
      </c>
      <c r="E43">
        <f>Distances!E43/(Times!$C$85)</f>
        <v>-0.72</v>
      </c>
      <c r="F43">
        <f>Distances!F43/(Times!$C$85)</f>
        <v>-0.72</v>
      </c>
      <c r="G43">
        <f>Distances!G43/(Times!$C$85)</f>
        <v>-0.72</v>
      </c>
      <c r="H43">
        <f>Distances!H43/(Times!$C$85)</f>
        <v>-0.72</v>
      </c>
      <c r="I43">
        <f>Distances!I43/(Times!$C$85)</f>
        <v>-0.72</v>
      </c>
      <c r="J43">
        <f>Distances!J43/(Times!$C$85)</f>
        <v>-0.72</v>
      </c>
      <c r="K43">
        <f>Distances!K43/(Times!$C$85)</f>
        <v>-0.72</v>
      </c>
      <c r="L43">
        <f>Distances!L43/(Times!$C$85)</f>
        <v>-0.72</v>
      </c>
      <c r="M43">
        <f>Distances!M43/(Times!$C$85)</f>
        <v>-0.72</v>
      </c>
      <c r="N43">
        <f>Distances!N43/(Times!$C$85)</f>
        <v>-0.72</v>
      </c>
      <c r="O43">
        <f>Distances!O43/(Times!$C$85)</f>
        <v>-0.72</v>
      </c>
      <c r="P43">
        <f>Distances!P43/(Times!$C$85)</f>
        <v>-0.72</v>
      </c>
      <c r="Q43">
        <f>Distances!Q43/(Times!$C$85)</f>
        <v>-0.72</v>
      </c>
      <c r="R43">
        <f>Distances!R43/(Times!$C$85)</f>
        <v>-0.72</v>
      </c>
      <c r="S43">
        <f>Distances!S43/(Times!$C$85)</f>
        <v>-0.72</v>
      </c>
      <c r="T43">
        <f>Distances!T43/(Times!$C$85)</f>
        <v>-0.72</v>
      </c>
      <c r="U43">
        <f>Distances!U43/(Times!$C$85)</f>
        <v>-0.72</v>
      </c>
      <c r="V43">
        <f>Distances!V43/(Times!$C$85)</f>
        <v>-0.72</v>
      </c>
      <c r="W43">
        <f>Distances!W43/(Times!$C$85)</f>
        <v>-0.72</v>
      </c>
      <c r="X43">
        <f>Distances!X43/(Times!$C$85)</f>
        <v>-0.72</v>
      </c>
      <c r="Y43">
        <f>Distances!Y43/(Times!$C$85)</f>
        <v>-0.72</v>
      </c>
      <c r="Z43">
        <f>Distances!Z43/(Times!$C$85)</f>
        <v>-0.72</v>
      </c>
      <c r="AA43">
        <f>Distances!AA43/(Times!$C$85)</f>
        <v>-0.72</v>
      </c>
      <c r="AB43">
        <f>Distances!AB43/(Times!$C$85)</f>
        <v>-0.72</v>
      </c>
      <c r="AC43">
        <f>Distances!AC43/(Times!$C$85)</f>
        <v>-0.72</v>
      </c>
      <c r="AD43">
        <f>Distances!AD43/(Times!$C$85)</f>
        <v>-0.72</v>
      </c>
      <c r="AE43">
        <f>Distances!AE43/(Times!$C$85)</f>
        <v>-0.72</v>
      </c>
      <c r="AF43">
        <f>Distances!AF43/(Times!$C$85)</f>
        <v>-0.72</v>
      </c>
      <c r="AG43">
        <f>Distances!AG43/(Times!$C$85)</f>
        <v>-0.72</v>
      </c>
      <c r="AH43">
        <f>Distances!AH43/(Times!$C$85)</f>
        <v>-0.72</v>
      </c>
      <c r="AI43">
        <f>Distances!AI43/(Times!$C$85)</f>
        <v>-0.72</v>
      </c>
      <c r="AJ43">
        <f>Distances!AJ43/(Times!$C$85)</f>
        <v>-0.72</v>
      </c>
      <c r="AK43">
        <f>Distances!AK43/(Times!$C$85)</f>
        <v>-0.72</v>
      </c>
      <c r="AL43">
        <f>Distances!AL43/(Times!$C$85)</f>
        <v>-0.72</v>
      </c>
      <c r="AM43">
        <f>Distances!AM43/(Times!$C$85)</f>
        <v>-0.72</v>
      </c>
      <c r="AN43">
        <f>Distances!AN43/(Times!$C$85)</f>
        <v>46.800000000000004</v>
      </c>
      <c r="AO43">
        <f>Distances!AO43/(Times!$C$85)</f>
        <v>-0.72</v>
      </c>
      <c r="AP43">
        <f>Distances!AP43/(Times!$C$85)</f>
        <v>16.560000000000002</v>
      </c>
      <c r="AQ43">
        <f>Distances!AQ43/(Times!$C$85)</f>
        <v>-0.72</v>
      </c>
      <c r="AR43">
        <f>Distances!AR43/(Times!$C$85)</f>
        <v>-0.72</v>
      </c>
      <c r="AS43">
        <f>Distances!AS43/(Times!$C$85)</f>
        <v>-0.72</v>
      </c>
      <c r="AT43">
        <f>Distances!AT43/(Times!$C$85)</f>
        <v>195.12</v>
      </c>
      <c r="AU43">
        <f>Distances!AU43/(Times!$C$85)</f>
        <v>-0.72</v>
      </c>
      <c r="AV43">
        <f>Distances!AV43/(Times!$C$85)</f>
        <v>-0.72</v>
      </c>
      <c r="AW43">
        <f>Distances!AW43/(Times!$C$85)</f>
        <v>-0.72</v>
      </c>
      <c r="AX43">
        <f>Distances!AX43/(Times!$C$85)</f>
        <v>-0.72</v>
      </c>
      <c r="AY43">
        <f>Distances!AY43/(Times!$C$85)</f>
        <v>-0.72</v>
      </c>
      <c r="AZ43">
        <f>Distances!AZ43/(Times!$C$85)</f>
        <v>-0.72</v>
      </c>
      <c r="BA43">
        <f>Distances!BA43/(Times!$C$85)</f>
        <v>-0.72</v>
      </c>
      <c r="BB43">
        <f>Distances!BB43/(Times!$C$85)</f>
        <v>-0.72</v>
      </c>
      <c r="BC43">
        <f>Distances!BC43/(Times!$C$85)</f>
        <v>-0.72</v>
      </c>
      <c r="BD43">
        <f>Distances!BD43/(Times!$C$85)</f>
        <v>-0.72</v>
      </c>
      <c r="BE43">
        <f>Distances!BE43/(Times!$C$85)</f>
        <v>-0.72</v>
      </c>
      <c r="BF43">
        <f>Distances!BF43/(Times!$C$85)</f>
        <v>-0.72</v>
      </c>
      <c r="BG43">
        <f>Distances!BG43/(Times!$C$85)</f>
        <v>-0.72</v>
      </c>
      <c r="BH43">
        <f>Distances!BH43/(Times!$C$85)</f>
        <v>-0.72</v>
      </c>
      <c r="BI43">
        <f>Distances!BI43/(Times!$C$85)</f>
        <v>-0.72</v>
      </c>
      <c r="BJ43">
        <f>Distances!BJ43/(Times!$C$85)</f>
        <v>-0.72</v>
      </c>
      <c r="BK43">
        <f>Distances!BK43/(Times!$C$85)</f>
        <v>-0.72</v>
      </c>
      <c r="BL43">
        <f>Distances!BL43/(Times!$C$85)</f>
        <v>-0.72</v>
      </c>
      <c r="BM43">
        <f>Distances!BM43/(Times!$C$85)</f>
        <v>-0.72</v>
      </c>
      <c r="BN43">
        <f>Distances!BN43/(Times!$C$85)</f>
        <v>-0.72</v>
      </c>
      <c r="BO43">
        <f>Distances!BO43/(Times!$C$85)</f>
        <v>-0.72</v>
      </c>
      <c r="BP43">
        <f>Distances!BP43/(Times!$C$85)</f>
        <v>-0.72</v>
      </c>
      <c r="BQ43">
        <f>Distances!BQ43/(Times!$C$85)</f>
        <v>-0.72</v>
      </c>
      <c r="BR43">
        <f>Distances!BR43/(Times!$C$85)</f>
        <v>-0.72</v>
      </c>
      <c r="BS43">
        <f>Distances!BS43/(Times!$C$85)</f>
        <v>-0.72</v>
      </c>
      <c r="BT43">
        <f>Distances!BT43/(Times!$C$85)</f>
        <v>-0.72</v>
      </c>
      <c r="BU43">
        <f>Distances!BU43/(Times!$C$85)</f>
        <v>-0.72</v>
      </c>
      <c r="BV43">
        <f>Distances!BV43/(Times!$C$85)</f>
        <v>-0.72</v>
      </c>
      <c r="BW43">
        <f>Distances!BW43/(Times!$C$85)</f>
        <v>-0.72</v>
      </c>
      <c r="BX43">
        <f>Distances!BX43/(Times!$C$85)</f>
        <v>-0.72</v>
      </c>
      <c r="BY43">
        <f>Distances!BY43/(Times!$C$85)</f>
        <v>-0.72</v>
      </c>
      <c r="BZ43">
        <f>Distances!BZ43/(Times!$C$85)</f>
        <v>-0.72</v>
      </c>
      <c r="CA43">
        <f>Distances!CA43/(Times!$C$85)</f>
        <v>-0.72</v>
      </c>
      <c r="CB43">
        <f>Distances!CB43/(Times!$C$85)</f>
        <v>-0.72</v>
      </c>
      <c r="CC43">
        <f>Distances!CC43/(Times!$C$85)</f>
        <v>-0.72</v>
      </c>
      <c r="CD43">
        <f>Distances!CD43/(Times!$C$85)</f>
        <v>-0.72</v>
      </c>
    </row>
    <row r="44" spans="1:82">
      <c r="A44" s="632">
        <v>43</v>
      </c>
      <c r="B44">
        <f>Distances!B44/(Times!$C$85)</f>
        <v>-0.72</v>
      </c>
      <c r="C44">
        <f>Distances!C44/(Times!$C$85)</f>
        <v>-0.72</v>
      </c>
      <c r="D44">
        <f>Distances!D44/(Times!$C$85)</f>
        <v>-0.72</v>
      </c>
      <c r="E44">
        <f>Distances!E44/(Times!$C$85)</f>
        <v>-0.72</v>
      </c>
      <c r="F44">
        <f>Distances!F44/(Times!$C$85)</f>
        <v>-0.72</v>
      </c>
      <c r="G44">
        <f>Distances!G44/(Times!$C$85)</f>
        <v>-0.72</v>
      </c>
      <c r="H44">
        <f>Distances!H44/(Times!$C$85)</f>
        <v>-0.72</v>
      </c>
      <c r="I44">
        <f>Distances!I44/(Times!$C$85)</f>
        <v>-0.72</v>
      </c>
      <c r="J44">
        <f>Distances!J44/(Times!$C$85)</f>
        <v>-0.72</v>
      </c>
      <c r="K44">
        <f>Distances!K44/(Times!$C$85)</f>
        <v>-0.72</v>
      </c>
      <c r="L44">
        <f>Distances!L44/(Times!$C$85)</f>
        <v>-0.72</v>
      </c>
      <c r="M44">
        <f>Distances!M44/(Times!$C$85)</f>
        <v>-0.72</v>
      </c>
      <c r="N44">
        <f>Distances!N44/(Times!$C$85)</f>
        <v>-0.72</v>
      </c>
      <c r="O44">
        <f>Distances!O44/(Times!$C$85)</f>
        <v>-0.72</v>
      </c>
      <c r="P44">
        <f>Distances!P44/(Times!$C$85)</f>
        <v>-0.72</v>
      </c>
      <c r="Q44">
        <f>Distances!Q44/(Times!$C$85)</f>
        <v>-0.72</v>
      </c>
      <c r="R44">
        <f>Distances!R44/(Times!$C$85)</f>
        <v>-0.72</v>
      </c>
      <c r="S44">
        <f>Distances!S44/(Times!$C$85)</f>
        <v>-0.72</v>
      </c>
      <c r="T44">
        <f>Distances!T44/(Times!$C$85)</f>
        <v>-0.72</v>
      </c>
      <c r="U44">
        <f>Distances!U44/(Times!$C$85)</f>
        <v>-0.72</v>
      </c>
      <c r="V44">
        <f>Distances!V44/(Times!$C$85)</f>
        <v>-0.72</v>
      </c>
      <c r="W44">
        <f>Distances!W44/(Times!$C$85)</f>
        <v>-0.72</v>
      </c>
      <c r="X44">
        <f>Distances!X44/(Times!$C$85)</f>
        <v>-0.72</v>
      </c>
      <c r="Y44">
        <f>Distances!Y44/(Times!$C$85)</f>
        <v>-0.72</v>
      </c>
      <c r="Z44">
        <f>Distances!Z44/(Times!$C$85)</f>
        <v>-0.72</v>
      </c>
      <c r="AA44">
        <f>Distances!AA44/(Times!$C$85)</f>
        <v>-0.72</v>
      </c>
      <c r="AB44">
        <f>Distances!AB44/(Times!$C$85)</f>
        <v>-0.72</v>
      </c>
      <c r="AC44">
        <f>Distances!AC44/(Times!$C$85)</f>
        <v>-0.72</v>
      </c>
      <c r="AD44">
        <f>Distances!AD44/(Times!$C$85)</f>
        <v>-0.72</v>
      </c>
      <c r="AE44">
        <f>Distances!AE44/(Times!$C$85)</f>
        <v>-0.72</v>
      </c>
      <c r="AF44">
        <f>Distances!AF44/(Times!$C$85)</f>
        <v>-0.72</v>
      </c>
      <c r="AG44">
        <f>Distances!AG44/(Times!$C$85)</f>
        <v>-0.72</v>
      </c>
      <c r="AH44">
        <f>Distances!AH44/(Times!$C$85)</f>
        <v>-0.72</v>
      </c>
      <c r="AI44">
        <f>Distances!AI44/(Times!$C$85)</f>
        <v>-0.72</v>
      </c>
      <c r="AJ44">
        <f>Distances!AJ44/(Times!$C$85)</f>
        <v>-0.72</v>
      </c>
      <c r="AK44">
        <f>Distances!AK44/(Times!$C$85)</f>
        <v>-0.72</v>
      </c>
      <c r="AL44">
        <f>Distances!AL44/(Times!$C$85)</f>
        <v>-0.72</v>
      </c>
      <c r="AM44">
        <f>Distances!AM44/(Times!$C$85)</f>
        <v>-0.72</v>
      </c>
      <c r="AN44">
        <f>Distances!AN44/(Times!$C$85)</f>
        <v>-0.72</v>
      </c>
      <c r="AO44">
        <f>Distances!AO44/(Times!$C$85)</f>
        <v>-0.72</v>
      </c>
      <c r="AP44">
        <f>Distances!AP44/(Times!$C$85)</f>
        <v>82.8</v>
      </c>
      <c r="AQ44">
        <f>Distances!AQ44/(Times!$C$85)</f>
        <v>-0.72</v>
      </c>
      <c r="AR44">
        <f>Distances!AR44/(Times!$C$85)</f>
        <v>-0.72</v>
      </c>
      <c r="AS44">
        <f>Distances!AS44/(Times!$C$85)</f>
        <v>59.04</v>
      </c>
      <c r="AT44">
        <f>Distances!AT44/(Times!$C$85)</f>
        <v>-0.72</v>
      </c>
      <c r="AU44">
        <f>Distances!AU44/(Times!$C$85)</f>
        <v>-0.72</v>
      </c>
      <c r="AV44">
        <f>Distances!AV44/(Times!$C$85)</f>
        <v>25.92</v>
      </c>
      <c r="AW44">
        <f>Distances!AW44/(Times!$C$85)</f>
        <v>-0.72</v>
      </c>
      <c r="AX44">
        <f>Distances!AX44/(Times!$C$85)</f>
        <v>-0.72</v>
      </c>
      <c r="AY44">
        <f>Distances!AY44/(Times!$C$85)</f>
        <v>-0.72</v>
      </c>
      <c r="AZ44">
        <f>Distances!AZ44/(Times!$C$85)</f>
        <v>-0.72</v>
      </c>
      <c r="BA44">
        <f>Distances!BA44/(Times!$C$85)</f>
        <v>-0.72</v>
      </c>
      <c r="BB44">
        <f>Distances!BB44/(Times!$C$85)</f>
        <v>-0.72</v>
      </c>
      <c r="BC44">
        <f>Distances!BC44/(Times!$C$85)</f>
        <v>-0.72</v>
      </c>
      <c r="BD44">
        <f>Distances!BD44/(Times!$C$85)</f>
        <v>-0.72</v>
      </c>
      <c r="BE44">
        <f>Distances!BE44/(Times!$C$85)</f>
        <v>-0.72</v>
      </c>
      <c r="BF44">
        <f>Distances!BF44/(Times!$C$85)</f>
        <v>-0.72</v>
      </c>
      <c r="BG44">
        <f>Distances!BG44/(Times!$C$85)</f>
        <v>-0.72</v>
      </c>
      <c r="BH44">
        <f>Distances!BH44/(Times!$C$85)</f>
        <v>-0.72</v>
      </c>
      <c r="BI44">
        <f>Distances!BI44/(Times!$C$85)</f>
        <v>-0.72</v>
      </c>
      <c r="BJ44">
        <f>Distances!BJ44/(Times!$C$85)</f>
        <v>-0.72</v>
      </c>
      <c r="BK44">
        <f>Distances!BK44/(Times!$C$85)</f>
        <v>-0.72</v>
      </c>
      <c r="BL44">
        <f>Distances!BL44/(Times!$C$85)</f>
        <v>-0.72</v>
      </c>
      <c r="BM44">
        <f>Distances!BM44/(Times!$C$85)</f>
        <v>-0.72</v>
      </c>
      <c r="BN44">
        <f>Distances!BN44/(Times!$C$85)</f>
        <v>-0.72</v>
      </c>
      <c r="BO44">
        <f>Distances!BO44/(Times!$C$85)</f>
        <v>-0.72</v>
      </c>
      <c r="BP44">
        <f>Distances!BP44/(Times!$C$85)</f>
        <v>-0.72</v>
      </c>
      <c r="BQ44">
        <f>Distances!BQ44/(Times!$C$85)</f>
        <v>-0.72</v>
      </c>
      <c r="BR44">
        <f>Distances!BR44/(Times!$C$85)</f>
        <v>-0.72</v>
      </c>
      <c r="BS44">
        <f>Distances!BS44/(Times!$C$85)</f>
        <v>-0.72</v>
      </c>
      <c r="BT44">
        <f>Distances!BT44/(Times!$C$85)</f>
        <v>-0.72</v>
      </c>
      <c r="BU44">
        <f>Distances!BU44/(Times!$C$85)</f>
        <v>-0.72</v>
      </c>
      <c r="BV44">
        <f>Distances!BV44/(Times!$C$85)</f>
        <v>-0.72</v>
      </c>
      <c r="BW44">
        <f>Distances!BW44/(Times!$C$85)</f>
        <v>-0.72</v>
      </c>
      <c r="BX44">
        <f>Distances!BX44/(Times!$C$85)</f>
        <v>-0.72</v>
      </c>
      <c r="BY44">
        <f>Distances!BY44/(Times!$C$85)</f>
        <v>-0.72</v>
      </c>
      <c r="BZ44">
        <f>Distances!BZ44/(Times!$C$85)</f>
        <v>-0.72</v>
      </c>
      <c r="CA44">
        <f>Distances!CA44/(Times!$C$85)</f>
        <v>-0.72</v>
      </c>
      <c r="CB44">
        <f>Distances!CB44/(Times!$C$85)</f>
        <v>-0.72</v>
      </c>
      <c r="CC44">
        <f>Distances!CC44/(Times!$C$85)</f>
        <v>-0.72</v>
      </c>
      <c r="CD44">
        <f>Distances!CD44/(Times!$C$85)</f>
        <v>-0.72</v>
      </c>
    </row>
    <row r="45" spans="1:82">
      <c r="A45" s="632">
        <v>44</v>
      </c>
      <c r="B45">
        <f>Distances!B45/(Times!$C$85)</f>
        <v>-0.72</v>
      </c>
      <c r="C45">
        <f>Distances!C45/(Times!$C$85)</f>
        <v>-0.72</v>
      </c>
      <c r="D45">
        <f>Distances!D45/(Times!$C$85)</f>
        <v>-0.72</v>
      </c>
      <c r="E45">
        <f>Distances!E45/(Times!$C$85)</f>
        <v>-0.72</v>
      </c>
      <c r="F45">
        <f>Distances!F45/(Times!$C$85)</f>
        <v>-0.72</v>
      </c>
      <c r="G45">
        <f>Distances!G45/(Times!$C$85)</f>
        <v>-0.72</v>
      </c>
      <c r="H45">
        <f>Distances!H45/(Times!$C$85)</f>
        <v>-0.72</v>
      </c>
      <c r="I45">
        <f>Distances!I45/(Times!$C$85)</f>
        <v>-0.72</v>
      </c>
      <c r="J45">
        <f>Distances!J45/(Times!$C$85)</f>
        <v>-0.72</v>
      </c>
      <c r="K45">
        <f>Distances!K45/(Times!$C$85)</f>
        <v>-0.72</v>
      </c>
      <c r="L45">
        <f>Distances!L45/(Times!$C$85)</f>
        <v>-0.72</v>
      </c>
      <c r="M45">
        <f>Distances!M45/(Times!$C$85)</f>
        <v>-0.72</v>
      </c>
      <c r="N45">
        <f>Distances!N45/(Times!$C$85)</f>
        <v>-0.72</v>
      </c>
      <c r="O45">
        <f>Distances!O45/(Times!$C$85)</f>
        <v>-0.72</v>
      </c>
      <c r="P45">
        <f>Distances!P45/(Times!$C$85)</f>
        <v>-0.72</v>
      </c>
      <c r="Q45">
        <f>Distances!Q45/(Times!$C$85)</f>
        <v>-0.72</v>
      </c>
      <c r="R45">
        <f>Distances!R45/(Times!$C$85)</f>
        <v>-0.72</v>
      </c>
      <c r="S45">
        <f>Distances!S45/(Times!$C$85)</f>
        <v>-0.72</v>
      </c>
      <c r="T45">
        <f>Distances!T45/(Times!$C$85)</f>
        <v>-0.72</v>
      </c>
      <c r="U45">
        <f>Distances!U45/(Times!$C$85)</f>
        <v>-0.72</v>
      </c>
      <c r="V45">
        <f>Distances!V45/(Times!$C$85)</f>
        <v>-0.72</v>
      </c>
      <c r="W45">
        <f>Distances!W45/(Times!$C$85)</f>
        <v>-0.72</v>
      </c>
      <c r="X45">
        <f>Distances!X45/(Times!$C$85)</f>
        <v>-0.72</v>
      </c>
      <c r="Y45">
        <f>Distances!Y45/(Times!$C$85)</f>
        <v>-0.72</v>
      </c>
      <c r="Z45">
        <f>Distances!Z45/(Times!$C$85)</f>
        <v>-0.72</v>
      </c>
      <c r="AA45">
        <f>Distances!AA45/(Times!$C$85)</f>
        <v>-0.72</v>
      </c>
      <c r="AB45">
        <f>Distances!AB45/(Times!$C$85)</f>
        <v>-0.72</v>
      </c>
      <c r="AC45">
        <f>Distances!AC45/(Times!$C$85)</f>
        <v>-0.72</v>
      </c>
      <c r="AD45">
        <f>Distances!AD45/(Times!$C$85)</f>
        <v>-0.72</v>
      </c>
      <c r="AE45">
        <f>Distances!AE45/(Times!$C$85)</f>
        <v>-0.72</v>
      </c>
      <c r="AF45">
        <f>Distances!AF45/(Times!$C$85)</f>
        <v>-0.72</v>
      </c>
      <c r="AG45">
        <f>Distances!AG45/(Times!$C$85)</f>
        <v>-0.72</v>
      </c>
      <c r="AH45">
        <f>Distances!AH45/(Times!$C$85)</f>
        <v>-0.72</v>
      </c>
      <c r="AI45">
        <f>Distances!AI45/(Times!$C$85)</f>
        <v>-0.72</v>
      </c>
      <c r="AJ45">
        <f>Distances!AJ45/(Times!$C$85)</f>
        <v>-0.72</v>
      </c>
      <c r="AK45">
        <f>Distances!AK45/(Times!$C$85)</f>
        <v>-0.72</v>
      </c>
      <c r="AL45">
        <f>Distances!AL45/(Times!$C$85)</f>
        <v>-0.72</v>
      </c>
      <c r="AM45">
        <f>Distances!AM45/(Times!$C$85)</f>
        <v>-0.72</v>
      </c>
      <c r="AN45">
        <f>Distances!AN45/(Times!$C$85)</f>
        <v>-0.72</v>
      </c>
      <c r="AO45">
        <f>Distances!AO45/(Times!$C$85)</f>
        <v>-0.72</v>
      </c>
      <c r="AP45">
        <f>Distances!AP45/(Times!$C$85)</f>
        <v>-0.72</v>
      </c>
      <c r="AQ45">
        <f>Distances!AQ45/(Times!$C$85)</f>
        <v>-0.72</v>
      </c>
      <c r="AR45">
        <f>Distances!AR45/(Times!$C$85)</f>
        <v>59.04</v>
      </c>
      <c r="AS45">
        <f>Distances!AS45/(Times!$C$85)</f>
        <v>-0.72</v>
      </c>
      <c r="AT45">
        <f>Distances!AT45/(Times!$C$85)</f>
        <v>54.72</v>
      </c>
      <c r="AU45">
        <f>Distances!AU45/(Times!$C$85)</f>
        <v>-0.72</v>
      </c>
      <c r="AV45">
        <f>Distances!AV45/(Times!$C$85)</f>
        <v>-0.72</v>
      </c>
      <c r="AW45">
        <f>Distances!AW45/(Times!$C$85)</f>
        <v>36.72</v>
      </c>
      <c r="AX45">
        <f>Distances!AX45/(Times!$C$85)</f>
        <v>-0.72</v>
      </c>
      <c r="AY45">
        <f>Distances!AY45/(Times!$C$85)</f>
        <v>-0.72</v>
      </c>
      <c r="AZ45">
        <f>Distances!AZ45/(Times!$C$85)</f>
        <v>-0.72</v>
      </c>
      <c r="BA45">
        <f>Distances!BA45/(Times!$C$85)</f>
        <v>-0.72</v>
      </c>
      <c r="BB45">
        <f>Distances!BB45/(Times!$C$85)</f>
        <v>-0.72</v>
      </c>
      <c r="BC45">
        <f>Distances!BC45/(Times!$C$85)</f>
        <v>-0.72</v>
      </c>
      <c r="BD45">
        <f>Distances!BD45/(Times!$C$85)</f>
        <v>-0.72</v>
      </c>
      <c r="BE45">
        <f>Distances!BE45/(Times!$C$85)</f>
        <v>-0.72</v>
      </c>
      <c r="BF45">
        <f>Distances!BF45/(Times!$C$85)</f>
        <v>-0.72</v>
      </c>
      <c r="BG45">
        <f>Distances!BG45/(Times!$C$85)</f>
        <v>-0.72</v>
      </c>
      <c r="BH45">
        <f>Distances!BH45/(Times!$C$85)</f>
        <v>-0.72</v>
      </c>
      <c r="BI45">
        <f>Distances!BI45/(Times!$C$85)</f>
        <v>-0.72</v>
      </c>
      <c r="BJ45">
        <f>Distances!BJ45/(Times!$C$85)</f>
        <v>-0.72</v>
      </c>
      <c r="BK45">
        <f>Distances!BK45/(Times!$C$85)</f>
        <v>-0.72</v>
      </c>
      <c r="BL45">
        <f>Distances!BL45/(Times!$C$85)</f>
        <v>-0.72</v>
      </c>
      <c r="BM45">
        <f>Distances!BM45/(Times!$C$85)</f>
        <v>-0.72</v>
      </c>
      <c r="BN45">
        <f>Distances!BN45/(Times!$C$85)</f>
        <v>-0.72</v>
      </c>
      <c r="BO45">
        <f>Distances!BO45/(Times!$C$85)</f>
        <v>-0.72</v>
      </c>
      <c r="BP45">
        <f>Distances!BP45/(Times!$C$85)</f>
        <v>-0.72</v>
      </c>
      <c r="BQ45">
        <f>Distances!BQ45/(Times!$C$85)</f>
        <v>-0.72</v>
      </c>
      <c r="BR45">
        <f>Distances!BR45/(Times!$C$85)</f>
        <v>-0.72</v>
      </c>
      <c r="BS45">
        <f>Distances!BS45/(Times!$C$85)</f>
        <v>-0.72</v>
      </c>
      <c r="BT45">
        <f>Distances!BT45/(Times!$C$85)</f>
        <v>-0.72</v>
      </c>
      <c r="BU45">
        <f>Distances!BU45/(Times!$C$85)</f>
        <v>-0.72</v>
      </c>
      <c r="BV45">
        <f>Distances!BV45/(Times!$C$85)</f>
        <v>-0.72</v>
      </c>
      <c r="BW45">
        <f>Distances!BW45/(Times!$C$85)</f>
        <v>-0.72</v>
      </c>
      <c r="BX45">
        <f>Distances!BX45/(Times!$C$85)</f>
        <v>-0.72</v>
      </c>
      <c r="BY45">
        <f>Distances!BY45/(Times!$C$85)</f>
        <v>-0.72</v>
      </c>
      <c r="BZ45">
        <f>Distances!BZ45/(Times!$C$85)</f>
        <v>-0.72</v>
      </c>
      <c r="CA45">
        <f>Distances!CA45/(Times!$C$85)</f>
        <v>-0.72</v>
      </c>
      <c r="CB45">
        <f>Distances!CB45/(Times!$C$85)</f>
        <v>-0.72</v>
      </c>
      <c r="CC45">
        <f>Distances!CC45/(Times!$C$85)</f>
        <v>-0.72</v>
      </c>
      <c r="CD45">
        <f>Distances!CD45/(Times!$C$85)</f>
        <v>-0.72</v>
      </c>
    </row>
    <row r="46" spans="1:82">
      <c r="A46" s="632">
        <v>45</v>
      </c>
      <c r="B46">
        <f>Distances!B46/(Times!$C$85)</f>
        <v>-0.72</v>
      </c>
      <c r="C46">
        <f>Distances!C46/(Times!$C$85)</f>
        <v>-0.72</v>
      </c>
      <c r="D46">
        <f>Distances!D46/(Times!$C$85)</f>
        <v>-0.72</v>
      </c>
      <c r="E46">
        <f>Distances!E46/(Times!$C$85)</f>
        <v>-0.72</v>
      </c>
      <c r="F46">
        <f>Distances!F46/(Times!$C$85)</f>
        <v>-0.72</v>
      </c>
      <c r="G46">
        <f>Distances!G46/(Times!$C$85)</f>
        <v>-0.72</v>
      </c>
      <c r="H46">
        <f>Distances!H46/(Times!$C$85)</f>
        <v>-0.72</v>
      </c>
      <c r="I46">
        <f>Distances!I46/(Times!$C$85)</f>
        <v>-0.72</v>
      </c>
      <c r="J46">
        <f>Distances!J46/(Times!$C$85)</f>
        <v>-0.72</v>
      </c>
      <c r="K46">
        <f>Distances!K46/(Times!$C$85)</f>
        <v>-0.72</v>
      </c>
      <c r="L46">
        <f>Distances!L46/(Times!$C$85)</f>
        <v>-0.72</v>
      </c>
      <c r="M46">
        <f>Distances!M46/(Times!$C$85)</f>
        <v>-0.72</v>
      </c>
      <c r="N46">
        <f>Distances!N46/(Times!$C$85)</f>
        <v>-0.72</v>
      </c>
      <c r="O46">
        <f>Distances!O46/(Times!$C$85)</f>
        <v>-0.72</v>
      </c>
      <c r="P46">
        <f>Distances!P46/(Times!$C$85)</f>
        <v>-0.72</v>
      </c>
      <c r="Q46">
        <f>Distances!Q46/(Times!$C$85)</f>
        <v>-0.72</v>
      </c>
      <c r="R46">
        <f>Distances!R46/(Times!$C$85)</f>
        <v>-0.72</v>
      </c>
      <c r="S46">
        <f>Distances!S46/(Times!$C$85)</f>
        <v>-0.72</v>
      </c>
      <c r="T46">
        <f>Distances!T46/(Times!$C$85)</f>
        <v>-0.72</v>
      </c>
      <c r="U46">
        <f>Distances!U46/(Times!$C$85)</f>
        <v>-0.72</v>
      </c>
      <c r="V46">
        <f>Distances!V46/(Times!$C$85)</f>
        <v>-0.72</v>
      </c>
      <c r="W46">
        <f>Distances!W46/(Times!$C$85)</f>
        <v>-0.72</v>
      </c>
      <c r="X46">
        <f>Distances!X46/(Times!$C$85)</f>
        <v>-0.72</v>
      </c>
      <c r="Y46">
        <f>Distances!Y46/(Times!$C$85)</f>
        <v>-0.72</v>
      </c>
      <c r="Z46">
        <f>Distances!Z46/(Times!$C$85)</f>
        <v>-0.72</v>
      </c>
      <c r="AA46">
        <f>Distances!AA46/(Times!$C$85)</f>
        <v>-0.72</v>
      </c>
      <c r="AB46">
        <f>Distances!AB46/(Times!$C$85)</f>
        <v>-0.72</v>
      </c>
      <c r="AC46">
        <f>Distances!AC46/(Times!$C$85)</f>
        <v>-0.72</v>
      </c>
      <c r="AD46">
        <f>Distances!AD46/(Times!$C$85)</f>
        <v>-0.72</v>
      </c>
      <c r="AE46">
        <f>Distances!AE46/(Times!$C$85)</f>
        <v>-0.72</v>
      </c>
      <c r="AF46">
        <f>Distances!AF46/(Times!$C$85)</f>
        <v>-0.72</v>
      </c>
      <c r="AG46">
        <f>Distances!AG46/(Times!$C$85)</f>
        <v>-0.72</v>
      </c>
      <c r="AH46">
        <f>Distances!AH46/(Times!$C$85)</f>
        <v>-0.72</v>
      </c>
      <c r="AI46">
        <f>Distances!AI46/(Times!$C$85)</f>
        <v>-0.72</v>
      </c>
      <c r="AJ46">
        <f>Distances!AJ46/(Times!$C$85)</f>
        <v>-0.72</v>
      </c>
      <c r="AK46">
        <f>Distances!AK46/(Times!$C$85)</f>
        <v>-0.72</v>
      </c>
      <c r="AL46">
        <f>Distances!AL46/(Times!$C$85)</f>
        <v>-0.72</v>
      </c>
      <c r="AM46">
        <f>Distances!AM46/(Times!$C$85)</f>
        <v>-0.72</v>
      </c>
      <c r="AN46">
        <f>Distances!AN46/(Times!$C$85)</f>
        <v>-0.72</v>
      </c>
      <c r="AO46">
        <f>Distances!AO46/(Times!$C$85)</f>
        <v>-0.72</v>
      </c>
      <c r="AP46">
        <f>Distances!AP46/(Times!$C$85)</f>
        <v>-0.72</v>
      </c>
      <c r="AQ46">
        <f>Distances!AQ46/(Times!$C$85)</f>
        <v>195.12</v>
      </c>
      <c r="AR46">
        <f>Distances!AR46/(Times!$C$85)</f>
        <v>-0.72</v>
      </c>
      <c r="AS46">
        <f>Distances!AS46/(Times!$C$85)</f>
        <v>54.72</v>
      </c>
      <c r="AT46">
        <f>Distances!AT46/(Times!$C$85)</f>
        <v>-0.72</v>
      </c>
      <c r="AU46">
        <f>Distances!AU46/(Times!$C$85)</f>
        <v>31.68</v>
      </c>
      <c r="AV46">
        <f>Distances!AV46/(Times!$C$85)</f>
        <v>-0.72</v>
      </c>
      <c r="AW46">
        <f>Distances!AW46/(Times!$C$85)</f>
        <v>-0.72</v>
      </c>
      <c r="AX46">
        <f>Distances!AX46/(Times!$C$85)</f>
        <v>-0.72</v>
      </c>
      <c r="AY46">
        <f>Distances!AY46/(Times!$C$85)</f>
        <v>-0.72</v>
      </c>
      <c r="AZ46">
        <f>Distances!AZ46/(Times!$C$85)</f>
        <v>-0.72</v>
      </c>
      <c r="BA46">
        <f>Distances!BA46/(Times!$C$85)</f>
        <v>-0.72</v>
      </c>
      <c r="BB46">
        <f>Distances!BB46/(Times!$C$85)</f>
        <v>-0.72</v>
      </c>
      <c r="BC46">
        <f>Distances!BC46/(Times!$C$85)</f>
        <v>-0.72</v>
      </c>
      <c r="BD46">
        <f>Distances!BD46/(Times!$C$85)</f>
        <v>-0.72</v>
      </c>
      <c r="BE46">
        <f>Distances!BE46/(Times!$C$85)</f>
        <v>-0.72</v>
      </c>
      <c r="BF46">
        <f>Distances!BF46/(Times!$C$85)</f>
        <v>-0.72</v>
      </c>
      <c r="BG46">
        <f>Distances!BG46/(Times!$C$85)</f>
        <v>-0.72</v>
      </c>
      <c r="BH46">
        <f>Distances!BH46/(Times!$C$85)</f>
        <v>-0.72</v>
      </c>
      <c r="BI46">
        <f>Distances!BI46/(Times!$C$85)</f>
        <v>-0.72</v>
      </c>
      <c r="BJ46">
        <f>Distances!BJ46/(Times!$C$85)</f>
        <v>-0.72</v>
      </c>
      <c r="BK46">
        <f>Distances!BK46/(Times!$C$85)</f>
        <v>-0.72</v>
      </c>
      <c r="BL46">
        <f>Distances!BL46/(Times!$C$85)</f>
        <v>-0.72</v>
      </c>
      <c r="BM46">
        <f>Distances!BM46/(Times!$C$85)</f>
        <v>-0.72</v>
      </c>
      <c r="BN46">
        <f>Distances!BN46/(Times!$C$85)</f>
        <v>-0.72</v>
      </c>
      <c r="BO46">
        <f>Distances!BO46/(Times!$C$85)</f>
        <v>-0.72</v>
      </c>
      <c r="BP46">
        <f>Distances!BP46/(Times!$C$85)</f>
        <v>-0.72</v>
      </c>
      <c r="BQ46">
        <f>Distances!BQ46/(Times!$C$85)</f>
        <v>-0.72</v>
      </c>
      <c r="BR46">
        <f>Distances!BR46/(Times!$C$85)</f>
        <v>-0.72</v>
      </c>
      <c r="BS46">
        <f>Distances!BS46/(Times!$C$85)</f>
        <v>-0.72</v>
      </c>
      <c r="BT46">
        <f>Distances!BT46/(Times!$C$85)</f>
        <v>-0.72</v>
      </c>
      <c r="BU46">
        <f>Distances!BU46/(Times!$C$85)</f>
        <v>-0.72</v>
      </c>
      <c r="BV46">
        <f>Distances!BV46/(Times!$C$85)</f>
        <v>-0.72</v>
      </c>
      <c r="BW46">
        <f>Distances!BW46/(Times!$C$85)</f>
        <v>-0.72</v>
      </c>
      <c r="BX46">
        <f>Distances!BX46/(Times!$C$85)</f>
        <v>-0.72</v>
      </c>
      <c r="BY46">
        <f>Distances!BY46/(Times!$C$85)</f>
        <v>-0.72</v>
      </c>
      <c r="BZ46">
        <f>Distances!BZ46/(Times!$C$85)</f>
        <v>-0.72</v>
      </c>
      <c r="CA46">
        <f>Distances!CA46/(Times!$C$85)</f>
        <v>-0.72</v>
      </c>
      <c r="CB46">
        <f>Distances!CB46/(Times!$C$85)</f>
        <v>-0.72</v>
      </c>
      <c r="CC46">
        <f>Distances!CC46/(Times!$C$85)</f>
        <v>-0.72</v>
      </c>
      <c r="CD46">
        <f>Distances!CD46/(Times!$C$85)</f>
        <v>-0.72</v>
      </c>
    </row>
    <row r="47" spans="1:82">
      <c r="A47" s="632">
        <v>46</v>
      </c>
      <c r="B47">
        <f>Distances!B47/(Times!$C$85)</f>
        <v>-0.72</v>
      </c>
      <c r="C47">
        <f>Distances!C47/(Times!$C$85)</f>
        <v>-0.72</v>
      </c>
      <c r="D47">
        <f>Distances!D47/(Times!$C$85)</f>
        <v>-0.72</v>
      </c>
      <c r="E47">
        <f>Distances!E47/(Times!$C$85)</f>
        <v>-0.72</v>
      </c>
      <c r="F47">
        <f>Distances!F47/(Times!$C$85)</f>
        <v>-0.72</v>
      </c>
      <c r="G47">
        <f>Distances!G47/(Times!$C$85)</f>
        <v>-0.72</v>
      </c>
      <c r="H47">
        <f>Distances!H47/(Times!$C$85)</f>
        <v>-0.72</v>
      </c>
      <c r="I47">
        <f>Distances!I47/(Times!$C$85)</f>
        <v>-0.72</v>
      </c>
      <c r="J47">
        <f>Distances!J47/(Times!$C$85)</f>
        <v>-0.72</v>
      </c>
      <c r="K47">
        <f>Distances!K47/(Times!$C$85)</f>
        <v>-0.72</v>
      </c>
      <c r="L47">
        <f>Distances!L47/(Times!$C$85)</f>
        <v>-0.72</v>
      </c>
      <c r="M47">
        <f>Distances!M47/(Times!$C$85)</f>
        <v>-0.72</v>
      </c>
      <c r="N47">
        <f>Distances!N47/(Times!$C$85)</f>
        <v>-0.72</v>
      </c>
      <c r="O47">
        <f>Distances!O47/(Times!$C$85)</f>
        <v>-0.72</v>
      </c>
      <c r="P47">
        <f>Distances!P47/(Times!$C$85)</f>
        <v>-0.72</v>
      </c>
      <c r="Q47">
        <f>Distances!Q47/(Times!$C$85)</f>
        <v>-0.72</v>
      </c>
      <c r="R47">
        <f>Distances!R47/(Times!$C$85)</f>
        <v>-0.72</v>
      </c>
      <c r="S47">
        <f>Distances!S47/(Times!$C$85)</f>
        <v>-0.72</v>
      </c>
      <c r="T47">
        <f>Distances!T47/(Times!$C$85)</f>
        <v>-0.72</v>
      </c>
      <c r="U47">
        <f>Distances!U47/(Times!$C$85)</f>
        <v>-0.72</v>
      </c>
      <c r="V47">
        <f>Distances!V47/(Times!$C$85)</f>
        <v>-0.72</v>
      </c>
      <c r="W47">
        <f>Distances!W47/(Times!$C$85)</f>
        <v>-0.72</v>
      </c>
      <c r="X47">
        <f>Distances!X47/(Times!$C$85)</f>
        <v>-0.72</v>
      </c>
      <c r="Y47">
        <f>Distances!Y47/(Times!$C$85)</f>
        <v>-0.72</v>
      </c>
      <c r="Z47">
        <f>Distances!Z47/(Times!$C$85)</f>
        <v>-0.72</v>
      </c>
      <c r="AA47">
        <f>Distances!AA47/(Times!$C$85)</f>
        <v>-0.72</v>
      </c>
      <c r="AB47">
        <f>Distances!AB47/(Times!$C$85)</f>
        <v>-0.72</v>
      </c>
      <c r="AC47">
        <f>Distances!AC47/(Times!$C$85)</f>
        <v>-0.72</v>
      </c>
      <c r="AD47">
        <f>Distances!AD47/(Times!$C$85)</f>
        <v>-0.72</v>
      </c>
      <c r="AE47">
        <f>Distances!AE47/(Times!$C$85)</f>
        <v>-0.72</v>
      </c>
      <c r="AF47">
        <f>Distances!AF47/(Times!$C$85)</f>
        <v>-0.72</v>
      </c>
      <c r="AG47">
        <f>Distances!AG47/(Times!$C$85)</f>
        <v>-0.72</v>
      </c>
      <c r="AH47">
        <f>Distances!AH47/(Times!$C$85)</f>
        <v>-0.72</v>
      </c>
      <c r="AI47">
        <f>Distances!AI47/(Times!$C$85)</f>
        <v>-0.72</v>
      </c>
      <c r="AJ47">
        <f>Distances!AJ47/(Times!$C$85)</f>
        <v>-0.72</v>
      </c>
      <c r="AK47">
        <f>Distances!AK47/(Times!$C$85)</f>
        <v>-0.72</v>
      </c>
      <c r="AL47">
        <f>Distances!AL47/(Times!$C$85)</f>
        <v>-0.72</v>
      </c>
      <c r="AM47">
        <f>Distances!AM47/(Times!$C$85)</f>
        <v>-0.72</v>
      </c>
      <c r="AN47">
        <f>Distances!AN47/(Times!$C$85)</f>
        <v>-0.72</v>
      </c>
      <c r="AO47">
        <f>Distances!AO47/(Times!$C$85)</f>
        <v>-0.72</v>
      </c>
      <c r="AP47">
        <f>Distances!AP47/(Times!$C$85)</f>
        <v>-0.72</v>
      </c>
      <c r="AQ47">
        <f>Distances!AQ47/(Times!$C$85)</f>
        <v>-0.72</v>
      </c>
      <c r="AR47">
        <f>Distances!AR47/(Times!$C$85)</f>
        <v>-0.72</v>
      </c>
      <c r="AS47">
        <f>Distances!AS47/(Times!$C$85)</f>
        <v>-0.72</v>
      </c>
      <c r="AT47">
        <f>Distances!AT47/(Times!$C$85)</f>
        <v>31.68</v>
      </c>
      <c r="AU47">
        <f>Distances!AU47/(Times!$C$85)</f>
        <v>-0.72</v>
      </c>
      <c r="AV47">
        <f>Distances!AV47/(Times!$C$85)</f>
        <v>-0.72</v>
      </c>
      <c r="AW47">
        <f>Distances!AW47/(Times!$C$85)</f>
        <v>-0.72</v>
      </c>
      <c r="AX47">
        <f>Distances!AX47/(Times!$C$85)</f>
        <v>-0.72</v>
      </c>
      <c r="AY47">
        <f>Distances!AY47/(Times!$C$85)</f>
        <v>53.28</v>
      </c>
      <c r="AZ47">
        <f>Distances!AZ47/(Times!$C$85)</f>
        <v>-0.72</v>
      </c>
      <c r="BA47">
        <f>Distances!BA47/(Times!$C$85)</f>
        <v>-0.72</v>
      </c>
      <c r="BB47">
        <f>Distances!BB47/(Times!$C$85)</f>
        <v>-0.72</v>
      </c>
      <c r="BC47">
        <f>Distances!BC47/(Times!$C$85)</f>
        <v>-0.72</v>
      </c>
      <c r="BD47">
        <f>Distances!BD47/(Times!$C$85)</f>
        <v>-0.72</v>
      </c>
      <c r="BE47">
        <f>Distances!BE47/(Times!$C$85)</f>
        <v>-0.72</v>
      </c>
      <c r="BF47">
        <f>Distances!BF47/(Times!$C$85)</f>
        <v>-0.72</v>
      </c>
      <c r="BG47">
        <f>Distances!BG47/(Times!$C$85)</f>
        <v>-0.72</v>
      </c>
      <c r="BH47">
        <f>Distances!BH47/(Times!$C$85)</f>
        <v>-0.72</v>
      </c>
      <c r="BI47">
        <f>Distances!BI47/(Times!$C$85)</f>
        <v>-0.72</v>
      </c>
      <c r="BJ47">
        <f>Distances!BJ47/(Times!$C$85)</f>
        <v>-0.72</v>
      </c>
      <c r="BK47">
        <f>Distances!BK47/(Times!$C$85)</f>
        <v>-0.72</v>
      </c>
      <c r="BL47">
        <f>Distances!BL47/(Times!$C$85)</f>
        <v>-0.72</v>
      </c>
      <c r="BM47">
        <f>Distances!BM47/(Times!$C$85)</f>
        <v>-0.72</v>
      </c>
      <c r="BN47">
        <f>Distances!BN47/(Times!$C$85)</f>
        <v>-0.72</v>
      </c>
      <c r="BO47">
        <f>Distances!BO47/(Times!$C$85)</f>
        <v>-0.72</v>
      </c>
      <c r="BP47">
        <f>Distances!BP47/(Times!$C$85)</f>
        <v>-0.72</v>
      </c>
      <c r="BQ47">
        <f>Distances!BQ47/(Times!$C$85)</f>
        <v>-0.72</v>
      </c>
      <c r="BR47">
        <f>Distances!BR47/(Times!$C$85)</f>
        <v>-0.72</v>
      </c>
      <c r="BS47">
        <f>Distances!BS47/(Times!$C$85)</f>
        <v>-0.72</v>
      </c>
      <c r="BT47">
        <f>Distances!BT47/(Times!$C$85)</f>
        <v>-0.72</v>
      </c>
      <c r="BU47">
        <f>Distances!BU47/(Times!$C$85)</f>
        <v>-0.72</v>
      </c>
      <c r="BV47">
        <f>Distances!BV47/(Times!$C$85)</f>
        <v>-0.72</v>
      </c>
      <c r="BW47">
        <f>Distances!BW47/(Times!$C$85)</f>
        <v>-0.72</v>
      </c>
      <c r="BX47">
        <f>Distances!BX47/(Times!$C$85)</f>
        <v>-0.72</v>
      </c>
      <c r="BY47">
        <f>Distances!BY47/(Times!$C$85)</f>
        <v>-0.72</v>
      </c>
      <c r="BZ47">
        <f>Distances!BZ47/(Times!$C$85)</f>
        <v>-0.72</v>
      </c>
      <c r="CA47">
        <f>Distances!CA47/(Times!$C$85)</f>
        <v>-0.72</v>
      </c>
      <c r="CB47">
        <f>Distances!CB47/(Times!$C$85)</f>
        <v>-0.72</v>
      </c>
      <c r="CC47">
        <f>Distances!CC47/(Times!$C$85)</f>
        <v>-0.72</v>
      </c>
      <c r="CD47">
        <f>Distances!CD47/(Times!$C$85)</f>
        <v>-0.72</v>
      </c>
    </row>
    <row r="48" spans="1:82">
      <c r="A48" s="632">
        <v>47</v>
      </c>
      <c r="B48">
        <f>Distances!B48/(Times!$C$85)</f>
        <v>-0.72</v>
      </c>
      <c r="C48">
        <f>Distances!C48/(Times!$C$85)</f>
        <v>-0.72</v>
      </c>
      <c r="D48">
        <f>Distances!D48/(Times!$C$85)</f>
        <v>-0.72</v>
      </c>
      <c r="E48">
        <f>Distances!E48/(Times!$C$85)</f>
        <v>-0.72</v>
      </c>
      <c r="F48">
        <f>Distances!F48/(Times!$C$85)</f>
        <v>-0.72</v>
      </c>
      <c r="G48">
        <f>Distances!G48/(Times!$C$85)</f>
        <v>-0.72</v>
      </c>
      <c r="H48">
        <f>Distances!H48/(Times!$C$85)</f>
        <v>-0.72</v>
      </c>
      <c r="I48">
        <f>Distances!I48/(Times!$C$85)</f>
        <v>-0.72</v>
      </c>
      <c r="J48">
        <f>Distances!J48/(Times!$C$85)</f>
        <v>-0.72</v>
      </c>
      <c r="K48">
        <f>Distances!K48/(Times!$C$85)</f>
        <v>-0.72</v>
      </c>
      <c r="L48">
        <f>Distances!L48/(Times!$C$85)</f>
        <v>-0.72</v>
      </c>
      <c r="M48">
        <f>Distances!M48/(Times!$C$85)</f>
        <v>-0.72</v>
      </c>
      <c r="N48">
        <f>Distances!N48/(Times!$C$85)</f>
        <v>-0.72</v>
      </c>
      <c r="O48">
        <f>Distances!O48/(Times!$C$85)</f>
        <v>-0.72</v>
      </c>
      <c r="P48">
        <f>Distances!P48/(Times!$C$85)</f>
        <v>-0.72</v>
      </c>
      <c r="Q48">
        <f>Distances!Q48/(Times!$C$85)</f>
        <v>-0.72</v>
      </c>
      <c r="R48">
        <f>Distances!R48/(Times!$C$85)</f>
        <v>-0.72</v>
      </c>
      <c r="S48">
        <f>Distances!S48/(Times!$C$85)</f>
        <v>-0.72</v>
      </c>
      <c r="T48">
        <f>Distances!T48/(Times!$C$85)</f>
        <v>-0.72</v>
      </c>
      <c r="U48">
        <f>Distances!U48/(Times!$C$85)</f>
        <v>-0.72</v>
      </c>
      <c r="V48">
        <f>Distances!V48/(Times!$C$85)</f>
        <v>-0.72</v>
      </c>
      <c r="W48">
        <f>Distances!W48/(Times!$C$85)</f>
        <v>-0.72</v>
      </c>
      <c r="X48">
        <f>Distances!X48/(Times!$C$85)</f>
        <v>-0.72</v>
      </c>
      <c r="Y48">
        <f>Distances!Y48/(Times!$C$85)</f>
        <v>-0.72</v>
      </c>
      <c r="Z48">
        <f>Distances!Z48/(Times!$C$85)</f>
        <v>-0.72</v>
      </c>
      <c r="AA48">
        <f>Distances!AA48/(Times!$C$85)</f>
        <v>-0.72</v>
      </c>
      <c r="AB48">
        <f>Distances!AB48/(Times!$C$85)</f>
        <v>-0.72</v>
      </c>
      <c r="AC48">
        <f>Distances!AC48/(Times!$C$85)</f>
        <v>-0.72</v>
      </c>
      <c r="AD48">
        <f>Distances!AD48/(Times!$C$85)</f>
        <v>-0.72</v>
      </c>
      <c r="AE48">
        <f>Distances!AE48/(Times!$C$85)</f>
        <v>-0.72</v>
      </c>
      <c r="AF48">
        <f>Distances!AF48/(Times!$C$85)</f>
        <v>-0.72</v>
      </c>
      <c r="AG48">
        <f>Distances!AG48/(Times!$C$85)</f>
        <v>-0.72</v>
      </c>
      <c r="AH48">
        <f>Distances!AH48/(Times!$C$85)</f>
        <v>-0.72</v>
      </c>
      <c r="AI48">
        <f>Distances!AI48/(Times!$C$85)</f>
        <v>-0.72</v>
      </c>
      <c r="AJ48">
        <f>Distances!AJ48/(Times!$C$85)</f>
        <v>-0.72</v>
      </c>
      <c r="AK48">
        <f>Distances!AK48/(Times!$C$85)</f>
        <v>-0.72</v>
      </c>
      <c r="AL48">
        <f>Distances!AL48/(Times!$C$85)</f>
        <v>-0.72</v>
      </c>
      <c r="AM48">
        <f>Distances!AM48/(Times!$C$85)</f>
        <v>-0.72</v>
      </c>
      <c r="AN48">
        <f>Distances!AN48/(Times!$C$85)</f>
        <v>-0.72</v>
      </c>
      <c r="AO48">
        <f>Distances!AO48/(Times!$C$85)</f>
        <v>-0.72</v>
      </c>
      <c r="AP48">
        <f>Distances!AP48/(Times!$C$85)</f>
        <v>-0.72</v>
      </c>
      <c r="AQ48">
        <f>Distances!AQ48/(Times!$C$85)</f>
        <v>-0.72</v>
      </c>
      <c r="AR48">
        <f>Distances!AR48/(Times!$C$85)</f>
        <v>25.92</v>
      </c>
      <c r="AS48">
        <f>Distances!AS48/(Times!$C$85)</f>
        <v>-0.72</v>
      </c>
      <c r="AT48">
        <f>Distances!AT48/(Times!$C$85)</f>
        <v>-0.72</v>
      </c>
      <c r="AU48">
        <f>Distances!AU48/(Times!$C$85)</f>
        <v>-0.72</v>
      </c>
      <c r="AV48">
        <f>Distances!AV48/(Times!$C$85)</f>
        <v>-0.72</v>
      </c>
      <c r="AW48">
        <f>Distances!AW48/(Times!$C$85)</f>
        <v>61.92</v>
      </c>
      <c r="AX48">
        <f>Distances!AX48/(Times!$C$85)</f>
        <v>-0.72</v>
      </c>
      <c r="AY48">
        <f>Distances!AY48/(Times!$C$85)</f>
        <v>-0.72</v>
      </c>
      <c r="AZ48">
        <f>Distances!AZ48/(Times!$C$85)</f>
        <v>-0.72</v>
      </c>
      <c r="BA48">
        <f>Distances!BA48/(Times!$C$85)</f>
        <v>-0.72</v>
      </c>
      <c r="BB48">
        <f>Distances!BB48/(Times!$C$85)</f>
        <v>-0.72</v>
      </c>
      <c r="BC48">
        <f>Distances!BC48/(Times!$C$85)</f>
        <v>-0.72</v>
      </c>
      <c r="BD48">
        <f>Distances!BD48/(Times!$C$85)</f>
        <v>-0.72</v>
      </c>
      <c r="BE48">
        <f>Distances!BE48/(Times!$C$85)</f>
        <v>-0.72</v>
      </c>
      <c r="BF48">
        <f>Distances!BF48/(Times!$C$85)</f>
        <v>-0.72</v>
      </c>
      <c r="BG48">
        <f>Distances!BG48/(Times!$C$85)</f>
        <v>-0.72</v>
      </c>
      <c r="BH48">
        <f>Distances!BH48/(Times!$C$85)</f>
        <v>-0.72</v>
      </c>
      <c r="BI48">
        <f>Distances!BI48/(Times!$C$85)</f>
        <v>-0.72</v>
      </c>
      <c r="BJ48">
        <f>Distances!BJ48/(Times!$C$85)</f>
        <v>36</v>
      </c>
      <c r="BK48">
        <f>Distances!BK48/(Times!$C$85)</f>
        <v>-0.72</v>
      </c>
      <c r="BL48">
        <f>Distances!BL48/(Times!$C$85)</f>
        <v>-0.72</v>
      </c>
      <c r="BM48">
        <f>Distances!BM48/(Times!$C$85)</f>
        <v>-0.72</v>
      </c>
      <c r="BN48">
        <f>Distances!BN48/(Times!$C$85)</f>
        <v>-0.72</v>
      </c>
      <c r="BO48">
        <f>Distances!BO48/(Times!$C$85)</f>
        <v>-0.72</v>
      </c>
      <c r="BP48">
        <f>Distances!BP48/(Times!$C$85)</f>
        <v>-0.72</v>
      </c>
      <c r="BQ48">
        <f>Distances!BQ48/(Times!$C$85)</f>
        <v>-0.72</v>
      </c>
      <c r="BR48">
        <f>Distances!BR48/(Times!$C$85)</f>
        <v>-0.72</v>
      </c>
      <c r="BS48">
        <f>Distances!BS48/(Times!$C$85)</f>
        <v>-0.72</v>
      </c>
      <c r="BT48">
        <f>Distances!BT48/(Times!$C$85)</f>
        <v>-0.72</v>
      </c>
      <c r="BU48">
        <f>Distances!BU48/(Times!$C$85)</f>
        <v>-0.72</v>
      </c>
      <c r="BV48">
        <f>Distances!BV48/(Times!$C$85)</f>
        <v>-0.72</v>
      </c>
      <c r="BW48">
        <f>Distances!BW48/(Times!$C$85)</f>
        <v>-0.72</v>
      </c>
      <c r="BX48">
        <f>Distances!BX48/(Times!$C$85)</f>
        <v>-0.72</v>
      </c>
      <c r="BY48">
        <f>Distances!BY48/(Times!$C$85)</f>
        <v>-0.72</v>
      </c>
      <c r="BZ48">
        <f>Distances!BZ48/(Times!$C$85)</f>
        <v>-0.72</v>
      </c>
      <c r="CA48">
        <f>Distances!CA48/(Times!$C$85)</f>
        <v>-0.72</v>
      </c>
      <c r="CB48">
        <f>Distances!CB48/(Times!$C$85)</f>
        <v>-0.72</v>
      </c>
      <c r="CC48">
        <f>Distances!CC48/(Times!$C$85)</f>
        <v>-0.72</v>
      </c>
      <c r="CD48">
        <f>Distances!CD48/(Times!$C$85)</f>
        <v>-0.72</v>
      </c>
    </row>
    <row r="49" spans="1:82">
      <c r="A49" s="632">
        <v>48</v>
      </c>
      <c r="B49">
        <f>Distances!B49/(Times!$C$85)</f>
        <v>-0.72</v>
      </c>
      <c r="C49">
        <f>Distances!C49/(Times!$C$85)</f>
        <v>-0.72</v>
      </c>
      <c r="D49">
        <f>Distances!D49/(Times!$C$85)</f>
        <v>-0.72</v>
      </c>
      <c r="E49">
        <f>Distances!E49/(Times!$C$85)</f>
        <v>-0.72</v>
      </c>
      <c r="F49">
        <f>Distances!F49/(Times!$C$85)</f>
        <v>-0.72</v>
      </c>
      <c r="G49">
        <f>Distances!G49/(Times!$C$85)</f>
        <v>-0.72</v>
      </c>
      <c r="H49">
        <f>Distances!H49/(Times!$C$85)</f>
        <v>-0.72</v>
      </c>
      <c r="I49">
        <f>Distances!I49/(Times!$C$85)</f>
        <v>-0.72</v>
      </c>
      <c r="J49">
        <f>Distances!J49/(Times!$C$85)</f>
        <v>-0.72</v>
      </c>
      <c r="K49">
        <f>Distances!K49/(Times!$C$85)</f>
        <v>-0.72</v>
      </c>
      <c r="L49">
        <f>Distances!L49/(Times!$C$85)</f>
        <v>-0.72</v>
      </c>
      <c r="M49">
        <f>Distances!M49/(Times!$C$85)</f>
        <v>-0.72</v>
      </c>
      <c r="N49">
        <f>Distances!N49/(Times!$C$85)</f>
        <v>-0.72</v>
      </c>
      <c r="O49">
        <f>Distances!O49/(Times!$C$85)</f>
        <v>-0.72</v>
      </c>
      <c r="P49">
        <f>Distances!P49/(Times!$C$85)</f>
        <v>-0.72</v>
      </c>
      <c r="Q49">
        <f>Distances!Q49/(Times!$C$85)</f>
        <v>-0.72</v>
      </c>
      <c r="R49">
        <f>Distances!R49/(Times!$C$85)</f>
        <v>-0.72</v>
      </c>
      <c r="S49">
        <f>Distances!S49/(Times!$C$85)</f>
        <v>-0.72</v>
      </c>
      <c r="T49">
        <f>Distances!T49/(Times!$C$85)</f>
        <v>-0.72</v>
      </c>
      <c r="U49">
        <f>Distances!U49/(Times!$C$85)</f>
        <v>-0.72</v>
      </c>
      <c r="V49">
        <f>Distances!V49/(Times!$C$85)</f>
        <v>-0.72</v>
      </c>
      <c r="W49">
        <f>Distances!W49/(Times!$C$85)</f>
        <v>-0.72</v>
      </c>
      <c r="X49">
        <f>Distances!X49/(Times!$C$85)</f>
        <v>-0.72</v>
      </c>
      <c r="Y49">
        <f>Distances!Y49/(Times!$C$85)</f>
        <v>-0.72</v>
      </c>
      <c r="Z49">
        <f>Distances!Z49/(Times!$C$85)</f>
        <v>-0.72</v>
      </c>
      <c r="AA49">
        <f>Distances!AA49/(Times!$C$85)</f>
        <v>-0.72</v>
      </c>
      <c r="AB49">
        <f>Distances!AB49/(Times!$C$85)</f>
        <v>-0.72</v>
      </c>
      <c r="AC49">
        <f>Distances!AC49/(Times!$C$85)</f>
        <v>-0.72</v>
      </c>
      <c r="AD49">
        <f>Distances!AD49/(Times!$C$85)</f>
        <v>-0.72</v>
      </c>
      <c r="AE49">
        <f>Distances!AE49/(Times!$C$85)</f>
        <v>-0.72</v>
      </c>
      <c r="AF49">
        <f>Distances!AF49/(Times!$C$85)</f>
        <v>-0.72</v>
      </c>
      <c r="AG49">
        <f>Distances!AG49/(Times!$C$85)</f>
        <v>-0.72</v>
      </c>
      <c r="AH49">
        <f>Distances!AH49/(Times!$C$85)</f>
        <v>-0.72</v>
      </c>
      <c r="AI49">
        <f>Distances!AI49/(Times!$C$85)</f>
        <v>-0.72</v>
      </c>
      <c r="AJ49">
        <f>Distances!AJ49/(Times!$C$85)</f>
        <v>-0.72</v>
      </c>
      <c r="AK49">
        <f>Distances!AK49/(Times!$C$85)</f>
        <v>-0.72</v>
      </c>
      <c r="AL49">
        <f>Distances!AL49/(Times!$C$85)</f>
        <v>-0.72</v>
      </c>
      <c r="AM49">
        <f>Distances!AM49/(Times!$C$85)</f>
        <v>-0.72</v>
      </c>
      <c r="AN49">
        <f>Distances!AN49/(Times!$C$85)</f>
        <v>-0.72</v>
      </c>
      <c r="AO49">
        <f>Distances!AO49/(Times!$C$85)</f>
        <v>-0.72</v>
      </c>
      <c r="AP49">
        <f>Distances!AP49/(Times!$C$85)</f>
        <v>-0.72</v>
      </c>
      <c r="AQ49">
        <f>Distances!AQ49/(Times!$C$85)</f>
        <v>-0.72</v>
      </c>
      <c r="AR49">
        <f>Distances!AR49/(Times!$C$85)</f>
        <v>-0.72</v>
      </c>
      <c r="AS49">
        <f>Distances!AS49/(Times!$C$85)</f>
        <v>36.72</v>
      </c>
      <c r="AT49">
        <f>Distances!AT49/(Times!$C$85)</f>
        <v>-0.72</v>
      </c>
      <c r="AU49">
        <f>Distances!AU49/(Times!$C$85)</f>
        <v>-0.72</v>
      </c>
      <c r="AV49">
        <f>Distances!AV49/(Times!$C$85)</f>
        <v>61.92</v>
      </c>
      <c r="AW49">
        <f>Distances!AW49/(Times!$C$85)</f>
        <v>-0.72</v>
      </c>
      <c r="AX49">
        <f>Distances!AX49/(Times!$C$85)</f>
        <v>46.800000000000004</v>
      </c>
      <c r="AY49">
        <f>Distances!AY49/(Times!$C$85)</f>
        <v>-0.72</v>
      </c>
      <c r="AZ49">
        <f>Distances!AZ49/(Times!$C$85)</f>
        <v>-0.72</v>
      </c>
      <c r="BA49">
        <f>Distances!BA49/(Times!$C$85)</f>
        <v>-0.72</v>
      </c>
      <c r="BB49">
        <f>Distances!BB49/(Times!$C$85)</f>
        <v>-0.72</v>
      </c>
      <c r="BC49">
        <f>Distances!BC49/(Times!$C$85)</f>
        <v>-0.72</v>
      </c>
      <c r="BD49">
        <f>Distances!BD49/(Times!$C$85)</f>
        <v>-0.72</v>
      </c>
      <c r="BE49">
        <f>Distances!BE49/(Times!$C$85)</f>
        <v>-0.72</v>
      </c>
      <c r="BF49">
        <f>Distances!BF49/(Times!$C$85)</f>
        <v>-0.72</v>
      </c>
      <c r="BG49">
        <f>Distances!BG49/(Times!$C$85)</f>
        <v>-0.72</v>
      </c>
      <c r="BH49">
        <f>Distances!BH49/(Times!$C$85)</f>
        <v>-0.72</v>
      </c>
      <c r="BI49">
        <f>Distances!BI49/(Times!$C$85)</f>
        <v>-0.72</v>
      </c>
      <c r="BJ49">
        <f>Distances!BJ49/(Times!$C$85)</f>
        <v>-0.72</v>
      </c>
      <c r="BK49">
        <f>Distances!BK49/(Times!$C$85)</f>
        <v>-0.72</v>
      </c>
      <c r="BL49">
        <f>Distances!BL49/(Times!$C$85)</f>
        <v>-0.72</v>
      </c>
      <c r="BM49">
        <f>Distances!BM49/(Times!$C$85)</f>
        <v>-0.72</v>
      </c>
      <c r="BN49">
        <f>Distances!BN49/(Times!$C$85)</f>
        <v>-0.72</v>
      </c>
      <c r="BO49">
        <f>Distances!BO49/(Times!$C$85)</f>
        <v>-0.72</v>
      </c>
      <c r="BP49">
        <f>Distances!BP49/(Times!$C$85)</f>
        <v>-0.72</v>
      </c>
      <c r="BQ49">
        <f>Distances!BQ49/(Times!$C$85)</f>
        <v>-0.72</v>
      </c>
      <c r="BR49">
        <f>Distances!BR49/(Times!$C$85)</f>
        <v>-0.72</v>
      </c>
      <c r="BS49">
        <f>Distances!BS49/(Times!$C$85)</f>
        <v>-0.72</v>
      </c>
      <c r="BT49">
        <f>Distances!BT49/(Times!$C$85)</f>
        <v>-0.72</v>
      </c>
      <c r="BU49">
        <f>Distances!BU49/(Times!$C$85)</f>
        <v>-0.72</v>
      </c>
      <c r="BV49">
        <f>Distances!BV49/(Times!$C$85)</f>
        <v>-0.72</v>
      </c>
      <c r="BW49">
        <f>Distances!BW49/(Times!$C$85)</f>
        <v>-0.72</v>
      </c>
      <c r="BX49">
        <f>Distances!BX49/(Times!$C$85)</f>
        <v>-0.72</v>
      </c>
      <c r="BY49">
        <f>Distances!BY49/(Times!$C$85)</f>
        <v>-0.72</v>
      </c>
      <c r="BZ49">
        <f>Distances!BZ49/(Times!$C$85)</f>
        <v>-0.72</v>
      </c>
      <c r="CA49">
        <f>Distances!CA49/(Times!$C$85)</f>
        <v>-0.72</v>
      </c>
      <c r="CB49">
        <f>Distances!CB49/(Times!$C$85)</f>
        <v>-0.72</v>
      </c>
      <c r="CC49">
        <f>Distances!CC49/(Times!$C$85)</f>
        <v>-0.72</v>
      </c>
      <c r="CD49">
        <f>Distances!CD49/(Times!$C$85)</f>
        <v>-0.72</v>
      </c>
    </row>
    <row r="50" spans="1:82">
      <c r="A50" s="632">
        <v>49</v>
      </c>
      <c r="B50">
        <f>Distances!B50/(Times!$C$85)</f>
        <v>-0.72</v>
      </c>
      <c r="C50">
        <f>Distances!C50/(Times!$C$85)</f>
        <v>-0.72</v>
      </c>
      <c r="D50">
        <f>Distances!D50/(Times!$C$85)</f>
        <v>-0.72</v>
      </c>
      <c r="E50">
        <f>Distances!E50/(Times!$C$85)</f>
        <v>-0.72</v>
      </c>
      <c r="F50">
        <f>Distances!F50/(Times!$C$85)</f>
        <v>-0.72</v>
      </c>
      <c r="G50">
        <f>Distances!G50/(Times!$C$85)</f>
        <v>-0.72</v>
      </c>
      <c r="H50">
        <f>Distances!H50/(Times!$C$85)</f>
        <v>-0.72</v>
      </c>
      <c r="I50">
        <f>Distances!I50/(Times!$C$85)</f>
        <v>-0.72</v>
      </c>
      <c r="J50">
        <f>Distances!J50/(Times!$C$85)</f>
        <v>-0.72</v>
      </c>
      <c r="K50">
        <f>Distances!K50/(Times!$C$85)</f>
        <v>-0.72</v>
      </c>
      <c r="L50">
        <f>Distances!L50/(Times!$C$85)</f>
        <v>-0.72</v>
      </c>
      <c r="M50">
        <f>Distances!M50/(Times!$C$85)</f>
        <v>-0.72</v>
      </c>
      <c r="N50">
        <f>Distances!N50/(Times!$C$85)</f>
        <v>-0.72</v>
      </c>
      <c r="O50">
        <f>Distances!O50/(Times!$C$85)</f>
        <v>-0.72</v>
      </c>
      <c r="P50">
        <f>Distances!P50/(Times!$C$85)</f>
        <v>-0.72</v>
      </c>
      <c r="Q50">
        <f>Distances!Q50/(Times!$C$85)</f>
        <v>-0.72</v>
      </c>
      <c r="R50">
        <f>Distances!R50/(Times!$C$85)</f>
        <v>-0.72</v>
      </c>
      <c r="S50">
        <f>Distances!S50/(Times!$C$85)</f>
        <v>-0.72</v>
      </c>
      <c r="T50">
        <f>Distances!T50/(Times!$C$85)</f>
        <v>-0.72</v>
      </c>
      <c r="U50">
        <f>Distances!U50/(Times!$C$85)</f>
        <v>-0.72</v>
      </c>
      <c r="V50">
        <f>Distances!V50/(Times!$C$85)</f>
        <v>-0.72</v>
      </c>
      <c r="W50">
        <f>Distances!W50/(Times!$C$85)</f>
        <v>-0.72</v>
      </c>
      <c r="X50">
        <f>Distances!X50/(Times!$C$85)</f>
        <v>-0.72</v>
      </c>
      <c r="Y50">
        <f>Distances!Y50/(Times!$C$85)</f>
        <v>-0.72</v>
      </c>
      <c r="Z50">
        <f>Distances!Z50/(Times!$C$85)</f>
        <v>-0.72</v>
      </c>
      <c r="AA50">
        <f>Distances!AA50/(Times!$C$85)</f>
        <v>-0.72</v>
      </c>
      <c r="AB50">
        <f>Distances!AB50/(Times!$C$85)</f>
        <v>-0.72</v>
      </c>
      <c r="AC50">
        <f>Distances!AC50/(Times!$C$85)</f>
        <v>-0.72</v>
      </c>
      <c r="AD50">
        <f>Distances!AD50/(Times!$C$85)</f>
        <v>-0.72</v>
      </c>
      <c r="AE50">
        <f>Distances!AE50/(Times!$C$85)</f>
        <v>-0.72</v>
      </c>
      <c r="AF50">
        <f>Distances!AF50/(Times!$C$85)</f>
        <v>-0.72</v>
      </c>
      <c r="AG50">
        <f>Distances!AG50/(Times!$C$85)</f>
        <v>-0.72</v>
      </c>
      <c r="AH50">
        <f>Distances!AH50/(Times!$C$85)</f>
        <v>-0.72</v>
      </c>
      <c r="AI50">
        <f>Distances!AI50/(Times!$C$85)</f>
        <v>-0.72</v>
      </c>
      <c r="AJ50">
        <f>Distances!AJ50/(Times!$C$85)</f>
        <v>-0.72</v>
      </c>
      <c r="AK50">
        <f>Distances!AK50/(Times!$C$85)</f>
        <v>-0.72</v>
      </c>
      <c r="AL50">
        <f>Distances!AL50/(Times!$C$85)</f>
        <v>-0.72</v>
      </c>
      <c r="AM50">
        <f>Distances!AM50/(Times!$C$85)</f>
        <v>-0.72</v>
      </c>
      <c r="AN50">
        <f>Distances!AN50/(Times!$C$85)</f>
        <v>-0.72</v>
      </c>
      <c r="AO50">
        <f>Distances!AO50/(Times!$C$85)</f>
        <v>-0.72</v>
      </c>
      <c r="AP50">
        <f>Distances!AP50/(Times!$C$85)</f>
        <v>-0.72</v>
      </c>
      <c r="AQ50">
        <f>Distances!AQ50/(Times!$C$85)</f>
        <v>-0.72</v>
      </c>
      <c r="AR50">
        <f>Distances!AR50/(Times!$C$85)</f>
        <v>-0.72</v>
      </c>
      <c r="AS50">
        <f>Distances!AS50/(Times!$C$85)</f>
        <v>-0.72</v>
      </c>
      <c r="AT50">
        <f>Distances!AT50/(Times!$C$85)</f>
        <v>-0.72</v>
      </c>
      <c r="AU50">
        <f>Distances!AU50/(Times!$C$85)</f>
        <v>-0.72</v>
      </c>
      <c r="AV50">
        <f>Distances!AV50/(Times!$C$85)</f>
        <v>-0.72</v>
      </c>
      <c r="AW50">
        <f>Distances!AW50/(Times!$C$85)</f>
        <v>46.800000000000004</v>
      </c>
      <c r="AX50">
        <f>Distances!AX50/(Times!$C$85)</f>
        <v>-0.72</v>
      </c>
      <c r="AY50">
        <f>Distances!AY50/(Times!$C$85)</f>
        <v>50.4</v>
      </c>
      <c r="AZ50">
        <f>Distances!AZ50/(Times!$C$85)</f>
        <v>-0.72</v>
      </c>
      <c r="BA50">
        <f>Distances!BA50/(Times!$C$85)</f>
        <v>-0.72</v>
      </c>
      <c r="BB50">
        <f>Distances!BB50/(Times!$C$85)</f>
        <v>-0.72</v>
      </c>
      <c r="BC50">
        <f>Distances!BC50/(Times!$C$85)</f>
        <v>-0.72</v>
      </c>
      <c r="BD50">
        <f>Distances!BD50/(Times!$C$85)</f>
        <v>-0.72</v>
      </c>
      <c r="BE50">
        <f>Distances!BE50/(Times!$C$85)</f>
        <v>-0.72</v>
      </c>
      <c r="BF50">
        <f>Distances!BF50/(Times!$C$85)</f>
        <v>-0.72</v>
      </c>
      <c r="BG50">
        <f>Distances!BG50/(Times!$C$85)</f>
        <v>-0.72</v>
      </c>
      <c r="BH50">
        <f>Distances!BH50/(Times!$C$85)</f>
        <v>-0.72</v>
      </c>
      <c r="BI50">
        <f>Distances!BI50/(Times!$C$85)</f>
        <v>-0.72</v>
      </c>
      <c r="BJ50">
        <f>Distances!BJ50/(Times!$C$85)</f>
        <v>-0.72</v>
      </c>
      <c r="BK50">
        <f>Distances!BK50/(Times!$C$85)</f>
        <v>-0.72</v>
      </c>
      <c r="BL50">
        <f>Distances!BL50/(Times!$C$85)</f>
        <v>27.36</v>
      </c>
      <c r="BM50">
        <f>Distances!BM50/(Times!$C$85)</f>
        <v>-0.72</v>
      </c>
      <c r="BN50">
        <f>Distances!BN50/(Times!$C$85)</f>
        <v>-0.72</v>
      </c>
      <c r="BO50">
        <f>Distances!BO50/(Times!$C$85)</f>
        <v>-0.72</v>
      </c>
      <c r="BP50">
        <f>Distances!BP50/(Times!$C$85)</f>
        <v>-0.72</v>
      </c>
      <c r="BQ50">
        <f>Distances!BQ50/(Times!$C$85)</f>
        <v>-0.72</v>
      </c>
      <c r="BR50">
        <f>Distances!BR50/(Times!$C$85)</f>
        <v>-0.72</v>
      </c>
      <c r="BS50">
        <f>Distances!BS50/(Times!$C$85)</f>
        <v>-0.72</v>
      </c>
      <c r="BT50">
        <f>Distances!BT50/(Times!$C$85)</f>
        <v>-0.72</v>
      </c>
      <c r="BU50">
        <f>Distances!BU50/(Times!$C$85)</f>
        <v>-0.72</v>
      </c>
      <c r="BV50">
        <f>Distances!BV50/(Times!$C$85)</f>
        <v>-0.72</v>
      </c>
      <c r="BW50">
        <f>Distances!BW50/(Times!$C$85)</f>
        <v>-0.72</v>
      </c>
      <c r="BX50">
        <f>Distances!BX50/(Times!$C$85)</f>
        <v>-0.72</v>
      </c>
      <c r="BY50">
        <f>Distances!BY50/(Times!$C$85)</f>
        <v>-0.72</v>
      </c>
      <c r="BZ50">
        <f>Distances!BZ50/(Times!$C$85)</f>
        <v>-0.72</v>
      </c>
      <c r="CA50">
        <f>Distances!CA50/(Times!$C$85)</f>
        <v>-0.72</v>
      </c>
      <c r="CB50">
        <f>Distances!CB50/(Times!$C$85)</f>
        <v>-0.72</v>
      </c>
      <c r="CC50">
        <f>Distances!CC50/(Times!$C$85)</f>
        <v>-0.72</v>
      </c>
      <c r="CD50">
        <f>Distances!CD50/(Times!$C$85)</f>
        <v>-0.72</v>
      </c>
    </row>
    <row r="51" spans="1:82">
      <c r="A51" s="632">
        <v>50</v>
      </c>
      <c r="B51">
        <f>Distances!B51/(Times!$C$85)</f>
        <v>-0.72</v>
      </c>
      <c r="C51">
        <f>Distances!C51/(Times!$C$85)</f>
        <v>-0.72</v>
      </c>
      <c r="D51">
        <f>Distances!D51/(Times!$C$85)</f>
        <v>-0.72</v>
      </c>
      <c r="E51">
        <f>Distances!E51/(Times!$C$85)</f>
        <v>-0.72</v>
      </c>
      <c r="F51">
        <f>Distances!F51/(Times!$C$85)</f>
        <v>-0.72</v>
      </c>
      <c r="G51">
        <f>Distances!G51/(Times!$C$85)</f>
        <v>-0.72</v>
      </c>
      <c r="H51">
        <f>Distances!H51/(Times!$C$85)</f>
        <v>-0.72</v>
      </c>
      <c r="I51">
        <f>Distances!I51/(Times!$C$85)</f>
        <v>-0.72</v>
      </c>
      <c r="J51">
        <f>Distances!J51/(Times!$C$85)</f>
        <v>-0.72</v>
      </c>
      <c r="K51">
        <f>Distances!K51/(Times!$C$85)</f>
        <v>-0.72</v>
      </c>
      <c r="L51">
        <f>Distances!L51/(Times!$C$85)</f>
        <v>-0.72</v>
      </c>
      <c r="M51">
        <f>Distances!M51/(Times!$C$85)</f>
        <v>-0.72</v>
      </c>
      <c r="N51">
        <f>Distances!N51/(Times!$C$85)</f>
        <v>-0.72</v>
      </c>
      <c r="O51">
        <f>Distances!O51/(Times!$C$85)</f>
        <v>-0.72</v>
      </c>
      <c r="P51">
        <f>Distances!P51/(Times!$C$85)</f>
        <v>-0.72</v>
      </c>
      <c r="Q51">
        <f>Distances!Q51/(Times!$C$85)</f>
        <v>-0.72</v>
      </c>
      <c r="R51">
        <f>Distances!R51/(Times!$C$85)</f>
        <v>-0.72</v>
      </c>
      <c r="S51">
        <f>Distances!S51/(Times!$C$85)</f>
        <v>-0.72</v>
      </c>
      <c r="T51">
        <f>Distances!T51/(Times!$C$85)</f>
        <v>-0.72</v>
      </c>
      <c r="U51">
        <f>Distances!U51/(Times!$C$85)</f>
        <v>-0.72</v>
      </c>
      <c r="V51">
        <f>Distances!V51/(Times!$C$85)</f>
        <v>-0.72</v>
      </c>
      <c r="W51">
        <f>Distances!W51/(Times!$C$85)</f>
        <v>-0.72</v>
      </c>
      <c r="X51">
        <f>Distances!X51/(Times!$C$85)</f>
        <v>-0.72</v>
      </c>
      <c r="Y51">
        <f>Distances!Y51/(Times!$C$85)</f>
        <v>-0.72</v>
      </c>
      <c r="Z51">
        <f>Distances!Z51/(Times!$C$85)</f>
        <v>-0.72</v>
      </c>
      <c r="AA51">
        <f>Distances!AA51/(Times!$C$85)</f>
        <v>-0.72</v>
      </c>
      <c r="AB51">
        <f>Distances!AB51/(Times!$C$85)</f>
        <v>-0.72</v>
      </c>
      <c r="AC51">
        <f>Distances!AC51/(Times!$C$85)</f>
        <v>-0.72</v>
      </c>
      <c r="AD51">
        <f>Distances!AD51/(Times!$C$85)</f>
        <v>-0.72</v>
      </c>
      <c r="AE51">
        <f>Distances!AE51/(Times!$C$85)</f>
        <v>-0.72</v>
      </c>
      <c r="AF51">
        <f>Distances!AF51/(Times!$C$85)</f>
        <v>-0.72</v>
      </c>
      <c r="AG51">
        <f>Distances!AG51/(Times!$C$85)</f>
        <v>-0.72</v>
      </c>
      <c r="AH51">
        <f>Distances!AH51/(Times!$C$85)</f>
        <v>-0.72</v>
      </c>
      <c r="AI51">
        <f>Distances!AI51/(Times!$C$85)</f>
        <v>-0.72</v>
      </c>
      <c r="AJ51">
        <f>Distances!AJ51/(Times!$C$85)</f>
        <v>-0.72</v>
      </c>
      <c r="AK51">
        <f>Distances!AK51/(Times!$C$85)</f>
        <v>-0.72</v>
      </c>
      <c r="AL51">
        <f>Distances!AL51/(Times!$C$85)</f>
        <v>-0.72</v>
      </c>
      <c r="AM51">
        <f>Distances!AM51/(Times!$C$85)</f>
        <v>-0.72</v>
      </c>
      <c r="AN51">
        <f>Distances!AN51/(Times!$C$85)</f>
        <v>-0.72</v>
      </c>
      <c r="AO51">
        <f>Distances!AO51/(Times!$C$85)</f>
        <v>-0.72</v>
      </c>
      <c r="AP51">
        <f>Distances!AP51/(Times!$C$85)</f>
        <v>-0.72</v>
      </c>
      <c r="AQ51">
        <f>Distances!AQ51/(Times!$C$85)</f>
        <v>-0.72</v>
      </c>
      <c r="AR51">
        <f>Distances!AR51/(Times!$C$85)</f>
        <v>-0.72</v>
      </c>
      <c r="AS51">
        <f>Distances!AS51/(Times!$C$85)</f>
        <v>-0.72</v>
      </c>
      <c r="AT51">
        <f>Distances!AT51/(Times!$C$85)</f>
        <v>-0.72</v>
      </c>
      <c r="AU51">
        <f>Distances!AU51/(Times!$C$85)</f>
        <v>53.28</v>
      </c>
      <c r="AV51">
        <f>Distances!AV51/(Times!$C$85)</f>
        <v>-0.72</v>
      </c>
      <c r="AW51">
        <f>Distances!AW51/(Times!$C$85)</f>
        <v>-0.72</v>
      </c>
      <c r="AX51">
        <f>Distances!AX51/(Times!$C$85)</f>
        <v>50.4</v>
      </c>
      <c r="AY51">
        <f>Distances!AY51/(Times!$C$85)</f>
        <v>-0.72</v>
      </c>
      <c r="AZ51">
        <f>Distances!AZ51/(Times!$C$85)</f>
        <v>61.92</v>
      </c>
      <c r="BA51">
        <f>Distances!BA51/(Times!$C$85)</f>
        <v>-0.72</v>
      </c>
      <c r="BB51">
        <f>Distances!BB51/(Times!$C$85)</f>
        <v>-0.72</v>
      </c>
      <c r="BC51">
        <f>Distances!BC51/(Times!$C$85)</f>
        <v>-0.72</v>
      </c>
      <c r="BD51">
        <f>Distances!BD51/(Times!$C$85)</f>
        <v>-0.72</v>
      </c>
      <c r="BE51">
        <f>Distances!BE51/(Times!$C$85)</f>
        <v>-0.72</v>
      </c>
      <c r="BF51">
        <f>Distances!BF51/(Times!$C$85)</f>
        <v>-0.72</v>
      </c>
      <c r="BG51">
        <f>Distances!BG51/(Times!$C$85)</f>
        <v>-0.72</v>
      </c>
      <c r="BH51">
        <f>Distances!BH51/(Times!$C$85)</f>
        <v>-0.72</v>
      </c>
      <c r="BI51">
        <f>Distances!BI51/(Times!$C$85)</f>
        <v>-0.72</v>
      </c>
      <c r="BJ51">
        <f>Distances!BJ51/(Times!$C$85)</f>
        <v>-0.72</v>
      </c>
      <c r="BK51">
        <f>Distances!BK51/(Times!$C$85)</f>
        <v>-0.72</v>
      </c>
      <c r="BL51">
        <f>Distances!BL51/(Times!$C$85)</f>
        <v>-0.72</v>
      </c>
      <c r="BM51">
        <f>Distances!BM51/(Times!$C$85)</f>
        <v>45.36</v>
      </c>
      <c r="BN51">
        <f>Distances!BN51/(Times!$C$85)</f>
        <v>-0.72</v>
      </c>
      <c r="BO51">
        <f>Distances!BO51/(Times!$C$85)</f>
        <v>-0.72</v>
      </c>
      <c r="BP51">
        <f>Distances!BP51/(Times!$C$85)</f>
        <v>-0.72</v>
      </c>
      <c r="BQ51">
        <f>Distances!BQ51/(Times!$C$85)</f>
        <v>-0.72</v>
      </c>
      <c r="BR51">
        <f>Distances!BR51/(Times!$C$85)</f>
        <v>-0.72</v>
      </c>
      <c r="BS51">
        <f>Distances!BS51/(Times!$C$85)</f>
        <v>-0.72</v>
      </c>
      <c r="BT51">
        <f>Distances!BT51/(Times!$C$85)</f>
        <v>-0.72</v>
      </c>
      <c r="BU51">
        <f>Distances!BU51/(Times!$C$85)</f>
        <v>-0.72</v>
      </c>
      <c r="BV51">
        <f>Distances!BV51/(Times!$C$85)</f>
        <v>-0.72</v>
      </c>
      <c r="BW51">
        <f>Distances!BW51/(Times!$C$85)</f>
        <v>-0.72</v>
      </c>
      <c r="BX51">
        <f>Distances!BX51/(Times!$C$85)</f>
        <v>-0.72</v>
      </c>
      <c r="BY51">
        <f>Distances!BY51/(Times!$C$85)</f>
        <v>-0.72</v>
      </c>
      <c r="BZ51">
        <f>Distances!BZ51/(Times!$C$85)</f>
        <v>-0.72</v>
      </c>
      <c r="CA51">
        <f>Distances!CA51/(Times!$C$85)</f>
        <v>-0.72</v>
      </c>
      <c r="CB51">
        <f>Distances!CB51/(Times!$C$85)</f>
        <v>-0.72</v>
      </c>
      <c r="CC51">
        <f>Distances!CC51/(Times!$C$85)</f>
        <v>-0.72</v>
      </c>
      <c r="CD51">
        <f>Distances!CD51/(Times!$C$85)</f>
        <v>-0.72</v>
      </c>
    </row>
    <row r="52" spans="1:82">
      <c r="A52" s="632">
        <v>51</v>
      </c>
      <c r="B52">
        <f>Distances!B52/(Times!$C$85)</f>
        <v>-0.72</v>
      </c>
      <c r="C52">
        <f>Distances!C52/(Times!$C$85)</f>
        <v>-0.72</v>
      </c>
      <c r="D52">
        <f>Distances!D52/(Times!$C$85)</f>
        <v>-0.72</v>
      </c>
      <c r="E52">
        <f>Distances!E52/(Times!$C$85)</f>
        <v>-0.72</v>
      </c>
      <c r="F52">
        <f>Distances!F52/(Times!$C$85)</f>
        <v>-0.72</v>
      </c>
      <c r="G52">
        <f>Distances!G52/(Times!$C$85)</f>
        <v>-0.72</v>
      </c>
      <c r="H52">
        <f>Distances!H52/(Times!$C$85)</f>
        <v>-0.72</v>
      </c>
      <c r="I52">
        <f>Distances!I52/(Times!$C$85)</f>
        <v>-0.72</v>
      </c>
      <c r="J52">
        <f>Distances!J52/(Times!$C$85)</f>
        <v>-0.72</v>
      </c>
      <c r="K52">
        <f>Distances!K52/(Times!$C$85)</f>
        <v>-0.72</v>
      </c>
      <c r="L52">
        <f>Distances!L52/(Times!$C$85)</f>
        <v>-0.72</v>
      </c>
      <c r="M52">
        <f>Distances!M52/(Times!$C$85)</f>
        <v>-0.72</v>
      </c>
      <c r="N52">
        <f>Distances!N52/(Times!$C$85)</f>
        <v>-0.72</v>
      </c>
      <c r="O52">
        <f>Distances!O52/(Times!$C$85)</f>
        <v>-0.72</v>
      </c>
      <c r="P52">
        <f>Distances!P52/(Times!$C$85)</f>
        <v>-0.72</v>
      </c>
      <c r="Q52">
        <f>Distances!Q52/(Times!$C$85)</f>
        <v>-0.72</v>
      </c>
      <c r="R52">
        <f>Distances!R52/(Times!$C$85)</f>
        <v>-0.72</v>
      </c>
      <c r="S52">
        <f>Distances!S52/(Times!$C$85)</f>
        <v>-0.72</v>
      </c>
      <c r="T52">
        <f>Distances!T52/(Times!$C$85)</f>
        <v>-0.72</v>
      </c>
      <c r="U52">
        <f>Distances!U52/(Times!$C$85)</f>
        <v>-0.72</v>
      </c>
      <c r="V52">
        <f>Distances!V52/(Times!$C$85)</f>
        <v>-0.72</v>
      </c>
      <c r="W52">
        <f>Distances!W52/(Times!$C$85)</f>
        <v>-0.72</v>
      </c>
      <c r="X52">
        <f>Distances!X52/(Times!$C$85)</f>
        <v>-0.72</v>
      </c>
      <c r="Y52">
        <f>Distances!Y52/(Times!$C$85)</f>
        <v>-0.72</v>
      </c>
      <c r="Z52">
        <f>Distances!Z52/(Times!$C$85)</f>
        <v>-0.72</v>
      </c>
      <c r="AA52">
        <f>Distances!AA52/(Times!$C$85)</f>
        <v>-0.72</v>
      </c>
      <c r="AB52">
        <f>Distances!AB52/(Times!$C$85)</f>
        <v>-0.72</v>
      </c>
      <c r="AC52">
        <f>Distances!AC52/(Times!$C$85)</f>
        <v>-0.72</v>
      </c>
      <c r="AD52">
        <f>Distances!AD52/(Times!$C$85)</f>
        <v>-0.72</v>
      </c>
      <c r="AE52">
        <f>Distances!AE52/(Times!$C$85)</f>
        <v>-0.72</v>
      </c>
      <c r="AF52">
        <f>Distances!AF52/(Times!$C$85)</f>
        <v>-0.72</v>
      </c>
      <c r="AG52">
        <f>Distances!AG52/(Times!$C$85)</f>
        <v>-0.72</v>
      </c>
      <c r="AH52">
        <f>Distances!AH52/(Times!$C$85)</f>
        <v>-0.72</v>
      </c>
      <c r="AI52">
        <f>Distances!AI52/(Times!$C$85)</f>
        <v>-0.72</v>
      </c>
      <c r="AJ52">
        <f>Distances!AJ52/(Times!$C$85)</f>
        <v>-0.72</v>
      </c>
      <c r="AK52">
        <f>Distances!AK52/(Times!$C$85)</f>
        <v>-0.72</v>
      </c>
      <c r="AL52">
        <f>Distances!AL52/(Times!$C$85)</f>
        <v>-0.72</v>
      </c>
      <c r="AM52">
        <f>Distances!AM52/(Times!$C$85)</f>
        <v>-0.72</v>
      </c>
      <c r="AN52">
        <f>Distances!AN52/(Times!$C$85)</f>
        <v>-0.72</v>
      </c>
      <c r="AO52">
        <f>Distances!AO52/(Times!$C$85)</f>
        <v>-0.72</v>
      </c>
      <c r="AP52">
        <f>Distances!AP52/(Times!$C$85)</f>
        <v>-0.72</v>
      </c>
      <c r="AQ52">
        <f>Distances!AQ52/(Times!$C$85)</f>
        <v>-0.72</v>
      </c>
      <c r="AR52">
        <f>Distances!AR52/(Times!$C$85)</f>
        <v>-0.72</v>
      </c>
      <c r="AS52">
        <f>Distances!AS52/(Times!$C$85)</f>
        <v>-0.72</v>
      </c>
      <c r="AT52">
        <f>Distances!AT52/(Times!$C$85)</f>
        <v>-0.72</v>
      </c>
      <c r="AU52">
        <f>Distances!AU52/(Times!$C$85)</f>
        <v>-0.72</v>
      </c>
      <c r="AV52">
        <f>Distances!AV52/(Times!$C$85)</f>
        <v>-0.72</v>
      </c>
      <c r="AW52">
        <f>Distances!AW52/(Times!$C$85)</f>
        <v>-0.72</v>
      </c>
      <c r="AX52">
        <f>Distances!AX52/(Times!$C$85)</f>
        <v>-0.72</v>
      </c>
      <c r="AY52">
        <f>Distances!AY52/(Times!$C$85)</f>
        <v>61.92</v>
      </c>
      <c r="AZ52">
        <f>Distances!AZ52/(Times!$C$85)</f>
        <v>-0.72</v>
      </c>
      <c r="BA52">
        <f>Distances!BA52/(Times!$C$85)</f>
        <v>14.4</v>
      </c>
      <c r="BB52">
        <f>Distances!BB52/(Times!$C$85)</f>
        <v>-0.72</v>
      </c>
      <c r="BC52">
        <f>Distances!BC52/(Times!$C$85)</f>
        <v>-0.72</v>
      </c>
      <c r="BD52">
        <f>Distances!BD52/(Times!$C$85)</f>
        <v>-0.72</v>
      </c>
      <c r="BE52">
        <f>Distances!BE52/(Times!$C$85)</f>
        <v>-0.72</v>
      </c>
      <c r="BF52">
        <f>Distances!BF52/(Times!$C$85)</f>
        <v>-0.72</v>
      </c>
      <c r="BG52">
        <f>Distances!BG52/(Times!$C$85)</f>
        <v>-0.72</v>
      </c>
      <c r="BH52">
        <f>Distances!BH52/(Times!$C$85)</f>
        <v>-0.72</v>
      </c>
      <c r="BI52">
        <f>Distances!BI52/(Times!$C$85)</f>
        <v>-0.72</v>
      </c>
      <c r="BJ52">
        <f>Distances!BJ52/(Times!$C$85)</f>
        <v>-0.72</v>
      </c>
      <c r="BK52">
        <f>Distances!BK52/(Times!$C$85)</f>
        <v>-0.72</v>
      </c>
      <c r="BL52">
        <f>Distances!BL52/(Times!$C$85)</f>
        <v>-0.72</v>
      </c>
      <c r="BM52">
        <f>Distances!BM52/(Times!$C$85)</f>
        <v>-0.72</v>
      </c>
      <c r="BN52">
        <f>Distances!BN52/(Times!$C$85)</f>
        <v>67.680000000000007</v>
      </c>
      <c r="BO52">
        <f>Distances!BO52/(Times!$C$85)</f>
        <v>-0.72</v>
      </c>
      <c r="BP52">
        <f>Distances!BP52/(Times!$C$85)</f>
        <v>-0.72</v>
      </c>
      <c r="BQ52">
        <f>Distances!BQ52/(Times!$C$85)</f>
        <v>-0.72</v>
      </c>
      <c r="BR52">
        <f>Distances!BR52/(Times!$C$85)</f>
        <v>-0.72</v>
      </c>
      <c r="BS52">
        <f>Distances!BS52/(Times!$C$85)</f>
        <v>-0.72</v>
      </c>
      <c r="BT52">
        <f>Distances!BT52/(Times!$C$85)</f>
        <v>-0.72</v>
      </c>
      <c r="BU52">
        <f>Distances!BU52/(Times!$C$85)</f>
        <v>-0.72</v>
      </c>
      <c r="BV52">
        <f>Distances!BV52/(Times!$C$85)</f>
        <v>-0.72</v>
      </c>
      <c r="BW52">
        <f>Distances!BW52/(Times!$C$85)</f>
        <v>-0.72</v>
      </c>
      <c r="BX52">
        <f>Distances!BX52/(Times!$C$85)</f>
        <v>-0.72</v>
      </c>
      <c r="BY52">
        <f>Distances!BY52/(Times!$C$85)</f>
        <v>-0.72</v>
      </c>
      <c r="BZ52">
        <f>Distances!BZ52/(Times!$C$85)</f>
        <v>-0.72</v>
      </c>
      <c r="CA52">
        <f>Distances!CA52/(Times!$C$85)</f>
        <v>-0.72</v>
      </c>
      <c r="CB52">
        <f>Distances!CB52/(Times!$C$85)</f>
        <v>-0.72</v>
      </c>
      <c r="CC52">
        <f>Distances!CC52/(Times!$C$85)</f>
        <v>-0.72</v>
      </c>
      <c r="CD52">
        <f>Distances!CD52/(Times!$C$85)</f>
        <v>-0.72</v>
      </c>
    </row>
    <row r="53" spans="1:82">
      <c r="A53" s="632">
        <v>52</v>
      </c>
      <c r="B53">
        <f>Distances!B53/(Times!$C$85)</f>
        <v>-0.72</v>
      </c>
      <c r="C53">
        <f>Distances!C53/(Times!$C$85)</f>
        <v>-0.72</v>
      </c>
      <c r="D53">
        <f>Distances!D53/(Times!$C$85)</f>
        <v>-0.72</v>
      </c>
      <c r="E53">
        <f>Distances!E53/(Times!$C$85)</f>
        <v>-0.72</v>
      </c>
      <c r="F53">
        <f>Distances!F53/(Times!$C$85)</f>
        <v>-0.72</v>
      </c>
      <c r="G53">
        <f>Distances!G53/(Times!$C$85)</f>
        <v>-0.72</v>
      </c>
      <c r="H53">
        <f>Distances!H53/(Times!$C$85)</f>
        <v>-0.72</v>
      </c>
      <c r="I53">
        <f>Distances!I53/(Times!$C$85)</f>
        <v>-0.72</v>
      </c>
      <c r="J53">
        <f>Distances!J53/(Times!$C$85)</f>
        <v>-0.72</v>
      </c>
      <c r="K53">
        <f>Distances!K53/(Times!$C$85)</f>
        <v>-0.72</v>
      </c>
      <c r="L53">
        <f>Distances!L53/(Times!$C$85)</f>
        <v>-0.72</v>
      </c>
      <c r="M53">
        <f>Distances!M53/(Times!$C$85)</f>
        <v>-0.72</v>
      </c>
      <c r="N53">
        <f>Distances!N53/(Times!$C$85)</f>
        <v>-0.72</v>
      </c>
      <c r="O53">
        <f>Distances!O53/(Times!$C$85)</f>
        <v>-0.72</v>
      </c>
      <c r="P53">
        <f>Distances!P53/(Times!$C$85)</f>
        <v>-0.72</v>
      </c>
      <c r="Q53">
        <f>Distances!Q53/(Times!$C$85)</f>
        <v>-0.72</v>
      </c>
      <c r="R53">
        <f>Distances!R53/(Times!$C$85)</f>
        <v>-0.72</v>
      </c>
      <c r="S53">
        <f>Distances!S53/(Times!$C$85)</f>
        <v>-0.72</v>
      </c>
      <c r="T53">
        <f>Distances!T53/(Times!$C$85)</f>
        <v>-0.72</v>
      </c>
      <c r="U53">
        <f>Distances!U53/(Times!$C$85)</f>
        <v>-0.72</v>
      </c>
      <c r="V53">
        <f>Distances!V53/(Times!$C$85)</f>
        <v>-0.72</v>
      </c>
      <c r="W53">
        <f>Distances!W53/(Times!$C$85)</f>
        <v>-0.72</v>
      </c>
      <c r="X53">
        <f>Distances!X53/(Times!$C$85)</f>
        <v>-0.72</v>
      </c>
      <c r="Y53">
        <f>Distances!Y53/(Times!$C$85)</f>
        <v>-0.72</v>
      </c>
      <c r="Z53">
        <f>Distances!Z53/(Times!$C$85)</f>
        <v>-0.72</v>
      </c>
      <c r="AA53">
        <f>Distances!AA53/(Times!$C$85)</f>
        <v>-0.72</v>
      </c>
      <c r="AB53">
        <f>Distances!AB53/(Times!$C$85)</f>
        <v>-0.72</v>
      </c>
      <c r="AC53">
        <f>Distances!AC53/(Times!$C$85)</f>
        <v>-0.72</v>
      </c>
      <c r="AD53">
        <f>Distances!AD53/(Times!$C$85)</f>
        <v>-0.72</v>
      </c>
      <c r="AE53">
        <f>Distances!AE53/(Times!$C$85)</f>
        <v>-0.72</v>
      </c>
      <c r="AF53">
        <f>Distances!AF53/(Times!$C$85)</f>
        <v>-0.72</v>
      </c>
      <c r="AG53">
        <f>Distances!AG53/(Times!$C$85)</f>
        <v>-0.72</v>
      </c>
      <c r="AH53">
        <f>Distances!AH53/(Times!$C$85)</f>
        <v>-0.72</v>
      </c>
      <c r="AI53">
        <f>Distances!AI53/(Times!$C$85)</f>
        <v>-0.72</v>
      </c>
      <c r="AJ53">
        <f>Distances!AJ53/(Times!$C$85)</f>
        <v>-0.72</v>
      </c>
      <c r="AK53">
        <f>Distances!AK53/(Times!$C$85)</f>
        <v>-0.72</v>
      </c>
      <c r="AL53">
        <f>Distances!AL53/(Times!$C$85)</f>
        <v>-0.72</v>
      </c>
      <c r="AM53">
        <f>Distances!AM53/(Times!$C$85)</f>
        <v>-0.72</v>
      </c>
      <c r="AN53">
        <f>Distances!AN53/(Times!$C$85)</f>
        <v>-0.72</v>
      </c>
      <c r="AO53">
        <f>Distances!AO53/(Times!$C$85)</f>
        <v>-0.72</v>
      </c>
      <c r="AP53">
        <f>Distances!AP53/(Times!$C$85)</f>
        <v>-0.72</v>
      </c>
      <c r="AQ53">
        <f>Distances!AQ53/(Times!$C$85)</f>
        <v>-0.72</v>
      </c>
      <c r="AR53">
        <f>Distances!AR53/(Times!$C$85)</f>
        <v>-0.72</v>
      </c>
      <c r="AS53">
        <f>Distances!AS53/(Times!$C$85)</f>
        <v>-0.72</v>
      </c>
      <c r="AT53">
        <f>Distances!AT53/(Times!$C$85)</f>
        <v>-0.72</v>
      </c>
      <c r="AU53">
        <f>Distances!AU53/(Times!$C$85)</f>
        <v>-0.72</v>
      </c>
      <c r="AV53">
        <f>Distances!AV53/(Times!$C$85)</f>
        <v>-0.72</v>
      </c>
      <c r="AW53">
        <f>Distances!AW53/(Times!$C$85)</f>
        <v>-0.72</v>
      </c>
      <c r="AX53">
        <f>Distances!AX53/(Times!$C$85)</f>
        <v>-0.72</v>
      </c>
      <c r="AY53">
        <f>Distances!AY53/(Times!$C$85)</f>
        <v>-0.72</v>
      </c>
      <c r="AZ53">
        <f>Distances!AZ53/(Times!$C$85)</f>
        <v>14.4</v>
      </c>
      <c r="BA53">
        <f>Distances!BA53/(Times!$C$85)</f>
        <v>-0.72</v>
      </c>
      <c r="BB53">
        <f>Distances!BB53/(Times!$C$85)</f>
        <v>33.120000000000005</v>
      </c>
      <c r="BC53">
        <f>Distances!BC53/(Times!$C$85)</f>
        <v>-0.72</v>
      </c>
      <c r="BD53">
        <f>Distances!BD53/(Times!$C$85)</f>
        <v>-0.72</v>
      </c>
      <c r="BE53">
        <f>Distances!BE53/(Times!$C$85)</f>
        <v>-0.72</v>
      </c>
      <c r="BF53">
        <f>Distances!BF53/(Times!$C$85)</f>
        <v>-0.72</v>
      </c>
      <c r="BG53">
        <f>Distances!BG53/(Times!$C$85)</f>
        <v>-0.72</v>
      </c>
      <c r="BH53">
        <f>Distances!BH53/(Times!$C$85)</f>
        <v>-0.72</v>
      </c>
      <c r="BI53">
        <f>Distances!BI53/(Times!$C$85)</f>
        <v>-0.72</v>
      </c>
      <c r="BJ53">
        <f>Distances!BJ53/(Times!$C$85)</f>
        <v>-0.72</v>
      </c>
      <c r="BK53">
        <f>Distances!BK53/(Times!$C$85)</f>
        <v>-0.72</v>
      </c>
      <c r="BL53">
        <f>Distances!BL53/(Times!$C$85)</f>
        <v>-0.72</v>
      </c>
      <c r="BM53">
        <f>Distances!BM53/(Times!$C$85)</f>
        <v>-0.72</v>
      </c>
      <c r="BN53">
        <f>Distances!BN53/(Times!$C$85)</f>
        <v>-0.72</v>
      </c>
      <c r="BO53">
        <f>Distances!BO53/(Times!$C$85)</f>
        <v>-0.72</v>
      </c>
      <c r="BP53">
        <f>Distances!BP53/(Times!$C$85)</f>
        <v>-0.72</v>
      </c>
      <c r="BQ53">
        <f>Distances!BQ53/(Times!$C$85)</f>
        <v>-0.72</v>
      </c>
      <c r="BR53">
        <f>Distances!BR53/(Times!$C$85)</f>
        <v>-0.72</v>
      </c>
      <c r="BS53">
        <f>Distances!BS53/(Times!$C$85)</f>
        <v>-0.72</v>
      </c>
      <c r="BT53">
        <f>Distances!BT53/(Times!$C$85)</f>
        <v>-0.72</v>
      </c>
      <c r="BU53">
        <f>Distances!BU53/(Times!$C$85)</f>
        <v>-0.72</v>
      </c>
      <c r="BV53">
        <f>Distances!BV53/(Times!$C$85)</f>
        <v>-0.72</v>
      </c>
      <c r="BW53">
        <f>Distances!BW53/(Times!$C$85)</f>
        <v>-0.72</v>
      </c>
      <c r="BX53">
        <f>Distances!BX53/(Times!$C$85)</f>
        <v>-0.72</v>
      </c>
      <c r="BY53">
        <f>Distances!BY53/(Times!$C$85)</f>
        <v>-0.72</v>
      </c>
      <c r="BZ53">
        <f>Distances!BZ53/(Times!$C$85)</f>
        <v>-0.72</v>
      </c>
      <c r="CA53">
        <f>Distances!CA53/(Times!$C$85)</f>
        <v>-0.72</v>
      </c>
      <c r="CB53">
        <f>Distances!CB53/(Times!$C$85)</f>
        <v>-0.72</v>
      </c>
      <c r="CC53">
        <f>Distances!CC53/(Times!$C$85)</f>
        <v>-0.72</v>
      </c>
      <c r="CD53">
        <f>Distances!CD53/(Times!$C$85)</f>
        <v>-0.72</v>
      </c>
    </row>
    <row r="54" spans="1:82">
      <c r="A54" s="632">
        <v>53</v>
      </c>
      <c r="B54">
        <f>Distances!B54/(Times!$C$85)</f>
        <v>-0.72</v>
      </c>
      <c r="C54">
        <f>Distances!C54/(Times!$C$85)</f>
        <v>-0.72</v>
      </c>
      <c r="D54">
        <f>Distances!D54/(Times!$C$85)</f>
        <v>-0.72</v>
      </c>
      <c r="E54">
        <f>Distances!E54/(Times!$C$85)</f>
        <v>-0.72</v>
      </c>
      <c r="F54">
        <f>Distances!F54/(Times!$C$85)</f>
        <v>-0.72</v>
      </c>
      <c r="G54">
        <f>Distances!G54/(Times!$C$85)</f>
        <v>-0.72</v>
      </c>
      <c r="H54">
        <f>Distances!H54/(Times!$C$85)</f>
        <v>-0.72</v>
      </c>
      <c r="I54">
        <f>Distances!I54/(Times!$C$85)</f>
        <v>-0.72</v>
      </c>
      <c r="J54">
        <f>Distances!J54/(Times!$C$85)</f>
        <v>-0.72</v>
      </c>
      <c r="K54">
        <f>Distances!K54/(Times!$C$85)</f>
        <v>-0.72</v>
      </c>
      <c r="L54">
        <f>Distances!L54/(Times!$C$85)</f>
        <v>-0.72</v>
      </c>
      <c r="M54">
        <f>Distances!M54/(Times!$C$85)</f>
        <v>-0.72</v>
      </c>
      <c r="N54">
        <f>Distances!N54/(Times!$C$85)</f>
        <v>-0.72</v>
      </c>
      <c r="O54">
        <f>Distances!O54/(Times!$C$85)</f>
        <v>-0.72</v>
      </c>
      <c r="P54">
        <f>Distances!P54/(Times!$C$85)</f>
        <v>-0.72</v>
      </c>
      <c r="Q54">
        <f>Distances!Q54/(Times!$C$85)</f>
        <v>-0.72</v>
      </c>
      <c r="R54">
        <f>Distances!R54/(Times!$C$85)</f>
        <v>-0.72</v>
      </c>
      <c r="S54">
        <f>Distances!S54/(Times!$C$85)</f>
        <v>-0.72</v>
      </c>
      <c r="T54">
        <f>Distances!T54/(Times!$C$85)</f>
        <v>-0.72</v>
      </c>
      <c r="U54">
        <f>Distances!U54/(Times!$C$85)</f>
        <v>-0.72</v>
      </c>
      <c r="V54">
        <f>Distances!V54/(Times!$C$85)</f>
        <v>-0.72</v>
      </c>
      <c r="W54">
        <f>Distances!W54/(Times!$C$85)</f>
        <v>-0.72</v>
      </c>
      <c r="X54">
        <f>Distances!X54/(Times!$C$85)</f>
        <v>-0.72</v>
      </c>
      <c r="Y54">
        <f>Distances!Y54/(Times!$C$85)</f>
        <v>-0.72</v>
      </c>
      <c r="Z54">
        <f>Distances!Z54/(Times!$C$85)</f>
        <v>-0.72</v>
      </c>
      <c r="AA54">
        <f>Distances!AA54/(Times!$C$85)</f>
        <v>-0.72</v>
      </c>
      <c r="AB54">
        <f>Distances!AB54/(Times!$C$85)</f>
        <v>-0.72</v>
      </c>
      <c r="AC54">
        <f>Distances!AC54/(Times!$C$85)</f>
        <v>-0.72</v>
      </c>
      <c r="AD54">
        <f>Distances!AD54/(Times!$C$85)</f>
        <v>-0.72</v>
      </c>
      <c r="AE54">
        <f>Distances!AE54/(Times!$C$85)</f>
        <v>-0.72</v>
      </c>
      <c r="AF54">
        <f>Distances!AF54/(Times!$C$85)</f>
        <v>-0.72</v>
      </c>
      <c r="AG54">
        <f>Distances!AG54/(Times!$C$85)</f>
        <v>-0.72</v>
      </c>
      <c r="AH54">
        <f>Distances!AH54/(Times!$C$85)</f>
        <v>-0.72</v>
      </c>
      <c r="AI54">
        <f>Distances!AI54/(Times!$C$85)</f>
        <v>-0.72</v>
      </c>
      <c r="AJ54">
        <f>Distances!AJ54/(Times!$C$85)</f>
        <v>-0.72</v>
      </c>
      <c r="AK54">
        <f>Distances!AK54/(Times!$C$85)</f>
        <v>-0.72</v>
      </c>
      <c r="AL54">
        <f>Distances!AL54/(Times!$C$85)</f>
        <v>-0.72</v>
      </c>
      <c r="AM54">
        <f>Distances!AM54/(Times!$C$85)</f>
        <v>-0.72</v>
      </c>
      <c r="AN54">
        <f>Distances!AN54/(Times!$C$85)</f>
        <v>-0.72</v>
      </c>
      <c r="AO54">
        <f>Distances!AO54/(Times!$C$85)</f>
        <v>-0.72</v>
      </c>
      <c r="AP54">
        <f>Distances!AP54/(Times!$C$85)</f>
        <v>-0.72</v>
      </c>
      <c r="AQ54">
        <f>Distances!AQ54/(Times!$C$85)</f>
        <v>-0.72</v>
      </c>
      <c r="AR54">
        <f>Distances!AR54/(Times!$C$85)</f>
        <v>-0.72</v>
      </c>
      <c r="AS54">
        <f>Distances!AS54/(Times!$C$85)</f>
        <v>-0.72</v>
      </c>
      <c r="AT54">
        <f>Distances!AT54/(Times!$C$85)</f>
        <v>-0.72</v>
      </c>
      <c r="AU54">
        <f>Distances!AU54/(Times!$C$85)</f>
        <v>-0.72</v>
      </c>
      <c r="AV54">
        <f>Distances!AV54/(Times!$C$85)</f>
        <v>-0.72</v>
      </c>
      <c r="AW54">
        <f>Distances!AW54/(Times!$C$85)</f>
        <v>-0.72</v>
      </c>
      <c r="AX54">
        <f>Distances!AX54/(Times!$C$85)</f>
        <v>-0.72</v>
      </c>
      <c r="AY54">
        <f>Distances!AY54/(Times!$C$85)</f>
        <v>-0.72</v>
      </c>
      <c r="AZ54">
        <f>Distances!AZ54/(Times!$C$85)</f>
        <v>-0.72</v>
      </c>
      <c r="BA54">
        <f>Distances!BA54/(Times!$C$85)</f>
        <v>33.120000000000005</v>
      </c>
      <c r="BB54">
        <f>Distances!BB54/(Times!$C$85)</f>
        <v>-0.72</v>
      </c>
      <c r="BC54">
        <f>Distances!BC54/(Times!$C$85)</f>
        <v>64.8</v>
      </c>
      <c r="BD54">
        <f>Distances!BD54/(Times!$C$85)</f>
        <v>-0.72</v>
      </c>
      <c r="BE54">
        <f>Distances!BE54/(Times!$C$85)</f>
        <v>-0.72</v>
      </c>
      <c r="BF54">
        <f>Distances!BF54/(Times!$C$85)</f>
        <v>-0.72</v>
      </c>
      <c r="BG54">
        <f>Distances!BG54/(Times!$C$85)</f>
        <v>-0.72</v>
      </c>
      <c r="BH54">
        <f>Distances!BH54/(Times!$C$85)</f>
        <v>-0.72</v>
      </c>
      <c r="BI54">
        <f>Distances!BI54/(Times!$C$85)</f>
        <v>-0.72</v>
      </c>
      <c r="BJ54">
        <f>Distances!BJ54/(Times!$C$85)</f>
        <v>-0.72</v>
      </c>
      <c r="BK54">
        <f>Distances!BK54/(Times!$C$85)</f>
        <v>-0.72</v>
      </c>
      <c r="BL54">
        <f>Distances!BL54/(Times!$C$85)</f>
        <v>-0.72</v>
      </c>
      <c r="BM54">
        <f>Distances!BM54/(Times!$C$85)</f>
        <v>-0.72</v>
      </c>
      <c r="BN54">
        <f>Distances!BN54/(Times!$C$85)</f>
        <v>-0.72</v>
      </c>
      <c r="BO54">
        <f>Distances!BO54/(Times!$C$85)</f>
        <v>-0.72</v>
      </c>
      <c r="BP54">
        <f>Distances!BP54/(Times!$C$85)</f>
        <v>-0.72</v>
      </c>
      <c r="BQ54">
        <f>Distances!BQ54/(Times!$C$85)</f>
        <v>-0.72</v>
      </c>
      <c r="BR54">
        <f>Distances!BR54/(Times!$C$85)</f>
        <v>-0.72</v>
      </c>
      <c r="BS54">
        <f>Distances!BS54/(Times!$C$85)</f>
        <v>126.72</v>
      </c>
      <c r="BT54">
        <f>Distances!BT54/(Times!$C$85)</f>
        <v>-0.72</v>
      </c>
      <c r="BU54">
        <f>Distances!BU54/(Times!$C$85)</f>
        <v>-0.72</v>
      </c>
      <c r="BV54">
        <f>Distances!BV54/(Times!$C$85)</f>
        <v>-0.72</v>
      </c>
      <c r="BW54">
        <f>Distances!BW54/(Times!$C$85)</f>
        <v>-0.72</v>
      </c>
      <c r="BX54">
        <f>Distances!BX54/(Times!$C$85)</f>
        <v>-0.72</v>
      </c>
      <c r="BY54">
        <f>Distances!BY54/(Times!$C$85)</f>
        <v>-0.72</v>
      </c>
      <c r="BZ54">
        <f>Distances!BZ54/(Times!$C$85)</f>
        <v>-0.72</v>
      </c>
      <c r="CA54">
        <f>Distances!CA54/(Times!$C$85)</f>
        <v>-0.72</v>
      </c>
      <c r="CB54">
        <f>Distances!CB54/(Times!$C$85)</f>
        <v>-0.72</v>
      </c>
      <c r="CC54">
        <f>Distances!CC54/(Times!$C$85)</f>
        <v>-0.72</v>
      </c>
      <c r="CD54">
        <f>Distances!CD54/(Times!$C$85)</f>
        <v>-0.72</v>
      </c>
    </row>
    <row r="55" spans="1:82">
      <c r="A55" s="632">
        <v>54</v>
      </c>
      <c r="B55">
        <f>Distances!B55/(Times!$C$85)</f>
        <v>-0.72</v>
      </c>
      <c r="C55">
        <f>Distances!C55/(Times!$C$85)</f>
        <v>-0.72</v>
      </c>
      <c r="D55">
        <f>Distances!D55/(Times!$C$85)</f>
        <v>-0.72</v>
      </c>
      <c r="E55">
        <f>Distances!E55/(Times!$C$85)</f>
        <v>-0.72</v>
      </c>
      <c r="F55">
        <f>Distances!F55/(Times!$C$85)</f>
        <v>-0.72</v>
      </c>
      <c r="G55">
        <f>Distances!G55/(Times!$C$85)</f>
        <v>-0.72</v>
      </c>
      <c r="H55">
        <f>Distances!H55/(Times!$C$85)</f>
        <v>-0.72</v>
      </c>
      <c r="I55">
        <f>Distances!I55/(Times!$C$85)</f>
        <v>-0.72</v>
      </c>
      <c r="J55">
        <f>Distances!J55/(Times!$C$85)</f>
        <v>-0.72</v>
      </c>
      <c r="K55">
        <f>Distances!K55/(Times!$C$85)</f>
        <v>-0.72</v>
      </c>
      <c r="L55">
        <f>Distances!L55/(Times!$C$85)</f>
        <v>-0.72</v>
      </c>
      <c r="M55">
        <f>Distances!M55/(Times!$C$85)</f>
        <v>-0.72</v>
      </c>
      <c r="N55">
        <f>Distances!N55/(Times!$C$85)</f>
        <v>-0.72</v>
      </c>
      <c r="O55">
        <f>Distances!O55/(Times!$C$85)</f>
        <v>-0.72</v>
      </c>
      <c r="P55">
        <f>Distances!P55/(Times!$C$85)</f>
        <v>-0.72</v>
      </c>
      <c r="Q55">
        <f>Distances!Q55/(Times!$C$85)</f>
        <v>-0.72</v>
      </c>
      <c r="R55">
        <f>Distances!R55/(Times!$C$85)</f>
        <v>-0.72</v>
      </c>
      <c r="S55">
        <f>Distances!S55/(Times!$C$85)</f>
        <v>-0.72</v>
      </c>
      <c r="T55">
        <f>Distances!T55/(Times!$C$85)</f>
        <v>-0.72</v>
      </c>
      <c r="U55">
        <f>Distances!U55/(Times!$C$85)</f>
        <v>-0.72</v>
      </c>
      <c r="V55">
        <f>Distances!V55/(Times!$C$85)</f>
        <v>-0.72</v>
      </c>
      <c r="W55">
        <f>Distances!W55/(Times!$C$85)</f>
        <v>-0.72</v>
      </c>
      <c r="X55">
        <f>Distances!X55/(Times!$C$85)</f>
        <v>-0.72</v>
      </c>
      <c r="Y55">
        <f>Distances!Y55/(Times!$C$85)</f>
        <v>-0.72</v>
      </c>
      <c r="Z55">
        <f>Distances!Z55/(Times!$C$85)</f>
        <v>-0.72</v>
      </c>
      <c r="AA55">
        <f>Distances!AA55/(Times!$C$85)</f>
        <v>-0.72</v>
      </c>
      <c r="AB55">
        <f>Distances!AB55/(Times!$C$85)</f>
        <v>-0.72</v>
      </c>
      <c r="AC55">
        <f>Distances!AC55/(Times!$C$85)</f>
        <v>-0.72</v>
      </c>
      <c r="AD55">
        <f>Distances!AD55/(Times!$C$85)</f>
        <v>-0.72</v>
      </c>
      <c r="AE55">
        <f>Distances!AE55/(Times!$C$85)</f>
        <v>-0.72</v>
      </c>
      <c r="AF55">
        <f>Distances!AF55/(Times!$C$85)</f>
        <v>-0.72</v>
      </c>
      <c r="AG55">
        <f>Distances!AG55/(Times!$C$85)</f>
        <v>-0.72</v>
      </c>
      <c r="AH55">
        <f>Distances!AH55/(Times!$C$85)</f>
        <v>-0.72</v>
      </c>
      <c r="AI55">
        <f>Distances!AI55/(Times!$C$85)</f>
        <v>-0.72</v>
      </c>
      <c r="AJ55">
        <f>Distances!AJ55/(Times!$C$85)</f>
        <v>-0.72</v>
      </c>
      <c r="AK55">
        <f>Distances!AK55/(Times!$C$85)</f>
        <v>-0.72</v>
      </c>
      <c r="AL55">
        <f>Distances!AL55/(Times!$C$85)</f>
        <v>-0.72</v>
      </c>
      <c r="AM55">
        <f>Distances!AM55/(Times!$C$85)</f>
        <v>-0.72</v>
      </c>
      <c r="AN55">
        <f>Distances!AN55/(Times!$C$85)</f>
        <v>-0.72</v>
      </c>
      <c r="AO55">
        <f>Distances!AO55/(Times!$C$85)</f>
        <v>-0.72</v>
      </c>
      <c r="AP55">
        <f>Distances!AP55/(Times!$C$85)</f>
        <v>-0.72</v>
      </c>
      <c r="AQ55">
        <f>Distances!AQ55/(Times!$C$85)</f>
        <v>-0.72</v>
      </c>
      <c r="AR55">
        <f>Distances!AR55/(Times!$C$85)</f>
        <v>-0.72</v>
      </c>
      <c r="AS55">
        <f>Distances!AS55/(Times!$C$85)</f>
        <v>-0.72</v>
      </c>
      <c r="AT55">
        <f>Distances!AT55/(Times!$C$85)</f>
        <v>-0.72</v>
      </c>
      <c r="AU55">
        <f>Distances!AU55/(Times!$C$85)</f>
        <v>-0.72</v>
      </c>
      <c r="AV55">
        <f>Distances!AV55/(Times!$C$85)</f>
        <v>-0.72</v>
      </c>
      <c r="AW55">
        <f>Distances!AW55/(Times!$C$85)</f>
        <v>-0.72</v>
      </c>
      <c r="AX55">
        <f>Distances!AX55/(Times!$C$85)</f>
        <v>-0.72</v>
      </c>
      <c r="AY55">
        <f>Distances!AY55/(Times!$C$85)</f>
        <v>-0.72</v>
      </c>
      <c r="AZ55">
        <f>Distances!AZ55/(Times!$C$85)</f>
        <v>-0.72</v>
      </c>
      <c r="BA55">
        <f>Distances!BA55/(Times!$C$85)</f>
        <v>-0.72</v>
      </c>
      <c r="BB55">
        <f>Distances!BB55/(Times!$C$85)</f>
        <v>64.8</v>
      </c>
      <c r="BC55">
        <f>Distances!BC55/(Times!$C$85)</f>
        <v>-0.72</v>
      </c>
      <c r="BD55">
        <f>Distances!BD55/(Times!$C$85)</f>
        <v>39.6</v>
      </c>
      <c r="BE55">
        <f>Distances!BE55/(Times!$C$85)</f>
        <v>-0.72</v>
      </c>
      <c r="BF55">
        <f>Distances!BF55/(Times!$C$85)</f>
        <v>-0.72</v>
      </c>
      <c r="BG55">
        <f>Distances!BG55/(Times!$C$85)</f>
        <v>-0.72</v>
      </c>
      <c r="BH55">
        <f>Distances!BH55/(Times!$C$85)</f>
        <v>-0.72</v>
      </c>
      <c r="BI55">
        <f>Distances!BI55/(Times!$C$85)</f>
        <v>-0.72</v>
      </c>
      <c r="BJ55">
        <f>Distances!BJ55/(Times!$C$85)</f>
        <v>-0.72</v>
      </c>
      <c r="BK55">
        <f>Distances!BK55/(Times!$C$85)</f>
        <v>-0.72</v>
      </c>
      <c r="BL55">
        <f>Distances!BL55/(Times!$C$85)</f>
        <v>-0.72</v>
      </c>
      <c r="BM55">
        <f>Distances!BM55/(Times!$C$85)</f>
        <v>-0.72</v>
      </c>
      <c r="BN55">
        <f>Distances!BN55/(Times!$C$85)</f>
        <v>-0.72</v>
      </c>
      <c r="BO55">
        <f>Distances!BO55/(Times!$C$85)</f>
        <v>-0.72</v>
      </c>
      <c r="BP55">
        <f>Distances!BP55/(Times!$C$85)</f>
        <v>-0.72</v>
      </c>
      <c r="BQ55">
        <f>Distances!BQ55/(Times!$C$85)</f>
        <v>-0.72</v>
      </c>
      <c r="BR55">
        <f>Distances!BR55/(Times!$C$85)</f>
        <v>-0.72</v>
      </c>
      <c r="BS55">
        <f>Distances!BS55/(Times!$C$85)</f>
        <v>-0.72</v>
      </c>
      <c r="BT55">
        <f>Distances!BT55/(Times!$C$85)</f>
        <v>118.8</v>
      </c>
      <c r="BU55">
        <f>Distances!BU55/(Times!$C$85)</f>
        <v>-0.72</v>
      </c>
      <c r="BV55">
        <f>Distances!BV55/(Times!$C$85)</f>
        <v>-0.72</v>
      </c>
      <c r="BW55">
        <f>Distances!BW55/(Times!$C$85)</f>
        <v>-0.72</v>
      </c>
      <c r="BX55">
        <f>Distances!BX55/(Times!$C$85)</f>
        <v>-0.72</v>
      </c>
      <c r="BY55">
        <f>Distances!BY55/(Times!$C$85)</f>
        <v>-0.72</v>
      </c>
      <c r="BZ55">
        <f>Distances!BZ55/(Times!$C$85)</f>
        <v>-0.72</v>
      </c>
      <c r="CA55">
        <f>Distances!CA55/(Times!$C$85)</f>
        <v>-0.72</v>
      </c>
      <c r="CB55">
        <f>Distances!CB55/(Times!$C$85)</f>
        <v>-0.72</v>
      </c>
      <c r="CC55">
        <f>Distances!CC55/(Times!$C$85)</f>
        <v>-0.72</v>
      </c>
      <c r="CD55">
        <f>Distances!CD55/(Times!$C$85)</f>
        <v>-0.72</v>
      </c>
    </row>
    <row r="56" spans="1:82">
      <c r="A56" s="632">
        <v>55</v>
      </c>
      <c r="B56">
        <f>Distances!B56/(Times!$C$85)</f>
        <v>-0.72</v>
      </c>
      <c r="C56">
        <f>Distances!C56/(Times!$C$85)</f>
        <v>-0.72</v>
      </c>
      <c r="D56">
        <f>Distances!D56/(Times!$C$85)</f>
        <v>-0.72</v>
      </c>
      <c r="E56">
        <f>Distances!E56/(Times!$C$85)</f>
        <v>-0.72</v>
      </c>
      <c r="F56">
        <f>Distances!F56/(Times!$C$85)</f>
        <v>-0.72</v>
      </c>
      <c r="G56">
        <f>Distances!G56/(Times!$C$85)</f>
        <v>-0.72</v>
      </c>
      <c r="H56">
        <f>Distances!H56/(Times!$C$85)</f>
        <v>-0.72</v>
      </c>
      <c r="I56">
        <f>Distances!I56/(Times!$C$85)</f>
        <v>-0.72</v>
      </c>
      <c r="J56">
        <f>Distances!J56/(Times!$C$85)</f>
        <v>-0.72</v>
      </c>
      <c r="K56">
        <f>Distances!K56/(Times!$C$85)</f>
        <v>-0.72</v>
      </c>
      <c r="L56">
        <f>Distances!L56/(Times!$C$85)</f>
        <v>-0.72</v>
      </c>
      <c r="M56">
        <f>Distances!M56/(Times!$C$85)</f>
        <v>-0.72</v>
      </c>
      <c r="N56">
        <f>Distances!N56/(Times!$C$85)</f>
        <v>-0.72</v>
      </c>
      <c r="O56">
        <f>Distances!O56/(Times!$C$85)</f>
        <v>-0.72</v>
      </c>
      <c r="P56">
        <f>Distances!P56/(Times!$C$85)</f>
        <v>-0.72</v>
      </c>
      <c r="Q56">
        <f>Distances!Q56/(Times!$C$85)</f>
        <v>-0.72</v>
      </c>
      <c r="R56">
        <f>Distances!R56/(Times!$C$85)</f>
        <v>-0.72</v>
      </c>
      <c r="S56">
        <f>Distances!S56/(Times!$C$85)</f>
        <v>-0.72</v>
      </c>
      <c r="T56">
        <f>Distances!T56/(Times!$C$85)</f>
        <v>-0.72</v>
      </c>
      <c r="U56">
        <f>Distances!U56/(Times!$C$85)</f>
        <v>-0.72</v>
      </c>
      <c r="V56">
        <f>Distances!V56/(Times!$C$85)</f>
        <v>-0.72</v>
      </c>
      <c r="W56">
        <f>Distances!W56/(Times!$C$85)</f>
        <v>-0.72</v>
      </c>
      <c r="X56">
        <f>Distances!X56/(Times!$C$85)</f>
        <v>-0.72</v>
      </c>
      <c r="Y56">
        <f>Distances!Y56/(Times!$C$85)</f>
        <v>-0.72</v>
      </c>
      <c r="Z56">
        <f>Distances!Z56/(Times!$C$85)</f>
        <v>-0.72</v>
      </c>
      <c r="AA56">
        <f>Distances!AA56/(Times!$C$85)</f>
        <v>-0.72</v>
      </c>
      <c r="AB56">
        <f>Distances!AB56/(Times!$C$85)</f>
        <v>-0.72</v>
      </c>
      <c r="AC56">
        <f>Distances!AC56/(Times!$C$85)</f>
        <v>-0.72</v>
      </c>
      <c r="AD56">
        <f>Distances!AD56/(Times!$C$85)</f>
        <v>-0.72</v>
      </c>
      <c r="AE56">
        <f>Distances!AE56/(Times!$C$85)</f>
        <v>-0.72</v>
      </c>
      <c r="AF56">
        <f>Distances!AF56/(Times!$C$85)</f>
        <v>-0.72</v>
      </c>
      <c r="AG56">
        <f>Distances!AG56/(Times!$C$85)</f>
        <v>-0.72</v>
      </c>
      <c r="AH56">
        <f>Distances!AH56/(Times!$C$85)</f>
        <v>-0.72</v>
      </c>
      <c r="AI56">
        <f>Distances!AI56/(Times!$C$85)</f>
        <v>-0.72</v>
      </c>
      <c r="AJ56">
        <f>Distances!AJ56/(Times!$C$85)</f>
        <v>-0.72</v>
      </c>
      <c r="AK56">
        <f>Distances!AK56/(Times!$C$85)</f>
        <v>-0.72</v>
      </c>
      <c r="AL56">
        <f>Distances!AL56/(Times!$C$85)</f>
        <v>-0.72</v>
      </c>
      <c r="AM56">
        <f>Distances!AM56/(Times!$C$85)</f>
        <v>-0.72</v>
      </c>
      <c r="AN56">
        <f>Distances!AN56/(Times!$C$85)</f>
        <v>-0.72</v>
      </c>
      <c r="AO56">
        <f>Distances!AO56/(Times!$C$85)</f>
        <v>-0.72</v>
      </c>
      <c r="AP56">
        <f>Distances!AP56/(Times!$C$85)</f>
        <v>-0.72</v>
      </c>
      <c r="AQ56">
        <f>Distances!AQ56/(Times!$C$85)</f>
        <v>-0.72</v>
      </c>
      <c r="AR56">
        <f>Distances!AR56/(Times!$C$85)</f>
        <v>-0.72</v>
      </c>
      <c r="AS56">
        <f>Distances!AS56/(Times!$C$85)</f>
        <v>-0.72</v>
      </c>
      <c r="AT56">
        <f>Distances!AT56/(Times!$C$85)</f>
        <v>-0.72</v>
      </c>
      <c r="AU56">
        <f>Distances!AU56/(Times!$C$85)</f>
        <v>-0.72</v>
      </c>
      <c r="AV56">
        <f>Distances!AV56/(Times!$C$85)</f>
        <v>-0.72</v>
      </c>
      <c r="AW56">
        <f>Distances!AW56/(Times!$C$85)</f>
        <v>-0.72</v>
      </c>
      <c r="AX56">
        <f>Distances!AX56/(Times!$C$85)</f>
        <v>-0.72</v>
      </c>
      <c r="AY56">
        <f>Distances!AY56/(Times!$C$85)</f>
        <v>-0.72</v>
      </c>
      <c r="AZ56">
        <f>Distances!AZ56/(Times!$C$85)</f>
        <v>-0.72</v>
      </c>
      <c r="BA56">
        <f>Distances!BA56/(Times!$C$85)</f>
        <v>-0.72</v>
      </c>
      <c r="BB56">
        <f>Distances!BB56/(Times!$C$85)</f>
        <v>-0.72</v>
      </c>
      <c r="BC56">
        <f>Distances!BC56/(Times!$C$85)</f>
        <v>39.6</v>
      </c>
      <c r="BD56">
        <f>Distances!BD56/(Times!$C$85)</f>
        <v>-0.72</v>
      </c>
      <c r="BE56">
        <f>Distances!BE56/(Times!$C$85)</f>
        <v>66.960000000000008</v>
      </c>
      <c r="BF56">
        <f>Distances!BF56/(Times!$C$85)</f>
        <v>-0.72</v>
      </c>
      <c r="BG56">
        <f>Distances!BG56/(Times!$C$85)</f>
        <v>-0.72</v>
      </c>
      <c r="BH56">
        <f>Distances!BH56/(Times!$C$85)</f>
        <v>25.2</v>
      </c>
      <c r="BI56">
        <f>Distances!BI56/(Times!$C$85)</f>
        <v>-0.72</v>
      </c>
      <c r="BJ56">
        <f>Distances!BJ56/(Times!$C$85)</f>
        <v>-0.72</v>
      </c>
      <c r="BK56">
        <f>Distances!BK56/(Times!$C$85)</f>
        <v>-0.72</v>
      </c>
      <c r="BL56">
        <f>Distances!BL56/(Times!$C$85)</f>
        <v>-0.72</v>
      </c>
      <c r="BM56">
        <f>Distances!BM56/(Times!$C$85)</f>
        <v>-0.72</v>
      </c>
      <c r="BN56">
        <f>Distances!BN56/(Times!$C$85)</f>
        <v>-0.72</v>
      </c>
      <c r="BO56">
        <f>Distances!BO56/(Times!$C$85)</f>
        <v>-0.72</v>
      </c>
      <c r="BP56">
        <f>Distances!BP56/(Times!$C$85)</f>
        <v>-0.72</v>
      </c>
      <c r="BQ56">
        <f>Distances!BQ56/(Times!$C$85)</f>
        <v>-0.72</v>
      </c>
      <c r="BR56">
        <f>Distances!BR56/(Times!$C$85)</f>
        <v>-0.72</v>
      </c>
      <c r="BS56">
        <f>Distances!BS56/(Times!$C$85)</f>
        <v>-0.72</v>
      </c>
      <c r="BT56">
        <f>Distances!BT56/(Times!$C$85)</f>
        <v>-0.72</v>
      </c>
      <c r="BU56">
        <f>Distances!BU56/(Times!$C$85)</f>
        <v>-0.72</v>
      </c>
      <c r="BV56">
        <f>Distances!BV56/(Times!$C$85)</f>
        <v>109.44</v>
      </c>
      <c r="BW56">
        <f>Distances!BW56/(Times!$C$85)</f>
        <v>-0.72</v>
      </c>
      <c r="BX56">
        <f>Distances!BX56/(Times!$C$85)</f>
        <v>-0.72</v>
      </c>
      <c r="BY56">
        <f>Distances!BY56/(Times!$C$85)</f>
        <v>-0.72</v>
      </c>
      <c r="BZ56">
        <f>Distances!BZ56/(Times!$C$85)</f>
        <v>-0.72</v>
      </c>
      <c r="CA56">
        <f>Distances!CA56/(Times!$C$85)</f>
        <v>-0.72</v>
      </c>
      <c r="CB56">
        <f>Distances!CB56/(Times!$C$85)</f>
        <v>-0.72</v>
      </c>
      <c r="CC56">
        <f>Distances!CC56/(Times!$C$85)</f>
        <v>-0.72</v>
      </c>
      <c r="CD56">
        <f>Distances!CD56/(Times!$C$85)</f>
        <v>-0.72</v>
      </c>
    </row>
    <row r="57" spans="1:82">
      <c r="A57" s="632">
        <v>56</v>
      </c>
      <c r="B57">
        <f>Distances!B57/(Times!$C$85)</f>
        <v>-0.72</v>
      </c>
      <c r="C57">
        <f>Distances!C57/(Times!$C$85)</f>
        <v>-0.72</v>
      </c>
      <c r="D57">
        <f>Distances!D57/(Times!$C$85)</f>
        <v>-0.72</v>
      </c>
      <c r="E57">
        <f>Distances!E57/(Times!$C$85)</f>
        <v>-0.72</v>
      </c>
      <c r="F57">
        <f>Distances!F57/(Times!$C$85)</f>
        <v>-0.72</v>
      </c>
      <c r="G57">
        <f>Distances!G57/(Times!$C$85)</f>
        <v>-0.72</v>
      </c>
      <c r="H57">
        <f>Distances!H57/(Times!$C$85)</f>
        <v>-0.72</v>
      </c>
      <c r="I57">
        <f>Distances!I57/(Times!$C$85)</f>
        <v>-0.72</v>
      </c>
      <c r="J57">
        <f>Distances!J57/(Times!$C$85)</f>
        <v>-0.72</v>
      </c>
      <c r="K57">
        <f>Distances!K57/(Times!$C$85)</f>
        <v>-0.72</v>
      </c>
      <c r="L57">
        <f>Distances!L57/(Times!$C$85)</f>
        <v>-0.72</v>
      </c>
      <c r="M57">
        <f>Distances!M57/(Times!$C$85)</f>
        <v>-0.72</v>
      </c>
      <c r="N57">
        <f>Distances!N57/(Times!$C$85)</f>
        <v>-0.72</v>
      </c>
      <c r="O57">
        <f>Distances!O57/(Times!$C$85)</f>
        <v>-0.72</v>
      </c>
      <c r="P57">
        <f>Distances!P57/(Times!$C$85)</f>
        <v>-0.72</v>
      </c>
      <c r="Q57">
        <f>Distances!Q57/(Times!$C$85)</f>
        <v>-0.72</v>
      </c>
      <c r="R57">
        <f>Distances!R57/(Times!$C$85)</f>
        <v>-0.72</v>
      </c>
      <c r="S57">
        <f>Distances!S57/(Times!$C$85)</f>
        <v>-0.72</v>
      </c>
      <c r="T57">
        <f>Distances!T57/(Times!$C$85)</f>
        <v>-0.72</v>
      </c>
      <c r="U57">
        <f>Distances!U57/(Times!$C$85)</f>
        <v>-0.72</v>
      </c>
      <c r="V57">
        <f>Distances!V57/(Times!$C$85)</f>
        <v>-0.72</v>
      </c>
      <c r="W57">
        <f>Distances!W57/(Times!$C$85)</f>
        <v>-0.72</v>
      </c>
      <c r="X57">
        <f>Distances!X57/(Times!$C$85)</f>
        <v>-0.72</v>
      </c>
      <c r="Y57">
        <f>Distances!Y57/(Times!$C$85)</f>
        <v>-0.72</v>
      </c>
      <c r="Z57">
        <f>Distances!Z57/(Times!$C$85)</f>
        <v>-0.72</v>
      </c>
      <c r="AA57">
        <f>Distances!AA57/(Times!$C$85)</f>
        <v>-0.72</v>
      </c>
      <c r="AB57">
        <f>Distances!AB57/(Times!$C$85)</f>
        <v>-0.72</v>
      </c>
      <c r="AC57">
        <f>Distances!AC57/(Times!$C$85)</f>
        <v>-0.72</v>
      </c>
      <c r="AD57">
        <f>Distances!AD57/(Times!$C$85)</f>
        <v>-0.72</v>
      </c>
      <c r="AE57">
        <f>Distances!AE57/(Times!$C$85)</f>
        <v>-0.72</v>
      </c>
      <c r="AF57">
        <f>Distances!AF57/(Times!$C$85)</f>
        <v>-0.72</v>
      </c>
      <c r="AG57">
        <f>Distances!AG57/(Times!$C$85)</f>
        <v>-0.72</v>
      </c>
      <c r="AH57">
        <f>Distances!AH57/(Times!$C$85)</f>
        <v>-0.72</v>
      </c>
      <c r="AI57">
        <f>Distances!AI57/(Times!$C$85)</f>
        <v>-0.72</v>
      </c>
      <c r="AJ57">
        <f>Distances!AJ57/(Times!$C$85)</f>
        <v>-0.72</v>
      </c>
      <c r="AK57">
        <f>Distances!AK57/(Times!$C$85)</f>
        <v>-0.72</v>
      </c>
      <c r="AL57">
        <f>Distances!AL57/(Times!$C$85)</f>
        <v>-0.72</v>
      </c>
      <c r="AM57">
        <f>Distances!AM57/(Times!$C$85)</f>
        <v>-0.72</v>
      </c>
      <c r="AN57">
        <f>Distances!AN57/(Times!$C$85)</f>
        <v>-0.72</v>
      </c>
      <c r="AO57">
        <f>Distances!AO57/(Times!$C$85)</f>
        <v>-0.72</v>
      </c>
      <c r="AP57">
        <f>Distances!AP57/(Times!$C$85)</f>
        <v>-0.72</v>
      </c>
      <c r="AQ57">
        <f>Distances!AQ57/(Times!$C$85)</f>
        <v>-0.72</v>
      </c>
      <c r="AR57">
        <f>Distances!AR57/(Times!$C$85)</f>
        <v>-0.72</v>
      </c>
      <c r="AS57">
        <f>Distances!AS57/(Times!$C$85)</f>
        <v>-0.72</v>
      </c>
      <c r="AT57">
        <f>Distances!AT57/(Times!$C$85)</f>
        <v>-0.72</v>
      </c>
      <c r="AU57">
        <f>Distances!AU57/(Times!$C$85)</f>
        <v>-0.72</v>
      </c>
      <c r="AV57">
        <f>Distances!AV57/(Times!$C$85)</f>
        <v>-0.72</v>
      </c>
      <c r="AW57">
        <f>Distances!AW57/(Times!$C$85)</f>
        <v>-0.72</v>
      </c>
      <c r="AX57">
        <f>Distances!AX57/(Times!$C$85)</f>
        <v>-0.72</v>
      </c>
      <c r="AY57">
        <f>Distances!AY57/(Times!$C$85)</f>
        <v>-0.72</v>
      </c>
      <c r="AZ57">
        <f>Distances!AZ57/(Times!$C$85)</f>
        <v>-0.72</v>
      </c>
      <c r="BA57">
        <f>Distances!BA57/(Times!$C$85)</f>
        <v>-0.72</v>
      </c>
      <c r="BB57">
        <f>Distances!BB57/(Times!$C$85)</f>
        <v>-0.72</v>
      </c>
      <c r="BC57">
        <f>Distances!BC57/(Times!$C$85)</f>
        <v>-0.72</v>
      </c>
      <c r="BD57">
        <f>Distances!BD57/(Times!$C$85)</f>
        <v>66.960000000000008</v>
      </c>
      <c r="BE57">
        <f>Distances!BE57/(Times!$C$85)</f>
        <v>-0.72</v>
      </c>
      <c r="BF57">
        <f>Distances!BF57/(Times!$C$85)</f>
        <v>42.480000000000004</v>
      </c>
      <c r="BG57">
        <f>Distances!BG57/(Times!$C$85)</f>
        <v>-0.72</v>
      </c>
      <c r="BH57">
        <f>Distances!BH57/(Times!$C$85)</f>
        <v>-0.72</v>
      </c>
      <c r="BI57">
        <f>Distances!BI57/(Times!$C$85)</f>
        <v>-0.72</v>
      </c>
      <c r="BJ57">
        <f>Distances!BJ57/(Times!$C$85)</f>
        <v>-0.72</v>
      </c>
      <c r="BK57">
        <f>Distances!BK57/(Times!$C$85)</f>
        <v>-0.72</v>
      </c>
      <c r="BL57">
        <f>Distances!BL57/(Times!$C$85)</f>
        <v>-0.72</v>
      </c>
      <c r="BM57">
        <f>Distances!BM57/(Times!$C$85)</f>
        <v>-0.72</v>
      </c>
      <c r="BN57">
        <f>Distances!BN57/(Times!$C$85)</f>
        <v>-0.72</v>
      </c>
      <c r="BO57">
        <f>Distances!BO57/(Times!$C$85)</f>
        <v>-0.72</v>
      </c>
      <c r="BP57">
        <f>Distances!BP57/(Times!$C$85)</f>
        <v>-0.72</v>
      </c>
      <c r="BQ57">
        <f>Distances!BQ57/(Times!$C$85)</f>
        <v>-0.72</v>
      </c>
      <c r="BR57">
        <f>Distances!BR57/(Times!$C$85)</f>
        <v>-0.72</v>
      </c>
      <c r="BS57">
        <f>Distances!BS57/(Times!$C$85)</f>
        <v>-0.72</v>
      </c>
      <c r="BT57">
        <f>Distances!BT57/(Times!$C$85)</f>
        <v>-0.72</v>
      </c>
      <c r="BU57">
        <f>Distances!BU57/(Times!$C$85)</f>
        <v>-0.72</v>
      </c>
      <c r="BV57">
        <f>Distances!BV57/(Times!$C$85)</f>
        <v>-0.72</v>
      </c>
      <c r="BW57">
        <f>Distances!BW57/(Times!$C$85)</f>
        <v>95.04</v>
      </c>
      <c r="BX57">
        <f>Distances!BX57/(Times!$C$85)</f>
        <v>-0.72</v>
      </c>
      <c r="BY57">
        <f>Distances!BY57/(Times!$C$85)</f>
        <v>-0.72</v>
      </c>
      <c r="BZ57">
        <f>Distances!BZ57/(Times!$C$85)</f>
        <v>-0.72</v>
      </c>
      <c r="CA57">
        <f>Distances!CA57/(Times!$C$85)</f>
        <v>-0.72</v>
      </c>
      <c r="CB57">
        <f>Distances!CB57/(Times!$C$85)</f>
        <v>-0.72</v>
      </c>
      <c r="CC57">
        <f>Distances!CC57/(Times!$C$85)</f>
        <v>-0.72</v>
      </c>
      <c r="CD57">
        <f>Distances!CD57/(Times!$C$85)</f>
        <v>-0.72</v>
      </c>
    </row>
    <row r="58" spans="1:82">
      <c r="A58" s="632">
        <v>57</v>
      </c>
      <c r="B58">
        <f>Distances!B58/(Times!$C$85)</f>
        <v>-0.72</v>
      </c>
      <c r="C58">
        <f>Distances!C58/(Times!$C$85)</f>
        <v>-0.72</v>
      </c>
      <c r="D58">
        <f>Distances!D58/(Times!$C$85)</f>
        <v>-0.72</v>
      </c>
      <c r="E58">
        <f>Distances!E58/(Times!$C$85)</f>
        <v>-0.72</v>
      </c>
      <c r="F58">
        <f>Distances!F58/(Times!$C$85)</f>
        <v>-0.72</v>
      </c>
      <c r="G58">
        <f>Distances!G58/(Times!$C$85)</f>
        <v>-0.72</v>
      </c>
      <c r="H58">
        <f>Distances!H58/(Times!$C$85)</f>
        <v>-0.72</v>
      </c>
      <c r="I58">
        <f>Distances!I58/(Times!$C$85)</f>
        <v>-0.72</v>
      </c>
      <c r="J58">
        <f>Distances!J58/(Times!$C$85)</f>
        <v>-0.72</v>
      </c>
      <c r="K58">
        <f>Distances!K58/(Times!$C$85)</f>
        <v>-0.72</v>
      </c>
      <c r="L58">
        <f>Distances!L58/(Times!$C$85)</f>
        <v>-0.72</v>
      </c>
      <c r="M58">
        <f>Distances!M58/(Times!$C$85)</f>
        <v>-0.72</v>
      </c>
      <c r="N58">
        <f>Distances!N58/(Times!$C$85)</f>
        <v>-0.72</v>
      </c>
      <c r="O58">
        <f>Distances!O58/(Times!$C$85)</f>
        <v>-0.72</v>
      </c>
      <c r="P58">
        <f>Distances!P58/(Times!$C$85)</f>
        <v>-0.72</v>
      </c>
      <c r="Q58">
        <f>Distances!Q58/(Times!$C$85)</f>
        <v>-0.72</v>
      </c>
      <c r="R58">
        <f>Distances!R58/(Times!$C$85)</f>
        <v>-0.72</v>
      </c>
      <c r="S58">
        <f>Distances!S58/(Times!$C$85)</f>
        <v>71.28</v>
      </c>
      <c r="T58">
        <f>Distances!T58/(Times!$C$85)</f>
        <v>72</v>
      </c>
      <c r="U58">
        <f>Distances!U58/(Times!$C$85)</f>
        <v>-0.72</v>
      </c>
      <c r="V58">
        <f>Distances!V58/(Times!$C$85)</f>
        <v>-0.72</v>
      </c>
      <c r="W58">
        <f>Distances!W58/(Times!$C$85)</f>
        <v>-0.72</v>
      </c>
      <c r="X58">
        <f>Distances!X58/(Times!$C$85)</f>
        <v>-0.72</v>
      </c>
      <c r="Y58">
        <f>Distances!Y58/(Times!$C$85)</f>
        <v>-0.72</v>
      </c>
      <c r="Z58">
        <f>Distances!Z58/(Times!$C$85)</f>
        <v>-0.72</v>
      </c>
      <c r="AA58">
        <f>Distances!AA58/(Times!$C$85)</f>
        <v>-0.72</v>
      </c>
      <c r="AB58">
        <f>Distances!AB58/(Times!$C$85)</f>
        <v>-0.72</v>
      </c>
      <c r="AC58">
        <f>Distances!AC58/(Times!$C$85)</f>
        <v>-0.72</v>
      </c>
      <c r="AD58">
        <f>Distances!AD58/(Times!$C$85)</f>
        <v>-0.72</v>
      </c>
      <c r="AE58">
        <f>Distances!AE58/(Times!$C$85)</f>
        <v>-0.72</v>
      </c>
      <c r="AF58">
        <f>Distances!AF58/(Times!$C$85)</f>
        <v>-0.72</v>
      </c>
      <c r="AG58">
        <f>Distances!AG58/(Times!$C$85)</f>
        <v>-0.72</v>
      </c>
      <c r="AH58">
        <f>Distances!AH58/(Times!$C$85)</f>
        <v>-0.72</v>
      </c>
      <c r="AI58">
        <f>Distances!AI58/(Times!$C$85)</f>
        <v>-0.72</v>
      </c>
      <c r="AJ58">
        <f>Distances!AJ58/(Times!$C$85)</f>
        <v>-0.72</v>
      </c>
      <c r="AK58">
        <f>Distances!AK58/(Times!$C$85)</f>
        <v>-0.72</v>
      </c>
      <c r="AL58">
        <f>Distances!AL58/(Times!$C$85)</f>
        <v>-0.72</v>
      </c>
      <c r="AM58">
        <f>Distances!AM58/(Times!$C$85)</f>
        <v>-0.72</v>
      </c>
      <c r="AN58">
        <f>Distances!AN58/(Times!$C$85)</f>
        <v>-0.72</v>
      </c>
      <c r="AO58">
        <f>Distances!AO58/(Times!$C$85)</f>
        <v>-0.72</v>
      </c>
      <c r="AP58">
        <f>Distances!AP58/(Times!$C$85)</f>
        <v>-0.72</v>
      </c>
      <c r="AQ58">
        <f>Distances!AQ58/(Times!$C$85)</f>
        <v>-0.72</v>
      </c>
      <c r="AR58">
        <f>Distances!AR58/(Times!$C$85)</f>
        <v>-0.72</v>
      </c>
      <c r="AS58">
        <f>Distances!AS58/(Times!$C$85)</f>
        <v>-0.72</v>
      </c>
      <c r="AT58">
        <f>Distances!AT58/(Times!$C$85)</f>
        <v>-0.72</v>
      </c>
      <c r="AU58">
        <f>Distances!AU58/(Times!$C$85)</f>
        <v>-0.72</v>
      </c>
      <c r="AV58">
        <f>Distances!AV58/(Times!$C$85)</f>
        <v>-0.72</v>
      </c>
      <c r="AW58">
        <f>Distances!AW58/(Times!$C$85)</f>
        <v>-0.72</v>
      </c>
      <c r="AX58">
        <f>Distances!AX58/(Times!$C$85)</f>
        <v>-0.72</v>
      </c>
      <c r="AY58">
        <f>Distances!AY58/(Times!$C$85)</f>
        <v>-0.72</v>
      </c>
      <c r="AZ58">
        <f>Distances!AZ58/(Times!$C$85)</f>
        <v>-0.72</v>
      </c>
      <c r="BA58">
        <f>Distances!BA58/(Times!$C$85)</f>
        <v>-0.72</v>
      </c>
      <c r="BB58">
        <f>Distances!BB58/(Times!$C$85)</f>
        <v>-0.72</v>
      </c>
      <c r="BC58">
        <f>Distances!BC58/(Times!$C$85)</f>
        <v>-0.72</v>
      </c>
      <c r="BD58">
        <f>Distances!BD58/(Times!$C$85)</f>
        <v>-0.72</v>
      </c>
      <c r="BE58">
        <f>Distances!BE58/(Times!$C$85)</f>
        <v>42.480000000000004</v>
      </c>
      <c r="BF58">
        <f>Distances!BF58/(Times!$C$85)</f>
        <v>-0.72</v>
      </c>
      <c r="BG58">
        <f>Distances!BG58/(Times!$C$85)</f>
        <v>18.720000000000002</v>
      </c>
      <c r="BH58">
        <f>Distances!BH58/(Times!$C$85)</f>
        <v>-0.72</v>
      </c>
      <c r="BI58">
        <f>Distances!BI58/(Times!$C$85)</f>
        <v>-0.72</v>
      </c>
      <c r="BJ58">
        <f>Distances!BJ58/(Times!$C$85)</f>
        <v>-0.72</v>
      </c>
      <c r="BK58">
        <f>Distances!BK58/(Times!$C$85)</f>
        <v>-0.72</v>
      </c>
      <c r="BL58">
        <f>Distances!BL58/(Times!$C$85)</f>
        <v>-0.72</v>
      </c>
      <c r="BM58">
        <f>Distances!BM58/(Times!$C$85)</f>
        <v>-0.72</v>
      </c>
      <c r="BN58">
        <f>Distances!BN58/(Times!$C$85)</f>
        <v>-0.72</v>
      </c>
      <c r="BO58">
        <f>Distances!BO58/(Times!$C$85)</f>
        <v>-0.72</v>
      </c>
      <c r="BP58">
        <f>Distances!BP58/(Times!$C$85)</f>
        <v>-0.72</v>
      </c>
      <c r="BQ58">
        <f>Distances!BQ58/(Times!$C$85)</f>
        <v>-0.72</v>
      </c>
      <c r="BR58">
        <f>Distances!BR58/(Times!$C$85)</f>
        <v>-0.72</v>
      </c>
      <c r="BS58">
        <f>Distances!BS58/(Times!$C$85)</f>
        <v>-0.72</v>
      </c>
      <c r="BT58">
        <f>Distances!BT58/(Times!$C$85)</f>
        <v>-0.72</v>
      </c>
      <c r="BU58">
        <f>Distances!BU58/(Times!$C$85)</f>
        <v>-0.72</v>
      </c>
      <c r="BV58">
        <f>Distances!BV58/(Times!$C$85)</f>
        <v>-0.72</v>
      </c>
      <c r="BW58">
        <f>Distances!BW58/(Times!$C$85)</f>
        <v>-0.72</v>
      </c>
      <c r="BX58">
        <f>Distances!BX58/(Times!$C$85)</f>
        <v>-0.72</v>
      </c>
      <c r="BY58">
        <f>Distances!BY58/(Times!$C$85)</f>
        <v>-0.72</v>
      </c>
      <c r="BZ58">
        <f>Distances!BZ58/(Times!$C$85)</f>
        <v>-0.72</v>
      </c>
      <c r="CA58">
        <f>Distances!CA58/(Times!$C$85)</f>
        <v>-0.72</v>
      </c>
      <c r="CB58">
        <f>Distances!CB58/(Times!$C$85)</f>
        <v>-0.72</v>
      </c>
      <c r="CC58">
        <f>Distances!CC58/(Times!$C$85)</f>
        <v>-0.72</v>
      </c>
      <c r="CD58">
        <f>Distances!CD58/(Times!$C$85)</f>
        <v>-0.72</v>
      </c>
    </row>
    <row r="59" spans="1:82">
      <c r="A59" s="632">
        <v>58</v>
      </c>
      <c r="B59">
        <f>Distances!B59/(Times!$C$85)</f>
        <v>-0.72</v>
      </c>
      <c r="C59">
        <f>Distances!C59/(Times!$C$85)</f>
        <v>-0.72</v>
      </c>
      <c r="D59">
        <f>Distances!D59/(Times!$C$85)</f>
        <v>-0.72</v>
      </c>
      <c r="E59">
        <f>Distances!E59/(Times!$C$85)</f>
        <v>-0.72</v>
      </c>
      <c r="F59">
        <f>Distances!F59/(Times!$C$85)</f>
        <v>-0.72</v>
      </c>
      <c r="G59">
        <f>Distances!G59/(Times!$C$85)</f>
        <v>-0.72</v>
      </c>
      <c r="H59">
        <f>Distances!H59/(Times!$C$85)</f>
        <v>-0.72</v>
      </c>
      <c r="I59">
        <f>Distances!I59/(Times!$C$85)</f>
        <v>-0.72</v>
      </c>
      <c r="J59">
        <f>Distances!J59/(Times!$C$85)</f>
        <v>-0.72</v>
      </c>
      <c r="K59">
        <f>Distances!K59/(Times!$C$85)</f>
        <v>-0.72</v>
      </c>
      <c r="L59">
        <f>Distances!L59/(Times!$C$85)</f>
        <v>-0.72</v>
      </c>
      <c r="M59">
        <f>Distances!M59/(Times!$C$85)</f>
        <v>-0.72</v>
      </c>
      <c r="N59">
        <f>Distances!N59/(Times!$C$85)</f>
        <v>-0.72</v>
      </c>
      <c r="O59">
        <f>Distances!O59/(Times!$C$85)</f>
        <v>-0.72</v>
      </c>
      <c r="P59">
        <f>Distances!P59/(Times!$C$85)</f>
        <v>75.600000000000009</v>
      </c>
      <c r="Q59">
        <f>Distances!Q59/(Times!$C$85)</f>
        <v>-0.72</v>
      </c>
      <c r="R59">
        <f>Distances!R59/(Times!$C$85)</f>
        <v>-0.72</v>
      </c>
      <c r="S59">
        <f>Distances!S59/(Times!$C$85)</f>
        <v>-0.72</v>
      </c>
      <c r="T59">
        <f>Distances!T59/(Times!$C$85)</f>
        <v>-0.72</v>
      </c>
      <c r="U59">
        <f>Distances!U59/(Times!$C$85)</f>
        <v>-0.72</v>
      </c>
      <c r="V59">
        <f>Distances!V59/(Times!$C$85)</f>
        <v>-0.72</v>
      </c>
      <c r="W59">
        <f>Distances!W59/(Times!$C$85)</f>
        <v>-0.72</v>
      </c>
      <c r="X59">
        <f>Distances!X59/(Times!$C$85)</f>
        <v>-0.72</v>
      </c>
      <c r="Y59">
        <f>Distances!Y59/(Times!$C$85)</f>
        <v>-0.72</v>
      </c>
      <c r="Z59">
        <f>Distances!Z59/(Times!$C$85)</f>
        <v>-0.72</v>
      </c>
      <c r="AA59">
        <f>Distances!AA59/(Times!$C$85)</f>
        <v>-0.72</v>
      </c>
      <c r="AB59">
        <f>Distances!AB59/(Times!$C$85)</f>
        <v>-0.72</v>
      </c>
      <c r="AC59">
        <f>Distances!AC59/(Times!$C$85)</f>
        <v>-0.72</v>
      </c>
      <c r="AD59">
        <f>Distances!AD59/(Times!$C$85)</f>
        <v>-0.72</v>
      </c>
      <c r="AE59">
        <f>Distances!AE59/(Times!$C$85)</f>
        <v>-0.72</v>
      </c>
      <c r="AF59">
        <f>Distances!AF59/(Times!$C$85)</f>
        <v>-0.72</v>
      </c>
      <c r="AG59">
        <f>Distances!AG59/(Times!$C$85)</f>
        <v>-0.72</v>
      </c>
      <c r="AH59">
        <f>Distances!AH59/(Times!$C$85)</f>
        <v>-0.72</v>
      </c>
      <c r="AI59">
        <f>Distances!AI59/(Times!$C$85)</f>
        <v>-0.72</v>
      </c>
      <c r="AJ59">
        <f>Distances!AJ59/(Times!$C$85)</f>
        <v>-0.72</v>
      </c>
      <c r="AK59">
        <f>Distances!AK59/(Times!$C$85)</f>
        <v>-0.72</v>
      </c>
      <c r="AL59">
        <f>Distances!AL59/(Times!$C$85)</f>
        <v>-0.72</v>
      </c>
      <c r="AM59">
        <f>Distances!AM59/(Times!$C$85)</f>
        <v>-0.72</v>
      </c>
      <c r="AN59">
        <f>Distances!AN59/(Times!$C$85)</f>
        <v>-0.72</v>
      </c>
      <c r="AO59">
        <f>Distances!AO59/(Times!$C$85)</f>
        <v>-0.72</v>
      </c>
      <c r="AP59">
        <f>Distances!AP59/(Times!$C$85)</f>
        <v>-0.72</v>
      </c>
      <c r="AQ59">
        <f>Distances!AQ59/(Times!$C$85)</f>
        <v>-0.72</v>
      </c>
      <c r="AR59">
        <f>Distances!AR59/(Times!$C$85)</f>
        <v>-0.72</v>
      </c>
      <c r="AS59">
        <f>Distances!AS59/(Times!$C$85)</f>
        <v>-0.72</v>
      </c>
      <c r="AT59">
        <f>Distances!AT59/(Times!$C$85)</f>
        <v>-0.72</v>
      </c>
      <c r="AU59">
        <f>Distances!AU59/(Times!$C$85)</f>
        <v>-0.72</v>
      </c>
      <c r="AV59">
        <f>Distances!AV59/(Times!$C$85)</f>
        <v>-0.72</v>
      </c>
      <c r="AW59">
        <f>Distances!AW59/(Times!$C$85)</f>
        <v>-0.72</v>
      </c>
      <c r="AX59">
        <f>Distances!AX59/(Times!$C$85)</f>
        <v>-0.72</v>
      </c>
      <c r="AY59">
        <f>Distances!AY59/(Times!$C$85)</f>
        <v>-0.72</v>
      </c>
      <c r="AZ59">
        <f>Distances!AZ59/(Times!$C$85)</f>
        <v>-0.72</v>
      </c>
      <c r="BA59">
        <f>Distances!BA59/(Times!$C$85)</f>
        <v>-0.72</v>
      </c>
      <c r="BB59">
        <f>Distances!BB59/(Times!$C$85)</f>
        <v>-0.72</v>
      </c>
      <c r="BC59">
        <f>Distances!BC59/(Times!$C$85)</f>
        <v>-0.72</v>
      </c>
      <c r="BD59">
        <f>Distances!BD59/(Times!$C$85)</f>
        <v>-0.72</v>
      </c>
      <c r="BE59">
        <f>Distances!BE59/(Times!$C$85)</f>
        <v>-0.72</v>
      </c>
      <c r="BF59">
        <f>Distances!BF59/(Times!$C$85)</f>
        <v>18.720000000000002</v>
      </c>
      <c r="BG59">
        <f>Distances!BG59/(Times!$C$85)</f>
        <v>-0.72</v>
      </c>
      <c r="BH59">
        <f>Distances!BH59/(Times!$C$85)</f>
        <v>-0.72</v>
      </c>
      <c r="BI59">
        <f>Distances!BI59/(Times!$C$85)</f>
        <v>53.28</v>
      </c>
      <c r="BJ59">
        <f>Distances!BJ59/(Times!$C$85)</f>
        <v>-0.72</v>
      </c>
      <c r="BK59">
        <f>Distances!BK59/(Times!$C$85)</f>
        <v>-0.72</v>
      </c>
      <c r="BL59">
        <f>Distances!BL59/(Times!$C$85)</f>
        <v>-0.72</v>
      </c>
      <c r="BM59">
        <f>Distances!BM59/(Times!$C$85)</f>
        <v>-0.72</v>
      </c>
      <c r="BN59">
        <f>Distances!BN59/(Times!$C$85)</f>
        <v>-0.72</v>
      </c>
      <c r="BO59">
        <f>Distances!BO59/(Times!$C$85)</f>
        <v>-0.72</v>
      </c>
      <c r="BP59">
        <f>Distances!BP59/(Times!$C$85)</f>
        <v>-0.72</v>
      </c>
      <c r="BQ59">
        <f>Distances!BQ59/(Times!$C$85)</f>
        <v>-0.72</v>
      </c>
      <c r="BR59">
        <f>Distances!BR59/(Times!$C$85)</f>
        <v>-0.72</v>
      </c>
      <c r="BS59">
        <f>Distances!BS59/(Times!$C$85)</f>
        <v>-0.72</v>
      </c>
      <c r="BT59">
        <f>Distances!BT59/(Times!$C$85)</f>
        <v>-0.72</v>
      </c>
      <c r="BU59">
        <f>Distances!BU59/(Times!$C$85)</f>
        <v>-0.72</v>
      </c>
      <c r="BV59">
        <f>Distances!BV59/(Times!$C$85)</f>
        <v>-0.72</v>
      </c>
      <c r="BW59">
        <f>Distances!BW59/(Times!$C$85)</f>
        <v>-0.72</v>
      </c>
      <c r="BX59">
        <f>Distances!BX59/(Times!$C$85)</f>
        <v>-0.72</v>
      </c>
      <c r="BY59">
        <f>Distances!BY59/(Times!$C$85)</f>
        <v>-0.72</v>
      </c>
      <c r="BZ59">
        <f>Distances!BZ59/(Times!$C$85)</f>
        <v>-0.72</v>
      </c>
      <c r="CA59">
        <f>Distances!CA59/(Times!$C$85)</f>
        <v>-0.72</v>
      </c>
      <c r="CB59">
        <f>Distances!CB59/(Times!$C$85)</f>
        <v>-0.72</v>
      </c>
      <c r="CC59">
        <f>Distances!CC59/(Times!$C$85)</f>
        <v>-0.72</v>
      </c>
      <c r="CD59">
        <f>Distances!CD59/(Times!$C$85)</f>
        <v>-0.72</v>
      </c>
    </row>
    <row r="60" spans="1:82">
      <c r="A60" s="632">
        <v>59</v>
      </c>
      <c r="B60">
        <f>Distances!B60/(Times!$C$85)</f>
        <v>-0.72</v>
      </c>
      <c r="C60">
        <f>Distances!C60/(Times!$C$85)</f>
        <v>-0.72</v>
      </c>
      <c r="D60">
        <f>Distances!D60/(Times!$C$85)</f>
        <v>-0.72</v>
      </c>
      <c r="E60">
        <f>Distances!E60/(Times!$C$85)</f>
        <v>-0.72</v>
      </c>
      <c r="F60">
        <f>Distances!F60/(Times!$C$85)</f>
        <v>-0.72</v>
      </c>
      <c r="G60">
        <f>Distances!G60/(Times!$C$85)</f>
        <v>-0.72</v>
      </c>
      <c r="H60">
        <f>Distances!H60/(Times!$C$85)</f>
        <v>-0.72</v>
      </c>
      <c r="I60">
        <f>Distances!I60/(Times!$C$85)</f>
        <v>-0.72</v>
      </c>
      <c r="J60">
        <f>Distances!J60/(Times!$C$85)</f>
        <v>-0.72</v>
      </c>
      <c r="K60">
        <f>Distances!K60/(Times!$C$85)</f>
        <v>-0.72</v>
      </c>
      <c r="L60">
        <f>Distances!L60/(Times!$C$85)</f>
        <v>92.88000000000001</v>
      </c>
      <c r="M60">
        <f>Distances!M60/(Times!$C$85)</f>
        <v>-0.72</v>
      </c>
      <c r="N60">
        <f>Distances!N60/(Times!$C$85)</f>
        <v>-0.72</v>
      </c>
      <c r="O60">
        <f>Distances!O60/(Times!$C$85)</f>
        <v>-0.72</v>
      </c>
      <c r="P60">
        <f>Distances!P60/(Times!$C$85)</f>
        <v>-0.72</v>
      </c>
      <c r="Q60">
        <f>Distances!Q60/(Times!$C$85)</f>
        <v>-0.72</v>
      </c>
      <c r="R60">
        <f>Distances!R60/(Times!$C$85)</f>
        <v>-0.72</v>
      </c>
      <c r="S60">
        <f>Distances!S60/(Times!$C$85)</f>
        <v>-0.72</v>
      </c>
      <c r="T60">
        <f>Distances!T60/(Times!$C$85)</f>
        <v>-0.72</v>
      </c>
      <c r="U60">
        <f>Distances!U60/(Times!$C$85)</f>
        <v>-0.72</v>
      </c>
      <c r="V60">
        <f>Distances!V60/(Times!$C$85)</f>
        <v>-0.72</v>
      </c>
      <c r="W60">
        <f>Distances!W60/(Times!$C$85)</f>
        <v>-0.72</v>
      </c>
      <c r="X60">
        <f>Distances!X60/(Times!$C$85)</f>
        <v>-0.72</v>
      </c>
      <c r="Y60">
        <f>Distances!Y60/(Times!$C$85)</f>
        <v>-0.72</v>
      </c>
      <c r="Z60">
        <f>Distances!Z60/(Times!$C$85)</f>
        <v>-0.72</v>
      </c>
      <c r="AA60">
        <f>Distances!AA60/(Times!$C$85)</f>
        <v>-0.72</v>
      </c>
      <c r="AB60">
        <f>Distances!AB60/(Times!$C$85)</f>
        <v>-0.72</v>
      </c>
      <c r="AC60">
        <f>Distances!AC60/(Times!$C$85)</f>
        <v>-0.72</v>
      </c>
      <c r="AD60">
        <f>Distances!AD60/(Times!$C$85)</f>
        <v>-0.72</v>
      </c>
      <c r="AE60">
        <f>Distances!AE60/(Times!$C$85)</f>
        <v>-0.72</v>
      </c>
      <c r="AF60">
        <f>Distances!AF60/(Times!$C$85)</f>
        <v>-0.72</v>
      </c>
      <c r="AG60">
        <f>Distances!AG60/(Times!$C$85)</f>
        <v>-0.72</v>
      </c>
      <c r="AH60">
        <f>Distances!AH60/(Times!$C$85)</f>
        <v>-0.72</v>
      </c>
      <c r="AI60">
        <f>Distances!AI60/(Times!$C$85)</f>
        <v>-0.72</v>
      </c>
      <c r="AJ60">
        <f>Distances!AJ60/(Times!$C$85)</f>
        <v>-0.72</v>
      </c>
      <c r="AK60">
        <f>Distances!AK60/(Times!$C$85)</f>
        <v>-0.72</v>
      </c>
      <c r="AL60">
        <f>Distances!AL60/(Times!$C$85)</f>
        <v>-0.72</v>
      </c>
      <c r="AM60">
        <f>Distances!AM60/(Times!$C$85)</f>
        <v>-0.72</v>
      </c>
      <c r="AN60">
        <f>Distances!AN60/(Times!$C$85)</f>
        <v>-0.72</v>
      </c>
      <c r="AO60">
        <f>Distances!AO60/(Times!$C$85)</f>
        <v>-0.72</v>
      </c>
      <c r="AP60">
        <f>Distances!AP60/(Times!$C$85)</f>
        <v>-0.72</v>
      </c>
      <c r="AQ60">
        <f>Distances!AQ60/(Times!$C$85)</f>
        <v>-0.72</v>
      </c>
      <c r="AR60">
        <f>Distances!AR60/(Times!$C$85)</f>
        <v>-0.72</v>
      </c>
      <c r="AS60">
        <f>Distances!AS60/(Times!$C$85)</f>
        <v>-0.72</v>
      </c>
      <c r="AT60">
        <f>Distances!AT60/(Times!$C$85)</f>
        <v>-0.72</v>
      </c>
      <c r="AU60">
        <f>Distances!AU60/(Times!$C$85)</f>
        <v>-0.72</v>
      </c>
      <c r="AV60">
        <f>Distances!AV60/(Times!$C$85)</f>
        <v>-0.72</v>
      </c>
      <c r="AW60">
        <f>Distances!AW60/(Times!$C$85)</f>
        <v>-0.72</v>
      </c>
      <c r="AX60">
        <f>Distances!AX60/(Times!$C$85)</f>
        <v>-0.72</v>
      </c>
      <c r="AY60">
        <f>Distances!AY60/(Times!$C$85)</f>
        <v>-0.72</v>
      </c>
      <c r="AZ60">
        <f>Distances!AZ60/(Times!$C$85)</f>
        <v>-0.72</v>
      </c>
      <c r="BA60">
        <f>Distances!BA60/(Times!$C$85)</f>
        <v>-0.72</v>
      </c>
      <c r="BB60">
        <f>Distances!BB60/(Times!$C$85)</f>
        <v>-0.72</v>
      </c>
      <c r="BC60">
        <f>Distances!BC60/(Times!$C$85)</f>
        <v>-0.72</v>
      </c>
      <c r="BD60">
        <f>Distances!BD60/(Times!$C$85)</f>
        <v>25.2</v>
      </c>
      <c r="BE60">
        <f>Distances!BE60/(Times!$C$85)</f>
        <v>-0.72</v>
      </c>
      <c r="BF60">
        <f>Distances!BF60/(Times!$C$85)</f>
        <v>-0.72</v>
      </c>
      <c r="BG60">
        <f>Distances!BG60/(Times!$C$85)</f>
        <v>-0.72</v>
      </c>
      <c r="BH60">
        <f>Distances!BH60/(Times!$C$85)</f>
        <v>-0.72</v>
      </c>
      <c r="BI60">
        <f>Distances!BI60/(Times!$C$85)</f>
        <v>126</v>
      </c>
      <c r="BJ60">
        <f>Distances!BJ60/(Times!$C$85)</f>
        <v>-0.72</v>
      </c>
      <c r="BK60">
        <f>Distances!BK60/(Times!$C$85)</f>
        <v>-0.72</v>
      </c>
      <c r="BL60">
        <f>Distances!BL60/(Times!$C$85)</f>
        <v>-0.72</v>
      </c>
      <c r="BM60">
        <f>Distances!BM60/(Times!$C$85)</f>
        <v>-0.72</v>
      </c>
      <c r="BN60">
        <f>Distances!BN60/(Times!$C$85)</f>
        <v>-0.72</v>
      </c>
      <c r="BO60">
        <f>Distances!BO60/(Times!$C$85)</f>
        <v>-0.72</v>
      </c>
      <c r="BP60">
        <f>Distances!BP60/(Times!$C$85)</f>
        <v>-0.72</v>
      </c>
      <c r="BQ60">
        <f>Distances!BQ60/(Times!$C$85)</f>
        <v>-0.72</v>
      </c>
      <c r="BR60">
        <f>Distances!BR60/(Times!$C$85)</f>
        <v>-0.72</v>
      </c>
      <c r="BS60">
        <f>Distances!BS60/(Times!$C$85)</f>
        <v>-0.72</v>
      </c>
      <c r="BT60">
        <f>Distances!BT60/(Times!$C$85)</f>
        <v>-0.72</v>
      </c>
      <c r="BU60">
        <f>Distances!BU60/(Times!$C$85)</f>
        <v>-0.72</v>
      </c>
      <c r="BV60">
        <f>Distances!BV60/(Times!$C$85)</f>
        <v>-0.72</v>
      </c>
      <c r="BW60">
        <f>Distances!BW60/(Times!$C$85)</f>
        <v>-0.72</v>
      </c>
      <c r="BX60">
        <f>Distances!BX60/(Times!$C$85)</f>
        <v>-0.72</v>
      </c>
      <c r="BY60">
        <f>Distances!BY60/(Times!$C$85)</f>
        <v>-0.72</v>
      </c>
      <c r="BZ60">
        <f>Distances!BZ60/(Times!$C$85)</f>
        <v>-0.72</v>
      </c>
      <c r="CA60">
        <f>Distances!CA60/(Times!$C$85)</f>
        <v>-0.72</v>
      </c>
      <c r="CB60">
        <f>Distances!CB60/(Times!$C$85)</f>
        <v>-0.72</v>
      </c>
      <c r="CC60">
        <f>Distances!CC60/(Times!$C$85)</f>
        <v>-0.72</v>
      </c>
      <c r="CD60">
        <f>Distances!CD60/(Times!$C$85)</f>
        <v>-0.72</v>
      </c>
    </row>
    <row r="61" spans="1:82">
      <c r="A61" s="632">
        <v>60</v>
      </c>
      <c r="B61">
        <f>Distances!B61/(Times!$C$85)</f>
        <v>-0.72</v>
      </c>
      <c r="C61">
        <f>Distances!C61/(Times!$C$85)</f>
        <v>-0.72</v>
      </c>
      <c r="D61">
        <f>Distances!D61/(Times!$C$85)</f>
        <v>-0.72</v>
      </c>
      <c r="E61">
        <f>Distances!E61/(Times!$C$85)</f>
        <v>-0.72</v>
      </c>
      <c r="F61">
        <f>Distances!F61/(Times!$C$85)</f>
        <v>-0.72</v>
      </c>
      <c r="G61">
        <f>Distances!G61/(Times!$C$85)</f>
        <v>-0.72</v>
      </c>
      <c r="H61">
        <f>Distances!H61/(Times!$C$85)</f>
        <v>-0.72</v>
      </c>
      <c r="I61">
        <f>Distances!I61/(Times!$C$85)</f>
        <v>-0.72</v>
      </c>
      <c r="J61">
        <f>Distances!J61/(Times!$C$85)</f>
        <v>-0.72</v>
      </c>
      <c r="K61">
        <f>Distances!K61/(Times!$C$85)</f>
        <v>-0.72</v>
      </c>
      <c r="L61">
        <f>Distances!L61/(Times!$C$85)</f>
        <v>-0.72</v>
      </c>
      <c r="M61">
        <f>Distances!M61/(Times!$C$85)</f>
        <v>-0.72</v>
      </c>
      <c r="N61">
        <f>Distances!N61/(Times!$C$85)</f>
        <v>49.68</v>
      </c>
      <c r="O61">
        <f>Distances!O61/(Times!$C$85)</f>
        <v>-0.72</v>
      </c>
      <c r="P61">
        <f>Distances!P61/(Times!$C$85)</f>
        <v>-0.72</v>
      </c>
      <c r="Q61">
        <f>Distances!Q61/(Times!$C$85)</f>
        <v>-0.72</v>
      </c>
      <c r="R61">
        <f>Distances!R61/(Times!$C$85)</f>
        <v>-0.72</v>
      </c>
      <c r="S61">
        <f>Distances!S61/(Times!$C$85)</f>
        <v>-0.72</v>
      </c>
      <c r="T61">
        <f>Distances!T61/(Times!$C$85)</f>
        <v>-0.72</v>
      </c>
      <c r="U61">
        <f>Distances!U61/(Times!$C$85)</f>
        <v>-0.72</v>
      </c>
      <c r="V61">
        <f>Distances!V61/(Times!$C$85)</f>
        <v>-0.72</v>
      </c>
      <c r="W61">
        <f>Distances!W61/(Times!$C$85)</f>
        <v>-0.72</v>
      </c>
      <c r="X61">
        <f>Distances!X61/(Times!$C$85)</f>
        <v>-0.72</v>
      </c>
      <c r="Y61">
        <f>Distances!Y61/(Times!$C$85)</f>
        <v>-0.72</v>
      </c>
      <c r="Z61">
        <f>Distances!Z61/(Times!$C$85)</f>
        <v>-0.72</v>
      </c>
      <c r="AA61">
        <f>Distances!AA61/(Times!$C$85)</f>
        <v>-0.72</v>
      </c>
      <c r="AB61">
        <f>Distances!AB61/(Times!$C$85)</f>
        <v>-0.72</v>
      </c>
      <c r="AC61">
        <f>Distances!AC61/(Times!$C$85)</f>
        <v>-0.72</v>
      </c>
      <c r="AD61">
        <f>Distances!AD61/(Times!$C$85)</f>
        <v>-0.72</v>
      </c>
      <c r="AE61">
        <f>Distances!AE61/(Times!$C$85)</f>
        <v>-0.72</v>
      </c>
      <c r="AF61">
        <f>Distances!AF61/(Times!$C$85)</f>
        <v>-0.72</v>
      </c>
      <c r="AG61">
        <f>Distances!AG61/(Times!$C$85)</f>
        <v>-0.72</v>
      </c>
      <c r="AH61">
        <f>Distances!AH61/(Times!$C$85)</f>
        <v>-0.72</v>
      </c>
      <c r="AI61">
        <f>Distances!AI61/(Times!$C$85)</f>
        <v>-0.72</v>
      </c>
      <c r="AJ61">
        <f>Distances!AJ61/(Times!$C$85)</f>
        <v>-0.72</v>
      </c>
      <c r="AK61">
        <f>Distances!AK61/(Times!$C$85)</f>
        <v>-0.72</v>
      </c>
      <c r="AL61">
        <f>Distances!AL61/(Times!$C$85)</f>
        <v>-0.72</v>
      </c>
      <c r="AM61">
        <f>Distances!AM61/(Times!$C$85)</f>
        <v>-0.72</v>
      </c>
      <c r="AN61">
        <f>Distances!AN61/(Times!$C$85)</f>
        <v>-0.72</v>
      </c>
      <c r="AO61">
        <f>Distances!AO61/(Times!$C$85)</f>
        <v>-0.72</v>
      </c>
      <c r="AP61">
        <f>Distances!AP61/(Times!$C$85)</f>
        <v>-0.72</v>
      </c>
      <c r="AQ61">
        <f>Distances!AQ61/(Times!$C$85)</f>
        <v>-0.72</v>
      </c>
      <c r="AR61">
        <f>Distances!AR61/(Times!$C$85)</f>
        <v>-0.72</v>
      </c>
      <c r="AS61">
        <f>Distances!AS61/(Times!$C$85)</f>
        <v>-0.72</v>
      </c>
      <c r="AT61">
        <f>Distances!AT61/(Times!$C$85)</f>
        <v>-0.72</v>
      </c>
      <c r="AU61">
        <f>Distances!AU61/(Times!$C$85)</f>
        <v>-0.72</v>
      </c>
      <c r="AV61">
        <f>Distances!AV61/(Times!$C$85)</f>
        <v>-0.72</v>
      </c>
      <c r="AW61">
        <f>Distances!AW61/(Times!$C$85)</f>
        <v>-0.72</v>
      </c>
      <c r="AX61">
        <f>Distances!AX61/(Times!$C$85)</f>
        <v>-0.72</v>
      </c>
      <c r="AY61">
        <f>Distances!AY61/(Times!$C$85)</f>
        <v>-0.72</v>
      </c>
      <c r="AZ61">
        <f>Distances!AZ61/(Times!$C$85)</f>
        <v>-0.72</v>
      </c>
      <c r="BA61">
        <f>Distances!BA61/(Times!$C$85)</f>
        <v>-0.72</v>
      </c>
      <c r="BB61">
        <f>Distances!BB61/(Times!$C$85)</f>
        <v>-0.72</v>
      </c>
      <c r="BC61">
        <f>Distances!BC61/(Times!$C$85)</f>
        <v>-0.72</v>
      </c>
      <c r="BD61">
        <f>Distances!BD61/(Times!$C$85)</f>
        <v>-0.72</v>
      </c>
      <c r="BE61">
        <f>Distances!BE61/(Times!$C$85)</f>
        <v>-0.72</v>
      </c>
      <c r="BF61">
        <f>Distances!BF61/(Times!$C$85)</f>
        <v>-0.72</v>
      </c>
      <c r="BG61">
        <f>Distances!BG61/(Times!$C$85)</f>
        <v>53.28</v>
      </c>
      <c r="BH61">
        <f>Distances!BH61/(Times!$C$85)</f>
        <v>126</v>
      </c>
      <c r="BI61">
        <f>Distances!BI61/(Times!$C$85)</f>
        <v>-0.72</v>
      </c>
      <c r="BJ61">
        <f>Distances!BJ61/(Times!$C$85)</f>
        <v>-0.72</v>
      </c>
      <c r="BK61">
        <f>Distances!BK61/(Times!$C$85)</f>
        <v>-0.72</v>
      </c>
      <c r="BL61">
        <f>Distances!BL61/(Times!$C$85)</f>
        <v>-0.72</v>
      </c>
      <c r="BM61">
        <f>Distances!BM61/(Times!$C$85)</f>
        <v>-0.72</v>
      </c>
      <c r="BN61">
        <f>Distances!BN61/(Times!$C$85)</f>
        <v>-0.72</v>
      </c>
      <c r="BO61">
        <f>Distances!BO61/(Times!$C$85)</f>
        <v>-0.72</v>
      </c>
      <c r="BP61">
        <f>Distances!BP61/(Times!$C$85)</f>
        <v>-0.72</v>
      </c>
      <c r="BQ61">
        <f>Distances!BQ61/(Times!$C$85)</f>
        <v>-0.72</v>
      </c>
      <c r="BR61">
        <f>Distances!BR61/(Times!$C$85)</f>
        <v>-0.72</v>
      </c>
      <c r="BS61">
        <f>Distances!BS61/(Times!$C$85)</f>
        <v>-0.72</v>
      </c>
      <c r="BT61">
        <f>Distances!BT61/(Times!$C$85)</f>
        <v>-0.72</v>
      </c>
      <c r="BU61">
        <f>Distances!BU61/(Times!$C$85)</f>
        <v>-0.72</v>
      </c>
      <c r="BV61">
        <f>Distances!BV61/(Times!$C$85)</f>
        <v>-0.72</v>
      </c>
      <c r="BW61">
        <f>Distances!BW61/(Times!$C$85)</f>
        <v>-0.72</v>
      </c>
      <c r="BX61">
        <f>Distances!BX61/(Times!$C$85)</f>
        <v>-0.72</v>
      </c>
      <c r="BY61">
        <f>Distances!BY61/(Times!$C$85)</f>
        <v>-0.72</v>
      </c>
      <c r="BZ61">
        <f>Distances!BZ61/(Times!$C$85)</f>
        <v>-0.72</v>
      </c>
      <c r="CA61">
        <f>Distances!CA61/(Times!$C$85)</f>
        <v>-0.72</v>
      </c>
      <c r="CB61">
        <f>Distances!CB61/(Times!$C$85)</f>
        <v>-0.72</v>
      </c>
      <c r="CC61">
        <f>Distances!CC61/(Times!$C$85)</f>
        <v>-0.72</v>
      </c>
      <c r="CD61">
        <f>Distances!CD61/(Times!$C$85)</f>
        <v>-0.72</v>
      </c>
    </row>
    <row r="62" spans="1:82">
      <c r="A62" s="632">
        <v>61</v>
      </c>
      <c r="B62">
        <f>Distances!B62/(Times!$C$85)</f>
        <v>-0.72</v>
      </c>
      <c r="C62">
        <f>Distances!C62/(Times!$C$85)</f>
        <v>-0.72</v>
      </c>
      <c r="D62">
        <f>Distances!D62/(Times!$C$85)</f>
        <v>-0.72</v>
      </c>
      <c r="E62">
        <f>Distances!E62/(Times!$C$85)</f>
        <v>-0.72</v>
      </c>
      <c r="F62">
        <f>Distances!F62/(Times!$C$85)</f>
        <v>-0.72</v>
      </c>
      <c r="G62">
        <f>Distances!G62/(Times!$C$85)</f>
        <v>-0.72</v>
      </c>
      <c r="H62">
        <f>Distances!H62/(Times!$C$85)</f>
        <v>-0.72</v>
      </c>
      <c r="I62">
        <f>Distances!I62/(Times!$C$85)</f>
        <v>-0.72</v>
      </c>
      <c r="J62">
        <f>Distances!J62/(Times!$C$85)</f>
        <v>-0.72</v>
      </c>
      <c r="K62">
        <f>Distances!K62/(Times!$C$85)</f>
        <v>-0.72</v>
      </c>
      <c r="L62">
        <f>Distances!L62/(Times!$C$85)</f>
        <v>-0.72</v>
      </c>
      <c r="M62">
        <f>Distances!M62/(Times!$C$85)</f>
        <v>-0.72</v>
      </c>
      <c r="N62">
        <f>Distances!N62/(Times!$C$85)</f>
        <v>-0.72</v>
      </c>
      <c r="O62">
        <f>Distances!O62/(Times!$C$85)</f>
        <v>-0.72</v>
      </c>
      <c r="P62">
        <f>Distances!P62/(Times!$C$85)</f>
        <v>-0.72</v>
      </c>
      <c r="Q62">
        <f>Distances!Q62/(Times!$C$85)</f>
        <v>-0.72</v>
      </c>
      <c r="R62">
        <f>Distances!R62/(Times!$C$85)</f>
        <v>-0.72</v>
      </c>
      <c r="S62">
        <f>Distances!S62/(Times!$C$85)</f>
        <v>-0.72</v>
      </c>
      <c r="T62">
        <f>Distances!T62/(Times!$C$85)</f>
        <v>-0.72</v>
      </c>
      <c r="U62">
        <f>Distances!U62/(Times!$C$85)</f>
        <v>-0.72</v>
      </c>
      <c r="V62">
        <f>Distances!V62/(Times!$C$85)</f>
        <v>-0.72</v>
      </c>
      <c r="W62">
        <f>Distances!W62/(Times!$C$85)</f>
        <v>-0.72</v>
      </c>
      <c r="X62">
        <f>Distances!X62/(Times!$C$85)</f>
        <v>-0.72</v>
      </c>
      <c r="Y62">
        <f>Distances!Y62/(Times!$C$85)</f>
        <v>-0.72</v>
      </c>
      <c r="Z62">
        <f>Distances!Z62/(Times!$C$85)</f>
        <v>-0.72</v>
      </c>
      <c r="AA62">
        <f>Distances!AA62/(Times!$C$85)</f>
        <v>-0.72</v>
      </c>
      <c r="AB62">
        <f>Distances!AB62/(Times!$C$85)</f>
        <v>-0.72</v>
      </c>
      <c r="AC62">
        <f>Distances!AC62/(Times!$C$85)</f>
        <v>-0.72</v>
      </c>
      <c r="AD62">
        <f>Distances!AD62/(Times!$C$85)</f>
        <v>-0.72</v>
      </c>
      <c r="AE62">
        <f>Distances!AE62/(Times!$C$85)</f>
        <v>-0.72</v>
      </c>
      <c r="AF62">
        <f>Distances!AF62/(Times!$C$85)</f>
        <v>101.52000000000001</v>
      </c>
      <c r="AG62">
        <f>Distances!AG62/(Times!$C$85)</f>
        <v>53.28</v>
      </c>
      <c r="AH62">
        <f>Distances!AH62/(Times!$C$85)</f>
        <v>-0.72</v>
      </c>
      <c r="AI62">
        <f>Distances!AI62/(Times!$C$85)</f>
        <v>-0.72</v>
      </c>
      <c r="AJ62">
        <f>Distances!AJ62/(Times!$C$85)</f>
        <v>-0.72</v>
      </c>
      <c r="AK62">
        <f>Distances!AK62/(Times!$C$85)</f>
        <v>-0.72</v>
      </c>
      <c r="AL62">
        <f>Distances!AL62/(Times!$C$85)</f>
        <v>-0.72</v>
      </c>
      <c r="AM62">
        <f>Distances!AM62/(Times!$C$85)</f>
        <v>-0.72</v>
      </c>
      <c r="AN62">
        <f>Distances!AN62/(Times!$C$85)</f>
        <v>-0.72</v>
      </c>
      <c r="AO62">
        <f>Distances!AO62/(Times!$C$85)</f>
        <v>-0.72</v>
      </c>
      <c r="AP62">
        <f>Distances!AP62/(Times!$C$85)</f>
        <v>-0.72</v>
      </c>
      <c r="AQ62">
        <f>Distances!AQ62/(Times!$C$85)</f>
        <v>-0.72</v>
      </c>
      <c r="AR62">
        <f>Distances!AR62/(Times!$C$85)</f>
        <v>-0.72</v>
      </c>
      <c r="AS62">
        <f>Distances!AS62/(Times!$C$85)</f>
        <v>-0.72</v>
      </c>
      <c r="AT62">
        <f>Distances!AT62/(Times!$C$85)</f>
        <v>-0.72</v>
      </c>
      <c r="AU62">
        <f>Distances!AU62/(Times!$C$85)</f>
        <v>-0.72</v>
      </c>
      <c r="AV62">
        <f>Distances!AV62/(Times!$C$85)</f>
        <v>36</v>
      </c>
      <c r="AW62">
        <f>Distances!AW62/(Times!$C$85)</f>
        <v>-0.72</v>
      </c>
      <c r="AX62">
        <f>Distances!AX62/(Times!$C$85)</f>
        <v>-0.72</v>
      </c>
      <c r="AY62">
        <f>Distances!AY62/(Times!$C$85)</f>
        <v>-0.72</v>
      </c>
      <c r="AZ62">
        <f>Distances!AZ62/(Times!$C$85)</f>
        <v>-0.72</v>
      </c>
      <c r="BA62">
        <f>Distances!BA62/(Times!$C$85)</f>
        <v>-0.72</v>
      </c>
      <c r="BB62">
        <f>Distances!BB62/(Times!$C$85)</f>
        <v>-0.72</v>
      </c>
      <c r="BC62">
        <f>Distances!BC62/(Times!$C$85)</f>
        <v>-0.72</v>
      </c>
      <c r="BD62">
        <f>Distances!BD62/(Times!$C$85)</f>
        <v>-0.72</v>
      </c>
      <c r="BE62">
        <f>Distances!BE62/(Times!$C$85)</f>
        <v>-0.72</v>
      </c>
      <c r="BF62">
        <f>Distances!BF62/(Times!$C$85)</f>
        <v>-0.72</v>
      </c>
      <c r="BG62">
        <f>Distances!BG62/(Times!$C$85)</f>
        <v>-0.72</v>
      </c>
      <c r="BH62">
        <f>Distances!BH62/(Times!$C$85)</f>
        <v>-0.72</v>
      </c>
      <c r="BI62">
        <f>Distances!BI62/(Times!$C$85)</f>
        <v>-0.72</v>
      </c>
      <c r="BJ62">
        <f>Distances!BJ62/(Times!$C$85)</f>
        <v>-0.72</v>
      </c>
      <c r="BK62">
        <f>Distances!BK62/(Times!$C$85)</f>
        <v>71.28</v>
      </c>
      <c r="BL62">
        <f>Distances!BL62/(Times!$C$85)</f>
        <v>-0.72</v>
      </c>
      <c r="BM62">
        <f>Distances!BM62/(Times!$C$85)</f>
        <v>-0.72</v>
      </c>
      <c r="BN62">
        <f>Distances!BN62/(Times!$C$85)</f>
        <v>-0.72</v>
      </c>
      <c r="BO62">
        <f>Distances!BO62/(Times!$C$85)</f>
        <v>-0.72</v>
      </c>
      <c r="BP62">
        <f>Distances!BP62/(Times!$C$85)</f>
        <v>-0.72</v>
      </c>
      <c r="BQ62">
        <f>Distances!BQ62/(Times!$C$85)</f>
        <v>-0.72</v>
      </c>
      <c r="BR62">
        <f>Distances!BR62/(Times!$C$85)</f>
        <v>-0.72</v>
      </c>
      <c r="BS62">
        <f>Distances!BS62/(Times!$C$85)</f>
        <v>-0.72</v>
      </c>
      <c r="BT62">
        <f>Distances!BT62/(Times!$C$85)</f>
        <v>-0.72</v>
      </c>
      <c r="BU62">
        <f>Distances!BU62/(Times!$C$85)</f>
        <v>-0.72</v>
      </c>
      <c r="BV62">
        <f>Distances!BV62/(Times!$C$85)</f>
        <v>-0.72</v>
      </c>
      <c r="BW62">
        <f>Distances!BW62/(Times!$C$85)</f>
        <v>-0.72</v>
      </c>
      <c r="BX62">
        <f>Distances!BX62/(Times!$C$85)</f>
        <v>-0.72</v>
      </c>
      <c r="BY62">
        <f>Distances!BY62/(Times!$C$85)</f>
        <v>-0.72</v>
      </c>
      <c r="BZ62">
        <f>Distances!BZ62/(Times!$C$85)</f>
        <v>-0.72</v>
      </c>
      <c r="CA62">
        <f>Distances!CA62/(Times!$C$85)</f>
        <v>-0.72</v>
      </c>
      <c r="CB62">
        <f>Distances!CB62/(Times!$C$85)</f>
        <v>-0.72</v>
      </c>
      <c r="CC62">
        <f>Distances!CC62/(Times!$C$85)</f>
        <v>-0.72</v>
      </c>
      <c r="CD62">
        <f>Distances!CD62/(Times!$C$85)</f>
        <v>-0.72</v>
      </c>
    </row>
    <row r="63" spans="1:82">
      <c r="A63" s="632">
        <v>62</v>
      </c>
      <c r="B63">
        <f>Distances!B63/(Times!$C$85)</f>
        <v>-0.72</v>
      </c>
      <c r="C63">
        <f>Distances!C63/(Times!$C$85)</f>
        <v>-0.72</v>
      </c>
      <c r="D63">
        <f>Distances!D63/(Times!$C$85)</f>
        <v>-0.72</v>
      </c>
      <c r="E63">
        <f>Distances!E63/(Times!$C$85)</f>
        <v>-0.72</v>
      </c>
      <c r="F63">
        <f>Distances!F63/(Times!$C$85)</f>
        <v>-0.72</v>
      </c>
      <c r="G63">
        <f>Distances!G63/(Times!$C$85)</f>
        <v>-0.72</v>
      </c>
      <c r="H63">
        <f>Distances!H63/(Times!$C$85)</f>
        <v>-0.72</v>
      </c>
      <c r="I63">
        <f>Distances!I63/(Times!$C$85)</f>
        <v>-0.72</v>
      </c>
      <c r="J63">
        <f>Distances!J63/(Times!$C$85)</f>
        <v>-0.72</v>
      </c>
      <c r="K63">
        <f>Distances!K63/(Times!$C$85)</f>
        <v>-0.72</v>
      </c>
      <c r="L63">
        <f>Distances!L63/(Times!$C$85)</f>
        <v>-0.72</v>
      </c>
      <c r="M63">
        <f>Distances!M63/(Times!$C$85)</f>
        <v>-0.72</v>
      </c>
      <c r="N63">
        <f>Distances!N63/(Times!$C$85)</f>
        <v>-0.72</v>
      </c>
      <c r="O63">
        <f>Distances!O63/(Times!$C$85)</f>
        <v>-0.72</v>
      </c>
      <c r="P63">
        <f>Distances!P63/(Times!$C$85)</f>
        <v>-0.72</v>
      </c>
      <c r="Q63">
        <f>Distances!Q63/(Times!$C$85)</f>
        <v>-0.72</v>
      </c>
      <c r="R63">
        <f>Distances!R63/(Times!$C$85)</f>
        <v>-0.72</v>
      </c>
      <c r="S63">
        <f>Distances!S63/(Times!$C$85)</f>
        <v>-0.72</v>
      </c>
      <c r="T63">
        <f>Distances!T63/(Times!$C$85)</f>
        <v>-0.72</v>
      </c>
      <c r="U63">
        <f>Distances!U63/(Times!$C$85)</f>
        <v>-0.72</v>
      </c>
      <c r="V63">
        <f>Distances!V63/(Times!$C$85)</f>
        <v>-0.72</v>
      </c>
      <c r="W63">
        <f>Distances!W63/(Times!$C$85)</f>
        <v>-0.72</v>
      </c>
      <c r="X63">
        <f>Distances!X63/(Times!$C$85)</f>
        <v>-0.72</v>
      </c>
      <c r="Y63">
        <f>Distances!Y63/(Times!$C$85)</f>
        <v>-0.72</v>
      </c>
      <c r="Z63">
        <f>Distances!Z63/(Times!$C$85)</f>
        <v>-0.72</v>
      </c>
      <c r="AA63">
        <f>Distances!AA63/(Times!$C$85)</f>
        <v>-0.72</v>
      </c>
      <c r="AB63">
        <f>Distances!AB63/(Times!$C$85)</f>
        <v>-0.72</v>
      </c>
      <c r="AC63">
        <f>Distances!AC63/(Times!$C$85)</f>
        <v>-0.72</v>
      </c>
      <c r="AD63">
        <f>Distances!AD63/(Times!$C$85)</f>
        <v>-0.72</v>
      </c>
      <c r="AE63">
        <f>Distances!AE63/(Times!$C$85)</f>
        <v>-0.72</v>
      </c>
      <c r="AF63">
        <f>Distances!AF63/(Times!$C$85)</f>
        <v>-0.72</v>
      </c>
      <c r="AG63">
        <f>Distances!AG63/(Times!$C$85)</f>
        <v>-0.72</v>
      </c>
      <c r="AH63">
        <f>Distances!AH63/(Times!$C$85)</f>
        <v>-0.72</v>
      </c>
      <c r="AI63">
        <f>Distances!AI63/(Times!$C$85)</f>
        <v>-0.72</v>
      </c>
      <c r="AJ63">
        <f>Distances!AJ63/(Times!$C$85)</f>
        <v>-0.72</v>
      </c>
      <c r="AK63">
        <f>Distances!AK63/(Times!$C$85)</f>
        <v>-0.72</v>
      </c>
      <c r="AL63">
        <f>Distances!AL63/(Times!$C$85)</f>
        <v>-0.72</v>
      </c>
      <c r="AM63">
        <f>Distances!AM63/(Times!$C$85)</f>
        <v>-0.72</v>
      </c>
      <c r="AN63">
        <f>Distances!AN63/(Times!$C$85)</f>
        <v>-0.72</v>
      </c>
      <c r="AO63">
        <f>Distances!AO63/(Times!$C$85)</f>
        <v>-0.72</v>
      </c>
      <c r="AP63">
        <f>Distances!AP63/(Times!$C$85)</f>
        <v>-0.72</v>
      </c>
      <c r="AQ63">
        <f>Distances!AQ63/(Times!$C$85)</f>
        <v>-0.72</v>
      </c>
      <c r="AR63">
        <f>Distances!AR63/(Times!$C$85)</f>
        <v>-0.72</v>
      </c>
      <c r="AS63">
        <f>Distances!AS63/(Times!$C$85)</f>
        <v>-0.72</v>
      </c>
      <c r="AT63">
        <f>Distances!AT63/(Times!$C$85)</f>
        <v>-0.72</v>
      </c>
      <c r="AU63">
        <f>Distances!AU63/(Times!$C$85)</f>
        <v>-0.72</v>
      </c>
      <c r="AV63">
        <f>Distances!AV63/(Times!$C$85)</f>
        <v>-0.72</v>
      </c>
      <c r="AW63">
        <f>Distances!AW63/(Times!$C$85)</f>
        <v>-0.72</v>
      </c>
      <c r="AX63">
        <f>Distances!AX63/(Times!$C$85)</f>
        <v>-0.72</v>
      </c>
      <c r="AY63">
        <f>Distances!AY63/(Times!$C$85)</f>
        <v>-0.72</v>
      </c>
      <c r="AZ63">
        <f>Distances!AZ63/(Times!$C$85)</f>
        <v>-0.72</v>
      </c>
      <c r="BA63">
        <f>Distances!BA63/(Times!$C$85)</f>
        <v>-0.72</v>
      </c>
      <c r="BB63">
        <f>Distances!BB63/(Times!$C$85)</f>
        <v>-0.72</v>
      </c>
      <c r="BC63">
        <f>Distances!BC63/(Times!$C$85)</f>
        <v>-0.72</v>
      </c>
      <c r="BD63">
        <f>Distances!BD63/(Times!$C$85)</f>
        <v>-0.72</v>
      </c>
      <c r="BE63">
        <f>Distances!BE63/(Times!$C$85)</f>
        <v>-0.72</v>
      </c>
      <c r="BF63">
        <f>Distances!BF63/(Times!$C$85)</f>
        <v>-0.72</v>
      </c>
      <c r="BG63">
        <f>Distances!BG63/(Times!$C$85)</f>
        <v>-0.72</v>
      </c>
      <c r="BH63">
        <f>Distances!BH63/(Times!$C$85)</f>
        <v>-0.72</v>
      </c>
      <c r="BI63">
        <f>Distances!BI63/(Times!$C$85)</f>
        <v>-0.72</v>
      </c>
      <c r="BJ63">
        <f>Distances!BJ63/(Times!$C$85)</f>
        <v>71.28</v>
      </c>
      <c r="BK63">
        <f>Distances!BK63/(Times!$C$85)</f>
        <v>-0.72</v>
      </c>
      <c r="BL63">
        <f>Distances!BL63/(Times!$C$85)</f>
        <v>38.880000000000003</v>
      </c>
      <c r="BM63">
        <f>Distances!BM63/(Times!$C$85)</f>
        <v>-0.72</v>
      </c>
      <c r="BN63">
        <f>Distances!BN63/(Times!$C$85)</f>
        <v>-0.72</v>
      </c>
      <c r="BO63">
        <f>Distances!BO63/(Times!$C$85)</f>
        <v>116.64</v>
      </c>
      <c r="BP63">
        <f>Distances!BP63/(Times!$C$85)</f>
        <v>-0.72</v>
      </c>
      <c r="BQ63">
        <f>Distances!BQ63/(Times!$C$85)</f>
        <v>-0.72</v>
      </c>
      <c r="BR63">
        <f>Distances!BR63/(Times!$C$85)</f>
        <v>-0.72</v>
      </c>
      <c r="BS63">
        <f>Distances!BS63/(Times!$C$85)</f>
        <v>-0.72</v>
      </c>
      <c r="BT63">
        <f>Distances!BT63/(Times!$C$85)</f>
        <v>-0.72</v>
      </c>
      <c r="BU63">
        <f>Distances!BU63/(Times!$C$85)</f>
        <v>-0.72</v>
      </c>
      <c r="BV63">
        <f>Distances!BV63/(Times!$C$85)</f>
        <v>-0.72</v>
      </c>
      <c r="BW63">
        <f>Distances!BW63/(Times!$C$85)</f>
        <v>-0.72</v>
      </c>
      <c r="BX63">
        <f>Distances!BX63/(Times!$C$85)</f>
        <v>-0.72</v>
      </c>
      <c r="BY63">
        <f>Distances!BY63/(Times!$C$85)</f>
        <v>-0.72</v>
      </c>
      <c r="BZ63">
        <f>Distances!BZ63/(Times!$C$85)</f>
        <v>-0.72</v>
      </c>
      <c r="CA63">
        <f>Distances!CA63/(Times!$C$85)</f>
        <v>-0.72</v>
      </c>
      <c r="CB63">
        <f>Distances!CB63/(Times!$C$85)</f>
        <v>-0.72</v>
      </c>
      <c r="CC63">
        <f>Distances!CC63/(Times!$C$85)</f>
        <v>-0.72</v>
      </c>
      <c r="CD63">
        <f>Distances!CD63/(Times!$C$85)</f>
        <v>-0.72</v>
      </c>
    </row>
    <row r="64" spans="1:82">
      <c r="A64" s="632">
        <v>63</v>
      </c>
      <c r="B64">
        <f>Distances!B64/(Times!$C$85)</f>
        <v>-0.72</v>
      </c>
      <c r="C64">
        <f>Distances!C64/(Times!$C$85)</f>
        <v>-0.72</v>
      </c>
      <c r="D64">
        <f>Distances!D64/(Times!$C$85)</f>
        <v>-0.72</v>
      </c>
      <c r="E64">
        <f>Distances!E64/(Times!$C$85)</f>
        <v>-0.72</v>
      </c>
      <c r="F64">
        <f>Distances!F64/(Times!$C$85)</f>
        <v>-0.72</v>
      </c>
      <c r="G64">
        <f>Distances!G64/(Times!$C$85)</f>
        <v>-0.72</v>
      </c>
      <c r="H64">
        <f>Distances!H64/(Times!$C$85)</f>
        <v>-0.72</v>
      </c>
      <c r="I64">
        <f>Distances!I64/(Times!$C$85)</f>
        <v>-0.72</v>
      </c>
      <c r="J64">
        <f>Distances!J64/(Times!$C$85)</f>
        <v>-0.72</v>
      </c>
      <c r="K64">
        <f>Distances!K64/(Times!$C$85)</f>
        <v>-0.72</v>
      </c>
      <c r="L64">
        <f>Distances!L64/(Times!$C$85)</f>
        <v>-0.72</v>
      </c>
      <c r="M64">
        <f>Distances!M64/(Times!$C$85)</f>
        <v>-0.72</v>
      </c>
      <c r="N64">
        <f>Distances!N64/(Times!$C$85)</f>
        <v>-0.72</v>
      </c>
      <c r="O64">
        <f>Distances!O64/(Times!$C$85)</f>
        <v>-0.72</v>
      </c>
      <c r="P64">
        <f>Distances!P64/(Times!$C$85)</f>
        <v>-0.72</v>
      </c>
      <c r="Q64">
        <f>Distances!Q64/(Times!$C$85)</f>
        <v>-0.72</v>
      </c>
      <c r="R64">
        <f>Distances!R64/(Times!$C$85)</f>
        <v>-0.72</v>
      </c>
      <c r="S64">
        <f>Distances!S64/(Times!$C$85)</f>
        <v>-0.72</v>
      </c>
      <c r="T64">
        <f>Distances!T64/(Times!$C$85)</f>
        <v>-0.72</v>
      </c>
      <c r="U64">
        <f>Distances!U64/(Times!$C$85)</f>
        <v>-0.72</v>
      </c>
      <c r="V64">
        <f>Distances!V64/(Times!$C$85)</f>
        <v>-0.72</v>
      </c>
      <c r="W64">
        <f>Distances!W64/(Times!$C$85)</f>
        <v>-0.72</v>
      </c>
      <c r="X64">
        <f>Distances!X64/(Times!$C$85)</f>
        <v>-0.72</v>
      </c>
      <c r="Y64">
        <f>Distances!Y64/(Times!$C$85)</f>
        <v>-0.72</v>
      </c>
      <c r="Z64">
        <f>Distances!Z64/(Times!$C$85)</f>
        <v>-0.72</v>
      </c>
      <c r="AA64">
        <f>Distances!AA64/(Times!$C$85)</f>
        <v>-0.72</v>
      </c>
      <c r="AB64">
        <f>Distances!AB64/(Times!$C$85)</f>
        <v>-0.72</v>
      </c>
      <c r="AC64">
        <f>Distances!AC64/(Times!$C$85)</f>
        <v>-0.72</v>
      </c>
      <c r="AD64">
        <f>Distances!AD64/(Times!$C$85)</f>
        <v>-0.72</v>
      </c>
      <c r="AE64">
        <f>Distances!AE64/(Times!$C$85)</f>
        <v>-0.72</v>
      </c>
      <c r="AF64">
        <f>Distances!AF64/(Times!$C$85)</f>
        <v>-0.72</v>
      </c>
      <c r="AG64">
        <f>Distances!AG64/(Times!$C$85)</f>
        <v>-0.72</v>
      </c>
      <c r="AH64">
        <f>Distances!AH64/(Times!$C$85)</f>
        <v>-0.72</v>
      </c>
      <c r="AI64">
        <f>Distances!AI64/(Times!$C$85)</f>
        <v>-0.72</v>
      </c>
      <c r="AJ64">
        <f>Distances!AJ64/(Times!$C$85)</f>
        <v>-0.72</v>
      </c>
      <c r="AK64">
        <f>Distances!AK64/(Times!$C$85)</f>
        <v>-0.72</v>
      </c>
      <c r="AL64">
        <f>Distances!AL64/(Times!$C$85)</f>
        <v>-0.72</v>
      </c>
      <c r="AM64">
        <f>Distances!AM64/(Times!$C$85)</f>
        <v>-0.72</v>
      </c>
      <c r="AN64">
        <f>Distances!AN64/(Times!$C$85)</f>
        <v>-0.72</v>
      </c>
      <c r="AO64">
        <f>Distances!AO64/(Times!$C$85)</f>
        <v>-0.72</v>
      </c>
      <c r="AP64">
        <f>Distances!AP64/(Times!$C$85)</f>
        <v>-0.72</v>
      </c>
      <c r="AQ64">
        <f>Distances!AQ64/(Times!$C$85)</f>
        <v>-0.72</v>
      </c>
      <c r="AR64">
        <f>Distances!AR64/(Times!$C$85)</f>
        <v>-0.72</v>
      </c>
      <c r="AS64">
        <f>Distances!AS64/(Times!$C$85)</f>
        <v>-0.72</v>
      </c>
      <c r="AT64">
        <f>Distances!AT64/(Times!$C$85)</f>
        <v>-0.72</v>
      </c>
      <c r="AU64">
        <f>Distances!AU64/(Times!$C$85)</f>
        <v>-0.72</v>
      </c>
      <c r="AV64">
        <f>Distances!AV64/(Times!$C$85)</f>
        <v>-0.72</v>
      </c>
      <c r="AW64">
        <f>Distances!AW64/(Times!$C$85)</f>
        <v>-0.72</v>
      </c>
      <c r="AX64">
        <f>Distances!AX64/(Times!$C$85)</f>
        <v>27.36</v>
      </c>
      <c r="AY64">
        <f>Distances!AY64/(Times!$C$85)</f>
        <v>-0.72</v>
      </c>
      <c r="AZ64">
        <f>Distances!AZ64/(Times!$C$85)</f>
        <v>-0.72</v>
      </c>
      <c r="BA64">
        <f>Distances!BA64/(Times!$C$85)</f>
        <v>-0.72</v>
      </c>
      <c r="BB64">
        <f>Distances!BB64/(Times!$C$85)</f>
        <v>-0.72</v>
      </c>
      <c r="BC64">
        <f>Distances!BC64/(Times!$C$85)</f>
        <v>-0.72</v>
      </c>
      <c r="BD64">
        <f>Distances!BD64/(Times!$C$85)</f>
        <v>-0.72</v>
      </c>
      <c r="BE64">
        <f>Distances!BE64/(Times!$C$85)</f>
        <v>-0.72</v>
      </c>
      <c r="BF64">
        <f>Distances!BF64/(Times!$C$85)</f>
        <v>-0.72</v>
      </c>
      <c r="BG64">
        <f>Distances!BG64/(Times!$C$85)</f>
        <v>-0.72</v>
      </c>
      <c r="BH64">
        <f>Distances!BH64/(Times!$C$85)</f>
        <v>-0.72</v>
      </c>
      <c r="BI64">
        <f>Distances!BI64/(Times!$C$85)</f>
        <v>-0.72</v>
      </c>
      <c r="BJ64">
        <f>Distances!BJ64/(Times!$C$85)</f>
        <v>-0.72</v>
      </c>
      <c r="BK64">
        <f>Distances!BK64/(Times!$C$85)</f>
        <v>38.880000000000003</v>
      </c>
      <c r="BL64">
        <f>Distances!BL64/(Times!$C$85)</f>
        <v>-0.72</v>
      </c>
      <c r="BM64">
        <f>Distances!BM64/(Times!$C$85)</f>
        <v>54</v>
      </c>
      <c r="BN64">
        <f>Distances!BN64/(Times!$C$85)</f>
        <v>-0.72</v>
      </c>
      <c r="BO64">
        <f>Distances!BO64/(Times!$C$85)</f>
        <v>-0.72</v>
      </c>
      <c r="BP64">
        <f>Distances!BP64/(Times!$C$85)</f>
        <v>109.44</v>
      </c>
      <c r="BQ64">
        <f>Distances!BQ64/(Times!$C$85)</f>
        <v>-0.72</v>
      </c>
      <c r="BR64">
        <f>Distances!BR64/(Times!$C$85)</f>
        <v>-0.72</v>
      </c>
      <c r="BS64">
        <f>Distances!BS64/(Times!$C$85)</f>
        <v>-0.72</v>
      </c>
      <c r="BT64">
        <f>Distances!BT64/(Times!$C$85)</f>
        <v>-0.72</v>
      </c>
      <c r="BU64">
        <f>Distances!BU64/(Times!$C$85)</f>
        <v>-0.72</v>
      </c>
      <c r="BV64">
        <f>Distances!BV64/(Times!$C$85)</f>
        <v>-0.72</v>
      </c>
      <c r="BW64">
        <f>Distances!BW64/(Times!$C$85)</f>
        <v>-0.72</v>
      </c>
      <c r="BX64">
        <f>Distances!BX64/(Times!$C$85)</f>
        <v>-0.72</v>
      </c>
      <c r="BY64">
        <f>Distances!BY64/(Times!$C$85)</f>
        <v>-0.72</v>
      </c>
      <c r="BZ64">
        <f>Distances!BZ64/(Times!$C$85)</f>
        <v>-0.72</v>
      </c>
      <c r="CA64">
        <f>Distances!CA64/(Times!$C$85)</f>
        <v>-0.72</v>
      </c>
      <c r="CB64">
        <f>Distances!CB64/(Times!$C$85)</f>
        <v>-0.72</v>
      </c>
      <c r="CC64">
        <f>Distances!CC64/(Times!$C$85)</f>
        <v>-0.72</v>
      </c>
      <c r="CD64">
        <f>Distances!CD64/(Times!$C$85)</f>
        <v>-0.72</v>
      </c>
    </row>
    <row r="65" spans="1:82">
      <c r="A65" s="632">
        <v>64</v>
      </c>
      <c r="B65">
        <f>Distances!B65/(Times!$C$85)</f>
        <v>-0.72</v>
      </c>
      <c r="C65">
        <f>Distances!C65/(Times!$C$85)</f>
        <v>-0.72</v>
      </c>
      <c r="D65">
        <f>Distances!D65/(Times!$C$85)</f>
        <v>-0.72</v>
      </c>
      <c r="E65">
        <f>Distances!E65/(Times!$C$85)</f>
        <v>-0.72</v>
      </c>
      <c r="F65">
        <f>Distances!F65/(Times!$C$85)</f>
        <v>-0.72</v>
      </c>
      <c r="G65">
        <f>Distances!G65/(Times!$C$85)</f>
        <v>-0.72</v>
      </c>
      <c r="H65">
        <f>Distances!H65/(Times!$C$85)</f>
        <v>-0.72</v>
      </c>
      <c r="I65">
        <f>Distances!I65/(Times!$C$85)</f>
        <v>-0.72</v>
      </c>
      <c r="J65">
        <f>Distances!J65/(Times!$C$85)</f>
        <v>-0.72</v>
      </c>
      <c r="K65">
        <f>Distances!K65/(Times!$C$85)</f>
        <v>-0.72</v>
      </c>
      <c r="L65">
        <f>Distances!L65/(Times!$C$85)</f>
        <v>-0.72</v>
      </c>
      <c r="M65">
        <f>Distances!M65/(Times!$C$85)</f>
        <v>-0.72</v>
      </c>
      <c r="N65">
        <f>Distances!N65/(Times!$C$85)</f>
        <v>-0.72</v>
      </c>
      <c r="O65">
        <f>Distances!O65/(Times!$C$85)</f>
        <v>-0.72</v>
      </c>
      <c r="P65">
        <f>Distances!P65/(Times!$C$85)</f>
        <v>-0.72</v>
      </c>
      <c r="Q65">
        <f>Distances!Q65/(Times!$C$85)</f>
        <v>-0.72</v>
      </c>
      <c r="R65">
        <f>Distances!R65/(Times!$C$85)</f>
        <v>-0.72</v>
      </c>
      <c r="S65">
        <f>Distances!S65/(Times!$C$85)</f>
        <v>-0.72</v>
      </c>
      <c r="T65">
        <f>Distances!T65/(Times!$C$85)</f>
        <v>-0.72</v>
      </c>
      <c r="U65">
        <f>Distances!U65/(Times!$C$85)</f>
        <v>-0.72</v>
      </c>
      <c r="V65">
        <f>Distances!V65/(Times!$C$85)</f>
        <v>-0.72</v>
      </c>
      <c r="W65">
        <f>Distances!W65/(Times!$C$85)</f>
        <v>-0.72</v>
      </c>
      <c r="X65">
        <f>Distances!X65/(Times!$C$85)</f>
        <v>-0.72</v>
      </c>
      <c r="Y65">
        <f>Distances!Y65/(Times!$C$85)</f>
        <v>-0.72</v>
      </c>
      <c r="Z65">
        <f>Distances!Z65/(Times!$C$85)</f>
        <v>-0.72</v>
      </c>
      <c r="AA65">
        <f>Distances!AA65/(Times!$C$85)</f>
        <v>-0.72</v>
      </c>
      <c r="AB65">
        <f>Distances!AB65/(Times!$C$85)</f>
        <v>-0.72</v>
      </c>
      <c r="AC65">
        <f>Distances!AC65/(Times!$C$85)</f>
        <v>-0.72</v>
      </c>
      <c r="AD65">
        <f>Distances!AD65/(Times!$C$85)</f>
        <v>-0.72</v>
      </c>
      <c r="AE65">
        <f>Distances!AE65/(Times!$C$85)</f>
        <v>-0.72</v>
      </c>
      <c r="AF65">
        <f>Distances!AF65/(Times!$C$85)</f>
        <v>-0.72</v>
      </c>
      <c r="AG65">
        <f>Distances!AG65/(Times!$C$85)</f>
        <v>-0.72</v>
      </c>
      <c r="AH65">
        <f>Distances!AH65/(Times!$C$85)</f>
        <v>-0.72</v>
      </c>
      <c r="AI65">
        <f>Distances!AI65/(Times!$C$85)</f>
        <v>-0.72</v>
      </c>
      <c r="AJ65">
        <f>Distances!AJ65/(Times!$C$85)</f>
        <v>-0.72</v>
      </c>
      <c r="AK65">
        <f>Distances!AK65/(Times!$C$85)</f>
        <v>-0.72</v>
      </c>
      <c r="AL65">
        <f>Distances!AL65/(Times!$C$85)</f>
        <v>-0.72</v>
      </c>
      <c r="AM65">
        <f>Distances!AM65/(Times!$C$85)</f>
        <v>-0.72</v>
      </c>
      <c r="AN65">
        <f>Distances!AN65/(Times!$C$85)</f>
        <v>-0.72</v>
      </c>
      <c r="AO65">
        <f>Distances!AO65/(Times!$C$85)</f>
        <v>-0.72</v>
      </c>
      <c r="AP65">
        <f>Distances!AP65/(Times!$C$85)</f>
        <v>-0.72</v>
      </c>
      <c r="AQ65">
        <f>Distances!AQ65/(Times!$C$85)</f>
        <v>-0.72</v>
      </c>
      <c r="AR65">
        <f>Distances!AR65/(Times!$C$85)</f>
        <v>-0.72</v>
      </c>
      <c r="AS65">
        <f>Distances!AS65/(Times!$C$85)</f>
        <v>-0.72</v>
      </c>
      <c r="AT65">
        <f>Distances!AT65/(Times!$C$85)</f>
        <v>-0.72</v>
      </c>
      <c r="AU65">
        <f>Distances!AU65/(Times!$C$85)</f>
        <v>-0.72</v>
      </c>
      <c r="AV65">
        <f>Distances!AV65/(Times!$C$85)</f>
        <v>-0.72</v>
      </c>
      <c r="AW65">
        <f>Distances!AW65/(Times!$C$85)</f>
        <v>-0.72</v>
      </c>
      <c r="AX65">
        <f>Distances!AX65/(Times!$C$85)</f>
        <v>-0.72</v>
      </c>
      <c r="AY65">
        <f>Distances!AY65/(Times!$C$85)</f>
        <v>45.36</v>
      </c>
      <c r="AZ65">
        <f>Distances!AZ65/(Times!$C$85)</f>
        <v>-0.72</v>
      </c>
      <c r="BA65">
        <f>Distances!BA65/(Times!$C$85)</f>
        <v>-0.72</v>
      </c>
      <c r="BB65">
        <f>Distances!BB65/(Times!$C$85)</f>
        <v>-0.72</v>
      </c>
      <c r="BC65">
        <f>Distances!BC65/(Times!$C$85)</f>
        <v>-0.72</v>
      </c>
      <c r="BD65">
        <f>Distances!BD65/(Times!$C$85)</f>
        <v>-0.72</v>
      </c>
      <c r="BE65">
        <f>Distances!BE65/(Times!$C$85)</f>
        <v>-0.72</v>
      </c>
      <c r="BF65">
        <f>Distances!BF65/(Times!$C$85)</f>
        <v>-0.72</v>
      </c>
      <c r="BG65">
        <f>Distances!BG65/(Times!$C$85)</f>
        <v>-0.72</v>
      </c>
      <c r="BH65">
        <f>Distances!BH65/(Times!$C$85)</f>
        <v>-0.72</v>
      </c>
      <c r="BI65">
        <f>Distances!BI65/(Times!$C$85)</f>
        <v>-0.72</v>
      </c>
      <c r="BJ65">
        <f>Distances!BJ65/(Times!$C$85)</f>
        <v>-0.72</v>
      </c>
      <c r="BK65">
        <f>Distances!BK65/(Times!$C$85)</f>
        <v>-0.72</v>
      </c>
      <c r="BL65">
        <f>Distances!BL65/(Times!$C$85)</f>
        <v>54</v>
      </c>
      <c r="BM65">
        <f>Distances!BM65/(Times!$C$85)</f>
        <v>-0.72</v>
      </c>
      <c r="BN65">
        <f>Distances!BN65/(Times!$C$85)</f>
        <v>54.72</v>
      </c>
      <c r="BO65">
        <f>Distances!BO65/(Times!$C$85)</f>
        <v>-0.72</v>
      </c>
      <c r="BP65">
        <f>Distances!BP65/(Times!$C$85)</f>
        <v>-0.72</v>
      </c>
      <c r="BQ65">
        <f>Distances!BQ65/(Times!$C$85)</f>
        <v>84.960000000000008</v>
      </c>
      <c r="BR65">
        <f>Distances!BR65/(Times!$C$85)</f>
        <v>-0.72</v>
      </c>
      <c r="BS65">
        <f>Distances!BS65/(Times!$C$85)</f>
        <v>-0.72</v>
      </c>
      <c r="BT65">
        <f>Distances!BT65/(Times!$C$85)</f>
        <v>-0.72</v>
      </c>
      <c r="BU65">
        <f>Distances!BU65/(Times!$C$85)</f>
        <v>-0.72</v>
      </c>
      <c r="BV65">
        <f>Distances!BV65/(Times!$C$85)</f>
        <v>-0.72</v>
      </c>
      <c r="BW65">
        <f>Distances!BW65/(Times!$C$85)</f>
        <v>-0.72</v>
      </c>
      <c r="BX65">
        <f>Distances!BX65/(Times!$C$85)</f>
        <v>-0.72</v>
      </c>
      <c r="BY65">
        <f>Distances!BY65/(Times!$C$85)</f>
        <v>-0.72</v>
      </c>
      <c r="BZ65">
        <f>Distances!BZ65/(Times!$C$85)</f>
        <v>-0.72</v>
      </c>
      <c r="CA65">
        <f>Distances!CA65/(Times!$C$85)</f>
        <v>-0.72</v>
      </c>
      <c r="CB65">
        <f>Distances!CB65/(Times!$C$85)</f>
        <v>-0.72</v>
      </c>
      <c r="CC65">
        <f>Distances!CC65/(Times!$C$85)</f>
        <v>-0.72</v>
      </c>
      <c r="CD65">
        <f>Distances!CD65/(Times!$C$85)</f>
        <v>-0.72</v>
      </c>
    </row>
    <row r="66" spans="1:82">
      <c r="A66" s="632">
        <v>65</v>
      </c>
      <c r="B66">
        <f>Distances!B66/(Times!$C$85)</f>
        <v>-0.72</v>
      </c>
      <c r="C66">
        <f>Distances!C66/(Times!$C$85)</f>
        <v>-0.72</v>
      </c>
      <c r="D66">
        <f>Distances!D66/(Times!$C$85)</f>
        <v>-0.72</v>
      </c>
      <c r="E66">
        <f>Distances!E66/(Times!$C$85)</f>
        <v>-0.72</v>
      </c>
      <c r="F66">
        <f>Distances!F66/(Times!$C$85)</f>
        <v>-0.72</v>
      </c>
      <c r="G66">
        <f>Distances!G66/(Times!$C$85)</f>
        <v>-0.72</v>
      </c>
      <c r="H66">
        <f>Distances!H66/(Times!$C$85)</f>
        <v>-0.72</v>
      </c>
      <c r="I66">
        <f>Distances!I66/(Times!$C$85)</f>
        <v>-0.72</v>
      </c>
      <c r="J66">
        <f>Distances!J66/(Times!$C$85)</f>
        <v>-0.72</v>
      </c>
      <c r="K66">
        <f>Distances!K66/(Times!$C$85)</f>
        <v>-0.72</v>
      </c>
      <c r="L66">
        <f>Distances!L66/(Times!$C$85)</f>
        <v>-0.72</v>
      </c>
      <c r="M66">
        <f>Distances!M66/(Times!$C$85)</f>
        <v>-0.72</v>
      </c>
      <c r="N66">
        <f>Distances!N66/(Times!$C$85)</f>
        <v>-0.72</v>
      </c>
      <c r="O66">
        <f>Distances!O66/(Times!$C$85)</f>
        <v>-0.72</v>
      </c>
      <c r="P66">
        <f>Distances!P66/(Times!$C$85)</f>
        <v>-0.72</v>
      </c>
      <c r="Q66">
        <f>Distances!Q66/(Times!$C$85)</f>
        <v>-0.72</v>
      </c>
      <c r="R66">
        <f>Distances!R66/(Times!$C$85)</f>
        <v>-0.72</v>
      </c>
      <c r="S66">
        <f>Distances!S66/(Times!$C$85)</f>
        <v>-0.72</v>
      </c>
      <c r="T66">
        <f>Distances!T66/(Times!$C$85)</f>
        <v>-0.72</v>
      </c>
      <c r="U66">
        <f>Distances!U66/(Times!$C$85)</f>
        <v>-0.72</v>
      </c>
      <c r="V66">
        <f>Distances!V66/(Times!$C$85)</f>
        <v>-0.72</v>
      </c>
      <c r="W66">
        <f>Distances!W66/(Times!$C$85)</f>
        <v>-0.72</v>
      </c>
      <c r="X66">
        <f>Distances!X66/(Times!$C$85)</f>
        <v>-0.72</v>
      </c>
      <c r="Y66">
        <f>Distances!Y66/(Times!$C$85)</f>
        <v>-0.72</v>
      </c>
      <c r="Z66">
        <f>Distances!Z66/(Times!$C$85)</f>
        <v>-0.72</v>
      </c>
      <c r="AA66">
        <f>Distances!AA66/(Times!$C$85)</f>
        <v>-0.72</v>
      </c>
      <c r="AB66">
        <f>Distances!AB66/(Times!$C$85)</f>
        <v>-0.72</v>
      </c>
      <c r="AC66">
        <f>Distances!AC66/(Times!$C$85)</f>
        <v>-0.72</v>
      </c>
      <c r="AD66">
        <f>Distances!AD66/(Times!$C$85)</f>
        <v>-0.72</v>
      </c>
      <c r="AE66">
        <f>Distances!AE66/(Times!$C$85)</f>
        <v>-0.72</v>
      </c>
      <c r="AF66">
        <f>Distances!AF66/(Times!$C$85)</f>
        <v>-0.72</v>
      </c>
      <c r="AG66">
        <f>Distances!AG66/(Times!$C$85)</f>
        <v>-0.72</v>
      </c>
      <c r="AH66">
        <f>Distances!AH66/(Times!$C$85)</f>
        <v>-0.72</v>
      </c>
      <c r="AI66">
        <f>Distances!AI66/(Times!$C$85)</f>
        <v>-0.72</v>
      </c>
      <c r="AJ66">
        <f>Distances!AJ66/(Times!$C$85)</f>
        <v>-0.72</v>
      </c>
      <c r="AK66">
        <f>Distances!AK66/(Times!$C$85)</f>
        <v>-0.72</v>
      </c>
      <c r="AL66">
        <f>Distances!AL66/(Times!$C$85)</f>
        <v>-0.72</v>
      </c>
      <c r="AM66">
        <f>Distances!AM66/(Times!$C$85)</f>
        <v>-0.72</v>
      </c>
      <c r="AN66">
        <f>Distances!AN66/(Times!$C$85)</f>
        <v>-0.72</v>
      </c>
      <c r="AO66">
        <f>Distances!AO66/(Times!$C$85)</f>
        <v>-0.72</v>
      </c>
      <c r="AP66">
        <f>Distances!AP66/(Times!$C$85)</f>
        <v>-0.72</v>
      </c>
      <c r="AQ66">
        <f>Distances!AQ66/(Times!$C$85)</f>
        <v>-0.72</v>
      </c>
      <c r="AR66">
        <f>Distances!AR66/(Times!$C$85)</f>
        <v>-0.72</v>
      </c>
      <c r="AS66">
        <f>Distances!AS66/(Times!$C$85)</f>
        <v>-0.72</v>
      </c>
      <c r="AT66">
        <f>Distances!AT66/(Times!$C$85)</f>
        <v>-0.72</v>
      </c>
      <c r="AU66">
        <f>Distances!AU66/(Times!$C$85)</f>
        <v>-0.72</v>
      </c>
      <c r="AV66">
        <f>Distances!AV66/(Times!$C$85)</f>
        <v>-0.72</v>
      </c>
      <c r="AW66">
        <f>Distances!AW66/(Times!$C$85)</f>
        <v>-0.72</v>
      </c>
      <c r="AX66">
        <f>Distances!AX66/(Times!$C$85)</f>
        <v>-0.72</v>
      </c>
      <c r="AY66">
        <f>Distances!AY66/(Times!$C$85)</f>
        <v>-0.72</v>
      </c>
      <c r="AZ66">
        <f>Distances!AZ66/(Times!$C$85)</f>
        <v>67.680000000000007</v>
      </c>
      <c r="BA66">
        <f>Distances!BA66/(Times!$C$85)</f>
        <v>-0.72</v>
      </c>
      <c r="BB66">
        <f>Distances!BB66/(Times!$C$85)</f>
        <v>-0.72</v>
      </c>
      <c r="BC66">
        <f>Distances!BC66/(Times!$C$85)</f>
        <v>-0.72</v>
      </c>
      <c r="BD66">
        <f>Distances!BD66/(Times!$C$85)</f>
        <v>-0.72</v>
      </c>
      <c r="BE66">
        <f>Distances!BE66/(Times!$C$85)</f>
        <v>-0.72</v>
      </c>
      <c r="BF66">
        <f>Distances!BF66/(Times!$C$85)</f>
        <v>-0.72</v>
      </c>
      <c r="BG66">
        <f>Distances!BG66/(Times!$C$85)</f>
        <v>-0.72</v>
      </c>
      <c r="BH66">
        <f>Distances!BH66/(Times!$C$85)</f>
        <v>-0.72</v>
      </c>
      <c r="BI66">
        <f>Distances!BI66/(Times!$C$85)</f>
        <v>-0.72</v>
      </c>
      <c r="BJ66">
        <f>Distances!BJ66/(Times!$C$85)</f>
        <v>-0.72</v>
      </c>
      <c r="BK66">
        <f>Distances!BK66/(Times!$C$85)</f>
        <v>-0.72</v>
      </c>
      <c r="BL66">
        <f>Distances!BL66/(Times!$C$85)</f>
        <v>-0.72</v>
      </c>
      <c r="BM66">
        <f>Distances!BM66/(Times!$C$85)</f>
        <v>54.72</v>
      </c>
      <c r="BN66">
        <f>Distances!BN66/(Times!$C$85)</f>
        <v>-0.72</v>
      </c>
      <c r="BO66">
        <f>Distances!BO66/(Times!$C$85)</f>
        <v>-0.72</v>
      </c>
      <c r="BP66">
        <f>Distances!BP66/(Times!$C$85)</f>
        <v>-0.72</v>
      </c>
      <c r="BQ66">
        <f>Distances!BQ66/(Times!$C$85)</f>
        <v>-0.72</v>
      </c>
      <c r="BR66">
        <f>Distances!BR66/(Times!$C$85)</f>
        <v>54.72</v>
      </c>
      <c r="BS66">
        <f>Distances!BS66/(Times!$C$85)</f>
        <v>-0.72</v>
      </c>
      <c r="BT66">
        <f>Distances!BT66/(Times!$C$85)</f>
        <v>-0.72</v>
      </c>
      <c r="BU66">
        <f>Distances!BU66/(Times!$C$85)</f>
        <v>-0.72</v>
      </c>
      <c r="BV66">
        <f>Distances!BV66/(Times!$C$85)</f>
        <v>-0.72</v>
      </c>
      <c r="BW66">
        <f>Distances!BW66/(Times!$C$85)</f>
        <v>-0.72</v>
      </c>
      <c r="BX66">
        <f>Distances!BX66/(Times!$C$85)</f>
        <v>-0.72</v>
      </c>
      <c r="BY66">
        <f>Distances!BY66/(Times!$C$85)</f>
        <v>-0.72</v>
      </c>
      <c r="BZ66">
        <f>Distances!BZ66/(Times!$C$85)</f>
        <v>-0.72</v>
      </c>
      <c r="CA66">
        <f>Distances!CA66/(Times!$C$85)</f>
        <v>-0.72</v>
      </c>
      <c r="CB66">
        <f>Distances!CB66/(Times!$C$85)</f>
        <v>-0.72</v>
      </c>
      <c r="CC66">
        <f>Distances!CC66/(Times!$C$85)</f>
        <v>-0.72</v>
      </c>
      <c r="CD66">
        <f>Distances!CD66/(Times!$C$85)</f>
        <v>-0.72</v>
      </c>
    </row>
    <row r="67" spans="1:82">
      <c r="A67" s="632">
        <v>66</v>
      </c>
      <c r="B67">
        <f>Distances!B67/(Times!$C$85)</f>
        <v>-0.72</v>
      </c>
      <c r="C67">
        <f>Distances!C67/(Times!$C$85)</f>
        <v>-0.72</v>
      </c>
      <c r="D67">
        <f>Distances!D67/(Times!$C$85)</f>
        <v>-0.72</v>
      </c>
      <c r="E67">
        <f>Distances!E67/(Times!$C$85)</f>
        <v>-0.72</v>
      </c>
      <c r="F67">
        <f>Distances!F67/(Times!$C$85)</f>
        <v>-0.72</v>
      </c>
      <c r="G67">
        <f>Distances!G67/(Times!$C$85)</f>
        <v>-0.72</v>
      </c>
      <c r="H67">
        <f>Distances!H67/(Times!$C$85)</f>
        <v>-0.72</v>
      </c>
      <c r="I67">
        <f>Distances!I67/(Times!$C$85)</f>
        <v>-0.72</v>
      </c>
      <c r="J67">
        <f>Distances!J67/(Times!$C$85)</f>
        <v>-0.72</v>
      </c>
      <c r="K67">
        <f>Distances!K67/(Times!$C$85)</f>
        <v>-0.72</v>
      </c>
      <c r="L67">
        <f>Distances!L67/(Times!$C$85)</f>
        <v>-0.72</v>
      </c>
      <c r="M67">
        <f>Distances!M67/(Times!$C$85)</f>
        <v>-0.72</v>
      </c>
      <c r="N67">
        <f>Distances!N67/(Times!$C$85)</f>
        <v>-0.72</v>
      </c>
      <c r="O67">
        <f>Distances!O67/(Times!$C$85)</f>
        <v>-0.72</v>
      </c>
      <c r="P67">
        <f>Distances!P67/(Times!$C$85)</f>
        <v>-0.72</v>
      </c>
      <c r="Q67">
        <f>Distances!Q67/(Times!$C$85)</f>
        <v>-0.72</v>
      </c>
      <c r="R67">
        <f>Distances!R67/(Times!$C$85)</f>
        <v>-0.72</v>
      </c>
      <c r="S67">
        <f>Distances!S67/(Times!$C$85)</f>
        <v>-0.72</v>
      </c>
      <c r="T67">
        <f>Distances!T67/(Times!$C$85)</f>
        <v>-0.72</v>
      </c>
      <c r="U67">
        <f>Distances!U67/(Times!$C$85)</f>
        <v>-0.72</v>
      </c>
      <c r="V67">
        <f>Distances!V67/(Times!$C$85)</f>
        <v>-0.72</v>
      </c>
      <c r="W67">
        <f>Distances!W67/(Times!$C$85)</f>
        <v>-0.72</v>
      </c>
      <c r="X67">
        <f>Distances!X67/(Times!$C$85)</f>
        <v>-0.72</v>
      </c>
      <c r="Y67">
        <f>Distances!Y67/(Times!$C$85)</f>
        <v>-0.72</v>
      </c>
      <c r="Z67">
        <f>Distances!Z67/(Times!$C$85)</f>
        <v>-0.72</v>
      </c>
      <c r="AA67">
        <f>Distances!AA67/(Times!$C$85)</f>
        <v>-0.72</v>
      </c>
      <c r="AB67">
        <f>Distances!AB67/(Times!$C$85)</f>
        <v>-0.72</v>
      </c>
      <c r="AC67">
        <f>Distances!AC67/(Times!$C$85)</f>
        <v>-0.72</v>
      </c>
      <c r="AD67">
        <f>Distances!AD67/(Times!$C$85)</f>
        <v>-0.72</v>
      </c>
      <c r="AE67">
        <f>Distances!AE67/(Times!$C$85)</f>
        <v>-0.72</v>
      </c>
      <c r="AF67">
        <f>Distances!AF67/(Times!$C$85)</f>
        <v>79.92</v>
      </c>
      <c r="AG67">
        <f>Distances!AG67/(Times!$C$85)</f>
        <v>-0.72</v>
      </c>
      <c r="AH67">
        <f>Distances!AH67/(Times!$C$85)</f>
        <v>-0.72</v>
      </c>
      <c r="AI67">
        <f>Distances!AI67/(Times!$C$85)</f>
        <v>-0.72</v>
      </c>
      <c r="AJ67">
        <f>Distances!AJ67/(Times!$C$85)</f>
        <v>-0.72</v>
      </c>
      <c r="AK67">
        <f>Distances!AK67/(Times!$C$85)</f>
        <v>-0.72</v>
      </c>
      <c r="AL67">
        <f>Distances!AL67/(Times!$C$85)</f>
        <v>-0.72</v>
      </c>
      <c r="AM67">
        <f>Distances!AM67/(Times!$C$85)</f>
        <v>-0.72</v>
      </c>
      <c r="AN67">
        <f>Distances!AN67/(Times!$C$85)</f>
        <v>-0.72</v>
      </c>
      <c r="AO67">
        <f>Distances!AO67/(Times!$C$85)</f>
        <v>-0.72</v>
      </c>
      <c r="AP67">
        <f>Distances!AP67/(Times!$C$85)</f>
        <v>-0.72</v>
      </c>
      <c r="AQ67">
        <f>Distances!AQ67/(Times!$C$85)</f>
        <v>-0.72</v>
      </c>
      <c r="AR67">
        <f>Distances!AR67/(Times!$C$85)</f>
        <v>-0.72</v>
      </c>
      <c r="AS67">
        <f>Distances!AS67/(Times!$C$85)</f>
        <v>-0.72</v>
      </c>
      <c r="AT67">
        <f>Distances!AT67/(Times!$C$85)</f>
        <v>-0.72</v>
      </c>
      <c r="AU67">
        <f>Distances!AU67/(Times!$C$85)</f>
        <v>-0.72</v>
      </c>
      <c r="AV67">
        <f>Distances!AV67/(Times!$C$85)</f>
        <v>-0.72</v>
      </c>
      <c r="AW67">
        <f>Distances!AW67/(Times!$C$85)</f>
        <v>-0.72</v>
      </c>
      <c r="AX67">
        <f>Distances!AX67/(Times!$C$85)</f>
        <v>-0.72</v>
      </c>
      <c r="AY67">
        <f>Distances!AY67/(Times!$C$85)</f>
        <v>-0.72</v>
      </c>
      <c r="AZ67">
        <f>Distances!AZ67/(Times!$C$85)</f>
        <v>-0.72</v>
      </c>
      <c r="BA67">
        <f>Distances!BA67/(Times!$C$85)</f>
        <v>-0.72</v>
      </c>
      <c r="BB67">
        <f>Distances!BB67/(Times!$C$85)</f>
        <v>-0.72</v>
      </c>
      <c r="BC67">
        <f>Distances!BC67/(Times!$C$85)</f>
        <v>-0.72</v>
      </c>
      <c r="BD67">
        <f>Distances!BD67/(Times!$C$85)</f>
        <v>-0.72</v>
      </c>
      <c r="BE67">
        <f>Distances!BE67/(Times!$C$85)</f>
        <v>-0.72</v>
      </c>
      <c r="BF67">
        <f>Distances!BF67/(Times!$C$85)</f>
        <v>-0.72</v>
      </c>
      <c r="BG67">
        <f>Distances!BG67/(Times!$C$85)</f>
        <v>-0.72</v>
      </c>
      <c r="BH67">
        <f>Distances!BH67/(Times!$C$85)</f>
        <v>-0.72</v>
      </c>
      <c r="BI67">
        <f>Distances!BI67/(Times!$C$85)</f>
        <v>-0.72</v>
      </c>
      <c r="BJ67">
        <f>Distances!BJ67/(Times!$C$85)</f>
        <v>-0.72</v>
      </c>
      <c r="BK67">
        <f>Distances!BK67/(Times!$C$85)</f>
        <v>116.64</v>
      </c>
      <c r="BL67">
        <f>Distances!BL67/(Times!$C$85)</f>
        <v>-0.72</v>
      </c>
      <c r="BM67">
        <f>Distances!BM67/(Times!$C$85)</f>
        <v>-0.72</v>
      </c>
      <c r="BN67">
        <f>Distances!BN67/(Times!$C$85)</f>
        <v>-0.72</v>
      </c>
      <c r="BO67">
        <f>Distances!BO67/(Times!$C$85)</f>
        <v>-0.72</v>
      </c>
      <c r="BP67">
        <f>Distances!BP67/(Times!$C$85)</f>
        <v>39.6</v>
      </c>
      <c r="BQ67">
        <f>Distances!BQ67/(Times!$C$85)</f>
        <v>-0.72</v>
      </c>
      <c r="BR67">
        <f>Distances!BR67/(Times!$C$85)</f>
        <v>-0.72</v>
      </c>
      <c r="BS67">
        <f>Distances!BS67/(Times!$C$85)</f>
        <v>-0.72</v>
      </c>
      <c r="BT67">
        <f>Distances!BT67/(Times!$C$85)</f>
        <v>-0.72</v>
      </c>
      <c r="BU67">
        <f>Distances!BU67/(Times!$C$85)</f>
        <v>-0.72</v>
      </c>
      <c r="BV67">
        <f>Distances!BV67/(Times!$C$85)</f>
        <v>-0.72</v>
      </c>
      <c r="BW67">
        <f>Distances!BW67/(Times!$C$85)</f>
        <v>-0.72</v>
      </c>
      <c r="BX67">
        <f>Distances!BX67/(Times!$C$85)</f>
        <v>105.12</v>
      </c>
      <c r="BY67">
        <f>Distances!BY67/(Times!$C$85)</f>
        <v>-0.72</v>
      </c>
      <c r="BZ67">
        <f>Distances!BZ67/(Times!$C$85)</f>
        <v>-0.72</v>
      </c>
      <c r="CA67">
        <f>Distances!CA67/(Times!$C$85)</f>
        <v>-0.72</v>
      </c>
      <c r="CB67">
        <f>Distances!CB67/(Times!$C$85)</f>
        <v>-0.72</v>
      </c>
      <c r="CC67">
        <f>Distances!CC67/(Times!$C$85)</f>
        <v>-0.72</v>
      </c>
      <c r="CD67">
        <f>Distances!CD67/(Times!$C$85)</f>
        <v>-0.72</v>
      </c>
    </row>
    <row r="68" spans="1:82">
      <c r="A68" s="632">
        <v>67</v>
      </c>
      <c r="B68">
        <f>Distances!B68/(Times!$C$85)</f>
        <v>-0.72</v>
      </c>
      <c r="C68">
        <f>Distances!C68/(Times!$C$85)</f>
        <v>-0.72</v>
      </c>
      <c r="D68">
        <f>Distances!D68/(Times!$C$85)</f>
        <v>-0.72</v>
      </c>
      <c r="E68">
        <f>Distances!E68/(Times!$C$85)</f>
        <v>-0.72</v>
      </c>
      <c r="F68">
        <f>Distances!F68/(Times!$C$85)</f>
        <v>-0.72</v>
      </c>
      <c r="G68">
        <f>Distances!G68/(Times!$C$85)</f>
        <v>-0.72</v>
      </c>
      <c r="H68">
        <f>Distances!H68/(Times!$C$85)</f>
        <v>-0.72</v>
      </c>
      <c r="I68">
        <f>Distances!I68/(Times!$C$85)</f>
        <v>-0.72</v>
      </c>
      <c r="J68">
        <f>Distances!J68/(Times!$C$85)</f>
        <v>-0.72</v>
      </c>
      <c r="K68">
        <f>Distances!K68/(Times!$C$85)</f>
        <v>-0.72</v>
      </c>
      <c r="L68">
        <f>Distances!L68/(Times!$C$85)</f>
        <v>-0.72</v>
      </c>
      <c r="M68">
        <f>Distances!M68/(Times!$C$85)</f>
        <v>-0.72</v>
      </c>
      <c r="N68">
        <f>Distances!N68/(Times!$C$85)</f>
        <v>-0.72</v>
      </c>
      <c r="O68">
        <f>Distances!O68/(Times!$C$85)</f>
        <v>-0.72</v>
      </c>
      <c r="P68">
        <f>Distances!P68/(Times!$C$85)</f>
        <v>-0.72</v>
      </c>
      <c r="Q68">
        <f>Distances!Q68/(Times!$C$85)</f>
        <v>-0.72</v>
      </c>
      <c r="R68">
        <f>Distances!R68/(Times!$C$85)</f>
        <v>-0.72</v>
      </c>
      <c r="S68">
        <f>Distances!S68/(Times!$C$85)</f>
        <v>-0.72</v>
      </c>
      <c r="T68">
        <f>Distances!T68/(Times!$C$85)</f>
        <v>-0.72</v>
      </c>
      <c r="U68">
        <f>Distances!U68/(Times!$C$85)</f>
        <v>-0.72</v>
      </c>
      <c r="V68">
        <f>Distances!V68/(Times!$C$85)</f>
        <v>-0.72</v>
      </c>
      <c r="W68">
        <f>Distances!W68/(Times!$C$85)</f>
        <v>-0.72</v>
      </c>
      <c r="X68">
        <f>Distances!X68/(Times!$C$85)</f>
        <v>-0.72</v>
      </c>
      <c r="Y68">
        <f>Distances!Y68/(Times!$C$85)</f>
        <v>-0.72</v>
      </c>
      <c r="Z68">
        <f>Distances!Z68/(Times!$C$85)</f>
        <v>-0.72</v>
      </c>
      <c r="AA68">
        <f>Distances!AA68/(Times!$C$85)</f>
        <v>-0.72</v>
      </c>
      <c r="AB68">
        <f>Distances!AB68/(Times!$C$85)</f>
        <v>-0.72</v>
      </c>
      <c r="AC68">
        <f>Distances!AC68/(Times!$C$85)</f>
        <v>-0.72</v>
      </c>
      <c r="AD68">
        <f>Distances!AD68/(Times!$C$85)</f>
        <v>-0.72</v>
      </c>
      <c r="AE68">
        <f>Distances!AE68/(Times!$C$85)</f>
        <v>-0.72</v>
      </c>
      <c r="AF68">
        <f>Distances!AF68/(Times!$C$85)</f>
        <v>-0.72</v>
      </c>
      <c r="AG68">
        <f>Distances!AG68/(Times!$C$85)</f>
        <v>-0.72</v>
      </c>
      <c r="AH68">
        <f>Distances!AH68/(Times!$C$85)</f>
        <v>-0.72</v>
      </c>
      <c r="AI68">
        <f>Distances!AI68/(Times!$C$85)</f>
        <v>-0.72</v>
      </c>
      <c r="AJ68">
        <f>Distances!AJ68/(Times!$C$85)</f>
        <v>-0.72</v>
      </c>
      <c r="AK68">
        <f>Distances!AK68/(Times!$C$85)</f>
        <v>-0.72</v>
      </c>
      <c r="AL68">
        <f>Distances!AL68/(Times!$C$85)</f>
        <v>-0.72</v>
      </c>
      <c r="AM68">
        <f>Distances!AM68/(Times!$C$85)</f>
        <v>-0.72</v>
      </c>
      <c r="AN68">
        <f>Distances!AN68/(Times!$C$85)</f>
        <v>-0.72</v>
      </c>
      <c r="AO68">
        <f>Distances!AO68/(Times!$C$85)</f>
        <v>-0.72</v>
      </c>
      <c r="AP68">
        <f>Distances!AP68/(Times!$C$85)</f>
        <v>-0.72</v>
      </c>
      <c r="AQ68">
        <f>Distances!AQ68/(Times!$C$85)</f>
        <v>-0.72</v>
      </c>
      <c r="AR68">
        <f>Distances!AR68/(Times!$C$85)</f>
        <v>-0.72</v>
      </c>
      <c r="AS68">
        <f>Distances!AS68/(Times!$C$85)</f>
        <v>-0.72</v>
      </c>
      <c r="AT68">
        <f>Distances!AT68/(Times!$C$85)</f>
        <v>-0.72</v>
      </c>
      <c r="AU68">
        <f>Distances!AU68/(Times!$C$85)</f>
        <v>-0.72</v>
      </c>
      <c r="AV68">
        <f>Distances!AV68/(Times!$C$85)</f>
        <v>-0.72</v>
      </c>
      <c r="AW68">
        <f>Distances!AW68/(Times!$C$85)</f>
        <v>-0.72</v>
      </c>
      <c r="AX68">
        <f>Distances!AX68/(Times!$C$85)</f>
        <v>-0.72</v>
      </c>
      <c r="AY68">
        <f>Distances!AY68/(Times!$C$85)</f>
        <v>-0.72</v>
      </c>
      <c r="AZ68">
        <f>Distances!AZ68/(Times!$C$85)</f>
        <v>-0.72</v>
      </c>
      <c r="BA68">
        <f>Distances!BA68/(Times!$C$85)</f>
        <v>-0.72</v>
      </c>
      <c r="BB68">
        <f>Distances!BB68/(Times!$C$85)</f>
        <v>-0.72</v>
      </c>
      <c r="BC68">
        <f>Distances!BC68/(Times!$C$85)</f>
        <v>-0.72</v>
      </c>
      <c r="BD68">
        <f>Distances!BD68/(Times!$C$85)</f>
        <v>-0.72</v>
      </c>
      <c r="BE68">
        <f>Distances!BE68/(Times!$C$85)</f>
        <v>-0.72</v>
      </c>
      <c r="BF68">
        <f>Distances!BF68/(Times!$C$85)</f>
        <v>-0.72</v>
      </c>
      <c r="BG68">
        <f>Distances!BG68/(Times!$C$85)</f>
        <v>-0.72</v>
      </c>
      <c r="BH68">
        <f>Distances!BH68/(Times!$C$85)</f>
        <v>-0.72</v>
      </c>
      <c r="BI68">
        <f>Distances!BI68/(Times!$C$85)</f>
        <v>-0.72</v>
      </c>
      <c r="BJ68">
        <f>Distances!BJ68/(Times!$C$85)</f>
        <v>-0.72</v>
      </c>
      <c r="BK68">
        <f>Distances!BK68/(Times!$C$85)</f>
        <v>-0.72</v>
      </c>
      <c r="BL68">
        <f>Distances!BL68/(Times!$C$85)</f>
        <v>109.44</v>
      </c>
      <c r="BM68">
        <f>Distances!BM68/(Times!$C$85)</f>
        <v>-0.72</v>
      </c>
      <c r="BN68">
        <f>Distances!BN68/(Times!$C$85)</f>
        <v>-0.72</v>
      </c>
      <c r="BO68">
        <f>Distances!BO68/(Times!$C$85)</f>
        <v>39.6</v>
      </c>
      <c r="BP68">
        <f>Distances!BP68/(Times!$C$85)</f>
        <v>-0.72</v>
      </c>
      <c r="BQ68">
        <f>Distances!BQ68/(Times!$C$85)</f>
        <v>63.36</v>
      </c>
      <c r="BR68">
        <f>Distances!BR68/(Times!$C$85)</f>
        <v>-0.72</v>
      </c>
      <c r="BS68">
        <f>Distances!BS68/(Times!$C$85)</f>
        <v>-0.72</v>
      </c>
      <c r="BT68">
        <f>Distances!BT68/(Times!$C$85)</f>
        <v>-0.72</v>
      </c>
      <c r="BU68">
        <f>Distances!BU68/(Times!$C$85)</f>
        <v>-0.72</v>
      </c>
      <c r="BV68">
        <f>Distances!BV68/(Times!$C$85)</f>
        <v>-0.72</v>
      </c>
      <c r="BW68">
        <f>Distances!BW68/(Times!$C$85)</f>
        <v>-0.72</v>
      </c>
      <c r="BX68">
        <f>Distances!BX68/(Times!$C$85)</f>
        <v>-0.72</v>
      </c>
      <c r="BY68">
        <f>Distances!BY68/(Times!$C$85)</f>
        <v>-0.72</v>
      </c>
      <c r="BZ68">
        <f>Distances!BZ68/(Times!$C$85)</f>
        <v>-0.72</v>
      </c>
      <c r="CA68">
        <f>Distances!CA68/(Times!$C$85)</f>
        <v>-0.72</v>
      </c>
      <c r="CB68">
        <f>Distances!CB68/(Times!$C$85)</f>
        <v>-0.72</v>
      </c>
      <c r="CC68">
        <f>Distances!CC68/(Times!$C$85)</f>
        <v>-0.72</v>
      </c>
      <c r="CD68">
        <f>Distances!CD68/(Times!$C$85)</f>
        <v>-0.72</v>
      </c>
    </row>
    <row r="69" spans="1:82">
      <c r="A69" s="632">
        <v>68</v>
      </c>
      <c r="B69">
        <f>Distances!B69/(Times!$C$85)</f>
        <v>-0.72</v>
      </c>
      <c r="C69">
        <f>Distances!C69/(Times!$C$85)</f>
        <v>-0.72</v>
      </c>
      <c r="D69">
        <f>Distances!D69/(Times!$C$85)</f>
        <v>-0.72</v>
      </c>
      <c r="E69">
        <f>Distances!E69/(Times!$C$85)</f>
        <v>-0.72</v>
      </c>
      <c r="F69">
        <f>Distances!F69/(Times!$C$85)</f>
        <v>-0.72</v>
      </c>
      <c r="G69">
        <f>Distances!G69/(Times!$C$85)</f>
        <v>-0.72</v>
      </c>
      <c r="H69">
        <f>Distances!H69/(Times!$C$85)</f>
        <v>-0.72</v>
      </c>
      <c r="I69">
        <f>Distances!I69/(Times!$C$85)</f>
        <v>-0.72</v>
      </c>
      <c r="J69">
        <f>Distances!J69/(Times!$C$85)</f>
        <v>-0.72</v>
      </c>
      <c r="K69">
        <f>Distances!K69/(Times!$C$85)</f>
        <v>-0.72</v>
      </c>
      <c r="L69">
        <f>Distances!L69/(Times!$C$85)</f>
        <v>-0.72</v>
      </c>
      <c r="M69">
        <f>Distances!M69/(Times!$C$85)</f>
        <v>-0.72</v>
      </c>
      <c r="N69">
        <f>Distances!N69/(Times!$C$85)</f>
        <v>-0.72</v>
      </c>
      <c r="O69">
        <f>Distances!O69/(Times!$C$85)</f>
        <v>-0.72</v>
      </c>
      <c r="P69">
        <f>Distances!P69/(Times!$C$85)</f>
        <v>-0.72</v>
      </c>
      <c r="Q69">
        <f>Distances!Q69/(Times!$C$85)</f>
        <v>-0.72</v>
      </c>
      <c r="R69">
        <f>Distances!R69/(Times!$C$85)</f>
        <v>-0.72</v>
      </c>
      <c r="S69">
        <f>Distances!S69/(Times!$C$85)</f>
        <v>-0.72</v>
      </c>
      <c r="T69">
        <f>Distances!T69/(Times!$C$85)</f>
        <v>-0.72</v>
      </c>
      <c r="U69">
        <f>Distances!U69/(Times!$C$85)</f>
        <v>-0.72</v>
      </c>
      <c r="V69">
        <f>Distances!V69/(Times!$C$85)</f>
        <v>-0.72</v>
      </c>
      <c r="W69">
        <f>Distances!W69/(Times!$C$85)</f>
        <v>-0.72</v>
      </c>
      <c r="X69">
        <f>Distances!X69/(Times!$C$85)</f>
        <v>-0.72</v>
      </c>
      <c r="Y69">
        <f>Distances!Y69/(Times!$C$85)</f>
        <v>-0.72</v>
      </c>
      <c r="Z69">
        <f>Distances!Z69/(Times!$C$85)</f>
        <v>-0.72</v>
      </c>
      <c r="AA69">
        <f>Distances!AA69/(Times!$C$85)</f>
        <v>-0.72</v>
      </c>
      <c r="AB69">
        <f>Distances!AB69/(Times!$C$85)</f>
        <v>-0.72</v>
      </c>
      <c r="AC69">
        <f>Distances!AC69/(Times!$C$85)</f>
        <v>-0.72</v>
      </c>
      <c r="AD69">
        <f>Distances!AD69/(Times!$C$85)</f>
        <v>-0.72</v>
      </c>
      <c r="AE69">
        <f>Distances!AE69/(Times!$C$85)</f>
        <v>-0.72</v>
      </c>
      <c r="AF69">
        <f>Distances!AF69/(Times!$C$85)</f>
        <v>-0.72</v>
      </c>
      <c r="AG69">
        <f>Distances!AG69/(Times!$C$85)</f>
        <v>-0.72</v>
      </c>
      <c r="AH69">
        <f>Distances!AH69/(Times!$C$85)</f>
        <v>-0.72</v>
      </c>
      <c r="AI69">
        <f>Distances!AI69/(Times!$C$85)</f>
        <v>-0.72</v>
      </c>
      <c r="AJ69">
        <f>Distances!AJ69/(Times!$C$85)</f>
        <v>-0.72</v>
      </c>
      <c r="AK69">
        <f>Distances!AK69/(Times!$C$85)</f>
        <v>-0.72</v>
      </c>
      <c r="AL69">
        <f>Distances!AL69/(Times!$C$85)</f>
        <v>-0.72</v>
      </c>
      <c r="AM69">
        <f>Distances!AM69/(Times!$C$85)</f>
        <v>-0.72</v>
      </c>
      <c r="AN69">
        <f>Distances!AN69/(Times!$C$85)</f>
        <v>-0.72</v>
      </c>
      <c r="AO69">
        <f>Distances!AO69/(Times!$C$85)</f>
        <v>-0.72</v>
      </c>
      <c r="AP69">
        <f>Distances!AP69/(Times!$C$85)</f>
        <v>-0.72</v>
      </c>
      <c r="AQ69">
        <f>Distances!AQ69/(Times!$C$85)</f>
        <v>-0.72</v>
      </c>
      <c r="AR69">
        <f>Distances!AR69/(Times!$C$85)</f>
        <v>-0.72</v>
      </c>
      <c r="AS69">
        <f>Distances!AS69/(Times!$C$85)</f>
        <v>-0.72</v>
      </c>
      <c r="AT69">
        <f>Distances!AT69/(Times!$C$85)</f>
        <v>-0.72</v>
      </c>
      <c r="AU69">
        <f>Distances!AU69/(Times!$C$85)</f>
        <v>-0.72</v>
      </c>
      <c r="AV69">
        <f>Distances!AV69/(Times!$C$85)</f>
        <v>-0.72</v>
      </c>
      <c r="AW69">
        <f>Distances!AW69/(Times!$C$85)</f>
        <v>-0.72</v>
      </c>
      <c r="AX69">
        <f>Distances!AX69/(Times!$C$85)</f>
        <v>-0.72</v>
      </c>
      <c r="AY69">
        <f>Distances!AY69/(Times!$C$85)</f>
        <v>-0.72</v>
      </c>
      <c r="AZ69">
        <f>Distances!AZ69/(Times!$C$85)</f>
        <v>-0.72</v>
      </c>
      <c r="BA69">
        <f>Distances!BA69/(Times!$C$85)</f>
        <v>-0.72</v>
      </c>
      <c r="BB69">
        <f>Distances!BB69/(Times!$C$85)</f>
        <v>-0.72</v>
      </c>
      <c r="BC69">
        <f>Distances!BC69/(Times!$C$85)</f>
        <v>-0.72</v>
      </c>
      <c r="BD69">
        <f>Distances!BD69/(Times!$C$85)</f>
        <v>-0.72</v>
      </c>
      <c r="BE69">
        <f>Distances!BE69/(Times!$C$85)</f>
        <v>-0.72</v>
      </c>
      <c r="BF69">
        <f>Distances!BF69/(Times!$C$85)</f>
        <v>-0.72</v>
      </c>
      <c r="BG69">
        <f>Distances!BG69/(Times!$C$85)</f>
        <v>-0.72</v>
      </c>
      <c r="BH69">
        <f>Distances!BH69/(Times!$C$85)</f>
        <v>-0.72</v>
      </c>
      <c r="BI69">
        <f>Distances!BI69/(Times!$C$85)</f>
        <v>-0.72</v>
      </c>
      <c r="BJ69">
        <f>Distances!BJ69/(Times!$C$85)</f>
        <v>-0.72</v>
      </c>
      <c r="BK69">
        <f>Distances!BK69/(Times!$C$85)</f>
        <v>-0.72</v>
      </c>
      <c r="BL69">
        <f>Distances!BL69/(Times!$C$85)</f>
        <v>-0.72</v>
      </c>
      <c r="BM69">
        <f>Distances!BM69/(Times!$C$85)</f>
        <v>84.960000000000008</v>
      </c>
      <c r="BN69">
        <f>Distances!BN69/(Times!$C$85)</f>
        <v>-0.72</v>
      </c>
      <c r="BO69">
        <f>Distances!BO69/(Times!$C$85)</f>
        <v>-0.72</v>
      </c>
      <c r="BP69">
        <f>Distances!BP69/(Times!$C$85)</f>
        <v>63.36</v>
      </c>
      <c r="BQ69">
        <f>Distances!BQ69/(Times!$C$85)</f>
        <v>-0.72</v>
      </c>
      <c r="BR69">
        <f>Distances!BR69/(Times!$C$85)</f>
        <v>40.32</v>
      </c>
      <c r="BS69">
        <f>Distances!BS69/(Times!$C$85)</f>
        <v>-0.72</v>
      </c>
      <c r="BT69">
        <f>Distances!BT69/(Times!$C$85)</f>
        <v>-0.72</v>
      </c>
      <c r="BU69">
        <f>Distances!BU69/(Times!$C$85)</f>
        <v>-0.72</v>
      </c>
      <c r="BV69">
        <f>Distances!BV69/(Times!$C$85)</f>
        <v>-0.72</v>
      </c>
      <c r="BW69">
        <f>Distances!BW69/(Times!$C$85)</f>
        <v>-0.72</v>
      </c>
      <c r="BX69">
        <f>Distances!BX69/(Times!$C$85)</f>
        <v>-0.72</v>
      </c>
      <c r="BY69">
        <f>Distances!BY69/(Times!$C$85)</f>
        <v>-0.72</v>
      </c>
      <c r="BZ69">
        <f>Distances!BZ69/(Times!$C$85)</f>
        <v>-0.72</v>
      </c>
      <c r="CA69">
        <f>Distances!CA69/(Times!$C$85)</f>
        <v>-0.72</v>
      </c>
      <c r="CB69">
        <f>Distances!CB69/(Times!$C$85)</f>
        <v>-0.72</v>
      </c>
      <c r="CC69">
        <f>Distances!CC69/(Times!$C$85)</f>
        <v>-0.72</v>
      </c>
      <c r="CD69">
        <f>Distances!CD69/(Times!$C$85)</f>
        <v>-0.72</v>
      </c>
    </row>
    <row r="70" spans="1:82">
      <c r="A70" s="632">
        <v>69</v>
      </c>
      <c r="B70">
        <f>Distances!B70/(Times!$C$85)</f>
        <v>-0.72</v>
      </c>
      <c r="C70">
        <f>Distances!C70/(Times!$C$85)</f>
        <v>-0.72</v>
      </c>
      <c r="D70">
        <f>Distances!D70/(Times!$C$85)</f>
        <v>-0.72</v>
      </c>
      <c r="E70">
        <f>Distances!E70/(Times!$C$85)</f>
        <v>-0.72</v>
      </c>
      <c r="F70">
        <f>Distances!F70/(Times!$C$85)</f>
        <v>-0.72</v>
      </c>
      <c r="G70">
        <f>Distances!G70/(Times!$C$85)</f>
        <v>-0.72</v>
      </c>
      <c r="H70">
        <f>Distances!H70/(Times!$C$85)</f>
        <v>-0.72</v>
      </c>
      <c r="I70">
        <f>Distances!I70/(Times!$C$85)</f>
        <v>-0.72</v>
      </c>
      <c r="J70">
        <f>Distances!J70/(Times!$C$85)</f>
        <v>-0.72</v>
      </c>
      <c r="K70">
        <f>Distances!K70/(Times!$C$85)</f>
        <v>-0.72</v>
      </c>
      <c r="L70">
        <f>Distances!L70/(Times!$C$85)</f>
        <v>-0.72</v>
      </c>
      <c r="M70">
        <f>Distances!M70/(Times!$C$85)</f>
        <v>-0.72</v>
      </c>
      <c r="N70">
        <f>Distances!N70/(Times!$C$85)</f>
        <v>-0.72</v>
      </c>
      <c r="O70">
        <f>Distances!O70/(Times!$C$85)</f>
        <v>-0.72</v>
      </c>
      <c r="P70">
        <f>Distances!P70/(Times!$C$85)</f>
        <v>-0.72</v>
      </c>
      <c r="Q70">
        <f>Distances!Q70/(Times!$C$85)</f>
        <v>-0.72</v>
      </c>
      <c r="R70">
        <f>Distances!R70/(Times!$C$85)</f>
        <v>-0.72</v>
      </c>
      <c r="S70">
        <f>Distances!S70/(Times!$C$85)</f>
        <v>-0.72</v>
      </c>
      <c r="T70">
        <f>Distances!T70/(Times!$C$85)</f>
        <v>-0.72</v>
      </c>
      <c r="U70">
        <f>Distances!U70/(Times!$C$85)</f>
        <v>-0.72</v>
      </c>
      <c r="V70">
        <f>Distances!V70/(Times!$C$85)</f>
        <v>-0.72</v>
      </c>
      <c r="W70">
        <f>Distances!W70/(Times!$C$85)</f>
        <v>-0.72</v>
      </c>
      <c r="X70">
        <f>Distances!X70/(Times!$C$85)</f>
        <v>-0.72</v>
      </c>
      <c r="Y70">
        <f>Distances!Y70/(Times!$C$85)</f>
        <v>-0.72</v>
      </c>
      <c r="Z70">
        <f>Distances!Z70/(Times!$C$85)</f>
        <v>-0.72</v>
      </c>
      <c r="AA70">
        <f>Distances!AA70/(Times!$C$85)</f>
        <v>-0.72</v>
      </c>
      <c r="AB70">
        <f>Distances!AB70/(Times!$C$85)</f>
        <v>-0.72</v>
      </c>
      <c r="AC70">
        <f>Distances!AC70/(Times!$C$85)</f>
        <v>-0.72</v>
      </c>
      <c r="AD70">
        <f>Distances!AD70/(Times!$C$85)</f>
        <v>-0.72</v>
      </c>
      <c r="AE70">
        <f>Distances!AE70/(Times!$C$85)</f>
        <v>-0.72</v>
      </c>
      <c r="AF70">
        <f>Distances!AF70/(Times!$C$85)</f>
        <v>-0.72</v>
      </c>
      <c r="AG70">
        <f>Distances!AG70/(Times!$C$85)</f>
        <v>-0.72</v>
      </c>
      <c r="AH70">
        <f>Distances!AH70/(Times!$C$85)</f>
        <v>-0.72</v>
      </c>
      <c r="AI70">
        <f>Distances!AI70/(Times!$C$85)</f>
        <v>-0.72</v>
      </c>
      <c r="AJ70">
        <f>Distances!AJ70/(Times!$C$85)</f>
        <v>-0.72</v>
      </c>
      <c r="AK70">
        <f>Distances!AK70/(Times!$C$85)</f>
        <v>-0.72</v>
      </c>
      <c r="AL70">
        <f>Distances!AL70/(Times!$C$85)</f>
        <v>-0.72</v>
      </c>
      <c r="AM70">
        <f>Distances!AM70/(Times!$C$85)</f>
        <v>-0.72</v>
      </c>
      <c r="AN70">
        <f>Distances!AN70/(Times!$C$85)</f>
        <v>-0.72</v>
      </c>
      <c r="AO70">
        <f>Distances!AO70/(Times!$C$85)</f>
        <v>-0.72</v>
      </c>
      <c r="AP70">
        <f>Distances!AP70/(Times!$C$85)</f>
        <v>-0.72</v>
      </c>
      <c r="AQ70">
        <f>Distances!AQ70/(Times!$C$85)</f>
        <v>-0.72</v>
      </c>
      <c r="AR70">
        <f>Distances!AR70/(Times!$C$85)</f>
        <v>-0.72</v>
      </c>
      <c r="AS70">
        <f>Distances!AS70/(Times!$C$85)</f>
        <v>-0.72</v>
      </c>
      <c r="AT70">
        <f>Distances!AT70/(Times!$C$85)</f>
        <v>-0.72</v>
      </c>
      <c r="AU70">
        <f>Distances!AU70/(Times!$C$85)</f>
        <v>-0.72</v>
      </c>
      <c r="AV70">
        <f>Distances!AV70/(Times!$C$85)</f>
        <v>-0.72</v>
      </c>
      <c r="AW70">
        <f>Distances!AW70/(Times!$C$85)</f>
        <v>-0.72</v>
      </c>
      <c r="AX70">
        <f>Distances!AX70/(Times!$C$85)</f>
        <v>-0.72</v>
      </c>
      <c r="AY70">
        <f>Distances!AY70/(Times!$C$85)</f>
        <v>-0.72</v>
      </c>
      <c r="AZ70">
        <f>Distances!AZ70/(Times!$C$85)</f>
        <v>-0.72</v>
      </c>
      <c r="BA70">
        <f>Distances!BA70/(Times!$C$85)</f>
        <v>-0.72</v>
      </c>
      <c r="BB70">
        <f>Distances!BB70/(Times!$C$85)</f>
        <v>-0.72</v>
      </c>
      <c r="BC70">
        <f>Distances!BC70/(Times!$C$85)</f>
        <v>-0.72</v>
      </c>
      <c r="BD70">
        <f>Distances!BD70/(Times!$C$85)</f>
        <v>-0.72</v>
      </c>
      <c r="BE70">
        <f>Distances!BE70/(Times!$C$85)</f>
        <v>-0.72</v>
      </c>
      <c r="BF70">
        <f>Distances!BF70/(Times!$C$85)</f>
        <v>-0.72</v>
      </c>
      <c r="BG70">
        <f>Distances!BG70/(Times!$C$85)</f>
        <v>-0.72</v>
      </c>
      <c r="BH70">
        <f>Distances!BH70/(Times!$C$85)</f>
        <v>-0.72</v>
      </c>
      <c r="BI70">
        <f>Distances!BI70/(Times!$C$85)</f>
        <v>-0.72</v>
      </c>
      <c r="BJ70">
        <f>Distances!BJ70/(Times!$C$85)</f>
        <v>-0.72</v>
      </c>
      <c r="BK70">
        <f>Distances!BK70/(Times!$C$85)</f>
        <v>-0.72</v>
      </c>
      <c r="BL70">
        <f>Distances!BL70/(Times!$C$85)</f>
        <v>-0.72</v>
      </c>
      <c r="BM70">
        <f>Distances!BM70/(Times!$C$85)</f>
        <v>-0.72</v>
      </c>
      <c r="BN70">
        <f>Distances!BN70/(Times!$C$85)</f>
        <v>54.72</v>
      </c>
      <c r="BO70">
        <f>Distances!BO70/(Times!$C$85)</f>
        <v>-0.72</v>
      </c>
      <c r="BP70">
        <f>Distances!BP70/(Times!$C$85)</f>
        <v>-0.72</v>
      </c>
      <c r="BQ70">
        <f>Distances!BQ70/(Times!$C$85)</f>
        <v>40.32</v>
      </c>
      <c r="BR70">
        <f>Distances!BR70/(Times!$C$85)</f>
        <v>-0.72</v>
      </c>
      <c r="BS70">
        <f>Distances!BS70/(Times!$C$85)</f>
        <v>37.440000000000005</v>
      </c>
      <c r="BT70">
        <f>Distances!BT70/(Times!$C$85)</f>
        <v>-0.72</v>
      </c>
      <c r="BU70">
        <f>Distances!BU70/(Times!$C$85)</f>
        <v>-0.72</v>
      </c>
      <c r="BV70">
        <f>Distances!BV70/(Times!$C$85)</f>
        <v>-0.72</v>
      </c>
      <c r="BW70">
        <f>Distances!BW70/(Times!$C$85)</f>
        <v>-0.72</v>
      </c>
      <c r="BX70">
        <f>Distances!BX70/(Times!$C$85)</f>
        <v>-0.72</v>
      </c>
      <c r="BY70">
        <f>Distances!BY70/(Times!$C$85)</f>
        <v>-0.72</v>
      </c>
      <c r="BZ70">
        <f>Distances!BZ70/(Times!$C$85)</f>
        <v>133.92000000000002</v>
      </c>
      <c r="CA70">
        <f>Distances!CA70/(Times!$C$85)</f>
        <v>65.52</v>
      </c>
      <c r="CB70">
        <f>Distances!CB70/(Times!$C$85)</f>
        <v>-0.72</v>
      </c>
      <c r="CC70">
        <f>Distances!CC70/(Times!$C$85)</f>
        <v>-0.72</v>
      </c>
      <c r="CD70">
        <f>Distances!CD70/(Times!$C$85)</f>
        <v>-0.72</v>
      </c>
    </row>
    <row r="71" spans="1:82">
      <c r="A71" s="632">
        <v>70</v>
      </c>
      <c r="B71">
        <f>Distances!B71/(Times!$C$85)</f>
        <v>-0.72</v>
      </c>
      <c r="C71">
        <f>Distances!C71/(Times!$C$85)</f>
        <v>-0.72</v>
      </c>
      <c r="D71">
        <f>Distances!D71/(Times!$C$85)</f>
        <v>-0.72</v>
      </c>
      <c r="E71">
        <f>Distances!E71/(Times!$C$85)</f>
        <v>-0.72</v>
      </c>
      <c r="F71">
        <f>Distances!F71/(Times!$C$85)</f>
        <v>-0.72</v>
      </c>
      <c r="G71">
        <f>Distances!G71/(Times!$C$85)</f>
        <v>-0.72</v>
      </c>
      <c r="H71">
        <f>Distances!H71/(Times!$C$85)</f>
        <v>-0.72</v>
      </c>
      <c r="I71">
        <f>Distances!I71/(Times!$C$85)</f>
        <v>-0.72</v>
      </c>
      <c r="J71">
        <f>Distances!J71/(Times!$C$85)</f>
        <v>-0.72</v>
      </c>
      <c r="K71">
        <f>Distances!K71/(Times!$C$85)</f>
        <v>-0.72</v>
      </c>
      <c r="L71">
        <f>Distances!L71/(Times!$C$85)</f>
        <v>-0.72</v>
      </c>
      <c r="M71">
        <f>Distances!M71/(Times!$C$85)</f>
        <v>-0.72</v>
      </c>
      <c r="N71">
        <f>Distances!N71/(Times!$C$85)</f>
        <v>-0.72</v>
      </c>
      <c r="O71">
        <f>Distances!O71/(Times!$C$85)</f>
        <v>-0.72</v>
      </c>
      <c r="P71">
        <f>Distances!P71/(Times!$C$85)</f>
        <v>-0.72</v>
      </c>
      <c r="Q71">
        <f>Distances!Q71/(Times!$C$85)</f>
        <v>-0.72</v>
      </c>
      <c r="R71">
        <f>Distances!R71/(Times!$C$85)</f>
        <v>-0.72</v>
      </c>
      <c r="S71">
        <f>Distances!S71/(Times!$C$85)</f>
        <v>-0.72</v>
      </c>
      <c r="T71">
        <f>Distances!T71/(Times!$C$85)</f>
        <v>-0.72</v>
      </c>
      <c r="U71">
        <f>Distances!U71/(Times!$C$85)</f>
        <v>-0.72</v>
      </c>
      <c r="V71">
        <f>Distances!V71/(Times!$C$85)</f>
        <v>-0.72</v>
      </c>
      <c r="W71">
        <f>Distances!W71/(Times!$C$85)</f>
        <v>-0.72</v>
      </c>
      <c r="X71">
        <f>Distances!X71/(Times!$C$85)</f>
        <v>-0.72</v>
      </c>
      <c r="Y71">
        <f>Distances!Y71/(Times!$C$85)</f>
        <v>-0.72</v>
      </c>
      <c r="Z71">
        <f>Distances!Z71/(Times!$C$85)</f>
        <v>-0.72</v>
      </c>
      <c r="AA71">
        <f>Distances!AA71/(Times!$C$85)</f>
        <v>-0.72</v>
      </c>
      <c r="AB71">
        <f>Distances!AB71/(Times!$C$85)</f>
        <v>-0.72</v>
      </c>
      <c r="AC71">
        <f>Distances!AC71/(Times!$C$85)</f>
        <v>-0.72</v>
      </c>
      <c r="AD71">
        <f>Distances!AD71/(Times!$C$85)</f>
        <v>-0.72</v>
      </c>
      <c r="AE71">
        <f>Distances!AE71/(Times!$C$85)</f>
        <v>-0.72</v>
      </c>
      <c r="AF71">
        <f>Distances!AF71/(Times!$C$85)</f>
        <v>-0.72</v>
      </c>
      <c r="AG71">
        <f>Distances!AG71/(Times!$C$85)</f>
        <v>-0.72</v>
      </c>
      <c r="AH71">
        <f>Distances!AH71/(Times!$C$85)</f>
        <v>-0.72</v>
      </c>
      <c r="AI71">
        <f>Distances!AI71/(Times!$C$85)</f>
        <v>-0.72</v>
      </c>
      <c r="AJ71">
        <f>Distances!AJ71/(Times!$C$85)</f>
        <v>-0.72</v>
      </c>
      <c r="AK71">
        <f>Distances!AK71/(Times!$C$85)</f>
        <v>-0.72</v>
      </c>
      <c r="AL71">
        <f>Distances!AL71/(Times!$C$85)</f>
        <v>-0.72</v>
      </c>
      <c r="AM71">
        <f>Distances!AM71/(Times!$C$85)</f>
        <v>-0.72</v>
      </c>
      <c r="AN71">
        <f>Distances!AN71/(Times!$C$85)</f>
        <v>-0.72</v>
      </c>
      <c r="AO71">
        <f>Distances!AO71/(Times!$C$85)</f>
        <v>-0.72</v>
      </c>
      <c r="AP71">
        <f>Distances!AP71/(Times!$C$85)</f>
        <v>-0.72</v>
      </c>
      <c r="AQ71">
        <f>Distances!AQ71/(Times!$C$85)</f>
        <v>-0.72</v>
      </c>
      <c r="AR71">
        <f>Distances!AR71/(Times!$C$85)</f>
        <v>-0.72</v>
      </c>
      <c r="AS71">
        <f>Distances!AS71/(Times!$C$85)</f>
        <v>-0.72</v>
      </c>
      <c r="AT71">
        <f>Distances!AT71/(Times!$C$85)</f>
        <v>-0.72</v>
      </c>
      <c r="AU71">
        <f>Distances!AU71/(Times!$C$85)</f>
        <v>-0.72</v>
      </c>
      <c r="AV71">
        <f>Distances!AV71/(Times!$C$85)</f>
        <v>-0.72</v>
      </c>
      <c r="AW71">
        <f>Distances!AW71/(Times!$C$85)</f>
        <v>-0.72</v>
      </c>
      <c r="AX71">
        <f>Distances!AX71/(Times!$C$85)</f>
        <v>-0.72</v>
      </c>
      <c r="AY71">
        <f>Distances!AY71/(Times!$C$85)</f>
        <v>-0.72</v>
      </c>
      <c r="AZ71">
        <f>Distances!AZ71/(Times!$C$85)</f>
        <v>-0.72</v>
      </c>
      <c r="BA71">
        <f>Distances!BA71/(Times!$C$85)</f>
        <v>-0.72</v>
      </c>
      <c r="BB71">
        <f>Distances!BB71/(Times!$C$85)</f>
        <v>126.72</v>
      </c>
      <c r="BC71">
        <f>Distances!BC71/(Times!$C$85)</f>
        <v>-0.72</v>
      </c>
      <c r="BD71">
        <f>Distances!BD71/(Times!$C$85)</f>
        <v>-0.72</v>
      </c>
      <c r="BE71">
        <f>Distances!BE71/(Times!$C$85)</f>
        <v>-0.72</v>
      </c>
      <c r="BF71">
        <f>Distances!BF71/(Times!$C$85)</f>
        <v>-0.72</v>
      </c>
      <c r="BG71">
        <f>Distances!BG71/(Times!$C$85)</f>
        <v>-0.72</v>
      </c>
      <c r="BH71">
        <f>Distances!BH71/(Times!$C$85)</f>
        <v>-0.72</v>
      </c>
      <c r="BI71">
        <f>Distances!BI71/(Times!$C$85)</f>
        <v>-0.72</v>
      </c>
      <c r="BJ71">
        <f>Distances!BJ71/(Times!$C$85)</f>
        <v>-0.72</v>
      </c>
      <c r="BK71">
        <f>Distances!BK71/(Times!$C$85)</f>
        <v>-0.72</v>
      </c>
      <c r="BL71">
        <f>Distances!BL71/(Times!$C$85)</f>
        <v>-0.72</v>
      </c>
      <c r="BM71">
        <f>Distances!BM71/(Times!$C$85)</f>
        <v>-0.72</v>
      </c>
      <c r="BN71">
        <f>Distances!BN71/(Times!$C$85)</f>
        <v>-0.72</v>
      </c>
      <c r="BO71">
        <f>Distances!BO71/(Times!$C$85)</f>
        <v>-0.72</v>
      </c>
      <c r="BP71">
        <f>Distances!BP71/(Times!$C$85)</f>
        <v>-0.72</v>
      </c>
      <c r="BQ71">
        <f>Distances!BQ71/(Times!$C$85)</f>
        <v>-0.72</v>
      </c>
      <c r="BR71">
        <f>Distances!BR71/(Times!$C$85)</f>
        <v>37.440000000000005</v>
      </c>
      <c r="BS71">
        <f>Distances!BS71/(Times!$C$85)</f>
        <v>-0.72</v>
      </c>
      <c r="BT71">
        <f>Distances!BT71/(Times!$C$85)</f>
        <v>61.92</v>
      </c>
      <c r="BU71">
        <f>Distances!BU71/(Times!$C$85)</f>
        <v>-0.72</v>
      </c>
      <c r="BV71">
        <f>Distances!BV71/(Times!$C$85)</f>
        <v>-0.72</v>
      </c>
      <c r="BW71">
        <f>Distances!BW71/(Times!$C$85)</f>
        <v>-0.72</v>
      </c>
      <c r="BX71">
        <f>Distances!BX71/(Times!$C$85)</f>
        <v>-0.72</v>
      </c>
      <c r="BY71">
        <f>Distances!BY71/(Times!$C$85)</f>
        <v>-0.72</v>
      </c>
      <c r="BZ71">
        <f>Distances!BZ71/(Times!$C$85)</f>
        <v>-0.72</v>
      </c>
      <c r="CA71">
        <f>Distances!CA71/(Times!$C$85)</f>
        <v>-0.72</v>
      </c>
      <c r="CB71">
        <f>Distances!CB71/(Times!$C$85)</f>
        <v>-0.72</v>
      </c>
      <c r="CC71">
        <f>Distances!CC71/(Times!$C$85)</f>
        <v>-0.72</v>
      </c>
      <c r="CD71">
        <f>Distances!CD71/(Times!$C$85)</f>
        <v>-0.72</v>
      </c>
    </row>
    <row r="72" spans="1:82">
      <c r="A72" s="632">
        <v>71</v>
      </c>
      <c r="B72">
        <f>Distances!B72/(Times!$C$85)</f>
        <v>-0.72</v>
      </c>
      <c r="C72">
        <f>Distances!C72/(Times!$C$85)</f>
        <v>-0.72</v>
      </c>
      <c r="D72">
        <f>Distances!D72/(Times!$C$85)</f>
        <v>-0.72</v>
      </c>
      <c r="E72">
        <f>Distances!E72/(Times!$C$85)</f>
        <v>-0.72</v>
      </c>
      <c r="F72">
        <f>Distances!F72/(Times!$C$85)</f>
        <v>-0.72</v>
      </c>
      <c r="G72">
        <f>Distances!G72/(Times!$C$85)</f>
        <v>-0.72</v>
      </c>
      <c r="H72">
        <f>Distances!H72/(Times!$C$85)</f>
        <v>-0.72</v>
      </c>
      <c r="I72">
        <f>Distances!I72/(Times!$C$85)</f>
        <v>-0.72</v>
      </c>
      <c r="J72">
        <f>Distances!J72/(Times!$C$85)</f>
        <v>-0.72</v>
      </c>
      <c r="K72">
        <f>Distances!K72/(Times!$C$85)</f>
        <v>-0.72</v>
      </c>
      <c r="L72">
        <f>Distances!L72/(Times!$C$85)</f>
        <v>-0.72</v>
      </c>
      <c r="M72">
        <f>Distances!M72/(Times!$C$85)</f>
        <v>-0.72</v>
      </c>
      <c r="N72">
        <f>Distances!N72/(Times!$C$85)</f>
        <v>-0.72</v>
      </c>
      <c r="O72">
        <f>Distances!O72/(Times!$C$85)</f>
        <v>-0.72</v>
      </c>
      <c r="P72">
        <f>Distances!P72/(Times!$C$85)</f>
        <v>-0.72</v>
      </c>
      <c r="Q72">
        <f>Distances!Q72/(Times!$C$85)</f>
        <v>-0.72</v>
      </c>
      <c r="R72">
        <f>Distances!R72/(Times!$C$85)</f>
        <v>-0.72</v>
      </c>
      <c r="S72">
        <f>Distances!S72/(Times!$C$85)</f>
        <v>-0.72</v>
      </c>
      <c r="T72">
        <f>Distances!T72/(Times!$C$85)</f>
        <v>-0.72</v>
      </c>
      <c r="U72">
        <f>Distances!U72/(Times!$C$85)</f>
        <v>-0.72</v>
      </c>
      <c r="V72">
        <f>Distances!V72/(Times!$C$85)</f>
        <v>-0.72</v>
      </c>
      <c r="W72">
        <f>Distances!W72/(Times!$C$85)</f>
        <v>-0.72</v>
      </c>
      <c r="X72">
        <f>Distances!X72/(Times!$C$85)</f>
        <v>-0.72</v>
      </c>
      <c r="Y72">
        <f>Distances!Y72/(Times!$C$85)</f>
        <v>-0.72</v>
      </c>
      <c r="Z72">
        <f>Distances!Z72/(Times!$C$85)</f>
        <v>-0.72</v>
      </c>
      <c r="AA72">
        <f>Distances!AA72/(Times!$C$85)</f>
        <v>-0.72</v>
      </c>
      <c r="AB72">
        <f>Distances!AB72/(Times!$C$85)</f>
        <v>-0.72</v>
      </c>
      <c r="AC72">
        <f>Distances!AC72/(Times!$C$85)</f>
        <v>-0.72</v>
      </c>
      <c r="AD72">
        <f>Distances!AD72/(Times!$C$85)</f>
        <v>-0.72</v>
      </c>
      <c r="AE72">
        <f>Distances!AE72/(Times!$C$85)</f>
        <v>-0.72</v>
      </c>
      <c r="AF72">
        <f>Distances!AF72/(Times!$C$85)</f>
        <v>-0.72</v>
      </c>
      <c r="AG72">
        <f>Distances!AG72/(Times!$C$85)</f>
        <v>-0.72</v>
      </c>
      <c r="AH72">
        <f>Distances!AH72/(Times!$C$85)</f>
        <v>-0.72</v>
      </c>
      <c r="AI72">
        <f>Distances!AI72/(Times!$C$85)</f>
        <v>-0.72</v>
      </c>
      <c r="AJ72">
        <f>Distances!AJ72/(Times!$C$85)</f>
        <v>-0.72</v>
      </c>
      <c r="AK72">
        <f>Distances!AK72/(Times!$C$85)</f>
        <v>-0.72</v>
      </c>
      <c r="AL72">
        <f>Distances!AL72/(Times!$C$85)</f>
        <v>-0.72</v>
      </c>
      <c r="AM72">
        <f>Distances!AM72/(Times!$C$85)</f>
        <v>-0.72</v>
      </c>
      <c r="AN72">
        <f>Distances!AN72/(Times!$C$85)</f>
        <v>-0.72</v>
      </c>
      <c r="AO72">
        <f>Distances!AO72/(Times!$C$85)</f>
        <v>-0.72</v>
      </c>
      <c r="AP72">
        <f>Distances!AP72/(Times!$C$85)</f>
        <v>-0.72</v>
      </c>
      <c r="AQ72">
        <f>Distances!AQ72/(Times!$C$85)</f>
        <v>-0.72</v>
      </c>
      <c r="AR72">
        <f>Distances!AR72/(Times!$C$85)</f>
        <v>-0.72</v>
      </c>
      <c r="AS72">
        <f>Distances!AS72/(Times!$C$85)</f>
        <v>-0.72</v>
      </c>
      <c r="AT72">
        <f>Distances!AT72/(Times!$C$85)</f>
        <v>-0.72</v>
      </c>
      <c r="AU72">
        <f>Distances!AU72/(Times!$C$85)</f>
        <v>-0.72</v>
      </c>
      <c r="AV72">
        <f>Distances!AV72/(Times!$C$85)</f>
        <v>-0.72</v>
      </c>
      <c r="AW72">
        <f>Distances!AW72/(Times!$C$85)</f>
        <v>-0.72</v>
      </c>
      <c r="AX72">
        <f>Distances!AX72/(Times!$C$85)</f>
        <v>-0.72</v>
      </c>
      <c r="AY72">
        <f>Distances!AY72/(Times!$C$85)</f>
        <v>-0.72</v>
      </c>
      <c r="AZ72">
        <f>Distances!AZ72/(Times!$C$85)</f>
        <v>-0.72</v>
      </c>
      <c r="BA72">
        <f>Distances!BA72/(Times!$C$85)</f>
        <v>-0.72</v>
      </c>
      <c r="BB72">
        <f>Distances!BB72/(Times!$C$85)</f>
        <v>-0.72</v>
      </c>
      <c r="BC72">
        <f>Distances!BC72/(Times!$C$85)</f>
        <v>118.8</v>
      </c>
      <c r="BD72">
        <f>Distances!BD72/(Times!$C$85)</f>
        <v>-0.72</v>
      </c>
      <c r="BE72">
        <f>Distances!BE72/(Times!$C$85)</f>
        <v>-0.72</v>
      </c>
      <c r="BF72">
        <f>Distances!BF72/(Times!$C$85)</f>
        <v>-0.72</v>
      </c>
      <c r="BG72">
        <f>Distances!BG72/(Times!$C$85)</f>
        <v>-0.72</v>
      </c>
      <c r="BH72">
        <f>Distances!BH72/(Times!$C$85)</f>
        <v>-0.72</v>
      </c>
      <c r="BI72">
        <f>Distances!BI72/(Times!$C$85)</f>
        <v>-0.72</v>
      </c>
      <c r="BJ72">
        <f>Distances!BJ72/(Times!$C$85)</f>
        <v>-0.72</v>
      </c>
      <c r="BK72">
        <f>Distances!BK72/(Times!$C$85)</f>
        <v>-0.72</v>
      </c>
      <c r="BL72">
        <f>Distances!BL72/(Times!$C$85)</f>
        <v>-0.72</v>
      </c>
      <c r="BM72">
        <f>Distances!BM72/(Times!$C$85)</f>
        <v>-0.72</v>
      </c>
      <c r="BN72">
        <f>Distances!BN72/(Times!$C$85)</f>
        <v>-0.72</v>
      </c>
      <c r="BO72">
        <f>Distances!BO72/(Times!$C$85)</f>
        <v>-0.72</v>
      </c>
      <c r="BP72">
        <f>Distances!BP72/(Times!$C$85)</f>
        <v>-0.72</v>
      </c>
      <c r="BQ72">
        <f>Distances!BQ72/(Times!$C$85)</f>
        <v>-0.72</v>
      </c>
      <c r="BR72">
        <f>Distances!BR72/(Times!$C$85)</f>
        <v>-0.72</v>
      </c>
      <c r="BS72">
        <f>Distances!BS72/(Times!$C$85)</f>
        <v>61.92</v>
      </c>
      <c r="BT72">
        <f>Distances!BT72/(Times!$C$85)</f>
        <v>-0.72</v>
      </c>
      <c r="BU72">
        <f>Distances!BU72/(Times!$C$85)</f>
        <v>15.84</v>
      </c>
      <c r="BV72">
        <f>Distances!BV72/(Times!$C$85)</f>
        <v>-0.72</v>
      </c>
      <c r="BW72">
        <f>Distances!BW72/(Times!$C$85)</f>
        <v>-0.72</v>
      </c>
      <c r="BX72">
        <f>Distances!BX72/(Times!$C$85)</f>
        <v>-0.72</v>
      </c>
      <c r="BY72">
        <f>Distances!BY72/(Times!$C$85)</f>
        <v>-0.72</v>
      </c>
      <c r="BZ72">
        <f>Distances!BZ72/(Times!$C$85)</f>
        <v>-0.72</v>
      </c>
      <c r="CA72">
        <f>Distances!CA72/(Times!$C$85)</f>
        <v>-0.72</v>
      </c>
      <c r="CB72">
        <f>Distances!CB72/(Times!$C$85)</f>
        <v>-0.72</v>
      </c>
      <c r="CC72">
        <f>Distances!CC72/(Times!$C$85)</f>
        <v>-0.72</v>
      </c>
      <c r="CD72">
        <f>Distances!CD72/(Times!$C$85)</f>
        <v>-0.72</v>
      </c>
    </row>
    <row r="73" spans="1:82">
      <c r="A73" s="632">
        <v>72</v>
      </c>
      <c r="B73">
        <f>Distances!B73/(Times!$C$85)</f>
        <v>-0.72</v>
      </c>
      <c r="C73">
        <f>Distances!C73/(Times!$C$85)</f>
        <v>-0.72</v>
      </c>
      <c r="D73">
        <f>Distances!D73/(Times!$C$85)</f>
        <v>-0.72</v>
      </c>
      <c r="E73">
        <f>Distances!E73/(Times!$C$85)</f>
        <v>-0.72</v>
      </c>
      <c r="F73">
        <f>Distances!F73/(Times!$C$85)</f>
        <v>-0.72</v>
      </c>
      <c r="G73">
        <f>Distances!G73/(Times!$C$85)</f>
        <v>-0.72</v>
      </c>
      <c r="H73">
        <f>Distances!H73/(Times!$C$85)</f>
        <v>-0.72</v>
      </c>
      <c r="I73">
        <f>Distances!I73/(Times!$C$85)</f>
        <v>-0.72</v>
      </c>
      <c r="J73">
        <f>Distances!J73/(Times!$C$85)</f>
        <v>-0.72</v>
      </c>
      <c r="K73">
        <f>Distances!K73/(Times!$C$85)</f>
        <v>-0.72</v>
      </c>
      <c r="L73">
        <f>Distances!L73/(Times!$C$85)</f>
        <v>-0.72</v>
      </c>
      <c r="M73">
        <f>Distances!M73/(Times!$C$85)</f>
        <v>-0.72</v>
      </c>
      <c r="N73">
        <f>Distances!N73/(Times!$C$85)</f>
        <v>-0.72</v>
      </c>
      <c r="O73">
        <f>Distances!O73/(Times!$C$85)</f>
        <v>-0.72</v>
      </c>
      <c r="P73">
        <f>Distances!P73/(Times!$C$85)</f>
        <v>-0.72</v>
      </c>
      <c r="Q73">
        <f>Distances!Q73/(Times!$C$85)</f>
        <v>-0.72</v>
      </c>
      <c r="R73">
        <f>Distances!R73/(Times!$C$85)</f>
        <v>-0.72</v>
      </c>
      <c r="S73">
        <f>Distances!S73/(Times!$C$85)</f>
        <v>-0.72</v>
      </c>
      <c r="T73">
        <f>Distances!T73/(Times!$C$85)</f>
        <v>-0.72</v>
      </c>
      <c r="U73">
        <f>Distances!U73/(Times!$C$85)</f>
        <v>-0.72</v>
      </c>
      <c r="V73">
        <f>Distances!V73/(Times!$C$85)</f>
        <v>-0.72</v>
      </c>
      <c r="W73">
        <f>Distances!W73/(Times!$C$85)</f>
        <v>48.24</v>
      </c>
      <c r="X73">
        <f>Distances!X73/(Times!$C$85)</f>
        <v>-0.72</v>
      </c>
      <c r="Y73">
        <f>Distances!Y73/(Times!$C$85)</f>
        <v>-0.72</v>
      </c>
      <c r="Z73">
        <f>Distances!Z73/(Times!$C$85)</f>
        <v>-0.72</v>
      </c>
      <c r="AA73">
        <f>Distances!AA73/(Times!$C$85)</f>
        <v>-0.72</v>
      </c>
      <c r="AB73">
        <f>Distances!AB73/(Times!$C$85)</f>
        <v>-0.72</v>
      </c>
      <c r="AC73">
        <f>Distances!AC73/(Times!$C$85)</f>
        <v>-0.72</v>
      </c>
      <c r="AD73">
        <f>Distances!AD73/(Times!$C$85)</f>
        <v>-0.72</v>
      </c>
      <c r="AE73">
        <f>Distances!AE73/(Times!$C$85)</f>
        <v>-0.72</v>
      </c>
      <c r="AF73">
        <f>Distances!AF73/(Times!$C$85)</f>
        <v>-0.72</v>
      </c>
      <c r="AG73">
        <f>Distances!AG73/(Times!$C$85)</f>
        <v>-0.72</v>
      </c>
      <c r="AH73">
        <f>Distances!AH73/(Times!$C$85)</f>
        <v>-0.72</v>
      </c>
      <c r="AI73">
        <f>Distances!AI73/(Times!$C$85)</f>
        <v>-0.72</v>
      </c>
      <c r="AJ73">
        <f>Distances!AJ73/(Times!$C$85)</f>
        <v>-0.72</v>
      </c>
      <c r="AK73">
        <f>Distances!AK73/(Times!$C$85)</f>
        <v>-0.72</v>
      </c>
      <c r="AL73">
        <f>Distances!AL73/(Times!$C$85)</f>
        <v>-0.72</v>
      </c>
      <c r="AM73">
        <f>Distances!AM73/(Times!$C$85)</f>
        <v>-0.72</v>
      </c>
      <c r="AN73">
        <f>Distances!AN73/(Times!$C$85)</f>
        <v>-0.72</v>
      </c>
      <c r="AO73">
        <f>Distances!AO73/(Times!$C$85)</f>
        <v>-0.72</v>
      </c>
      <c r="AP73">
        <f>Distances!AP73/(Times!$C$85)</f>
        <v>-0.72</v>
      </c>
      <c r="AQ73">
        <f>Distances!AQ73/(Times!$C$85)</f>
        <v>-0.72</v>
      </c>
      <c r="AR73">
        <f>Distances!AR73/(Times!$C$85)</f>
        <v>-0.72</v>
      </c>
      <c r="AS73">
        <f>Distances!AS73/(Times!$C$85)</f>
        <v>-0.72</v>
      </c>
      <c r="AT73">
        <f>Distances!AT73/(Times!$C$85)</f>
        <v>-0.72</v>
      </c>
      <c r="AU73">
        <f>Distances!AU73/(Times!$C$85)</f>
        <v>-0.72</v>
      </c>
      <c r="AV73">
        <f>Distances!AV73/(Times!$C$85)</f>
        <v>-0.72</v>
      </c>
      <c r="AW73">
        <f>Distances!AW73/(Times!$C$85)</f>
        <v>-0.72</v>
      </c>
      <c r="AX73">
        <f>Distances!AX73/(Times!$C$85)</f>
        <v>-0.72</v>
      </c>
      <c r="AY73">
        <f>Distances!AY73/(Times!$C$85)</f>
        <v>-0.72</v>
      </c>
      <c r="AZ73">
        <f>Distances!AZ73/(Times!$C$85)</f>
        <v>-0.72</v>
      </c>
      <c r="BA73">
        <f>Distances!BA73/(Times!$C$85)</f>
        <v>-0.72</v>
      </c>
      <c r="BB73">
        <f>Distances!BB73/(Times!$C$85)</f>
        <v>-0.72</v>
      </c>
      <c r="BC73">
        <f>Distances!BC73/(Times!$C$85)</f>
        <v>-0.72</v>
      </c>
      <c r="BD73">
        <f>Distances!BD73/(Times!$C$85)</f>
        <v>-0.72</v>
      </c>
      <c r="BE73">
        <f>Distances!BE73/(Times!$C$85)</f>
        <v>-0.72</v>
      </c>
      <c r="BF73">
        <f>Distances!BF73/(Times!$C$85)</f>
        <v>-0.72</v>
      </c>
      <c r="BG73">
        <f>Distances!BG73/(Times!$C$85)</f>
        <v>-0.72</v>
      </c>
      <c r="BH73">
        <f>Distances!BH73/(Times!$C$85)</f>
        <v>-0.72</v>
      </c>
      <c r="BI73">
        <f>Distances!BI73/(Times!$C$85)</f>
        <v>-0.72</v>
      </c>
      <c r="BJ73">
        <f>Distances!BJ73/(Times!$C$85)</f>
        <v>-0.72</v>
      </c>
      <c r="BK73">
        <f>Distances!BK73/(Times!$C$85)</f>
        <v>-0.72</v>
      </c>
      <c r="BL73">
        <f>Distances!BL73/(Times!$C$85)</f>
        <v>-0.72</v>
      </c>
      <c r="BM73">
        <f>Distances!BM73/(Times!$C$85)</f>
        <v>-0.72</v>
      </c>
      <c r="BN73">
        <f>Distances!BN73/(Times!$C$85)</f>
        <v>-0.72</v>
      </c>
      <c r="BO73">
        <f>Distances!BO73/(Times!$C$85)</f>
        <v>-0.72</v>
      </c>
      <c r="BP73">
        <f>Distances!BP73/(Times!$C$85)</f>
        <v>-0.72</v>
      </c>
      <c r="BQ73">
        <f>Distances!BQ73/(Times!$C$85)</f>
        <v>-0.72</v>
      </c>
      <c r="BR73">
        <f>Distances!BR73/(Times!$C$85)</f>
        <v>-0.72</v>
      </c>
      <c r="BS73">
        <f>Distances!BS73/(Times!$C$85)</f>
        <v>-0.72</v>
      </c>
      <c r="BT73">
        <f>Distances!BT73/(Times!$C$85)</f>
        <v>15.84</v>
      </c>
      <c r="BU73">
        <f>Distances!BU73/(Times!$C$85)</f>
        <v>-0.72</v>
      </c>
      <c r="BV73">
        <f>Distances!BV73/(Times!$C$85)</f>
        <v>27.36</v>
      </c>
      <c r="BW73">
        <f>Distances!BW73/(Times!$C$85)</f>
        <v>-0.72</v>
      </c>
      <c r="BX73">
        <f>Distances!BX73/(Times!$C$85)</f>
        <v>-0.72</v>
      </c>
      <c r="BY73">
        <f>Distances!BY73/(Times!$C$85)</f>
        <v>-0.72</v>
      </c>
      <c r="BZ73">
        <f>Distances!BZ73/(Times!$C$85)</f>
        <v>-0.72</v>
      </c>
      <c r="CA73">
        <f>Distances!CA73/(Times!$C$85)</f>
        <v>-0.72</v>
      </c>
      <c r="CB73">
        <f>Distances!CB73/(Times!$C$85)</f>
        <v>-0.72</v>
      </c>
      <c r="CC73">
        <f>Distances!CC73/(Times!$C$85)</f>
        <v>-0.72</v>
      </c>
      <c r="CD73">
        <f>Distances!CD73/(Times!$C$85)</f>
        <v>-0.72</v>
      </c>
    </row>
    <row r="74" spans="1:82">
      <c r="A74" s="632">
        <v>73</v>
      </c>
      <c r="B74">
        <f>Distances!B74/(Times!$C$85)</f>
        <v>-0.72</v>
      </c>
      <c r="C74">
        <f>Distances!C74/(Times!$C$85)</f>
        <v>-0.72</v>
      </c>
      <c r="D74">
        <f>Distances!D74/(Times!$C$85)</f>
        <v>-0.72</v>
      </c>
      <c r="E74">
        <f>Distances!E74/(Times!$C$85)</f>
        <v>-0.72</v>
      </c>
      <c r="F74">
        <f>Distances!F74/(Times!$C$85)</f>
        <v>-0.72</v>
      </c>
      <c r="G74">
        <f>Distances!G74/(Times!$C$85)</f>
        <v>-0.72</v>
      </c>
      <c r="H74">
        <f>Distances!H74/(Times!$C$85)</f>
        <v>-0.72</v>
      </c>
      <c r="I74">
        <f>Distances!I74/(Times!$C$85)</f>
        <v>-0.72</v>
      </c>
      <c r="J74">
        <f>Distances!J74/(Times!$C$85)</f>
        <v>-0.72</v>
      </c>
      <c r="K74">
        <f>Distances!K74/(Times!$C$85)</f>
        <v>-0.72</v>
      </c>
      <c r="L74">
        <f>Distances!L74/(Times!$C$85)</f>
        <v>-0.72</v>
      </c>
      <c r="M74">
        <f>Distances!M74/(Times!$C$85)</f>
        <v>-0.72</v>
      </c>
      <c r="N74">
        <f>Distances!N74/(Times!$C$85)</f>
        <v>-0.72</v>
      </c>
      <c r="O74">
        <f>Distances!O74/(Times!$C$85)</f>
        <v>-0.72</v>
      </c>
      <c r="P74">
        <f>Distances!P74/(Times!$C$85)</f>
        <v>-0.72</v>
      </c>
      <c r="Q74">
        <f>Distances!Q74/(Times!$C$85)</f>
        <v>-0.72</v>
      </c>
      <c r="R74">
        <f>Distances!R74/(Times!$C$85)</f>
        <v>-0.72</v>
      </c>
      <c r="S74">
        <f>Distances!S74/(Times!$C$85)</f>
        <v>-0.72</v>
      </c>
      <c r="T74">
        <f>Distances!T74/(Times!$C$85)</f>
        <v>-0.72</v>
      </c>
      <c r="U74">
        <f>Distances!U74/(Times!$C$85)</f>
        <v>-0.72</v>
      </c>
      <c r="V74">
        <f>Distances!V74/(Times!$C$85)</f>
        <v>-0.72</v>
      </c>
      <c r="W74">
        <f>Distances!W74/(Times!$C$85)</f>
        <v>-0.72</v>
      </c>
      <c r="X74">
        <f>Distances!X74/(Times!$C$85)</f>
        <v>-0.72</v>
      </c>
      <c r="Y74">
        <f>Distances!Y74/(Times!$C$85)</f>
        <v>-0.72</v>
      </c>
      <c r="Z74">
        <f>Distances!Z74/(Times!$C$85)</f>
        <v>-0.72</v>
      </c>
      <c r="AA74">
        <f>Distances!AA74/(Times!$C$85)</f>
        <v>-0.72</v>
      </c>
      <c r="AB74">
        <f>Distances!AB74/(Times!$C$85)</f>
        <v>-0.72</v>
      </c>
      <c r="AC74">
        <f>Distances!AC74/(Times!$C$85)</f>
        <v>-0.72</v>
      </c>
      <c r="AD74">
        <f>Distances!AD74/(Times!$C$85)</f>
        <v>-0.72</v>
      </c>
      <c r="AE74">
        <f>Distances!AE74/(Times!$C$85)</f>
        <v>-0.72</v>
      </c>
      <c r="AF74">
        <f>Distances!AF74/(Times!$C$85)</f>
        <v>-0.72</v>
      </c>
      <c r="AG74">
        <f>Distances!AG74/(Times!$C$85)</f>
        <v>-0.72</v>
      </c>
      <c r="AH74">
        <f>Distances!AH74/(Times!$C$85)</f>
        <v>-0.72</v>
      </c>
      <c r="AI74">
        <f>Distances!AI74/(Times!$C$85)</f>
        <v>-0.72</v>
      </c>
      <c r="AJ74">
        <f>Distances!AJ74/(Times!$C$85)</f>
        <v>-0.72</v>
      </c>
      <c r="AK74">
        <f>Distances!AK74/(Times!$C$85)</f>
        <v>-0.72</v>
      </c>
      <c r="AL74">
        <f>Distances!AL74/(Times!$C$85)</f>
        <v>-0.72</v>
      </c>
      <c r="AM74">
        <f>Distances!AM74/(Times!$C$85)</f>
        <v>-0.72</v>
      </c>
      <c r="AN74">
        <f>Distances!AN74/(Times!$C$85)</f>
        <v>-0.72</v>
      </c>
      <c r="AO74">
        <f>Distances!AO74/(Times!$C$85)</f>
        <v>-0.72</v>
      </c>
      <c r="AP74">
        <f>Distances!AP74/(Times!$C$85)</f>
        <v>-0.72</v>
      </c>
      <c r="AQ74">
        <f>Distances!AQ74/(Times!$C$85)</f>
        <v>-0.72</v>
      </c>
      <c r="AR74">
        <f>Distances!AR74/(Times!$C$85)</f>
        <v>-0.72</v>
      </c>
      <c r="AS74">
        <f>Distances!AS74/(Times!$C$85)</f>
        <v>-0.72</v>
      </c>
      <c r="AT74">
        <f>Distances!AT74/(Times!$C$85)</f>
        <v>-0.72</v>
      </c>
      <c r="AU74">
        <f>Distances!AU74/(Times!$C$85)</f>
        <v>-0.72</v>
      </c>
      <c r="AV74">
        <f>Distances!AV74/(Times!$C$85)</f>
        <v>-0.72</v>
      </c>
      <c r="AW74">
        <f>Distances!AW74/(Times!$C$85)</f>
        <v>-0.72</v>
      </c>
      <c r="AX74">
        <f>Distances!AX74/(Times!$C$85)</f>
        <v>-0.72</v>
      </c>
      <c r="AY74">
        <f>Distances!AY74/(Times!$C$85)</f>
        <v>-0.72</v>
      </c>
      <c r="AZ74">
        <f>Distances!AZ74/(Times!$C$85)</f>
        <v>-0.72</v>
      </c>
      <c r="BA74">
        <f>Distances!BA74/(Times!$C$85)</f>
        <v>-0.72</v>
      </c>
      <c r="BB74">
        <f>Distances!BB74/(Times!$C$85)</f>
        <v>-0.72</v>
      </c>
      <c r="BC74">
        <f>Distances!BC74/(Times!$C$85)</f>
        <v>-0.72</v>
      </c>
      <c r="BD74">
        <f>Distances!BD74/(Times!$C$85)</f>
        <v>109.44</v>
      </c>
      <c r="BE74">
        <f>Distances!BE74/(Times!$C$85)</f>
        <v>-0.72</v>
      </c>
      <c r="BF74">
        <f>Distances!BF74/(Times!$C$85)</f>
        <v>-0.72</v>
      </c>
      <c r="BG74">
        <f>Distances!BG74/(Times!$C$85)</f>
        <v>-0.72</v>
      </c>
      <c r="BH74">
        <f>Distances!BH74/(Times!$C$85)</f>
        <v>-0.72</v>
      </c>
      <c r="BI74">
        <f>Distances!BI74/(Times!$C$85)</f>
        <v>-0.72</v>
      </c>
      <c r="BJ74">
        <f>Distances!BJ74/(Times!$C$85)</f>
        <v>-0.72</v>
      </c>
      <c r="BK74">
        <f>Distances!BK74/(Times!$C$85)</f>
        <v>-0.72</v>
      </c>
      <c r="BL74">
        <f>Distances!BL74/(Times!$C$85)</f>
        <v>-0.72</v>
      </c>
      <c r="BM74">
        <f>Distances!BM74/(Times!$C$85)</f>
        <v>-0.72</v>
      </c>
      <c r="BN74">
        <f>Distances!BN74/(Times!$C$85)</f>
        <v>-0.72</v>
      </c>
      <c r="BO74">
        <f>Distances!BO74/(Times!$C$85)</f>
        <v>-0.72</v>
      </c>
      <c r="BP74">
        <f>Distances!BP74/(Times!$C$85)</f>
        <v>-0.72</v>
      </c>
      <c r="BQ74">
        <f>Distances!BQ74/(Times!$C$85)</f>
        <v>-0.72</v>
      </c>
      <c r="BR74">
        <f>Distances!BR74/(Times!$C$85)</f>
        <v>-0.72</v>
      </c>
      <c r="BS74">
        <f>Distances!BS74/(Times!$C$85)</f>
        <v>-0.72</v>
      </c>
      <c r="BT74">
        <f>Distances!BT74/(Times!$C$85)</f>
        <v>-0.72</v>
      </c>
      <c r="BU74">
        <f>Distances!BU74/(Times!$C$85)</f>
        <v>27.36</v>
      </c>
      <c r="BV74">
        <f>Distances!BV74/(Times!$C$85)</f>
        <v>-0.72</v>
      </c>
      <c r="BW74">
        <f>Distances!BW74/(Times!$C$85)</f>
        <v>47.52</v>
      </c>
      <c r="BX74">
        <f>Distances!BX74/(Times!$C$85)</f>
        <v>-0.72</v>
      </c>
      <c r="BY74">
        <f>Distances!BY74/(Times!$C$85)</f>
        <v>-0.72</v>
      </c>
      <c r="BZ74">
        <f>Distances!BZ74/(Times!$C$85)</f>
        <v>-0.72</v>
      </c>
      <c r="CA74">
        <f>Distances!CA74/(Times!$C$85)</f>
        <v>-0.72</v>
      </c>
      <c r="CB74">
        <f>Distances!CB74/(Times!$C$85)</f>
        <v>-0.72</v>
      </c>
      <c r="CC74">
        <f>Distances!CC74/(Times!$C$85)</f>
        <v>-0.72</v>
      </c>
      <c r="CD74">
        <f>Distances!CD74/(Times!$C$85)</f>
        <v>-0.72</v>
      </c>
    </row>
    <row r="75" spans="1:82">
      <c r="A75" s="632">
        <v>74</v>
      </c>
      <c r="B75">
        <f>Distances!B75/(Times!$C$85)</f>
        <v>-0.72</v>
      </c>
      <c r="C75">
        <f>Distances!C75/(Times!$C$85)</f>
        <v>-0.72</v>
      </c>
      <c r="D75">
        <f>Distances!D75/(Times!$C$85)</f>
        <v>-0.72</v>
      </c>
      <c r="E75">
        <f>Distances!E75/(Times!$C$85)</f>
        <v>-0.72</v>
      </c>
      <c r="F75">
        <f>Distances!F75/(Times!$C$85)</f>
        <v>-0.72</v>
      </c>
      <c r="G75">
        <f>Distances!G75/(Times!$C$85)</f>
        <v>-0.72</v>
      </c>
      <c r="H75">
        <f>Distances!H75/(Times!$C$85)</f>
        <v>-0.72</v>
      </c>
      <c r="I75">
        <f>Distances!I75/(Times!$C$85)</f>
        <v>-0.72</v>
      </c>
      <c r="J75">
        <f>Distances!J75/(Times!$C$85)</f>
        <v>-0.72</v>
      </c>
      <c r="K75">
        <f>Distances!K75/(Times!$C$85)</f>
        <v>-0.72</v>
      </c>
      <c r="L75">
        <f>Distances!L75/(Times!$C$85)</f>
        <v>-0.72</v>
      </c>
      <c r="M75">
        <f>Distances!M75/(Times!$C$85)</f>
        <v>-0.72</v>
      </c>
      <c r="N75">
        <f>Distances!N75/(Times!$C$85)</f>
        <v>-0.72</v>
      </c>
      <c r="O75">
        <f>Distances!O75/(Times!$C$85)</f>
        <v>-0.72</v>
      </c>
      <c r="P75">
        <f>Distances!P75/(Times!$C$85)</f>
        <v>-0.72</v>
      </c>
      <c r="Q75">
        <f>Distances!Q75/(Times!$C$85)</f>
        <v>-0.72</v>
      </c>
      <c r="R75">
        <f>Distances!R75/(Times!$C$85)</f>
        <v>-0.72</v>
      </c>
      <c r="S75">
        <f>Distances!S75/(Times!$C$85)</f>
        <v>-0.72</v>
      </c>
      <c r="T75">
        <f>Distances!T75/(Times!$C$85)</f>
        <v>-0.72</v>
      </c>
      <c r="U75">
        <f>Distances!U75/(Times!$C$85)</f>
        <v>40.32</v>
      </c>
      <c r="V75">
        <f>Distances!V75/(Times!$C$85)</f>
        <v>28.080000000000002</v>
      </c>
      <c r="W75">
        <f>Distances!W75/(Times!$C$85)</f>
        <v>-0.72</v>
      </c>
      <c r="X75">
        <f>Distances!X75/(Times!$C$85)</f>
        <v>-0.72</v>
      </c>
      <c r="Y75">
        <f>Distances!Y75/(Times!$C$85)</f>
        <v>-0.72</v>
      </c>
      <c r="Z75">
        <f>Distances!Z75/(Times!$C$85)</f>
        <v>-0.72</v>
      </c>
      <c r="AA75">
        <f>Distances!AA75/(Times!$C$85)</f>
        <v>-0.72</v>
      </c>
      <c r="AB75">
        <f>Distances!AB75/(Times!$C$85)</f>
        <v>-0.72</v>
      </c>
      <c r="AC75">
        <f>Distances!AC75/(Times!$C$85)</f>
        <v>-0.72</v>
      </c>
      <c r="AD75">
        <f>Distances!AD75/(Times!$C$85)</f>
        <v>-0.72</v>
      </c>
      <c r="AE75">
        <f>Distances!AE75/(Times!$C$85)</f>
        <v>-0.72</v>
      </c>
      <c r="AF75">
        <f>Distances!AF75/(Times!$C$85)</f>
        <v>-0.72</v>
      </c>
      <c r="AG75">
        <f>Distances!AG75/(Times!$C$85)</f>
        <v>-0.72</v>
      </c>
      <c r="AH75">
        <f>Distances!AH75/(Times!$C$85)</f>
        <v>-0.72</v>
      </c>
      <c r="AI75">
        <f>Distances!AI75/(Times!$C$85)</f>
        <v>-0.72</v>
      </c>
      <c r="AJ75">
        <f>Distances!AJ75/(Times!$C$85)</f>
        <v>-0.72</v>
      </c>
      <c r="AK75">
        <f>Distances!AK75/(Times!$C$85)</f>
        <v>-0.72</v>
      </c>
      <c r="AL75">
        <f>Distances!AL75/(Times!$C$85)</f>
        <v>-0.72</v>
      </c>
      <c r="AM75">
        <f>Distances!AM75/(Times!$C$85)</f>
        <v>-0.72</v>
      </c>
      <c r="AN75">
        <f>Distances!AN75/(Times!$C$85)</f>
        <v>-0.72</v>
      </c>
      <c r="AO75">
        <f>Distances!AO75/(Times!$C$85)</f>
        <v>-0.72</v>
      </c>
      <c r="AP75">
        <f>Distances!AP75/(Times!$C$85)</f>
        <v>-0.72</v>
      </c>
      <c r="AQ75">
        <f>Distances!AQ75/(Times!$C$85)</f>
        <v>-0.72</v>
      </c>
      <c r="AR75">
        <f>Distances!AR75/(Times!$C$85)</f>
        <v>-0.72</v>
      </c>
      <c r="AS75">
        <f>Distances!AS75/(Times!$C$85)</f>
        <v>-0.72</v>
      </c>
      <c r="AT75">
        <f>Distances!AT75/(Times!$C$85)</f>
        <v>-0.72</v>
      </c>
      <c r="AU75">
        <f>Distances!AU75/(Times!$C$85)</f>
        <v>-0.72</v>
      </c>
      <c r="AV75">
        <f>Distances!AV75/(Times!$C$85)</f>
        <v>-0.72</v>
      </c>
      <c r="AW75">
        <f>Distances!AW75/(Times!$C$85)</f>
        <v>-0.72</v>
      </c>
      <c r="AX75">
        <f>Distances!AX75/(Times!$C$85)</f>
        <v>-0.72</v>
      </c>
      <c r="AY75">
        <f>Distances!AY75/(Times!$C$85)</f>
        <v>-0.72</v>
      </c>
      <c r="AZ75">
        <f>Distances!AZ75/(Times!$C$85)</f>
        <v>-0.72</v>
      </c>
      <c r="BA75">
        <f>Distances!BA75/(Times!$C$85)</f>
        <v>-0.72</v>
      </c>
      <c r="BB75">
        <f>Distances!BB75/(Times!$C$85)</f>
        <v>-0.72</v>
      </c>
      <c r="BC75">
        <f>Distances!BC75/(Times!$C$85)</f>
        <v>-0.72</v>
      </c>
      <c r="BD75">
        <f>Distances!BD75/(Times!$C$85)</f>
        <v>-0.72</v>
      </c>
      <c r="BE75">
        <f>Distances!BE75/(Times!$C$85)</f>
        <v>95.04</v>
      </c>
      <c r="BF75">
        <f>Distances!BF75/(Times!$C$85)</f>
        <v>-0.72</v>
      </c>
      <c r="BG75">
        <f>Distances!BG75/(Times!$C$85)</f>
        <v>-0.72</v>
      </c>
      <c r="BH75">
        <f>Distances!BH75/(Times!$C$85)</f>
        <v>-0.72</v>
      </c>
      <c r="BI75">
        <f>Distances!BI75/(Times!$C$85)</f>
        <v>-0.72</v>
      </c>
      <c r="BJ75">
        <f>Distances!BJ75/(Times!$C$85)</f>
        <v>-0.72</v>
      </c>
      <c r="BK75">
        <f>Distances!BK75/(Times!$C$85)</f>
        <v>-0.72</v>
      </c>
      <c r="BL75">
        <f>Distances!BL75/(Times!$C$85)</f>
        <v>-0.72</v>
      </c>
      <c r="BM75">
        <f>Distances!BM75/(Times!$C$85)</f>
        <v>-0.72</v>
      </c>
      <c r="BN75">
        <f>Distances!BN75/(Times!$C$85)</f>
        <v>-0.72</v>
      </c>
      <c r="BO75">
        <f>Distances!BO75/(Times!$C$85)</f>
        <v>-0.72</v>
      </c>
      <c r="BP75">
        <f>Distances!BP75/(Times!$C$85)</f>
        <v>-0.72</v>
      </c>
      <c r="BQ75">
        <f>Distances!BQ75/(Times!$C$85)</f>
        <v>-0.72</v>
      </c>
      <c r="BR75">
        <f>Distances!BR75/(Times!$C$85)</f>
        <v>-0.72</v>
      </c>
      <c r="BS75">
        <f>Distances!BS75/(Times!$C$85)</f>
        <v>-0.72</v>
      </c>
      <c r="BT75">
        <f>Distances!BT75/(Times!$C$85)</f>
        <v>-0.72</v>
      </c>
      <c r="BU75">
        <f>Distances!BU75/(Times!$C$85)</f>
        <v>-0.72</v>
      </c>
      <c r="BV75">
        <f>Distances!BV75/(Times!$C$85)</f>
        <v>47.52</v>
      </c>
      <c r="BW75">
        <f>Distances!BW75/(Times!$C$85)</f>
        <v>-0.72</v>
      </c>
      <c r="BX75">
        <f>Distances!BX75/(Times!$C$85)</f>
        <v>-0.72</v>
      </c>
      <c r="BY75">
        <f>Distances!BY75/(Times!$C$85)</f>
        <v>-0.72</v>
      </c>
      <c r="BZ75">
        <f>Distances!BZ75/(Times!$C$85)</f>
        <v>-0.72</v>
      </c>
      <c r="CA75">
        <f>Distances!CA75/(Times!$C$85)</f>
        <v>-0.72</v>
      </c>
      <c r="CB75">
        <f>Distances!CB75/(Times!$C$85)</f>
        <v>-0.72</v>
      </c>
      <c r="CC75">
        <f>Distances!CC75/(Times!$C$85)</f>
        <v>-0.72</v>
      </c>
      <c r="CD75">
        <f>Distances!CD75/(Times!$C$85)</f>
        <v>-0.72</v>
      </c>
    </row>
    <row r="76" spans="1:82">
      <c r="A76" s="632">
        <v>75</v>
      </c>
      <c r="B76">
        <f>Distances!B76/(Times!$C$85)</f>
        <v>-0.72</v>
      </c>
      <c r="C76">
        <f>Distances!C76/(Times!$C$85)</f>
        <v>-0.72</v>
      </c>
      <c r="D76">
        <f>Distances!D76/(Times!$C$85)</f>
        <v>-0.72</v>
      </c>
      <c r="E76">
        <f>Distances!E76/(Times!$C$85)</f>
        <v>-0.72</v>
      </c>
      <c r="F76">
        <f>Distances!F76/(Times!$C$85)</f>
        <v>-0.72</v>
      </c>
      <c r="G76">
        <f>Distances!G76/(Times!$C$85)</f>
        <v>-0.72</v>
      </c>
      <c r="H76">
        <f>Distances!H76/(Times!$C$85)</f>
        <v>-0.72</v>
      </c>
      <c r="I76">
        <f>Distances!I76/(Times!$C$85)</f>
        <v>-0.72</v>
      </c>
      <c r="J76">
        <f>Distances!J76/(Times!$C$85)</f>
        <v>-0.72</v>
      </c>
      <c r="K76">
        <f>Distances!K76/(Times!$C$85)</f>
        <v>-0.72</v>
      </c>
      <c r="L76">
        <f>Distances!L76/(Times!$C$85)</f>
        <v>-0.72</v>
      </c>
      <c r="M76">
        <f>Distances!M76/(Times!$C$85)</f>
        <v>-0.72</v>
      </c>
      <c r="N76">
        <f>Distances!N76/(Times!$C$85)</f>
        <v>-0.72</v>
      </c>
      <c r="O76">
        <f>Distances!O76/(Times!$C$85)</f>
        <v>-0.72</v>
      </c>
      <c r="P76">
        <f>Distances!P76/(Times!$C$85)</f>
        <v>-0.72</v>
      </c>
      <c r="Q76">
        <f>Distances!Q76/(Times!$C$85)</f>
        <v>-0.72</v>
      </c>
      <c r="R76">
        <f>Distances!R76/(Times!$C$85)</f>
        <v>-0.72</v>
      </c>
      <c r="S76">
        <f>Distances!S76/(Times!$C$85)</f>
        <v>-0.72</v>
      </c>
      <c r="T76">
        <f>Distances!T76/(Times!$C$85)</f>
        <v>-0.72</v>
      </c>
      <c r="U76">
        <f>Distances!U76/(Times!$C$85)</f>
        <v>-0.72</v>
      </c>
      <c r="V76">
        <f>Distances!V76/(Times!$C$85)</f>
        <v>-0.72</v>
      </c>
      <c r="W76">
        <f>Distances!W76/(Times!$C$85)</f>
        <v>-0.72</v>
      </c>
      <c r="X76">
        <f>Distances!X76/(Times!$C$85)</f>
        <v>-0.72</v>
      </c>
      <c r="Y76">
        <f>Distances!Y76/(Times!$C$85)</f>
        <v>-0.72</v>
      </c>
      <c r="Z76">
        <f>Distances!Z76/(Times!$C$85)</f>
        <v>-0.72</v>
      </c>
      <c r="AA76">
        <f>Distances!AA76/(Times!$C$85)</f>
        <v>-0.72</v>
      </c>
      <c r="AB76">
        <f>Distances!AB76/(Times!$C$85)</f>
        <v>-0.72</v>
      </c>
      <c r="AC76">
        <f>Distances!AC76/(Times!$C$85)</f>
        <v>-0.72</v>
      </c>
      <c r="AD76">
        <f>Distances!AD76/(Times!$C$85)</f>
        <v>68.400000000000006</v>
      </c>
      <c r="AE76">
        <f>Distances!AE76/(Times!$C$85)</f>
        <v>-0.72</v>
      </c>
      <c r="AF76">
        <f>Distances!AF76/(Times!$C$85)</f>
        <v>-0.72</v>
      </c>
      <c r="AG76">
        <f>Distances!AG76/(Times!$C$85)</f>
        <v>-0.72</v>
      </c>
      <c r="AH76">
        <f>Distances!AH76/(Times!$C$85)</f>
        <v>-0.72</v>
      </c>
      <c r="AI76">
        <f>Distances!AI76/(Times!$C$85)</f>
        <v>-0.72</v>
      </c>
      <c r="AJ76">
        <f>Distances!AJ76/(Times!$C$85)</f>
        <v>-0.72</v>
      </c>
      <c r="AK76">
        <f>Distances!AK76/(Times!$C$85)</f>
        <v>-0.72</v>
      </c>
      <c r="AL76">
        <f>Distances!AL76/(Times!$C$85)</f>
        <v>-0.72</v>
      </c>
      <c r="AM76">
        <f>Distances!AM76/(Times!$C$85)</f>
        <v>-0.72</v>
      </c>
      <c r="AN76">
        <f>Distances!AN76/(Times!$C$85)</f>
        <v>-0.72</v>
      </c>
      <c r="AO76">
        <f>Distances!AO76/(Times!$C$85)</f>
        <v>-0.72</v>
      </c>
      <c r="AP76">
        <f>Distances!AP76/(Times!$C$85)</f>
        <v>-0.72</v>
      </c>
      <c r="AQ76">
        <f>Distances!AQ76/(Times!$C$85)</f>
        <v>-0.72</v>
      </c>
      <c r="AR76">
        <f>Distances!AR76/(Times!$C$85)</f>
        <v>-0.72</v>
      </c>
      <c r="AS76">
        <f>Distances!AS76/(Times!$C$85)</f>
        <v>-0.72</v>
      </c>
      <c r="AT76">
        <f>Distances!AT76/(Times!$C$85)</f>
        <v>-0.72</v>
      </c>
      <c r="AU76">
        <f>Distances!AU76/(Times!$C$85)</f>
        <v>-0.72</v>
      </c>
      <c r="AV76">
        <f>Distances!AV76/(Times!$C$85)</f>
        <v>-0.72</v>
      </c>
      <c r="AW76">
        <f>Distances!AW76/(Times!$C$85)</f>
        <v>-0.72</v>
      </c>
      <c r="AX76">
        <f>Distances!AX76/(Times!$C$85)</f>
        <v>-0.72</v>
      </c>
      <c r="AY76">
        <f>Distances!AY76/(Times!$C$85)</f>
        <v>-0.72</v>
      </c>
      <c r="AZ76">
        <f>Distances!AZ76/(Times!$C$85)</f>
        <v>-0.72</v>
      </c>
      <c r="BA76">
        <f>Distances!BA76/(Times!$C$85)</f>
        <v>-0.72</v>
      </c>
      <c r="BB76">
        <f>Distances!BB76/(Times!$C$85)</f>
        <v>-0.72</v>
      </c>
      <c r="BC76">
        <f>Distances!BC76/(Times!$C$85)</f>
        <v>-0.72</v>
      </c>
      <c r="BD76">
        <f>Distances!BD76/(Times!$C$85)</f>
        <v>-0.72</v>
      </c>
      <c r="BE76">
        <f>Distances!BE76/(Times!$C$85)</f>
        <v>-0.72</v>
      </c>
      <c r="BF76">
        <f>Distances!BF76/(Times!$C$85)</f>
        <v>-0.72</v>
      </c>
      <c r="BG76">
        <f>Distances!BG76/(Times!$C$85)</f>
        <v>-0.72</v>
      </c>
      <c r="BH76">
        <f>Distances!BH76/(Times!$C$85)</f>
        <v>-0.72</v>
      </c>
      <c r="BI76">
        <f>Distances!BI76/(Times!$C$85)</f>
        <v>-0.72</v>
      </c>
      <c r="BJ76">
        <f>Distances!BJ76/(Times!$C$85)</f>
        <v>-0.72</v>
      </c>
      <c r="BK76">
        <f>Distances!BK76/(Times!$C$85)</f>
        <v>-0.72</v>
      </c>
      <c r="BL76">
        <f>Distances!BL76/(Times!$C$85)</f>
        <v>-0.72</v>
      </c>
      <c r="BM76">
        <f>Distances!BM76/(Times!$C$85)</f>
        <v>-0.72</v>
      </c>
      <c r="BN76">
        <f>Distances!BN76/(Times!$C$85)</f>
        <v>-0.72</v>
      </c>
      <c r="BO76">
        <f>Distances!BO76/(Times!$C$85)</f>
        <v>105.12</v>
      </c>
      <c r="BP76">
        <f>Distances!BP76/(Times!$C$85)</f>
        <v>-0.72</v>
      </c>
      <c r="BQ76">
        <f>Distances!BQ76/(Times!$C$85)</f>
        <v>-0.72</v>
      </c>
      <c r="BR76">
        <f>Distances!BR76/(Times!$C$85)</f>
        <v>-0.72</v>
      </c>
      <c r="BS76">
        <f>Distances!BS76/(Times!$C$85)</f>
        <v>-0.72</v>
      </c>
      <c r="BT76">
        <f>Distances!BT76/(Times!$C$85)</f>
        <v>-0.72</v>
      </c>
      <c r="BU76">
        <f>Distances!BU76/(Times!$C$85)</f>
        <v>-0.72</v>
      </c>
      <c r="BV76">
        <f>Distances!BV76/(Times!$C$85)</f>
        <v>-0.72</v>
      </c>
      <c r="BW76">
        <f>Distances!BW76/(Times!$C$85)</f>
        <v>-0.72</v>
      </c>
      <c r="BX76">
        <f>Distances!BX76/(Times!$C$85)</f>
        <v>-0.72</v>
      </c>
      <c r="BY76">
        <f>Distances!BY76/(Times!$C$85)</f>
        <v>-0.72</v>
      </c>
      <c r="BZ76">
        <f>Distances!BZ76/(Times!$C$85)</f>
        <v>-0.72</v>
      </c>
      <c r="CA76">
        <f>Distances!CA76/(Times!$C$85)</f>
        <v>-0.72</v>
      </c>
      <c r="CB76">
        <f>Distances!CB76/(Times!$C$85)</f>
        <v>-0.72</v>
      </c>
      <c r="CC76">
        <f>Distances!CC76/(Times!$C$85)</f>
        <v>-0.72</v>
      </c>
      <c r="CD76">
        <f>Distances!CD76/(Times!$C$85)</f>
        <v>-0.72</v>
      </c>
    </row>
    <row r="77" spans="1:82">
      <c r="A77" s="632">
        <v>76</v>
      </c>
      <c r="B77">
        <f>Distances!B77/(Times!$C$85)</f>
        <v>-0.72</v>
      </c>
      <c r="C77">
        <f>Distances!C77/(Times!$C$85)</f>
        <v>-0.72</v>
      </c>
      <c r="D77">
        <f>Distances!D77/(Times!$C$85)</f>
        <v>-0.72</v>
      </c>
      <c r="E77">
        <f>Distances!E77/(Times!$C$85)</f>
        <v>-0.72</v>
      </c>
      <c r="F77">
        <f>Distances!F77/(Times!$C$85)</f>
        <v>-0.72</v>
      </c>
      <c r="G77">
        <f>Distances!G77/(Times!$C$85)</f>
        <v>-0.72</v>
      </c>
      <c r="H77">
        <f>Distances!H77/(Times!$C$85)</f>
        <v>-0.72</v>
      </c>
      <c r="I77">
        <f>Distances!I77/(Times!$C$85)</f>
        <v>-0.72</v>
      </c>
      <c r="J77">
        <f>Distances!J77/(Times!$C$85)</f>
        <v>-0.72</v>
      </c>
      <c r="K77">
        <f>Distances!K77/(Times!$C$85)</f>
        <v>-0.72</v>
      </c>
      <c r="L77">
        <f>Distances!L77/(Times!$C$85)</f>
        <v>-0.72</v>
      </c>
      <c r="M77">
        <f>Distances!M77/(Times!$C$85)</f>
        <v>-0.72</v>
      </c>
      <c r="N77">
        <f>Distances!N77/(Times!$C$85)</f>
        <v>-0.72</v>
      </c>
      <c r="O77">
        <f>Distances!O77/(Times!$C$85)</f>
        <v>-0.72</v>
      </c>
      <c r="P77">
        <f>Distances!P77/(Times!$C$85)</f>
        <v>-0.72</v>
      </c>
      <c r="Q77">
        <f>Distances!Q77/(Times!$C$85)</f>
        <v>-0.72</v>
      </c>
      <c r="R77">
        <f>Distances!R77/(Times!$C$85)</f>
        <v>-0.72</v>
      </c>
      <c r="S77">
        <f>Distances!S77/(Times!$C$85)</f>
        <v>-0.72</v>
      </c>
      <c r="T77">
        <f>Distances!T77/(Times!$C$85)</f>
        <v>-0.72</v>
      </c>
      <c r="U77">
        <f>Distances!U77/(Times!$C$85)</f>
        <v>-0.72</v>
      </c>
      <c r="V77">
        <f>Distances!V77/(Times!$C$85)</f>
        <v>-0.72</v>
      </c>
      <c r="W77">
        <f>Distances!W77/(Times!$C$85)</f>
        <v>-0.72</v>
      </c>
      <c r="X77">
        <f>Distances!X77/(Times!$C$85)</f>
        <v>-0.72</v>
      </c>
      <c r="Y77">
        <f>Distances!Y77/(Times!$C$85)</f>
        <v>-0.72</v>
      </c>
      <c r="Z77">
        <f>Distances!Z77/(Times!$C$85)</f>
        <v>-0.72</v>
      </c>
      <c r="AA77">
        <f>Distances!AA77/(Times!$C$85)</f>
        <v>-0.72</v>
      </c>
      <c r="AB77">
        <f>Distances!AB77/(Times!$C$85)</f>
        <v>-0.72</v>
      </c>
      <c r="AC77">
        <f>Distances!AC77/(Times!$C$85)</f>
        <v>60.480000000000004</v>
      </c>
      <c r="AD77">
        <f>Distances!AD77/(Times!$C$85)</f>
        <v>-0.72</v>
      </c>
      <c r="AE77">
        <f>Distances!AE77/(Times!$C$85)</f>
        <v>-0.72</v>
      </c>
      <c r="AF77">
        <f>Distances!AF77/(Times!$C$85)</f>
        <v>-0.72</v>
      </c>
      <c r="AG77">
        <f>Distances!AG77/(Times!$C$85)</f>
        <v>-0.72</v>
      </c>
      <c r="AH77">
        <f>Distances!AH77/(Times!$C$85)</f>
        <v>-0.72</v>
      </c>
      <c r="AI77">
        <f>Distances!AI77/(Times!$C$85)</f>
        <v>-0.72</v>
      </c>
      <c r="AJ77">
        <f>Distances!AJ77/(Times!$C$85)</f>
        <v>-0.72</v>
      </c>
      <c r="AK77">
        <f>Distances!AK77/(Times!$C$85)</f>
        <v>-0.72</v>
      </c>
      <c r="AL77">
        <f>Distances!AL77/(Times!$C$85)</f>
        <v>-0.72</v>
      </c>
      <c r="AM77">
        <f>Distances!AM77/(Times!$C$85)</f>
        <v>-0.72</v>
      </c>
      <c r="AN77">
        <f>Distances!AN77/(Times!$C$85)</f>
        <v>-0.72</v>
      </c>
      <c r="AO77">
        <f>Distances!AO77/(Times!$C$85)</f>
        <v>-0.72</v>
      </c>
      <c r="AP77">
        <f>Distances!AP77/(Times!$C$85)</f>
        <v>-0.72</v>
      </c>
      <c r="AQ77">
        <f>Distances!AQ77/(Times!$C$85)</f>
        <v>-0.72</v>
      </c>
      <c r="AR77">
        <f>Distances!AR77/(Times!$C$85)</f>
        <v>-0.72</v>
      </c>
      <c r="AS77">
        <f>Distances!AS77/(Times!$C$85)</f>
        <v>-0.72</v>
      </c>
      <c r="AT77">
        <f>Distances!AT77/(Times!$C$85)</f>
        <v>-0.72</v>
      </c>
      <c r="AU77">
        <f>Distances!AU77/(Times!$C$85)</f>
        <v>-0.72</v>
      </c>
      <c r="AV77">
        <f>Distances!AV77/(Times!$C$85)</f>
        <v>-0.72</v>
      </c>
      <c r="AW77">
        <f>Distances!AW77/(Times!$C$85)</f>
        <v>-0.72</v>
      </c>
      <c r="AX77">
        <f>Distances!AX77/(Times!$C$85)</f>
        <v>-0.72</v>
      </c>
      <c r="AY77">
        <f>Distances!AY77/(Times!$C$85)</f>
        <v>-0.72</v>
      </c>
      <c r="AZ77">
        <f>Distances!AZ77/(Times!$C$85)</f>
        <v>-0.72</v>
      </c>
      <c r="BA77">
        <f>Distances!BA77/(Times!$C$85)</f>
        <v>-0.72</v>
      </c>
      <c r="BB77">
        <f>Distances!BB77/(Times!$C$85)</f>
        <v>-0.72</v>
      </c>
      <c r="BC77">
        <f>Distances!BC77/(Times!$C$85)</f>
        <v>-0.72</v>
      </c>
      <c r="BD77">
        <f>Distances!BD77/(Times!$C$85)</f>
        <v>-0.72</v>
      </c>
      <c r="BE77">
        <f>Distances!BE77/(Times!$C$85)</f>
        <v>-0.72</v>
      </c>
      <c r="BF77">
        <f>Distances!BF77/(Times!$C$85)</f>
        <v>-0.72</v>
      </c>
      <c r="BG77">
        <f>Distances!BG77/(Times!$C$85)</f>
        <v>-0.72</v>
      </c>
      <c r="BH77">
        <f>Distances!BH77/(Times!$C$85)</f>
        <v>-0.72</v>
      </c>
      <c r="BI77">
        <f>Distances!BI77/(Times!$C$85)</f>
        <v>-0.72</v>
      </c>
      <c r="BJ77">
        <f>Distances!BJ77/(Times!$C$85)</f>
        <v>-0.72</v>
      </c>
      <c r="BK77">
        <f>Distances!BK77/(Times!$C$85)</f>
        <v>-0.72</v>
      </c>
      <c r="BL77">
        <f>Distances!BL77/(Times!$C$85)</f>
        <v>-0.72</v>
      </c>
      <c r="BM77">
        <f>Distances!BM77/(Times!$C$85)</f>
        <v>-0.72</v>
      </c>
      <c r="BN77">
        <f>Distances!BN77/(Times!$C$85)</f>
        <v>-0.72</v>
      </c>
      <c r="BO77">
        <f>Distances!BO77/(Times!$C$85)</f>
        <v>-0.72</v>
      </c>
      <c r="BP77">
        <f>Distances!BP77/(Times!$C$85)</f>
        <v>-0.72</v>
      </c>
      <c r="BQ77">
        <f>Distances!BQ77/(Times!$C$85)</f>
        <v>-0.72</v>
      </c>
      <c r="BR77">
        <f>Distances!BR77/(Times!$C$85)</f>
        <v>-0.72</v>
      </c>
      <c r="BS77">
        <f>Distances!BS77/(Times!$C$85)</f>
        <v>-0.72</v>
      </c>
      <c r="BT77">
        <f>Distances!BT77/(Times!$C$85)</f>
        <v>-0.72</v>
      </c>
      <c r="BU77">
        <f>Distances!BU77/(Times!$C$85)</f>
        <v>-0.72</v>
      </c>
      <c r="BV77">
        <f>Distances!BV77/(Times!$C$85)</f>
        <v>-0.72</v>
      </c>
      <c r="BW77">
        <f>Distances!BW77/(Times!$C$85)</f>
        <v>-0.72</v>
      </c>
      <c r="BX77">
        <f>Distances!BX77/(Times!$C$85)</f>
        <v>-0.72</v>
      </c>
      <c r="BY77">
        <f>Distances!BY77/(Times!$C$85)</f>
        <v>-0.72</v>
      </c>
      <c r="BZ77">
        <f>Distances!BZ77/(Times!$C$85)</f>
        <v>-0.72</v>
      </c>
      <c r="CA77">
        <f>Distances!CA77/(Times!$C$85)</f>
        <v>-0.72</v>
      </c>
      <c r="CB77">
        <f>Distances!CB77/(Times!$C$85)</f>
        <v>-0.72</v>
      </c>
      <c r="CC77">
        <f>Distances!CC77/(Times!$C$85)</f>
        <v>-0.72</v>
      </c>
      <c r="CD77">
        <f>Distances!CD77/(Times!$C$85)</f>
        <v>-0.72</v>
      </c>
    </row>
    <row r="78" spans="1:82">
      <c r="A78" s="632">
        <v>77</v>
      </c>
      <c r="B78">
        <f>Distances!B78/(Times!$C$85)</f>
        <v>-0.72</v>
      </c>
      <c r="C78">
        <f>Distances!C78/(Times!$C$85)</f>
        <v>-0.72</v>
      </c>
      <c r="D78">
        <f>Distances!D78/(Times!$C$85)</f>
        <v>-0.72</v>
      </c>
      <c r="E78">
        <f>Distances!E78/(Times!$C$85)</f>
        <v>-0.72</v>
      </c>
      <c r="F78">
        <f>Distances!F78/(Times!$C$85)</f>
        <v>-0.72</v>
      </c>
      <c r="G78">
        <f>Distances!G78/(Times!$C$85)</f>
        <v>-0.72</v>
      </c>
      <c r="H78">
        <f>Distances!H78/(Times!$C$85)</f>
        <v>-0.72</v>
      </c>
      <c r="I78">
        <f>Distances!I78/(Times!$C$85)</f>
        <v>-0.72</v>
      </c>
      <c r="J78">
        <f>Distances!J78/(Times!$C$85)</f>
        <v>-0.72</v>
      </c>
      <c r="K78">
        <f>Distances!K78/(Times!$C$85)</f>
        <v>-0.72</v>
      </c>
      <c r="L78">
        <f>Distances!L78/(Times!$C$85)</f>
        <v>-0.72</v>
      </c>
      <c r="M78">
        <f>Distances!M78/(Times!$C$85)</f>
        <v>-0.72</v>
      </c>
      <c r="N78">
        <f>Distances!N78/(Times!$C$85)</f>
        <v>-0.72</v>
      </c>
      <c r="O78">
        <f>Distances!O78/(Times!$C$85)</f>
        <v>-0.72</v>
      </c>
      <c r="P78">
        <f>Distances!P78/(Times!$C$85)</f>
        <v>-0.72</v>
      </c>
      <c r="Q78">
        <f>Distances!Q78/(Times!$C$85)</f>
        <v>-0.72</v>
      </c>
      <c r="R78">
        <f>Distances!R78/(Times!$C$85)</f>
        <v>-0.72</v>
      </c>
      <c r="S78">
        <f>Distances!S78/(Times!$C$85)</f>
        <v>-0.72</v>
      </c>
      <c r="T78">
        <f>Distances!T78/(Times!$C$85)</f>
        <v>-0.72</v>
      </c>
      <c r="U78">
        <f>Distances!U78/(Times!$C$85)</f>
        <v>-0.72</v>
      </c>
      <c r="V78">
        <f>Distances!V78/(Times!$C$85)</f>
        <v>-0.72</v>
      </c>
      <c r="W78">
        <f>Distances!W78/(Times!$C$85)</f>
        <v>-0.72</v>
      </c>
      <c r="X78">
        <f>Distances!X78/(Times!$C$85)</f>
        <v>-0.72</v>
      </c>
      <c r="Y78">
        <f>Distances!Y78/(Times!$C$85)</f>
        <v>-0.72</v>
      </c>
      <c r="Z78">
        <f>Distances!Z78/(Times!$C$85)</f>
        <v>-0.72</v>
      </c>
      <c r="AA78">
        <f>Distances!AA78/(Times!$C$85)</f>
        <v>-0.72</v>
      </c>
      <c r="AB78">
        <f>Distances!AB78/(Times!$C$85)</f>
        <v>63.36</v>
      </c>
      <c r="AC78">
        <f>Distances!AC78/(Times!$C$85)</f>
        <v>-0.72</v>
      </c>
      <c r="AD78">
        <f>Distances!AD78/(Times!$C$85)</f>
        <v>-0.72</v>
      </c>
      <c r="AE78">
        <f>Distances!AE78/(Times!$C$85)</f>
        <v>-0.72</v>
      </c>
      <c r="AF78">
        <f>Distances!AF78/(Times!$C$85)</f>
        <v>-0.72</v>
      </c>
      <c r="AG78">
        <f>Distances!AG78/(Times!$C$85)</f>
        <v>-0.72</v>
      </c>
      <c r="AH78">
        <f>Distances!AH78/(Times!$C$85)</f>
        <v>-0.72</v>
      </c>
      <c r="AI78">
        <f>Distances!AI78/(Times!$C$85)</f>
        <v>-0.72</v>
      </c>
      <c r="AJ78">
        <f>Distances!AJ78/(Times!$C$85)</f>
        <v>-0.72</v>
      </c>
      <c r="AK78">
        <f>Distances!AK78/(Times!$C$85)</f>
        <v>-0.72</v>
      </c>
      <c r="AL78">
        <f>Distances!AL78/(Times!$C$85)</f>
        <v>-0.72</v>
      </c>
      <c r="AM78">
        <f>Distances!AM78/(Times!$C$85)</f>
        <v>-0.72</v>
      </c>
      <c r="AN78">
        <f>Distances!AN78/(Times!$C$85)</f>
        <v>-0.72</v>
      </c>
      <c r="AO78">
        <f>Distances!AO78/(Times!$C$85)</f>
        <v>-0.72</v>
      </c>
      <c r="AP78">
        <f>Distances!AP78/(Times!$C$85)</f>
        <v>-0.72</v>
      </c>
      <c r="AQ78">
        <f>Distances!AQ78/(Times!$C$85)</f>
        <v>-0.72</v>
      </c>
      <c r="AR78">
        <f>Distances!AR78/(Times!$C$85)</f>
        <v>-0.72</v>
      </c>
      <c r="AS78">
        <f>Distances!AS78/(Times!$C$85)</f>
        <v>-0.72</v>
      </c>
      <c r="AT78">
        <f>Distances!AT78/(Times!$C$85)</f>
        <v>-0.72</v>
      </c>
      <c r="AU78">
        <f>Distances!AU78/(Times!$C$85)</f>
        <v>-0.72</v>
      </c>
      <c r="AV78">
        <f>Distances!AV78/(Times!$C$85)</f>
        <v>-0.72</v>
      </c>
      <c r="AW78">
        <f>Distances!AW78/(Times!$C$85)</f>
        <v>-0.72</v>
      </c>
      <c r="AX78">
        <f>Distances!AX78/(Times!$C$85)</f>
        <v>-0.72</v>
      </c>
      <c r="AY78">
        <f>Distances!AY78/(Times!$C$85)</f>
        <v>-0.72</v>
      </c>
      <c r="AZ78">
        <f>Distances!AZ78/(Times!$C$85)</f>
        <v>-0.72</v>
      </c>
      <c r="BA78">
        <f>Distances!BA78/(Times!$C$85)</f>
        <v>-0.72</v>
      </c>
      <c r="BB78">
        <f>Distances!BB78/(Times!$C$85)</f>
        <v>-0.72</v>
      </c>
      <c r="BC78">
        <f>Distances!BC78/(Times!$C$85)</f>
        <v>-0.72</v>
      </c>
      <c r="BD78">
        <f>Distances!BD78/(Times!$C$85)</f>
        <v>-0.72</v>
      </c>
      <c r="BE78">
        <f>Distances!BE78/(Times!$C$85)</f>
        <v>-0.72</v>
      </c>
      <c r="BF78">
        <f>Distances!BF78/(Times!$C$85)</f>
        <v>-0.72</v>
      </c>
      <c r="BG78">
        <f>Distances!BG78/(Times!$C$85)</f>
        <v>-0.72</v>
      </c>
      <c r="BH78">
        <f>Distances!BH78/(Times!$C$85)</f>
        <v>-0.72</v>
      </c>
      <c r="BI78">
        <f>Distances!BI78/(Times!$C$85)</f>
        <v>-0.72</v>
      </c>
      <c r="BJ78">
        <f>Distances!BJ78/(Times!$C$85)</f>
        <v>-0.72</v>
      </c>
      <c r="BK78">
        <f>Distances!BK78/(Times!$C$85)</f>
        <v>-0.72</v>
      </c>
      <c r="BL78">
        <f>Distances!BL78/(Times!$C$85)</f>
        <v>-0.72</v>
      </c>
      <c r="BM78">
        <f>Distances!BM78/(Times!$C$85)</f>
        <v>-0.72</v>
      </c>
      <c r="BN78">
        <f>Distances!BN78/(Times!$C$85)</f>
        <v>-0.72</v>
      </c>
      <c r="BO78">
        <f>Distances!BO78/(Times!$C$85)</f>
        <v>-0.72</v>
      </c>
      <c r="BP78">
        <f>Distances!BP78/(Times!$C$85)</f>
        <v>-0.72</v>
      </c>
      <c r="BQ78">
        <f>Distances!BQ78/(Times!$C$85)</f>
        <v>-0.72</v>
      </c>
      <c r="BR78">
        <f>Distances!BR78/(Times!$C$85)</f>
        <v>133.92000000000002</v>
      </c>
      <c r="BS78">
        <f>Distances!BS78/(Times!$C$85)</f>
        <v>-0.72</v>
      </c>
      <c r="BT78">
        <f>Distances!BT78/(Times!$C$85)</f>
        <v>-0.72</v>
      </c>
      <c r="BU78">
        <f>Distances!BU78/(Times!$C$85)</f>
        <v>-0.72</v>
      </c>
      <c r="BV78">
        <f>Distances!BV78/(Times!$C$85)</f>
        <v>-0.72</v>
      </c>
      <c r="BW78">
        <f>Distances!BW78/(Times!$C$85)</f>
        <v>-0.72</v>
      </c>
      <c r="BX78">
        <f>Distances!BX78/(Times!$C$85)</f>
        <v>-0.72</v>
      </c>
      <c r="BY78">
        <f>Distances!BY78/(Times!$C$85)</f>
        <v>-0.72</v>
      </c>
      <c r="BZ78">
        <f>Distances!BZ78/(Times!$C$85)</f>
        <v>-0.72</v>
      </c>
      <c r="CA78">
        <f>Distances!CA78/(Times!$C$85)</f>
        <v>116.64</v>
      </c>
      <c r="CB78">
        <f>Distances!CB78/(Times!$C$85)</f>
        <v>-0.72</v>
      </c>
      <c r="CC78">
        <f>Distances!CC78/(Times!$C$85)</f>
        <v>-0.72</v>
      </c>
      <c r="CD78">
        <f>Distances!CD78/(Times!$C$85)</f>
        <v>-0.72</v>
      </c>
    </row>
    <row r="79" spans="1:82">
      <c r="A79" s="632">
        <v>78</v>
      </c>
      <c r="B79">
        <f>Distances!B79/(Times!$C$85)</f>
        <v>-0.72</v>
      </c>
      <c r="C79">
        <f>Distances!C79/(Times!$C$85)</f>
        <v>-0.72</v>
      </c>
      <c r="D79">
        <f>Distances!D79/(Times!$C$85)</f>
        <v>-0.72</v>
      </c>
      <c r="E79">
        <f>Distances!E79/(Times!$C$85)</f>
        <v>-0.72</v>
      </c>
      <c r="F79">
        <f>Distances!F79/(Times!$C$85)</f>
        <v>-0.72</v>
      </c>
      <c r="G79">
        <f>Distances!G79/(Times!$C$85)</f>
        <v>-0.72</v>
      </c>
      <c r="H79">
        <f>Distances!H79/(Times!$C$85)</f>
        <v>-0.72</v>
      </c>
      <c r="I79">
        <f>Distances!I79/(Times!$C$85)</f>
        <v>-0.72</v>
      </c>
      <c r="J79">
        <f>Distances!J79/(Times!$C$85)</f>
        <v>-0.72</v>
      </c>
      <c r="K79">
        <f>Distances!K79/(Times!$C$85)</f>
        <v>-0.72</v>
      </c>
      <c r="L79">
        <f>Distances!L79/(Times!$C$85)</f>
        <v>-0.72</v>
      </c>
      <c r="M79">
        <f>Distances!M79/(Times!$C$85)</f>
        <v>-0.72</v>
      </c>
      <c r="N79">
        <f>Distances!N79/(Times!$C$85)</f>
        <v>-0.72</v>
      </c>
      <c r="O79">
        <f>Distances!O79/(Times!$C$85)</f>
        <v>-0.72</v>
      </c>
      <c r="P79">
        <f>Distances!P79/(Times!$C$85)</f>
        <v>-0.72</v>
      </c>
      <c r="Q79">
        <f>Distances!Q79/(Times!$C$85)</f>
        <v>-0.72</v>
      </c>
      <c r="R79">
        <f>Distances!R79/(Times!$C$85)</f>
        <v>-0.72</v>
      </c>
      <c r="S79">
        <f>Distances!S79/(Times!$C$85)</f>
        <v>-0.72</v>
      </c>
      <c r="T79">
        <f>Distances!T79/(Times!$C$85)</f>
        <v>-0.72</v>
      </c>
      <c r="U79">
        <f>Distances!U79/(Times!$C$85)</f>
        <v>-0.72</v>
      </c>
      <c r="V79">
        <f>Distances!V79/(Times!$C$85)</f>
        <v>-0.72</v>
      </c>
      <c r="W79">
        <f>Distances!W79/(Times!$C$85)</f>
        <v>-0.72</v>
      </c>
      <c r="X79">
        <f>Distances!X79/(Times!$C$85)</f>
        <v>52.56</v>
      </c>
      <c r="Y79">
        <f>Distances!Y79/(Times!$C$85)</f>
        <v>-0.72</v>
      </c>
      <c r="Z79">
        <f>Distances!Z79/(Times!$C$85)</f>
        <v>-0.72</v>
      </c>
      <c r="AA79">
        <f>Distances!AA79/(Times!$C$85)</f>
        <v>-0.72</v>
      </c>
      <c r="AB79">
        <f>Distances!AB79/(Times!$C$85)</f>
        <v>-0.72</v>
      </c>
      <c r="AC79">
        <f>Distances!AC79/(Times!$C$85)</f>
        <v>-0.72</v>
      </c>
      <c r="AD79">
        <f>Distances!AD79/(Times!$C$85)</f>
        <v>-0.72</v>
      </c>
      <c r="AE79">
        <f>Distances!AE79/(Times!$C$85)</f>
        <v>-0.72</v>
      </c>
      <c r="AF79">
        <f>Distances!AF79/(Times!$C$85)</f>
        <v>-0.72</v>
      </c>
      <c r="AG79">
        <f>Distances!AG79/(Times!$C$85)</f>
        <v>-0.72</v>
      </c>
      <c r="AH79">
        <f>Distances!AH79/(Times!$C$85)</f>
        <v>-0.72</v>
      </c>
      <c r="AI79">
        <f>Distances!AI79/(Times!$C$85)</f>
        <v>-0.72</v>
      </c>
      <c r="AJ79">
        <f>Distances!AJ79/(Times!$C$85)</f>
        <v>-0.72</v>
      </c>
      <c r="AK79">
        <f>Distances!AK79/(Times!$C$85)</f>
        <v>-0.72</v>
      </c>
      <c r="AL79">
        <f>Distances!AL79/(Times!$C$85)</f>
        <v>-0.72</v>
      </c>
      <c r="AM79">
        <f>Distances!AM79/(Times!$C$85)</f>
        <v>-0.72</v>
      </c>
      <c r="AN79">
        <f>Distances!AN79/(Times!$C$85)</f>
        <v>-0.72</v>
      </c>
      <c r="AO79">
        <f>Distances!AO79/(Times!$C$85)</f>
        <v>-0.72</v>
      </c>
      <c r="AP79">
        <f>Distances!AP79/(Times!$C$85)</f>
        <v>-0.72</v>
      </c>
      <c r="AQ79">
        <f>Distances!AQ79/(Times!$C$85)</f>
        <v>-0.72</v>
      </c>
      <c r="AR79">
        <f>Distances!AR79/(Times!$C$85)</f>
        <v>-0.72</v>
      </c>
      <c r="AS79">
        <f>Distances!AS79/(Times!$C$85)</f>
        <v>-0.72</v>
      </c>
      <c r="AT79">
        <f>Distances!AT79/(Times!$C$85)</f>
        <v>-0.72</v>
      </c>
      <c r="AU79">
        <f>Distances!AU79/(Times!$C$85)</f>
        <v>-0.72</v>
      </c>
      <c r="AV79">
        <f>Distances!AV79/(Times!$C$85)</f>
        <v>-0.72</v>
      </c>
      <c r="AW79">
        <f>Distances!AW79/(Times!$C$85)</f>
        <v>-0.72</v>
      </c>
      <c r="AX79">
        <f>Distances!AX79/(Times!$C$85)</f>
        <v>-0.72</v>
      </c>
      <c r="AY79">
        <f>Distances!AY79/(Times!$C$85)</f>
        <v>-0.72</v>
      </c>
      <c r="AZ79">
        <f>Distances!AZ79/(Times!$C$85)</f>
        <v>-0.72</v>
      </c>
      <c r="BA79">
        <f>Distances!BA79/(Times!$C$85)</f>
        <v>-0.72</v>
      </c>
      <c r="BB79">
        <f>Distances!BB79/(Times!$C$85)</f>
        <v>-0.72</v>
      </c>
      <c r="BC79">
        <f>Distances!BC79/(Times!$C$85)</f>
        <v>-0.72</v>
      </c>
      <c r="BD79">
        <f>Distances!BD79/(Times!$C$85)</f>
        <v>-0.72</v>
      </c>
      <c r="BE79">
        <f>Distances!BE79/(Times!$C$85)</f>
        <v>-0.72</v>
      </c>
      <c r="BF79">
        <f>Distances!BF79/(Times!$C$85)</f>
        <v>-0.72</v>
      </c>
      <c r="BG79">
        <f>Distances!BG79/(Times!$C$85)</f>
        <v>-0.72</v>
      </c>
      <c r="BH79">
        <f>Distances!BH79/(Times!$C$85)</f>
        <v>-0.72</v>
      </c>
      <c r="BI79">
        <f>Distances!BI79/(Times!$C$85)</f>
        <v>-0.72</v>
      </c>
      <c r="BJ79">
        <f>Distances!BJ79/(Times!$C$85)</f>
        <v>-0.72</v>
      </c>
      <c r="BK79">
        <f>Distances!BK79/(Times!$C$85)</f>
        <v>-0.72</v>
      </c>
      <c r="BL79">
        <f>Distances!BL79/(Times!$C$85)</f>
        <v>-0.72</v>
      </c>
      <c r="BM79">
        <f>Distances!BM79/(Times!$C$85)</f>
        <v>-0.72</v>
      </c>
      <c r="BN79">
        <f>Distances!BN79/(Times!$C$85)</f>
        <v>-0.72</v>
      </c>
      <c r="BO79">
        <f>Distances!BO79/(Times!$C$85)</f>
        <v>-0.72</v>
      </c>
      <c r="BP79">
        <f>Distances!BP79/(Times!$C$85)</f>
        <v>-0.72</v>
      </c>
      <c r="BQ79">
        <f>Distances!BQ79/(Times!$C$85)</f>
        <v>-0.72</v>
      </c>
      <c r="BR79">
        <f>Distances!BR79/(Times!$C$85)</f>
        <v>65.52</v>
      </c>
      <c r="BS79">
        <f>Distances!BS79/(Times!$C$85)</f>
        <v>-0.72</v>
      </c>
      <c r="BT79">
        <f>Distances!BT79/(Times!$C$85)</f>
        <v>-0.72</v>
      </c>
      <c r="BU79">
        <f>Distances!BU79/(Times!$C$85)</f>
        <v>-0.72</v>
      </c>
      <c r="BV79">
        <f>Distances!BV79/(Times!$C$85)</f>
        <v>-0.72</v>
      </c>
      <c r="BW79">
        <f>Distances!BW79/(Times!$C$85)</f>
        <v>-0.72</v>
      </c>
      <c r="BX79">
        <f>Distances!BX79/(Times!$C$85)</f>
        <v>-0.72</v>
      </c>
      <c r="BY79">
        <f>Distances!BY79/(Times!$C$85)</f>
        <v>-0.72</v>
      </c>
      <c r="BZ79">
        <f>Distances!BZ79/(Times!$C$85)</f>
        <v>116.64</v>
      </c>
      <c r="CA79">
        <f>Distances!CA79/(Times!$C$85)</f>
        <v>-0.72</v>
      </c>
      <c r="CB79">
        <f>Distances!CB79/(Times!$C$85)</f>
        <v>-0.72</v>
      </c>
      <c r="CC79">
        <f>Distances!CC79/(Times!$C$85)</f>
        <v>-0.72</v>
      </c>
      <c r="CD79">
        <f>Distances!CD79/(Times!$C$85)</f>
        <v>-0.72</v>
      </c>
    </row>
    <row r="80" spans="1:82">
      <c r="A80" s="632">
        <v>79</v>
      </c>
      <c r="B80">
        <f>Distances!B80/(Times!$C$85)</f>
        <v>-0.72</v>
      </c>
      <c r="C80">
        <f>Distances!C80/(Times!$C$85)</f>
        <v>-0.72</v>
      </c>
      <c r="D80">
        <f>Distances!D80/(Times!$C$85)</f>
        <v>-0.72</v>
      </c>
      <c r="E80">
        <f>Distances!E80/(Times!$C$85)</f>
        <v>-0.72</v>
      </c>
      <c r="F80">
        <f>Distances!F80/(Times!$C$85)</f>
        <v>-0.72</v>
      </c>
      <c r="G80">
        <f>Distances!G80/(Times!$C$85)</f>
        <v>-0.72</v>
      </c>
      <c r="H80">
        <f>Distances!H80/(Times!$C$85)</f>
        <v>-0.72</v>
      </c>
      <c r="I80">
        <f>Distances!I80/(Times!$C$85)</f>
        <v>-0.72</v>
      </c>
      <c r="J80">
        <f>Distances!J80/(Times!$C$85)</f>
        <v>-0.72</v>
      </c>
      <c r="K80">
        <f>Distances!K80/(Times!$C$85)</f>
        <v>-0.72</v>
      </c>
      <c r="L80">
        <f>Distances!L80/(Times!$C$85)</f>
        <v>-0.72</v>
      </c>
      <c r="M80">
        <f>Distances!M80/(Times!$C$85)</f>
        <v>-0.72</v>
      </c>
      <c r="N80">
        <f>Distances!N80/(Times!$C$85)</f>
        <v>-0.72</v>
      </c>
      <c r="O80">
        <f>Distances!O80/(Times!$C$85)</f>
        <v>-0.72</v>
      </c>
      <c r="P80">
        <f>Distances!P80/(Times!$C$85)</f>
        <v>-0.72</v>
      </c>
      <c r="Q80">
        <f>Distances!Q80/(Times!$C$85)</f>
        <v>-0.72</v>
      </c>
      <c r="R80">
        <f>Distances!R80/(Times!$C$85)</f>
        <v>-0.72</v>
      </c>
      <c r="S80">
        <f>Distances!S80/(Times!$C$85)</f>
        <v>-0.72</v>
      </c>
      <c r="T80">
        <f>Distances!T80/(Times!$C$85)</f>
        <v>-0.72</v>
      </c>
      <c r="U80">
        <f>Distances!U80/(Times!$C$85)</f>
        <v>-0.72</v>
      </c>
      <c r="V80">
        <f>Distances!V80/(Times!$C$85)</f>
        <v>-0.72</v>
      </c>
      <c r="W80">
        <f>Distances!W80/(Times!$C$85)</f>
        <v>-0.72</v>
      </c>
      <c r="X80">
        <f>Distances!X80/(Times!$C$85)</f>
        <v>-0.72</v>
      </c>
      <c r="Y80">
        <f>Distances!Y80/(Times!$C$85)</f>
        <v>-0.72</v>
      </c>
      <c r="Z80">
        <f>Distances!Z80/(Times!$C$85)</f>
        <v>-0.72</v>
      </c>
      <c r="AA80">
        <f>Distances!AA80/(Times!$C$85)</f>
        <v>-0.72</v>
      </c>
      <c r="AB80">
        <f>Distances!AB80/(Times!$C$85)</f>
        <v>-0.72</v>
      </c>
      <c r="AC80">
        <f>Distances!AC80/(Times!$C$85)</f>
        <v>-0.72</v>
      </c>
      <c r="AD80">
        <f>Distances!AD80/(Times!$C$85)</f>
        <v>-0.72</v>
      </c>
      <c r="AE80">
        <f>Distances!AE80/(Times!$C$85)</f>
        <v>-0.72</v>
      </c>
      <c r="AF80">
        <f>Distances!AF80/(Times!$C$85)</f>
        <v>-0.72</v>
      </c>
      <c r="AG80">
        <f>Distances!AG80/(Times!$C$85)</f>
        <v>-0.72</v>
      </c>
      <c r="AH80">
        <f>Distances!AH80/(Times!$C$85)</f>
        <v>-0.72</v>
      </c>
      <c r="AI80">
        <f>Distances!AI80/(Times!$C$85)</f>
        <v>18.720000000000002</v>
      </c>
      <c r="AJ80">
        <f>Distances!AJ80/(Times!$C$85)</f>
        <v>33.120000000000005</v>
      </c>
      <c r="AK80">
        <f>Distances!AK80/(Times!$C$85)</f>
        <v>-0.72</v>
      </c>
      <c r="AL80">
        <f>Distances!AL80/(Times!$C$85)</f>
        <v>-0.72</v>
      </c>
      <c r="AM80">
        <f>Distances!AM80/(Times!$C$85)</f>
        <v>-0.72</v>
      </c>
      <c r="AN80">
        <f>Distances!AN80/(Times!$C$85)</f>
        <v>-0.72</v>
      </c>
      <c r="AO80">
        <f>Distances!AO80/(Times!$C$85)</f>
        <v>-0.72</v>
      </c>
      <c r="AP80">
        <f>Distances!AP80/(Times!$C$85)</f>
        <v>-0.72</v>
      </c>
      <c r="AQ80">
        <f>Distances!AQ80/(Times!$C$85)</f>
        <v>-0.72</v>
      </c>
      <c r="AR80">
        <f>Distances!AR80/(Times!$C$85)</f>
        <v>-0.72</v>
      </c>
      <c r="AS80">
        <f>Distances!AS80/(Times!$C$85)</f>
        <v>-0.72</v>
      </c>
      <c r="AT80">
        <f>Distances!AT80/(Times!$C$85)</f>
        <v>-0.72</v>
      </c>
      <c r="AU80">
        <f>Distances!AU80/(Times!$C$85)</f>
        <v>-0.72</v>
      </c>
      <c r="AV80">
        <f>Distances!AV80/(Times!$C$85)</f>
        <v>-0.72</v>
      </c>
      <c r="AW80">
        <f>Distances!AW80/(Times!$C$85)</f>
        <v>-0.72</v>
      </c>
      <c r="AX80">
        <f>Distances!AX80/(Times!$C$85)</f>
        <v>-0.72</v>
      </c>
      <c r="AY80">
        <f>Distances!AY80/(Times!$C$85)</f>
        <v>-0.72</v>
      </c>
      <c r="AZ80">
        <f>Distances!AZ80/(Times!$C$85)</f>
        <v>-0.72</v>
      </c>
      <c r="BA80">
        <f>Distances!BA80/(Times!$C$85)</f>
        <v>-0.72</v>
      </c>
      <c r="BB80">
        <f>Distances!BB80/(Times!$C$85)</f>
        <v>-0.72</v>
      </c>
      <c r="BC80">
        <f>Distances!BC80/(Times!$C$85)</f>
        <v>-0.72</v>
      </c>
      <c r="BD80">
        <f>Distances!BD80/(Times!$C$85)</f>
        <v>-0.72</v>
      </c>
      <c r="BE80">
        <f>Distances!BE80/(Times!$C$85)</f>
        <v>-0.72</v>
      </c>
      <c r="BF80">
        <f>Distances!BF80/(Times!$C$85)</f>
        <v>-0.72</v>
      </c>
      <c r="BG80">
        <f>Distances!BG80/(Times!$C$85)</f>
        <v>-0.72</v>
      </c>
      <c r="BH80">
        <f>Distances!BH80/(Times!$C$85)</f>
        <v>-0.72</v>
      </c>
      <c r="BI80">
        <f>Distances!BI80/(Times!$C$85)</f>
        <v>-0.72</v>
      </c>
      <c r="BJ80">
        <f>Distances!BJ80/(Times!$C$85)</f>
        <v>-0.72</v>
      </c>
      <c r="BK80">
        <f>Distances!BK80/(Times!$C$85)</f>
        <v>-0.72</v>
      </c>
      <c r="BL80">
        <f>Distances!BL80/(Times!$C$85)</f>
        <v>-0.72</v>
      </c>
      <c r="BM80">
        <f>Distances!BM80/(Times!$C$85)</f>
        <v>-0.72</v>
      </c>
      <c r="BN80">
        <f>Distances!BN80/(Times!$C$85)</f>
        <v>-0.72</v>
      </c>
      <c r="BO80">
        <f>Distances!BO80/(Times!$C$85)</f>
        <v>-0.72</v>
      </c>
      <c r="BP80">
        <f>Distances!BP80/(Times!$C$85)</f>
        <v>-0.72</v>
      </c>
      <c r="BQ80">
        <f>Distances!BQ80/(Times!$C$85)</f>
        <v>-0.72</v>
      </c>
      <c r="BR80">
        <f>Distances!BR80/(Times!$C$85)</f>
        <v>-0.72</v>
      </c>
      <c r="BS80">
        <f>Distances!BS80/(Times!$C$85)</f>
        <v>-0.72</v>
      </c>
      <c r="BT80">
        <f>Distances!BT80/(Times!$C$85)</f>
        <v>-0.72</v>
      </c>
      <c r="BU80">
        <f>Distances!BU80/(Times!$C$85)</f>
        <v>-0.72</v>
      </c>
      <c r="BV80">
        <f>Distances!BV80/(Times!$C$85)</f>
        <v>-0.72</v>
      </c>
      <c r="BW80">
        <f>Distances!BW80/(Times!$C$85)</f>
        <v>-0.72</v>
      </c>
      <c r="BX80">
        <f>Distances!BX80/(Times!$C$85)</f>
        <v>-0.72</v>
      </c>
      <c r="BY80">
        <f>Distances!BY80/(Times!$C$85)</f>
        <v>-0.72</v>
      </c>
      <c r="BZ80">
        <f>Distances!BZ80/(Times!$C$85)</f>
        <v>-0.72</v>
      </c>
      <c r="CA80">
        <f>Distances!CA80/(Times!$C$85)</f>
        <v>-0.72</v>
      </c>
      <c r="CB80">
        <f>Distances!CB80/(Times!$C$85)</f>
        <v>-0.72</v>
      </c>
      <c r="CC80">
        <f>Distances!CC80/(Times!$C$85)</f>
        <v>-0.72</v>
      </c>
      <c r="CD80">
        <f>Distances!CD80/(Times!$C$85)</f>
        <v>-0.72</v>
      </c>
    </row>
    <row r="81" spans="1:82">
      <c r="A81" s="632">
        <v>80</v>
      </c>
      <c r="B81">
        <f>Distances!B81/(Times!$C$85)</f>
        <v>-0.72</v>
      </c>
      <c r="C81">
        <f>Distances!C81/(Times!$C$85)</f>
        <v>-0.72</v>
      </c>
      <c r="D81">
        <f>Distances!D81/(Times!$C$85)</f>
        <v>-0.72</v>
      </c>
      <c r="E81">
        <f>Distances!E81/(Times!$C$85)</f>
        <v>-0.72</v>
      </c>
      <c r="F81">
        <f>Distances!F81/(Times!$C$85)</f>
        <v>-0.72</v>
      </c>
      <c r="G81">
        <f>Distances!G81/(Times!$C$85)</f>
        <v>-0.72</v>
      </c>
      <c r="H81">
        <f>Distances!H81/(Times!$C$85)</f>
        <v>-0.72</v>
      </c>
      <c r="I81">
        <f>Distances!I81/(Times!$C$85)</f>
        <v>-0.72</v>
      </c>
      <c r="J81">
        <f>Distances!J81/(Times!$C$85)</f>
        <v>-0.72</v>
      </c>
      <c r="K81">
        <f>Distances!K81/(Times!$C$85)</f>
        <v>-0.72</v>
      </c>
      <c r="L81">
        <f>Distances!L81/(Times!$C$85)</f>
        <v>-0.72</v>
      </c>
      <c r="M81">
        <f>Distances!M81/(Times!$C$85)</f>
        <v>-0.72</v>
      </c>
      <c r="N81">
        <f>Distances!N81/(Times!$C$85)</f>
        <v>-0.72</v>
      </c>
      <c r="O81">
        <f>Distances!O81/(Times!$C$85)</f>
        <v>-0.72</v>
      </c>
      <c r="P81">
        <f>Distances!P81/(Times!$C$85)</f>
        <v>-0.72</v>
      </c>
      <c r="Q81">
        <f>Distances!Q81/(Times!$C$85)</f>
        <v>-0.72</v>
      </c>
      <c r="R81">
        <f>Distances!R81/(Times!$C$85)</f>
        <v>-0.72</v>
      </c>
      <c r="S81">
        <f>Distances!S81/(Times!$C$85)</f>
        <v>-0.72</v>
      </c>
      <c r="T81">
        <f>Distances!T81/(Times!$C$85)</f>
        <v>-0.72</v>
      </c>
      <c r="U81">
        <f>Distances!U81/(Times!$C$85)</f>
        <v>-0.72</v>
      </c>
      <c r="V81">
        <f>Distances!V81/(Times!$C$85)</f>
        <v>-0.72</v>
      </c>
      <c r="W81">
        <f>Distances!W81/(Times!$C$85)</f>
        <v>-0.72</v>
      </c>
      <c r="X81">
        <f>Distances!X81/(Times!$C$85)</f>
        <v>-0.72</v>
      </c>
      <c r="Y81">
        <f>Distances!Y81/(Times!$C$85)</f>
        <v>-0.72</v>
      </c>
      <c r="Z81">
        <f>Distances!Z81/(Times!$C$85)</f>
        <v>-0.72</v>
      </c>
      <c r="AA81">
        <f>Distances!AA81/(Times!$C$85)</f>
        <v>-0.72</v>
      </c>
      <c r="AB81">
        <f>Distances!AB81/(Times!$C$85)</f>
        <v>-0.72</v>
      </c>
      <c r="AC81">
        <f>Distances!AC81/(Times!$C$85)</f>
        <v>-0.72</v>
      </c>
      <c r="AD81">
        <f>Distances!AD81/(Times!$C$85)</f>
        <v>-0.72</v>
      </c>
      <c r="AE81">
        <f>Distances!AE81/(Times!$C$85)</f>
        <v>-0.72</v>
      </c>
      <c r="AF81">
        <f>Distances!AF81/(Times!$C$85)</f>
        <v>-0.72</v>
      </c>
      <c r="AG81">
        <f>Distances!AG81/(Times!$C$85)</f>
        <v>-0.72</v>
      </c>
      <c r="AH81">
        <f>Distances!AH81/(Times!$C$85)</f>
        <v>64.8</v>
      </c>
      <c r="AI81">
        <f>Distances!AI81/(Times!$C$85)</f>
        <v>-0.72</v>
      </c>
      <c r="AJ81">
        <f>Distances!AJ81/(Times!$C$85)</f>
        <v>-0.72</v>
      </c>
      <c r="AK81">
        <f>Distances!AK81/(Times!$C$85)</f>
        <v>-0.72</v>
      </c>
      <c r="AL81">
        <f>Distances!AL81/(Times!$C$85)</f>
        <v>-0.72</v>
      </c>
      <c r="AM81">
        <f>Distances!AM81/(Times!$C$85)</f>
        <v>-0.72</v>
      </c>
      <c r="AN81">
        <f>Distances!AN81/(Times!$C$85)</f>
        <v>-0.72</v>
      </c>
      <c r="AO81">
        <f>Distances!AO81/(Times!$C$85)</f>
        <v>-0.72</v>
      </c>
      <c r="AP81">
        <f>Distances!AP81/(Times!$C$85)</f>
        <v>-0.72</v>
      </c>
      <c r="AQ81">
        <f>Distances!AQ81/(Times!$C$85)</f>
        <v>-0.72</v>
      </c>
      <c r="AR81">
        <f>Distances!AR81/(Times!$C$85)</f>
        <v>-0.72</v>
      </c>
      <c r="AS81">
        <f>Distances!AS81/(Times!$C$85)</f>
        <v>-0.72</v>
      </c>
      <c r="AT81">
        <f>Distances!AT81/(Times!$C$85)</f>
        <v>-0.72</v>
      </c>
      <c r="AU81">
        <f>Distances!AU81/(Times!$C$85)</f>
        <v>-0.72</v>
      </c>
      <c r="AV81">
        <f>Distances!AV81/(Times!$C$85)</f>
        <v>-0.72</v>
      </c>
      <c r="AW81">
        <f>Distances!AW81/(Times!$C$85)</f>
        <v>-0.72</v>
      </c>
      <c r="AX81">
        <f>Distances!AX81/(Times!$C$85)</f>
        <v>-0.72</v>
      </c>
      <c r="AY81">
        <f>Distances!AY81/(Times!$C$85)</f>
        <v>-0.72</v>
      </c>
      <c r="AZ81">
        <f>Distances!AZ81/(Times!$C$85)</f>
        <v>-0.72</v>
      </c>
      <c r="BA81">
        <f>Distances!BA81/(Times!$C$85)</f>
        <v>-0.72</v>
      </c>
      <c r="BB81">
        <f>Distances!BB81/(Times!$C$85)</f>
        <v>-0.72</v>
      </c>
      <c r="BC81">
        <f>Distances!BC81/(Times!$C$85)</f>
        <v>-0.72</v>
      </c>
      <c r="BD81">
        <f>Distances!BD81/(Times!$C$85)</f>
        <v>-0.72</v>
      </c>
      <c r="BE81">
        <f>Distances!BE81/(Times!$C$85)</f>
        <v>-0.72</v>
      </c>
      <c r="BF81">
        <f>Distances!BF81/(Times!$C$85)</f>
        <v>-0.72</v>
      </c>
      <c r="BG81">
        <f>Distances!BG81/(Times!$C$85)</f>
        <v>-0.72</v>
      </c>
      <c r="BH81">
        <f>Distances!BH81/(Times!$C$85)</f>
        <v>-0.72</v>
      </c>
      <c r="BI81">
        <f>Distances!BI81/(Times!$C$85)</f>
        <v>-0.72</v>
      </c>
      <c r="BJ81">
        <f>Distances!BJ81/(Times!$C$85)</f>
        <v>-0.72</v>
      </c>
      <c r="BK81">
        <f>Distances!BK81/(Times!$C$85)</f>
        <v>-0.72</v>
      </c>
      <c r="BL81">
        <f>Distances!BL81/(Times!$C$85)</f>
        <v>-0.72</v>
      </c>
      <c r="BM81">
        <f>Distances!BM81/(Times!$C$85)</f>
        <v>-0.72</v>
      </c>
      <c r="BN81">
        <f>Distances!BN81/(Times!$C$85)</f>
        <v>-0.72</v>
      </c>
      <c r="BO81">
        <f>Distances!BO81/(Times!$C$85)</f>
        <v>-0.72</v>
      </c>
      <c r="BP81">
        <f>Distances!BP81/(Times!$C$85)</f>
        <v>-0.72</v>
      </c>
      <c r="BQ81">
        <f>Distances!BQ81/(Times!$C$85)</f>
        <v>-0.72</v>
      </c>
      <c r="BR81">
        <f>Distances!BR81/(Times!$C$85)</f>
        <v>-0.72</v>
      </c>
      <c r="BS81">
        <f>Distances!BS81/(Times!$C$85)</f>
        <v>-0.72</v>
      </c>
      <c r="BT81">
        <f>Distances!BT81/(Times!$C$85)</f>
        <v>-0.72</v>
      </c>
      <c r="BU81">
        <f>Distances!BU81/(Times!$C$85)</f>
        <v>-0.72</v>
      </c>
      <c r="BV81">
        <f>Distances!BV81/(Times!$C$85)</f>
        <v>-0.72</v>
      </c>
      <c r="BW81">
        <f>Distances!BW81/(Times!$C$85)</f>
        <v>-0.72</v>
      </c>
      <c r="BX81">
        <f>Distances!BX81/(Times!$C$85)</f>
        <v>-0.72</v>
      </c>
      <c r="BY81">
        <f>Distances!BY81/(Times!$C$85)</f>
        <v>-0.72</v>
      </c>
      <c r="BZ81">
        <f>Distances!BZ81/(Times!$C$85)</f>
        <v>-0.72</v>
      </c>
      <c r="CA81">
        <f>Distances!CA81/(Times!$C$85)</f>
        <v>-0.72</v>
      </c>
      <c r="CB81">
        <f>Distances!CB81/(Times!$C$85)</f>
        <v>-0.72</v>
      </c>
      <c r="CC81">
        <f>Distances!CC81/(Times!$C$85)</f>
        <v>-0.72</v>
      </c>
      <c r="CD81">
        <f>Distances!CD81/(Times!$C$85)</f>
        <v>26.64</v>
      </c>
    </row>
    <row r="82" spans="1:82">
      <c r="A82" s="632">
        <v>81</v>
      </c>
      <c r="B82">
        <f>Distances!B82/(Times!$C$85)</f>
        <v>-0.72</v>
      </c>
      <c r="C82">
        <f>Distances!C82/(Times!$C$85)</f>
        <v>-0.72</v>
      </c>
      <c r="D82">
        <f>Distances!D82/(Times!$C$85)</f>
        <v>-0.72</v>
      </c>
      <c r="E82">
        <f>Distances!E82/(Times!$C$85)</f>
        <v>-0.72</v>
      </c>
      <c r="F82">
        <f>Distances!F82/(Times!$C$85)</f>
        <v>-0.72</v>
      </c>
      <c r="G82">
        <f>Distances!G82/(Times!$C$85)</f>
        <v>-0.72</v>
      </c>
      <c r="H82">
        <f>Distances!H82/(Times!$C$85)</f>
        <v>-0.72</v>
      </c>
      <c r="I82">
        <f>Distances!I82/(Times!$C$85)</f>
        <v>-0.72</v>
      </c>
      <c r="J82">
        <f>Distances!J82/(Times!$C$85)</f>
        <v>-0.72</v>
      </c>
      <c r="K82">
        <f>Distances!K82/(Times!$C$85)</f>
        <v>-0.72</v>
      </c>
      <c r="L82">
        <f>Distances!L82/(Times!$C$85)</f>
        <v>-0.72</v>
      </c>
      <c r="M82">
        <f>Distances!M82/(Times!$C$85)</f>
        <v>-0.72</v>
      </c>
      <c r="N82">
        <f>Distances!N82/(Times!$C$85)</f>
        <v>-0.72</v>
      </c>
      <c r="O82">
        <f>Distances!O82/(Times!$C$85)</f>
        <v>-0.72</v>
      </c>
      <c r="P82">
        <f>Distances!P82/(Times!$C$85)</f>
        <v>-0.72</v>
      </c>
      <c r="Q82">
        <f>Distances!Q82/(Times!$C$85)</f>
        <v>-0.72</v>
      </c>
      <c r="R82">
        <f>Distances!R82/(Times!$C$85)</f>
        <v>-0.72</v>
      </c>
      <c r="S82">
        <f>Distances!S82/(Times!$C$85)</f>
        <v>-0.72</v>
      </c>
      <c r="T82">
        <f>Distances!T82/(Times!$C$85)</f>
        <v>-0.72</v>
      </c>
      <c r="U82">
        <f>Distances!U82/(Times!$C$85)</f>
        <v>-0.72</v>
      </c>
      <c r="V82">
        <f>Distances!V82/(Times!$C$85)</f>
        <v>-0.72</v>
      </c>
      <c r="W82">
        <f>Distances!W82/(Times!$C$85)</f>
        <v>-0.72</v>
      </c>
      <c r="X82">
        <f>Distances!X82/(Times!$C$85)</f>
        <v>-0.72</v>
      </c>
      <c r="Y82">
        <f>Distances!Y82/(Times!$C$85)</f>
        <v>-0.72</v>
      </c>
      <c r="Z82">
        <f>Distances!Z82/(Times!$C$85)</f>
        <v>-0.72</v>
      </c>
      <c r="AA82">
        <f>Distances!AA82/(Times!$C$85)</f>
        <v>-0.72</v>
      </c>
      <c r="AB82">
        <f>Distances!AB82/(Times!$C$85)</f>
        <v>-0.72</v>
      </c>
      <c r="AC82">
        <f>Distances!AC82/(Times!$C$85)</f>
        <v>-0.72</v>
      </c>
      <c r="AD82">
        <f>Distances!AD82/(Times!$C$85)</f>
        <v>-0.72</v>
      </c>
      <c r="AE82">
        <f>Distances!AE82/(Times!$C$85)</f>
        <v>-0.72</v>
      </c>
      <c r="AF82">
        <f>Distances!AF82/(Times!$C$85)</f>
        <v>-0.72</v>
      </c>
      <c r="AG82">
        <f>Distances!AG82/(Times!$C$85)</f>
        <v>51.84</v>
      </c>
      <c r="AH82">
        <f>Distances!AH82/(Times!$C$85)</f>
        <v>-0.72</v>
      </c>
      <c r="AI82">
        <f>Distances!AI82/(Times!$C$85)</f>
        <v>-0.72</v>
      </c>
      <c r="AJ82">
        <f>Distances!AJ82/(Times!$C$85)</f>
        <v>-0.72</v>
      </c>
      <c r="AK82">
        <f>Distances!AK82/(Times!$C$85)</f>
        <v>-0.72</v>
      </c>
      <c r="AL82">
        <f>Distances!AL82/(Times!$C$85)</f>
        <v>-0.72</v>
      </c>
      <c r="AM82">
        <f>Distances!AM82/(Times!$C$85)</f>
        <v>-0.72</v>
      </c>
      <c r="AN82">
        <f>Distances!AN82/(Times!$C$85)</f>
        <v>-0.72</v>
      </c>
      <c r="AO82">
        <f>Distances!AO82/(Times!$C$85)</f>
        <v>-0.72</v>
      </c>
      <c r="AP82">
        <f>Distances!AP82/(Times!$C$85)</f>
        <v>-0.72</v>
      </c>
      <c r="AQ82">
        <f>Distances!AQ82/(Times!$C$85)</f>
        <v>-0.72</v>
      </c>
      <c r="AR82">
        <f>Distances!AR82/(Times!$C$85)</f>
        <v>-0.72</v>
      </c>
      <c r="AS82">
        <f>Distances!AS82/(Times!$C$85)</f>
        <v>-0.72</v>
      </c>
      <c r="AT82">
        <f>Distances!AT82/(Times!$C$85)</f>
        <v>-0.72</v>
      </c>
      <c r="AU82">
        <f>Distances!AU82/(Times!$C$85)</f>
        <v>-0.72</v>
      </c>
      <c r="AV82">
        <f>Distances!AV82/(Times!$C$85)</f>
        <v>-0.72</v>
      </c>
      <c r="AW82">
        <f>Distances!AW82/(Times!$C$85)</f>
        <v>-0.72</v>
      </c>
      <c r="AX82">
        <f>Distances!AX82/(Times!$C$85)</f>
        <v>-0.72</v>
      </c>
      <c r="AY82">
        <f>Distances!AY82/(Times!$C$85)</f>
        <v>-0.72</v>
      </c>
      <c r="AZ82">
        <f>Distances!AZ82/(Times!$C$85)</f>
        <v>-0.72</v>
      </c>
      <c r="BA82">
        <f>Distances!BA82/(Times!$C$85)</f>
        <v>-0.72</v>
      </c>
      <c r="BB82">
        <f>Distances!BB82/(Times!$C$85)</f>
        <v>-0.72</v>
      </c>
      <c r="BC82">
        <f>Distances!BC82/(Times!$C$85)</f>
        <v>-0.72</v>
      </c>
      <c r="BD82">
        <f>Distances!BD82/(Times!$C$85)</f>
        <v>-0.72</v>
      </c>
      <c r="BE82">
        <f>Distances!BE82/(Times!$C$85)</f>
        <v>-0.72</v>
      </c>
      <c r="BF82">
        <f>Distances!BF82/(Times!$C$85)</f>
        <v>-0.72</v>
      </c>
      <c r="BG82">
        <f>Distances!BG82/(Times!$C$85)</f>
        <v>-0.72</v>
      </c>
      <c r="BH82">
        <f>Distances!BH82/(Times!$C$85)</f>
        <v>-0.72</v>
      </c>
      <c r="BI82">
        <f>Distances!BI82/(Times!$C$85)</f>
        <v>-0.72</v>
      </c>
      <c r="BJ82">
        <f>Distances!BJ82/(Times!$C$85)</f>
        <v>-0.72</v>
      </c>
      <c r="BK82">
        <f>Distances!BK82/(Times!$C$85)</f>
        <v>-0.72</v>
      </c>
      <c r="BL82">
        <f>Distances!BL82/(Times!$C$85)</f>
        <v>-0.72</v>
      </c>
      <c r="BM82">
        <f>Distances!BM82/(Times!$C$85)</f>
        <v>-0.72</v>
      </c>
      <c r="BN82">
        <f>Distances!BN82/(Times!$C$85)</f>
        <v>-0.72</v>
      </c>
      <c r="BO82">
        <f>Distances!BO82/(Times!$C$85)</f>
        <v>-0.72</v>
      </c>
      <c r="BP82">
        <f>Distances!BP82/(Times!$C$85)</f>
        <v>-0.72</v>
      </c>
      <c r="BQ82">
        <f>Distances!BQ82/(Times!$C$85)</f>
        <v>-0.72</v>
      </c>
      <c r="BR82">
        <f>Distances!BR82/(Times!$C$85)</f>
        <v>-0.72</v>
      </c>
      <c r="BS82">
        <f>Distances!BS82/(Times!$C$85)</f>
        <v>-0.72</v>
      </c>
      <c r="BT82">
        <f>Distances!BT82/(Times!$C$85)</f>
        <v>-0.72</v>
      </c>
      <c r="BU82">
        <f>Distances!BU82/(Times!$C$85)</f>
        <v>-0.72</v>
      </c>
      <c r="BV82">
        <f>Distances!BV82/(Times!$C$85)</f>
        <v>-0.72</v>
      </c>
      <c r="BW82">
        <f>Distances!BW82/(Times!$C$85)</f>
        <v>-0.72</v>
      </c>
      <c r="BX82">
        <f>Distances!BX82/(Times!$C$85)</f>
        <v>-0.72</v>
      </c>
      <c r="BY82">
        <f>Distances!BY82/(Times!$C$85)</f>
        <v>-0.72</v>
      </c>
      <c r="BZ82">
        <f>Distances!BZ82/(Times!$C$85)</f>
        <v>-0.72</v>
      </c>
      <c r="CA82">
        <f>Distances!CA82/(Times!$C$85)</f>
        <v>-0.72</v>
      </c>
      <c r="CB82">
        <f>Distances!CB82/(Times!$C$85)</f>
        <v>-0.72</v>
      </c>
      <c r="CC82">
        <f>Distances!CC82/(Times!$C$85)</f>
        <v>26.64</v>
      </c>
      <c r="CD82">
        <f>Distances!CD82/(Times!$C$85)</f>
        <v>-0.72</v>
      </c>
    </row>
    <row r="84" spans="1:82">
      <c r="B84" s="629" t="s">
        <v>799</v>
      </c>
      <c r="C84" s="198">
        <v>5</v>
      </c>
    </row>
    <row r="85" spans="1:82">
      <c r="B85" s="629" t="s">
        <v>800</v>
      </c>
      <c r="C85" s="198">
        <f>C84*1000/3600</f>
        <v>1.3888888888888888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BE18-7C28-4D86-BF0F-9C6481E05748}">
  <dimension ref="A1:A3"/>
  <sheetViews>
    <sheetView workbookViewId="0">
      <selection activeCell="B5" sqref="B5"/>
    </sheetView>
  </sheetViews>
  <sheetFormatPr defaultRowHeight="14.5"/>
  <sheetData>
    <row r="1" spans="1:1">
      <c r="A1" s="589" t="s">
        <v>617</v>
      </c>
    </row>
    <row r="2" spans="1:1">
      <c r="A2" s="611" t="s">
        <v>615</v>
      </c>
    </row>
    <row r="3" spans="1:1">
      <c r="A3" s="611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435F-29B6-4372-8B13-B3C675B6F45A}">
  <dimension ref="A1:AI67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W9" sqref="W9"/>
    </sheetView>
  </sheetViews>
  <sheetFormatPr defaultColWidth="14.453125" defaultRowHeight="14.5"/>
  <cols>
    <col min="1" max="1" width="3.453125" customWidth="1"/>
    <col min="2" max="2" width="7.81640625" customWidth="1"/>
    <col min="3" max="3" width="6.453125" customWidth="1"/>
    <col min="4" max="4" width="41.54296875" customWidth="1"/>
    <col min="5" max="5" width="14.54296875" customWidth="1"/>
    <col min="6" max="7" width="39" customWidth="1"/>
    <col min="8" max="8" width="14.1796875" style="251" customWidth="1"/>
    <col min="9" max="9" width="8.54296875" customWidth="1"/>
    <col min="10" max="10" width="2.54296875" customWidth="1"/>
    <col min="11" max="11" width="8.54296875" customWidth="1"/>
    <col min="12" max="12" width="2.54296875" customWidth="1"/>
    <col min="13" max="13" width="9.54296875" customWidth="1"/>
    <col min="14" max="14" width="6.81640625" customWidth="1"/>
    <col min="15" max="15" width="7.81640625" customWidth="1"/>
    <col min="16" max="16" width="9.7265625" customWidth="1"/>
    <col min="17" max="17" width="7" customWidth="1"/>
    <col min="18" max="18" width="2.81640625" customWidth="1"/>
    <col min="19" max="19" width="9.54296875" customWidth="1"/>
    <col min="20" max="20" width="7.1796875" customWidth="1"/>
    <col min="21" max="21" width="3.7265625" customWidth="1"/>
    <col min="22" max="22" width="9.54296875" customWidth="1"/>
    <col min="23" max="23" width="10.7265625" customWidth="1"/>
    <col min="24" max="24" width="6.81640625" bestFit="1" customWidth="1"/>
    <col min="25" max="25" width="18.1796875" customWidth="1"/>
    <col min="26" max="26" width="6.81640625" customWidth="1"/>
    <col min="27" max="27" width="18.26953125" customWidth="1"/>
    <col min="28" max="28" width="6.453125" customWidth="1"/>
    <col min="29" max="29" width="10.54296875" style="199" customWidth="1"/>
    <col min="30" max="30" width="7.54296875" style="199" customWidth="1"/>
    <col min="31" max="31" width="15.08984375" style="199" customWidth="1"/>
    <col min="32" max="32" width="12.81640625" style="199" customWidth="1"/>
    <col min="33" max="33" width="7.7265625" style="436" customWidth="1"/>
    <col min="34" max="34" width="9.54296875" style="436" customWidth="1"/>
    <col min="35" max="35" width="19.81640625" style="251" customWidth="1"/>
    <col min="36" max="36" width="15.453125" customWidth="1"/>
  </cols>
  <sheetData>
    <row r="1" spans="1:35" ht="77.2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329</v>
      </c>
      <c r="G1" s="580" t="s">
        <v>328</v>
      </c>
      <c r="H1" s="2" t="s">
        <v>3</v>
      </c>
      <c r="I1" s="576" t="s">
        <v>4</v>
      </c>
      <c r="J1" s="577"/>
      <c r="K1" s="573" t="s">
        <v>5</v>
      </c>
      <c r="L1" s="574"/>
      <c r="M1" s="591" t="s">
        <v>708</v>
      </c>
      <c r="N1" s="578" t="s">
        <v>7</v>
      </c>
      <c r="O1" s="579"/>
      <c r="P1" s="2" t="s">
        <v>8</v>
      </c>
      <c r="Q1" s="573" t="s">
        <v>9</v>
      </c>
      <c r="R1" s="574"/>
      <c r="S1" s="2" t="s">
        <v>10</v>
      </c>
      <c r="T1" s="573" t="s">
        <v>11</v>
      </c>
      <c r="U1" s="574"/>
      <c r="V1" s="3" t="s">
        <v>12</v>
      </c>
      <c r="W1" s="3" t="s">
        <v>13</v>
      </c>
      <c r="X1" s="575" t="s">
        <v>14</v>
      </c>
      <c r="Y1" s="574"/>
      <c r="Z1" s="821" t="s">
        <v>15</v>
      </c>
      <c r="AA1" s="822"/>
      <c r="AB1" s="821" t="s">
        <v>16</v>
      </c>
      <c r="AC1" s="822"/>
      <c r="AD1" s="249" t="s">
        <v>17</v>
      </c>
      <c r="AE1" s="329" t="s">
        <v>177</v>
      </c>
      <c r="AF1" s="329" t="s">
        <v>178</v>
      </c>
      <c r="AG1" s="329" t="s">
        <v>279</v>
      </c>
      <c r="AH1" s="329" t="s">
        <v>278</v>
      </c>
      <c r="AI1" s="329" t="s">
        <v>282</v>
      </c>
    </row>
    <row r="2" spans="1:35" ht="21.5" customHeight="1">
      <c r="A2" s="592" t="s">
        <v>356</v>
      </c>
      <c r="B2" s="592" t="s">
        <v>357</v>
      </c>
      <c r="C2" s="592"/>
      <c r="D2" s="592"/>
      <c r="E2" s="593"/>
      <c r="F2" s="598"/>
      <c r="G2" s="598"/>
      <c r="H2" s="592" t="s">
        <v>358</v>
      </c>
      <c r="I2" s="592" t="s">
        <v>359</v>
      </c>
      <c r="J2" s="592" t="s">
        <v>360</v>
      </c>
      <c r="K2" s="592" t="s">
        <v>359</v>
      </c>
      <c r="L2" s="592" t="s">
        <v>360</v>
      </c>
      <c r="M2" s="592" t="s">
        <v>361</v>
      </c>
      <c r="N2" s="592" t="s">
        <v>362</v>
      </c>
      <c r="O2" s="592" t="s">
        <v>363</v>
      </c>
      <c r="P2" s="593" t="s">
        <v>363</v>
      </c>
      <c r="Q2" s="592" t="s">
        <v>359</v>
      </c>
      <c r="R2" s="592" t="s">
        <v>360</v>
      </c>
      <c r="S2" s="593" t="s">
        <v>363</v>
      </c>
      <c r="T2" s="592" t="s">
        <v>359</v>
      </c>
      <c r="U2" s="592" t="s">
        <v>360</v>
      </c>
      <c r="V2" s="593" t="s">
        <v>364</v>
      </c>
      <c r="W2" s="592" t="s">
        <v>365</v>
      </c>
      <c r="X2" s="592" t="s">
        <v>362</v>
      </c>
      <c r="Y2" s="592" t="s">
        <v>366</v>
      </c>
      <c r="Z2" s="592" t="s">
        <v>362</v>
      </c>
      <c r="AA2" s="592" t="s">
        <v>366</v>
      </c>
      <c r="AB2" s="592" t="s">
        <v>367</v>
      </c>
      <c r="AC2" s="594" t="s">
        <v>368</v>
      </c>
      <c r="AD2" s="595" t="s">
        <v>369</v>
      </c>
      <c r="AE2" s="595" t="s">
        <v>370</v>
      </c>
      <c r="AF2" s="592" t="s">
        <v>362</v>
      </c>
      <c r="AG2" s="596"/>
      <c r="AH2" s="596"/>
      <c r="AI2" s="597" t="s">
        <v>371</v>
      </c>
    </row>
    <row r="3" spans="1:35">
      <c r="A3" s="485" t="s">
        <v>186</v>
      </c>
      <c r="B3" s="444"/>
      <c r="C3" s="444"/>
      <c r="D3" s="444"/>
    </row>
    <row r="4" spans="1:35">
      <c r="A4" s="353">
        <v>1</v>
      </c>
      <c r="B4" s="360">
        <v>0</v>
      </c>
      <c r="C4" s="355" t="s">
        <v>18</v>
      </c>
      <c r="D4" s="32" t="s">
        <v>184</v>
      </c>
      <c r="E4" s="356" t="s">
        <v>20</v>
      </c>
      <c r="F4" s="357">
        <v>38.054716669999998</v>
      </c>
      <c r="G4" s="362">
        <v>23.83925</v>
      </c>
      <c r="H4" s="358" t="s">
        <v>21</v>
      </c>
      <c r="I4" s="354">
        <v>3</v>
      </c>
      <c r="J4" s="359"/>
      <c r="K4" s="354">
        <v>1</v>
      </c>
      <c r="L4" s="354"/>
      <c r="M4" s="350">
        <v>0</v>
      </c>
      <c r="N4" s="360" t="s">
        <v>21</v>
      </c>
      <c r="O4" s="360">
        <v>0</v>
      </c>
      <c r="P4" s="354">
        <v>0</v>
      </c>
      <c r="Q4" s="354">
        <v>0</v>
      </c>
      <c r="R4" s="354"/>
      <c r="S4" s="354">
        <v>1</v>
      </c>
      <c r="T4" s="354">
        <v>1</v>
      </c>
      <c r="U4" s="354"/>
      <c r="V4" s="351" t="s">
        <v>21</v>
      </c>
      <c r="W4" s="360" t="s">
        <v>21</v>
      </c>
      <c r="X4" s="351" t="s">
        <v>22</v>
      </c>
      <c r="Y4" s="351" t="s">
        <v>22</v>
      </c>
      <c r="Z4" s="360" t="s">
        <v>21</v>
      </c>
      <c r="AA4" s="360" t="s">
        <v>21</v>
      </c>
      <c r="AB4" s="351" t="s">
        <v>21</v>
      </c>
      <c r="AC4" s="352" t="s">
        <v>21</v>
      </c>
      <c r="AD4" s="466"/>
      <c r="AE4" s="361" t="s">
        <v>181</v>
      </c>
      <c r="AF4" s="362"/>
      <c r="AG4" s="468"/>
      <c r="AH4" s="496"/>
      <c r="AI4" s="236" t="s">
        <v>21</v>
      </c>
    </row>
    <row r="5" spans="1:35" s="379" customFormat="1">
      <c r="A5" s="375">
        <v>2</v>
      </c>
      <c r="B5" s="351">
        <v>53.24</v>
      </c>
      <c r="C5" s="376" t="s">
        <v>23</v>
      </c>
      <c r="D5" s="377" t="s">
        <v>19</v>
      </c>
      <c r="E5" s="378" t="s">
        <v>20</v>
      </c>
      <c r="F5" s="364">
        <v>38.055083330000002</v>
      </c>
      <c r="G5" s="361">
        <v>23.839627780000001</v>
      </c>
      <c r="H5" s="358" t="s">
        <v>22</v>
      </c>
      <c r="I5" s="350">
        <v>3</v>
      </c>
      <c r="J5" s="359"/>
      <c r="K5" s="350">
        <v>1</v>
      </c>
      <c r="L5" s="350"/>
      <c r="M5" s="350">
        <v>140</v>
      </c>
      <c r="N5" s="351" t="s">
        <v>21</v>
      </c>
      <c r="O5" s="351">
        <v>0</v>
      </c>
      <c r="P5" s="350">
        <v>0</v>
      </c>
      <c r="Q5" s="350">
        <v>0</v>
      </c>
      <c r="R5" s="350"/>
      <c r="S5" s="350">
        <v>0</v>
      </c>
      <c r="T5" s="350">
        <v>0</v>
      </c>
      <c r="U5" s="350"/>
      <c r="V5" s="351" t="s">
        <v>21</v>
      </c>
      <c r="W5" s="351" t="s">
        <v>21</v>
      </c>
      <c r="X5" s="351" t="s">
        <v>22</v>
      </c>
      <c r="Y5" s="351" t="s">
        <v>22</v>
      </c>
      <c r="Z5" s="351" t="s">
        <v>21</v>
      </c>
      <c r="AA5" s="351" t="s">
        <v>21</v>
      </c>
      <c r="AB5" s="351" t="s">
        <v>22</v>
      </c>
      <c r="AC5" s="352" t="s">
        <v>21</v>
      </c>
      <c r="AD5" s="467"/>
      <c r="AE5" s="361" t="s">
        <v>181</v>
      </c>
      <c r="AF5" s="361"/>
      <c r="AG5" s="469"/>
      <c r="AH5" s="497"/>
      <c r="AI5" s="488" t="s">
        <v>21</v>
      </c>
    </row>
    <row r="6" spans="1:35">
      <c r="A6" s="4">
        <v>3</v>
      </c>
      <c r="B6" s="461">
        <v>74.78</v>
      </c>
      <c r="C6" s="6" t="s">
        <v>26</v>
      </c>
      <c r="D6" s="7" t="s">
        <v>19</v>
      </c>
      <c r="E6" s="323" t="s">
        <v>20</v>
      </c>
      <c r="F6" s="198">
        <v>38.055591669999998</v>
      </c>
      <c r="G6" s="199">
        <v>23.840183329999999</v>
      </c>
      <c r="H6" s="322" t="s">
        <v>34</v>
      </c>
      <c r="I6" s="5">
        <v>5</v>
      </c>
      <c r="J6" s="8"/>
      <c r="K6" s="5">
        <v>1</v>
      </c>
      <c r="L6" s="5"/>
      <c r="M6" s="5">
        <v>160</v>
      </c>
      <c r="N6" s="10" t="s">
        <v>21</v>
      </c>
      <c r="O6" s="10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/>
      <c r="V6" s="10" t="s">
        <v>21</v>
      </c>
      <c r="W6" s="10" t="s">
        <v>21</v>
      </c>
      <c r="X6" s="10" t="s">
        <v>22</v>
      </c>
      <c r="Y6" s="10" t="s">
        <v>22</v>
      </c>
      <c r="Z6" s="10" t="s">
        <v>21</v>
      </c>
      <c r="AA6" s="10" t="s">
        <v>21</v>
      </c>
      <c r="AB6" s="10" t="s">
        <v>22</v>
      </c>
      <c r="AC6" s="12" t="s">
        <v>21</v>
      </c>
      <c r="AD6" s="221"/>
      <c r="AE6" s="330" t="s">
        <v>181</v>
      </c>
      <c r="AG6" s="407"/>
      <c r="AH6" s="496"/>
      <c r="AI6" s="236" t="s">
        <v>21</v>
      </c>
    </row>
    <row r="7" spans="1:35">
      <c r="B7" s="251"/>
      <c r="AC7"/>
      <c r="AD7"/>
      <c r="AE7"/>
      <c r="AF7"/>
    </row>
    <row r="8" spans="1:35">
      <c r="A8" s="4">
        <v>1</v>
      </c>
      <c r="B8" s="10">
        <v>0</v>
      </c>
      <c r="C8" s="6" t="s">
        <v>18</v>
      </c>
      <c r="D8" s="32" t="s">
        <v>184</v>
      </c>
      <c r="E8" s="321" t="s">
        <v>28</v>
      </c>
      <c r="F8" s="198">
        <v>38.054716669999998</v>
      </c>
      <c r="G8" s="199">
        <v>23.83925</v>
      </c>
      <c r="H8" s="322" t="s">
        <v>21</v>
      </c>
      <c r="I8" s="454">
        <v>3</v>
      </c>
      <c r="J8" s="8"/>
      <c r="K8" s="5">
        <v>1</v>
      </c>
      <c r="L8" s="5"/>
      <c r="M8" s="5">
        <v>0</v>
      </c>
      <c r="N8" s="10" t="s">
        <v>29</v>
      </c>
      <c r="O8" s="10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/>
      <c r="V8" s="5" t="s">
        <v>30</v>
      </c>
      <c r="W8" s="5" t="s">
        <v>29</v>
      </c>
      <c r="X8" s="10" t="s">
        <v>22</v>
      </c>
      <c r="Y8" s="10" t="s">
        <v>22</v>
      </c>
      <c r="Z8" s="10" t="s">
        <v>21</v>
      </c>
      <c r="AA8" s="10" t="s">
        <v>21</v>
      </c>
      <c r="AB8" s="10" t="s">
        <v>21</v>
      </c>
      <c r="AC8" s="12" t="s">
        <v>21</v>
      </c>
      <c r="AD8" s="221"/>
      <c r="AE8" s="330" t="s">
        <v>181</v>
      </c>
      <c r="AG8" s="407"/>
      <c r="AH8" s="407"/>
      <c r="AI8" s="236" t="s">
        <v>21</v>
      </c>
    </row>
    <row r="9" spans="1:35">
      <c r="A9" s="4">
        <v>2</v>
      </c>
      <c r="B9" s="10">
        <v>53.24</v>
      </c>
      <c r="C9" s="6" t="s">
        <v>23</v>
      </c>
      <c r="D9" s="17" t="s">
        <v>19</v>
      </c>
      <c r="E9" s="321" t="s">
        <v>28</v>
      </c>
      <c r="F9" s="198">
        <v>38.055083330000002</v>
      </c>
      <c r="G9" s="199">
        <v>23.839627780000001</v>
      </c>
      <c r="H9" s="322" t="s">
        <v>22</v>
      </c>
      <c r="I9" s="456">
        <v>3</v>
      </c>
      <c r="J9" s="18"/>
      <c r="K9" s="15">
        <v>1</v>
      </c>
      <c r="L9" s="15"/>
      <c r="M9" s="15">
        <v>140</v>
      </c>
      <c r="N9" s="10" t="s">
        <v>29</v>
      </c>
      <c r="O9" s="10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/>
      <c r="V9" s="5" t="s">
        <v>30</v>
      </c>
      <c r="W9" s="5" t="s">
        <v>29</v>
      </c>
      <c r="X9" s="10" t="s">
        <v>22</v>
      </c>
      <c r="Y9" s="10" t="s">
        <v>22</v>
      </c>
      <c r="Z9" s="10" t="s">
        <v>21</v>
      </c>
      <c r="AA9" s="10" t="s">
        <v>21</v>
      </c>
      <c r="AB9" s="10" t="s">
        <v>21</v>
      </c>
      <c r="AC9" s="12" t="s">
        <v>21</v>
      </c>
      <c r="AD9" s="221"/>
      <c r="AE9" s="330" t="s">
        <v>181</v>
      </c>
      <c r="AG9" s="407"/>
      <c r="AH9" s="407"/>
      <c r="AI9" s="236" t="s">
        <v>21</v>
      </c>
    </row>
    <row r="10" spans="1:35">
      <c r="A10" s="14">
        <v>3</v>
      </c>
      <c r="B10" s="19">
        <v>74.78</v>
      </c>
      <c r="C10" s="16" t="s">
        <v>26</v>
      </c>
      <c r="D10" s="17" t="s">
        <v>19</v>
      </c>
      <c r="E10" s="321" t="s">
        <v>28</v>
      </c>
      <c r="F10" s="198">
        <v>38.055591669999998</v>
      </c>
      <c r="G10" s="199">
        <v>23.840183329999999</v>
      </c>
      <c r="H10" s="455" t="s">
        <v>22</v>
      </c>
      <c r="I10" s="457">
        <v>5</v>
      </c>
      <c r="J10" s="458"/>
      <c r="K10" s="459">
        <v>1</v>
      </c>
      <c r="L10" s="459"/>
      <c r="M10" s="460">
        <v>180</v>
      </c>
      <c r="N10" s="316" t="s">
        <v>29</v>
      </c>
      <c r="O10" s="10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/>
      <c r="V10" s="5" t="s">
        <v>30</v>
      </c>
      <c r="W10" s="5" t="s">
        <v>29</v>
      </c>
      <c r="X10" s="10" t="s">
        <v>22</v>
      </c>
      <c r="Y10" s="10" t="s">
        <v>22</v>
      </c>
      <c r="Z10" s="10" t="s">
        <v>21</v>
      </c>
      <c r="AA10" s="10" t="s">
        <v>21</v>
      </c>
      <c r="AB10" s="10" t="s">
        <v>21</v>
      </c>
      <c r="AC10" s="12" t="s">
        <v>21</v>
      </c>
      <c r="AD10" s="221"/>
      <c r="AE10" s="330" t="s">
        <v>181</v>
      </c>
      <c r="AG10" s="407"/>
      <c r="AH10" s="407"/>
      <c r="AI10" s="236" t="s">
        <v>21</v>
      </c>
    </row>
    <row r="11" spans="1:35">
      <c r="A11" s="254"/>
      <c r="B11" s="247"/>
      <c r="C11" s="368"/>
      <c r="D11" s="369"/>
      <c r="E11" s="255"/>
      <c r="F11" s="199"/>
      <c r="G11" s="199"/>
      <c r="H11" s="370"/>
      <c r="I11" s="255"/>
      <c r="J11" s="371"/>
      <c r="K11" s="255"/>
      <c r="L11" s="255"/>
      <c r="M11" s="255"/>
      <c r="N11" s="247"/>
      <c r="O11" s="247"/>
      <c r="P11" s="255"/>
      <c r="Q11" s="255"/>
      <c r="R11" s="255"/>
      <c r="S11" s="255"/>
      <c r="T11" s="255"/>
      <c r="U11" s="255"/>
      <c r="V11" s="255"/>
      <c r="W11" s="255"/>
      <c r="X11" s="247"/>
      <c r="Y11" s="247"/>
      <c r="Z11" s="247"/>
      <c r="AA11" s="247"/>
      <c r="AB11" s="247"/>
      <c r="AC11" s="247"/>
      <c r="AD11" s="255"/>
      <c r="AE11" s="330"/>
    </row>
    <row r="12" spans="1:35">
      <c r="A12" s="485" t="s">
        <v>187</v>
      </c>
      <c r="B12" s="444"/>
      <c r="C12" s="444"/>
      <c r="D12" s="444"/>
    </row>
    <row r="13" spans="1:35">
      <c r="A13" s="4">
        <v>4</v>
      </c>
      <c r="B13" s="10">
        <v>113.14</v>
      </c>
      <c r="C13" s="10" t="s">
        <v>31</v>
      </c>
      <c r="D13" s="7" t="s">
        <v>19</v>
      </c>
      <c r="E13" s="323" t="s">
        <v>20</v>
      </c>
      <c r="F13" s="198">
        <v>38.056294440000002</v>
      </c>
      <c r="G13" s="199">
        <v>23.839244440000002</v>
      </c>
      <c r="H13" s="316" t="s">
        <v>22</v>
      </c>
      <c r="I13" s="5">
        <v>2</v>
      </c>
      <c r="J13" s="5"/>
      <c r="K13" s="5">
        <v>1</v>
      </c>
      <c r="L13" s="5"/>
      <c r="M13" s="5">
        <v>210</v>
      </c>
      <c r="N13" s="10" t="s">
        <v>22</v>
      </c>
      <c r="O13" s="10">
        <v>1</v>
      </c>
      <c r="P13" s="5">
        <v>1</v>
      </c>
      <c r="Q13" s="5">
        <v>1</v>
      </c>
      <c r="R13" s="5"/>
      <c r="S13" s="5">
        <v>3</v>
      </c>
      <c r="T13" s="5">
        <v>1</v>
      </c>
      <c r="U13" s="5"/>
      <c r="V13" s="10" t="s">
        <v>21</v>
      </c>
      <c r="W13" s="10" t="s">
        <v>22</v>
      </c>
      <c r="X13" s="10" t="s">
        <v>22</v>
      </c>
      <c r="Y13" s="10" t="s">
        <v>22</v>
      </c>
      <c r="Z13" s="10" t="s">
        <v>22</v>
      </c>
      <c r="AA13" s="10" t="s">
        <v>21</v>
      </c>
      <c r="AB13" s="10" t="s">
        <v>22</v>
      </c>
      <c r="AC13" s="12" t="s">
        <v>21</v>
      </c>
      <c r="AD13" s="221"/>
      <c r="AE13" s="333" t="s">
        <v>181</v>
      </c>
      <c r="AF13" s="198"/>
      <c r="AG13" s="407"/>
      <c r="AH13" s="407"/>
      <c r="AI13" s="236" t="s">
        <v>21</v>
      </c>
    </row>
    <row r="14" spans="1:35">
      <c r="A14" s="4"/>
      <c r="B14" s="10"/>
      <c r="C14" s="383" t="s">
        <v>198</v>
      </c>
      <c r="D14" s="32" t="s">
        <v>201</v>
      </c>
      <c r="E14" s="323" t="s">
        <v>20</v>
      </c>
      <c r="F14" s="198">
        <v>38.056775999999999</v>
      </c>
      <c r="G14" s="199">
        <v>23.838805000000001</v>
      </c>
      <c r="H14" s="370" t="s">
        <v>34</v>
      </c>
      <c r="I14" s="388">
        <v>0.85</v>
      </c>
      <c r="J14" s="5"/>
      <c r="K14" s="5">
        <v>2.2000000000000002</v>
      </c>
      <c r="L14" s="5"/>
      <c r="M14" s="5"/>
      <c r="N14" s="380" t="s">
        <v>21</v>
      </c>
      <c r="O14" s="10">
        <v>0</v>
      </c>
      <c r="P14" s="5">
        <v>0</v>
      </c>
      <c r="Q14" s="5">
        <v>0</v>
      </c>
      <c r="R14" s="5"/>
      <c r="S14" s="5">
        <v>1</v>
      </c>
      <c r="T14" s="487">
        <v>1.4</v>
      </c>
      <c r="U14" s="5"/>
      <c r="V14" s="380" t="s">
        <v>21</v>
      </c>
      <c r="W14" s="380" t="s">
        <v>21</v>
      </c>
      <c r="X14" s="380" t="s">
        <v>22</v>
      </c>
      <c r="Y14" s="380" t="s">
        <v>22</v>
      </c>
      <c r="Z14" s="380" t="s">
        <v>21</v>
      </c>
      <c r="AA14" s="380" t="s">
        <v>21</v>
      </c>
      <c r="AB14" s="380" t="s">
        <v>22</v>
      </c>
      <c r="AC14" s="402" t="s">
        <v>21</v>
      </c>
      <c r="AD14" s="221"/>
      <c r="AE14" s="333"/>
      <c r="AF14" s="198"/>
      <c r="AG14" s="408" t="s">
        <v>200</v>
      </c>
      <c r="AH14" s="498" t="s">
        <v>277</v>
      </c>
      <c r="AI14" s="482" t="s">
        <v>22</v>
      </c>
    </row>
    <row r="15" spans="1:35">
      <c r="A15" s="5">
        <v>5</v>
      </c>
      <c r="B15" s="10">
        <v>102.22</v>
      </c>
      <c r="C15" s="26" t="s">
        <v>33</v>
      </c>
      <c r="D15" s="7" t="s">
        <v>19</v>
      </c>
      <c r="E15" s="323" t="s">
        <v>20</v>
      </c>
      <c r="F15" s="198">
        <v>38.057066669999998</v>
      </c>
      <c r="G15" s="199">
        <v>23.83861667</v>
      </c>
      <c r="H15" s="316" t="s">
        <v>22</v>
      </c>
      <c r="I15" s="5">
        <v>3</v>
      </c>
      <c r="J15" s="5"/>
      <c r="K15" s="5">
        <v>1</v>
      </c>
      <c r="L15" s="5"/>
      <c r="M15" s="5">
        <v>210</v>
      </c>
      <c r="N15" s="10" t="s">
        <v>21</v>
      </c>
      <c r="O15" s="10">
        <v>0</v>
      </c>
      <c r="P15" s="25">
        <v>0</v>
      </c>
      <c r="Q15" s="5">
        <v>0</v>
      </c>
      <c r="R15" s="5"/>
      <c r="S15" s="25">
        <v>2</v>
      </c>
      <c r="T15" s="5">
        <v>1</v>
      </c>
      <c r="U15" s="5"/>
      <c r="V15" s="10" t="s">
        <v>21</v>
      </c>
      <c r="W15" s="10" t="s">
        <v>21</v>
      </c>
      <c r="X15" s="10" t="s">
        <v>22</v>
      </c>
      <c r="Y15" s="10" t="s">
        <v>22</v>
      </c>
      <c r="Z15" s="10" t="s">
        <v>22</v>
      </c>
      <c r="AA15" s="10" t="s">
        <v>21</v>
      </c>
      <c r="AB15" s="10" t="s">
        <v>22</v>
      </c>
      <c r="AC15" s="12" t="s">
        <v>21</v>
      </c>
      <c r="AD15" s="221"/>
      <c r="AE15" s="333" t="s">
        <v>181</v>
      </c>
      <c r="AF15" s="198"/>
      <c r="AG15" s="407"/>
      <c r="AH15" s="407"/>
      <c r="AI15" s="236" t="s">
        <v>21</v>
      </c>
    </row>
    <row r="17" spans="1:35">
      <c r="A17" s="4">
        <v>4</v>
      </c>
      <c r="B17" s="10">
        <v>113.14</v>
      </c>
      <c r="C17" s="10" t="s">
        <v>31</v>
      </c>
      <c r="D17" s="17" t="s">
        <v>19</v>
      </c>
      <c r="E17" s="321" t="s">
        <v>28</v>
      </c>
      <c r="F17" s="198">
        <v>38.056294440000002</v>
      </c>
      <c r="G17" s="199">
        <v>23.839244440000002</v>
      </c>
      <c r="H17" s="322" t="s">
        <v>22</v>
      </c>
      <c r="I17" s="5">
        <v>2</v>
      </c>
      <c r="J17" s="5"/>
      <c r="K17" s="5">
        <v>1</v>
      </c>
      <c r="L17" s="5"/>
      <c r="M17" s="5">
        <v>180</v>
      </c>
      <c r="N17" s="10" t="s">
        <v>32</v>
      </c>
      <c r="O17" s="10">
        <v>1</v>
      </c>
      <c r="P17" s="5">
        <v>1</v>
      </c>
      <c r="Q17" s="5">
        <v>1</v>
      </c>
      <c r="R17" s="5"/>
      <c r="S17" s="5">
        <v>5</v>
      </c>
      <c r="T17" s="5">
        <v>1</v>
      </c>
      <c r="U17" s="5"/>
      <c r="V17" s="5" t="s">
        <v>30</v>
      </c>
      <c r="W17" s="5" t="s">
        <v>22</v>
      </c>
      <c r="X17" s="10" t="s">
        <v>22</v>
      </c>
      <c r="Y17" s="10" t="s">
        <v>22</v>
      </c>
      <c r="Z17" s="12" t="s">
        <v>22</v>
      </c>
      <c r="AA17" s="228" t="s">
        <v>21</v>
      </c>
      <c r="AB17" s="316" t="s">
        <v>21</v>
      </c>
      <c r="AC17" s="12" t="s">
        <v>22</v>
      </c>
      <c r="AD17" s="221"/>
      <c r="AE17" s="333" t="s">
        <v>181</v>
      </c>
      <c r="AF17" s="198"/>
      <c r="AG17" s="407"/>
      <c r="AH17" s="407"/>
      <c r="AI17" s="236" t="s">
        <v>21</v>
      </c>
    </row>
    <row r="18" spans="1:35">
      <c r="A18" s="4"/>
      <c r="B18" s="10"/>
      <c r="C18" s="383" t="s">
        <v>198</v>
      </c>
      <c r="D18" s="500" t="s">
        <v>203</v>
      </c>
      <c r="E18" s="321" t="s">
        <v>28</v>
      </c>
      <c r="F18" s="198">
        <v>38.056730000000002</v>
      </c>
      <c r="G18" s="581">
        <v>23.839022</v>
      </c>
      <c r="H18" s="435" t="s">
        <v>22</v>
      </c>
      <c r="I18" s="388">
        <v>0</v>
      </c>
      <c r="J18" s="5"/>
      <c r="K18" s="5">
        <v>2.2000000000000002</v>
      </c>
      <c r="L18" s="5"/>
      <c r="M18" s="615" t="s">
        <v>709</v>
      </c>
      <c r="N18" s="380" t="s">
        <v>21</v>
      </c>
      <c r="O18" s="10">
        <v>0</v>
      </c>
      <c r="P18" s="5">
        <v>0</v>
      </c>
      <c r="Q18" s="5">
        <v>0</v>
      </c>
      <c r="R18" s="5"/>
      <c r="S18" s="5">
        <v>0</v>
      </c>
      <c r="T18" s="5">
        <v>0</v>
      </c>
      <c r="U18" s="5"/>
      <c r="V18" s="388" t="s">
        <v>30</v>
      </c>
      <c r="W18" s="388" t="s">
        <v>21</v>
      </c>
      <c r="X18" s="380" t="s">
        <v>22</v>
      </c>
      <c r="Y18" s="380" t="s">
        <v>22</v>
      </c>
      <c r="Z18" s="380" t="s">
        <v>21</v>
      </c>
      <c r="AA18" s="474" t="s">
        <v>21</v>
      </c>
      <c r="AB18" s="34"/>
      <c r="AC18" s="38"/>
      <c r="AD18" s="221"/>
      <c r="AE18" s="333" t="s">
        <v>181</v>
      </c>
      <c r="AF18" s="198"/>
      <c r="AG18" s="408" t="s">
        <v>202</v>
      </c>
      <c r="AH18" s="494" t="s">
        <v>272</v>
      </c>
      <c r="AI18" s="482" t="s">
        <v>22</v>
      </c>
    </row>
    <row r="19" spans="1:35">
      <c r="A19" s="4">
        <v>5</v>
      </c>
      <c r="B19" s="10">
        <v>102.22</v>
      </c>
      <c r="C19" s="10" t="s">
        <v>33</v>
      </c>
      <c r="D19" s="17" t="s">
        <v>19</v>
      </c>
      <c r="E19" s="321" t="s">
        <v>28</v>
      </c>
      <c r="F19" s="198">
        <v>38.057066669999998</v>
      </c>
      <c r="G19" s="199">
        <v>23.83861667</v>
      </c>
      <c r="H19" s="322" t="s">
        <v>22</v>
      </c>
      <c r="I19" s="5">
        <v>3</v>
      </c>
      <c r="J19" s="8"/>
      <c r="K19" s="5">
        <v>1</v>
      </c>
      <c r="L19" s="5"/>
      <c r="M19" s="5">
        <v>180</v>
      </c>
      <c r="N19" s="10" t="s">
        <v>21</v>
      </c>
      <c r="O19" s="10">
        <v>0</v>
      </c>
      <c r="P19" s="5">
        <v>0</v>
      </c>
      <c r="Q19" s="5">
        <v>0</v>
      </c>
      <c r="R19" s="5"/>
      <c r="S19" s="5">
        <v>0</v>
      </c>
      <c r="T19" s="5">
        <v>0</v>
      </c>
      <c r="U19" s="5"/>
      <c r="V19" s="5" t="s">
        <v>30</v>
      </c>
      <c r="W19" s="5" t="s">
        <v>21</v>
      </c>
      <c r="X19" s="10" t="s">
        <v>22</v>
      </c>
      <c r="Y19" s="10" t="s">
        <v>22</v>
      </c>
      <c r="Z19" s="10" t="s">
        <v>21</v>
      </c>
      <c r="AA19" s="10" t="s">
        <v>21</v>
      </c>
      <c r="AB19" s="10" t="s">
        <v>22</v>
      </c>
      <c r="AC19" s="12" t="s">
        <v>21</v>
      </c>
      <c r="AD19" s="221"/>
      <c r="AE19" s="333" t="s">
        <v>181</v>
      </c>
      <c r="AF19" s="198"/>
      <c r="AG19" s="407"/>
      <c r="AH19" s="407"/>
      <c r="AI19" s="236" t="s">
        <v>21</v>
      </c>
    </row>
    <row r="20" spans="1:35">
      <c r="A20" s="471"/>
      <c r="B20" s="348"/>
      <c r="C20" s="348"/>
      <c r="D20" s="484"/>
      <c r="E20" s="349"/>
      <c r="F20" s="198"/>
      <c r="G20" s="199"/>
      <c r="H20" s="322"/>
      <c r="I20" s="5"/>
      <c r="J20" s="8"/>
      <c r="K20" s="5"/>
      <c r="L20" s="5"/>
      <c r="M20" s="5"/>
      <c r="N20" s="10"/>
      <c r="O20" s="10"/>
      <c r="P20" s="5"/>
      <c r="Q20" s="5"/>
      <c r="R20" s="5"/>
      <c r="S20" s="5"/>
      <c r="T20" s="5"/>
      <c r="U20" s="5"/>
      <c r="V20" s="5"/>
      <c r="W20" s="5"/>
      <c r="X20" s="10"/>
      <c r="Y20" s="10"/>
      <c r="Z20" s="10"/>
      <c r="AA20" s="10"/>
      <c r="AB20" s="10"/>
      <c r="AC20" s="12"/>
      <c r="AD20" s="255"/>
      <c r="AE20" s="330"/>
    </row>
    <row r="21" spans="1:35">
      <c r="A21" s="485" t="s">
        <v>188</v>
      </c>
      <c r="B21" s="444"/>
      <c r="C21" s="444"/>
      <c r="D21" s="444"/>
      <c r="E21" s="349"/>
      <c r="F21" s="198"/>
      <c r="G21" s="199"/>
      <c r="H21" s="316"/>
      <c r="I21" s="5"/>
      <c r="J21" s="5"/>
      <c r="K21" s="5"/>
      <c r="L21" s="5"/>
      <c r="M21" s="5"/>
      <c r="N21" s="10"/>
      <c r="O21" s="10"/>
      <c r="P21" s="25"/>
      <c r="Q21" s="5"/>
      <c r="R21" s="5"/>
      <c r="S21" s="25"/>
      <c r="T21" s="5"/>
      <c r="U21" s="5"/>
      <c r="V21" s="10"/>
      <c r="W21" s="10"/>
      <c r="X21" s="10"/>
      <c r="Y21" s="10"/>
      <c r="Z21" s="10"/>
      <c r="AA21" s="10"/>
      <c r="AB21" s="10"/>
      <c r="AC21" s="12"/>
      <c r="AD21" s="255"/>
      <c r="AE21" s="330"/>
    </row>
    <row r="22" spans="1:35">
      <c r="A22" s="4">
        <v>1</v>
      </c>
      <c r="B22" s="10">
        <v>0</v>
      </c>
      <c r="C22" s="10" t="s">
        <v>35</v>
      </c>
      <c r="D22" s="31" t="s">
        <v>19</v>
      </c>
      <c r="E22" s="324" t="s">
        <v>20</v>
      </c>
      <c r="F22" s="198">
        <v>38.056838890000002</v>
      </c>
      <c r="G22" s="199">
        <v>23.838383329999999</v>
      </c>
      <c r="H22" s="325" t="s">
        <v>22</v>
      </c>
      <c r="I22" s="4">
        <v>2</v>
      </c>
      <c r="J22" s="10"/>
      <c r="K22" s="4">
        <v>1</v>
      </c>
      <c r="L22" s="10"/>
      <c r="M22" s="27"/>
      <c r="N22" s="28" t="s">
        <v>22</v>
      </c>
      <c r="O22" s="10">
        <v>1</v>
      </c>
      <c r="P22" s="35">
        <v>1</v>
      </c>
      <c r="Q22" s="4">
        <v>1</v>
      </c>
      <c r="R22" s="10"/>
      <c r="S22" s="35">
        <v>2</v>
      </c>
      <c r="T22" s="4">
        <v>1</v>
      </c>
      <c r="U22" s="10"/>
      <c r="V22" s="37"/>
      <c r="W22" s="28" t="s">
        <v>21</v>
      </c>
      <c r="X22" s="37"/>
      <c r="Y22" s="37"/>
      <c r="Z22" s="28" t="s">
        <v>21</v>
      </c>
      <c r="AA22" s="28" t="s">
        <v>21</v>
      </c>
      <c r="AB22" s="37"/>
      <c r="AC22" s="40"/>
      <c r="AD22" s="228"/>
      <c r="AE22" s="333" t="s">
        <v>181</v>
      </c>
      <c r="AF22" s="198"/>
      <c r="AG22" s="473"/>
      <c r="AH22" s="407"/>
      <c r="AI22" s="555" t="s">
        <v>21</v>
      </c>
    </row>
    <row r="23" spans="1:35">
      <c r="A23" s="4">
        <v>2</v>
      </c>
      <c r="B23" s="10">
        <v>60</v>
      </c>
      <c r="C23" s="10" t="s">
        <v>36</v>
      </c>
      <c r="D23" s="31" t="s">
        <v>19</v>
      </c>
      <c r="E23" s="324" t="s">
        <v>20</v>
      </c>
      <c r="F23" s="198">
        <v>38.056266669999999</v>
      </c>
      <c r="G23" s="199">
        <v>23.838486110000002</v>
      </c>
      <c r="H23" s="325" t="s">
        <v>22</v>
      </c>
      <c r="I23" s="4">
        <v>2</v>
      </c>
      <c r="J23" s="10"/>
      <c r="K23" s="4">
        <v>1</v>
      </c>
      <c r="L23" s="10"/>
      <c r="M23" s="4">
        <v>250</v>
      </c>
      <c r="N23" s="28" t="s">
        <v>22</v>
      </c>
      <c r="O23" s="10">
        <v>1</v>
      </c>
      <c r="P23" s="35">
        <v>1</v>
      </c>
      <c r="Q23" s="4">
        <v>1</v>
      </c>
      <c r="R23" s="10"/>
      <c r="S23" s="35">
        <v>2</v>
      </c>
      <c r="T23" s="4">
        <v>1</v>
      </c>
      <c r="U23" s="10"/>
      <c r="V23" s="28" t="s">
        <v>21</v>
      </c>
      <c r="W23" s="28" t="s">
        <v>21</v>
      </c>
      <c r="X23" s="28" t="s">
        <v>21</v>
      </c>
      <c r="Y23" s="28" t="s">
        <v>21</v>
      </c>
      <c r="Z23" s="28" t="s">
        <v>21</v>
      </c>
      <c r="AA23" s="28" t="s">
        <v>21</v>
      </c>
      <c r="AB23" s="28" t="s">
        <v>21</v>
      </c>
      <c r="AC23" s="30" t="s">
        <v>21</v>
      </c>
      <c r="AD23" s="228"/>
      <c r="AE23" s="333" t="s">
        <v>181</v>
      </c>
      <c r="AF23" s="198"/>
      <c r="AG23" s="407"/>
      <c r="AH23" s="407"/>
      <c r="AI23" s="236" t="s">
        <v>21</v>
      </c>
    </row>
    <row r="24" spans="1:35">
      <c r="A24" s="4">
        <v>3</v>
      </c>
      <c r="B24" s="10">
        <v>30.65</v>
      </c>
      <c r="C24" s="10" t="s">
        <v>37</v>
      </c>
      <c r="D24" s="31" t="s">
        <v>19</v>
      </c>
      <c r="E24" s="324" t="s">
        <v>20</v>
      </c>
      <c r="F24" s="198">
        <v>38.055997220000002</v>
      </c>
      <c r="G24" s="199">
        <v>23.838561110000001</v>
      </c>
      <c r="H24" s="325" t="s">
        <v>22</v>
      </c>
      <c r="I24" s="4">
        <v>2</v>
      </c>
      <c r="J24" s="10"/>
      <c r="K24" s="4">
        <v>1</v>
      </c>
      <c r="L24" s="10"/>
      <c r="M24" s="4">
        <v>200</v>
      </c>
      <c r="N24" s="10" t="s">
        <v>29</v>
      </c>
      <c r="O24" s="10">
        <v>0</v>
      </c>
      <c r="P24" s="35">
        <v>0</v>
      </c>
      <c r="Q24" s="4">
        <v>0</v>
      </c>
      <c r="R24" s="10"/>
      <c r="S24" s="35">
        <v>0</v>
      </c>
      <c r="T24" s="4">
        <v>0</v>
      </c>
      <c r="U24" s="10"/>
      <c r="V24" s="28" t="s">
        <v>21</v>
      </c>
      <c r="W24" s="28" t="s">
        <v>21</v>
      </c>
      <c r="X24" s="28" t="s">
        <v>21</v>
      </c>
      <c r="Y24" s="28" t="s">
        <v>21</v>
      </c>
      <c r="Z24" s="28" t="s">
        <v>21</v>
      </c>
      <c r="AA24" s="28" t="s">
        <v>21</v>
      </c>
      <c r="AB24" s="28" t="s">
        <v>21</v>
      </c>
      <c r="AC24" s="30" t="s">
        <v>21</v>
      </c>
      <c r="AD24" s="228"/>
      <c r="AE24" s="333" t="s">
        <v>181</v>
      </c>
      <c r="AF24" s="198"/>
      <c r="AG24" s="407"/>
      <c r="AH24" s="407"/>
      <c r="AI24" s="236" t="s">
        <v>21</v>
      </c>
    </row>
    <row r="25" spans="1:35">
      <c r="A25" s="4"/>
      <c r="B25" s="10"/>
      <c r="C25" s="381" t="s">
        <v>198</v>
      </c>
      <c r="D25" s="367" t="s">
        <v>89</v>
      </c>
      <c r="E25" s="324" t="s">
        <v>20</v>
      </c>
      <c r="F25" s="198">
        <v>38.054763999999999</v>
      </c>
      <c r="G25" s="199">
        <v>23.838839</v>
      </c>
      <c r="H25" s="325" t="s">
        <v>22</v>
      </c>
      <c r="I25" s="4">
        <v>2.1</v>
      </c>
      <c r="J25" s="10"/>
      <c r="K25" s="4">
        <v>0</v>
      </c>
      <c r="L25" s="10"/>
      <c r="M25" s="388" t="s">
        <v>710</v>
      </c>
      <c r="N25" s="10" t="s">
        <v>29</v>
      </c>
      <c r="O25" s="10">
        <v>0</v>
      </c>
      <c r="P25" s="35">
        <v>0</v>
      </c>
      <c r="Q25" s="4">
        <v>0</v>
      </c>
      <c r="R25" s="10"/>
      <c r="S25" s="35">
        <v>0</v>
      </c>
      <c r="T25" s="4">
        <v>0</v>
      </c>
      <c r="U25" s="10"/>
      <c r="V25" s="28" t="s">
        <v>21</v>
      </c>
      <c r="W25" s="28" t="s">
        <v>21</v>
      </c>
      <c r="X25" s="28" t="s">
        <v>22</v>
      </c>
      <c r="Y25" s="28" t="s">
        <v>22</v>
      </c>
      <c r="Z25" s="28" t="s">
        <v>21</v>
      </c>
      <c r="AA25" s="28" t="s">
        <v>21</v>
      </c>
      <c r="AB25" s="34"/>
      <c r="AC25" s="38"/>
      <c r="AD25" s="228"/>
      <c r="AE25" s="333"/>
      <c r="AF25" s="198"/>
      <c r="AG25" s="407"/>
      <c r="AH25" s="407"/>
      <c r="AI25" s="482" t="s">
        <v>22</v>
      </c>
    </row>
    <row r="26" spans="1:35">
      <c r="A26" s="4">
        <v>4</v>
      </c>
      <c r="B26" s="10">
        <v>126.03</v>
      </c>
      <c r="C26" s="380" t="s">
        <v>38</v>
      </c>
      <c r="D26" s="32" t="s">
        <v>24</v>
      </c>
      <c r="E26" s="324" t="s">
        <v>20</v>
      </c>
      <c r="F26" s="198">
        <v>38.054877779999998</v>
      </c>
      <c r="G26" s="199">
        <v>23.838758330000001</v>
      </c>
      <c r="H26" s="325" t="s">
        <v>22</v>
      </c>
      <c r="I26" s="4">
        <v>3</v>
      </c>
      <c r="J26" s="10"/>
      <c r="K26" s="4"/>
      <c r="L26" s="10"/>
      <c r="M26" s="4">
        <v>230</v>
      </c>
      <c r="N26" s="10" t="s">
        <v>29</v>
      </c>
      <c r="O26" s="10">
        <v>0</v>
      </c>
      <c r="P26" s="35">
        <v>0</v>
      </c>
      <c r="Q26" s="4">
        <v>0</v>
      </c>
      <c r="R26" s="10"/>
      <c r="S26" s="35">
        <v>5</v>
      </c>
      <c r="T26" s="4">
        <v>1</v>
      </c>
      <c r="U26" s="10"/>
      <c r="V26" s="28" t="s">
        <v>21</v>
      </c>
      <c r="W26" s="28" t="s">
        <v>21</v>
      </c>
      <c r="X26" s="28" t="s">
        <v>21</v>
      </c>
      <c r="Y26" s="28" t="s">
        <v>21</v>
      </c>
      <c r="Z26" s="28" t="s">
        <v>21</v>
      </c>
      <c r="AA26" s="28" t="s">
        <v>21</v>
      </c>
      <c r="AB26" s="28" t="s">
        <v>21</v>
      </c>
      <c r="AC26" s="30" t="s">
        <v>21</v>
      </c>
      <c r="AD26" s="247"/>
      <c r="AE26" s="330" t="s">
        <v>181</v>
      </c>
      <c r="AI26" s="236" t="s">
        <v>21</v>
      </c>
    </row>
    <row r="27" spans="1:35">
      <c r="A27" s="4">
        <v>1</v>
      </c>
      <c r="B27" s="10">
        <v>0</v>
      </c>
      <c r="C27" s="10" t="s">
        <v>39</v>
      </c>
      <c r="D27" s="17" t="s">
        <v>19</v>
      </c>
      <c r="E27" s="324" t="s">
        <v>20</v>
      </c>
      <c r="F27" s="198">
        <v>38.054461109999998</v>
      </c>
      <c r="G27" s="199">
        <v>23.838911110000002</v>
      </c>
      <c r="H27" s="316" t="s">
        <v>22</v>
      </c>
      <c r="I27" s="4">
        <v>3</v>
      </c>
      <c r="J27" s="10"/>
      <c r="K27" s="4">
        <v>1</v>
      </c>
      <c r="L27" s="10"/>
      <c r="M27" s="34"/>
      <c r="N27" s="10" t="s">
        <v>29</v>
      </c>
      <c r="O27" s="10">
        <v>0</v>
      </c>
      <c r="P27" s="35">
        <v>0</v>
      </c>
      <c r="Q27" s="4">
        <v>0</v>
      </c>
      <c r="R27" s="10"/>
      <c r="S27" s="35">
        <v>0</v>
      </c>
      <c r="T27" s="4">
        <v>0</v>
      </c>
      <c r="U27" s="10"/>
      <c r="V27" s="34"/>
      <c r="W27" s="10" t="s">
        <v>21</v>
      </c>
      <c r="X27" s="34"/>
      <c r="Y27" s="34"/>
      <c r="Z27" s="10" t="s">
        <v>21</v>
      </c>
      <c r="AA27" s="10" t="s">
        <v>21</v>
      </c>
      <c r="AB27" s="34"/>
      <c r="AC27" s="38"/>
      <c r="AD27" s="228"/>
      <c r="AE27" s="333" t="s">
        <v>181</v>
      </c>
      <c r="AF27" s="198"/>
      <c r="AG27" s="407"/>
      <c r="AH27" s="407"/>
      <c r="AI27" s="236" t="s">
        <v>21</v>
      </c>
    </row>
    <row r="28" spans="1:35">
      <c r="A28" s="4"/>
      <c r="B28" s="10"/>
      <c r="C28" s="10"/>
      <c r="D28" s="17"/>
      <c r="E28" s="372"/>
      <c r="F28" s="198"/>
      <c r="G28" s="199"/>
      <c r="H28" s="316"/>
      <c r="I28" s="4"/>
      <c r="J28" s="10"/>
      <c r="K28" s="4"/>
      <c r="L28" s="10"/>
      <c r="M28" s="10"/>
      <c r="N28" s="10"/>
      <c r="O28" s="10"/>
      <c r="P28" s="35"/>
      <c r="Q28" s="4"/>
      <c r="R28" s="10"/>
      <c r="S28" s="35"/>
      <c r="T28" s="4"/>
      <c r="U28" s="10"/>
      <c r="V28" s="10"/>
      <c r="W28" s="10"/>
      <c r="X28" s="10"/>
      <c r="Y28" s="10"/>
      <c r="Z28" s="10"/>
      <c r="AA28" s="10"/>
      <c r="AB28" s="10"/>
      <c r="AC28" s="12"/>
      <c r="AD28" s="228"/>
      <c r="AE28" s="333"/>
      <c r="AF28" s="198"/>
      <c r="AG28" s="407"/>
      <c r="AH28" s="407"/>
      <c r="AI28" s="236" t="s">
        <v>21</v>
      </c>
    </row>
    <row r="29" spans="1:35">
      <c r="A29" s="4">
        <v>1</v>
      </c>
      <c r="B29" s="10">
        <v>0</v>
      </c>
      <c r="C29" s="10" t="s">
        <v>35</v>
      </c>
      <c r="D29" s="31" t="s">
        <v>19</v>
      </c>
      <c r="E29" s="321" t="s">
        <v>28</v>
      </c>
      <c r="F29" s="198">
        <v>38.056838890000002</v>
      </c>
      <c r="G29" s="199">
        <v>23.838383329999999</v>
      </c>
      <c r="H29" s="316" t="s">
        <v>22</v>
      </c>
      <c r="I29" s="4">
        <v>2</v>
      </c>
      <c r="J29" s="10"/>
      <c r="K29" s="4">
        <v>1</v>
      </c>
      <c r="L29" s="10"/>
      <c r="M29" s="27"/>
      <c r="N29" s="28" t="s">
        <v>22</v>
      </c>
      <c r="O29" s="10">
        <v>1</v>
      </c>
      <c r="P29" s="35">
        <v>0</v>
      </c>
      <c r="Q29" s="4">
        <v>0</v>
      </c>
      <c r="R29" s="5"/>
      <c r="S29" s="5">
        <v>0</v>
      </c>
      <c r="T29" s="5">
        <v>0</v>
      </c>
      <c r="U29" s="5"/>
      <c r="V29" s="41"/>
      <c r="W29" s="29" t="s">
        <v>21</v>
      </c>
      <c r="X29" s="37"/>
      <c r="Y29" s="37"/>
      <c r="Z29" s="28" t="s">
        <v>21</v>
      </c>
      <c r="AA29" s="28" t="s">
        <v>21</v>
      </c>
      <c r="AB29" s="37"/>
      <c r="AC29" s="40"/>
      <c r="AD29" s="221"/>
      <c r="AE29" s="333" t="s">
        <v>181</v>
      </c>
      <c r="AF29" s="198"/>
      <c r="AG29" s="407"/>
      <c r="AH29" s="407"/>
      <c r="AI29" s="236" t="s">
        <v>21</v>
      </c>
    </row>
    <row r="30" spans="1:35">
      <c r="A30" s="4">
        <v>2</v>
      </c>
      <c r="B30" s="10">
        <v>60</v>
      </c>
      <c r="C30" s="10" t="s">
        <v>36</v>
      </c>
      <c r="D30" s="31" t="s">
        <v>19</v>
      </c>
      <c r="E30" s="321" t="s">
        <v>28</v>
      </c>
      <c r="F30" s="198">
        <v>38.056266669999999</v>
      </c>
      <c r="G30" s="199">
        <v>23.838486110000002</v>
      </c>
      <c r="H30" s="316" t="s">
        <v>22</v>
      </c>
      <c r="I30" s="4">
        <v>2</v>
      </c>
      <c r="J30" s="10"/>
      <c r="K30" s="4">
        <v>1</v>
      </c>
      <c r="L30" s="10"/>
      <c r="M30" s="4">
        <v>220</v>
      </c>
      <c r="N30" s="28" t="s">
        <v>22</v>
      </c>
      <c r="O30" s="10">
        <v>2</v>
      </c>
      <c r="P30" s="35">
        <v>0</v>
      </c>
      <c r="Q30" s="4">
        <v>0</v>
      </c>
      <c r="R30" s="5"/>
      <c r="S30" s="5">
        <v>0</v>
      </c>
      <c r="T30" s="5">
        <v>0</v>
      </c>
      <c r="U30" s="5"/>
      <c r="V30" s="29" t="s">
        <v>21</v>
      </c>
      <c r="W30" s="29" t="s">
        <v>21</v>
      </c>
      <c r="X30" s="28" t="s">
        <v>21</v>
      </c>
      <c r="Y30" s="28" t="s">
        <v>21</v>
      </c>
      <c r="Z30" s="28" t="s">
        <v>21</v>
      </c>
      <c r="AA30" s="28" t="s">
        <v>21</v>
      </c>
      <c r="AB30" s="28" t="s">
        <v>22</v>
      </c>
      <c r="AC30" s="30" t="s">
        <v>21</v>
      </c>
      <c r="AD30" s="221"/>
      <c r="AE30" s="333" t="s">
        <v>181</v>
      </c>
      <c r="AF30" s="198"/>
      <c r="AG30" s="407"/>
      <c r="AH30" s="407"/>
      <c r="AI30" s="236" t="s">
        <v>21</v>
      </c>
    </row>
    <row r="31" spans="1:35">
      <c r="A31" s="4">
        <v>3</v>
      </c>
      <c r="B31" s="10">
        <v>30.65</v>
      </c>
      <c r="C31" s="10" t="s">
        <v>37</v>
      </c>
      <c r="D31" s="31" t="s">
        <v>19</v>
      </c>
      <c r="E31" s="321" t="s">
        <v>28</v>
      </c>
      <c r="F31" s="412">
        <v>38.055997220000002</v>
      </c>
      <c r="G31" s="582">
        <v>23.838561110000001</v>
      </c>
      <c r="H31" s="316" t="s">
        <v>22</v>
      </c>
      <c r="I31" s="4">
        <v>2</v>
      </c>
      <c r="J31" s="10"/>
      <c r="K31" s="4">
        <v>1</v>
      </c>
      <c r="L31" s="5"/>
      <c r="M31" s="5">
        <v>260</v>
      </c>
      <c r="N31" s="10" t="s">
        <v>29</v>
      </c>
      <c r="O31" s="10">
        <v>0</v>
      </c>
      <c r="P31" s="4">
        <v>0</v>
      </c>
      <c r="Q31" s="4">
        <v>0</v>
      </c>
      <c r="R31" s="5"/>
      <c r="S31" s="5">
        <v>0</v>
      </c>
      <c r="T31" s="5">
        <v>0</v>
      </c>
      <c r="U31" s="5"/>
      <c r="V31" s="29" t="s">
        <v>21</v>
      </c>
      <c r="W31" s="29" t="s">
        <v>21</v>
      </c>
      <c r="X31" s="28" t="s">
        <v>21</v>
      </c>
      <c r="Y31" s="28" t="s">
        <v>21</v>
      </c>
      <c r="Z31" s="28" t="s">
        <v>21</v>
      </c>
      <c r="AA31" s="28" t="s">
        <v>21</v>
      </c>
      <c r="AB31" s="28" t="s">
        <v>22</v>
      </c>
      <c r="AC31" s="30" t="s">
        <v>21</v>
      </c>
      <c r="AD31" s="221"/>
      <c r="AE31" s="333" t="s">
        <v>181</v>
      </c>
      <c r="AF31" s="198"/>
      <c r="AG31" s="407"/>
      <c r="AH31" s="407"/>
      <c r="AI31" s="236" t="s">
        <v>21</v>
      </c>
    </row>
    <row r="32" spans="1:35">
      <c r="A32" s="4"/>
      <c r="B32" s="10"/>
      <c r="C32" s="381" t="s">
        <v>198</v>
      </c>
      <c r="D32" s="367" t="s">
        <v>199</v>
      </c>
      <c r="E32" s="321" t="s">
        <v>28</v>
      </c>
      <c r="F32" s="412">
        <v>38.054752999999998</v>
      </c>
      <c r="G32" s="582">
        <v>23.838768999999999</v>
      </c>
      <c r="H32" s="382" t="s">
        <v>22</v>
      </c>
      <c r="I32" s="4">
        <v>1.3</v>
      </c>
      <c r="J32" s="10"/>
      <c r="K32" s="4">
        <v>1</v>
      </c>
      <c r="L32" s="5"/>
      <c r="M32" s="615" t="s">
        <v>711</v>
      </c>
      <c r="N32" s="380" t="s">
        <v>22</v>
      </c>
      <c r="O32" s="10">
        <v>1</v>
      </c>
      <c r="P32" s="4">
        <v>0</v>
      </c>
      <c r="Q32" s="4">
        <v>0</v>
      </c>
      <c r="R32" s="5"/>
      <c r="S32" s="5">
        <v>0</v>
      </c>
      <c r="T32" s="5">
        <v>0</v>
      </c>
      <c r="U32" s="5"/>
      <c r="V32" s="29" t="s">
        <v>21</v>
      </c>
      <c r="W32" s="29" t="s">
        <v>21</v>
      </c>
      <c r="X32" s="28" t="s">
        <v>22</v>
      </c>
      <c r="Y32" s="28" t="s">
        <v>22</v>
      </c>
      <c r="Z32" s="28" t="s">
        <v>21</v>
      </c>
      <c r="AA32" s="28" t="s">
        <v>21</v>
      </c>
      <c r="AB32" s="34"/>
      <c r="AC32" s="38"/>
      <c r="AD32" s="221"/>
      <c r="AE32" s="333"/>
      <c r="AF32" s="198"/>
      <c r="AG32" s="473"/>
      <c r="AH32" s="407"/>
      <c r="AI32" s="482" t="s">
        <v>22</v>
      </c>
    </row>
    <row r="33" spans="1:35">
      <c r="A33" s="4">
        <v>4</v>
      </c>
      <c r="B33" s="10">
        <v>126.03</v>
      </c>
      <c r="C33" s="10" t="s">
        <v>38</v>
      </c>
      <c r="D33" s="32" t="s">
        <v>24</v>
      </c>
      <c r="E33" s="321" t="s">
        <v>28</v>
      </c>
      <c r="F33" s="412">
        <v>38.054877779999998</v>
      </c>
      <c r="G33" s="582">
        <v>23.838758330000001</v>
      </c>
      <c r="H33" s="316" t="s">
        <v>22</v>
      </c>
      <c r="I33" s="4">
        <v>3</v>
      </c>
      <c r="J33" s="8"/>
      <c r="K33" s="4">
        <v>1</v>
      </c>
      <c r="L33" s="5"/>
      <c r="M33" s="5">
        <v>230</v>
      </c>
      <c r="N33" s="10" t="s">
        <v>29</v>
      </c>
      <c r="O33" s="10">
        <v>1</v>
      </c>
      <c r="P33" s="4">
        <v>2</v>
      </c>
      <c r="Q33" s="4">
        <v>1</v>
      </c>
      <c r="R33" s="5"/>
      <c r="S33" s="5">
        <v>0</v>
      </c>
      <c r="T33" s="5">
        <v>0</v>
      </c>
      <c r="U33" s="5"/>
      <c r="V33" s="29" t="s">
        <v>21</v>
      </c>
      <c r="W33" s="5" t="s">
        <v>22</v>
      </c>
      <c r="X33" s="28" t="s">
        <v>21</v>
      </c>
      <c r="Y33" s="28" t="s">
        <v>21</v>
      </c>
      <c r="Z33" s="28" t="s">
        <v>21</v>
      </c>
      <c r="AA33" s="28" t="s">
        <v>21</v>
      </c>
      <c r="AB33" s="28" t="s">
        <v>22</v>
      </c>
      <c r="AC33" s="30" t="s">
        <v>21</v>
      </c>
      <c r="AD33" s="221"/>
      <c r="AE33" s="333" t="s">
        <v>181</v>
      </c>
      <c r="AF33" s="198"/>
      <c r="AG33" s="473"/>
      <c r="AH33" s="407"/>
      <c r="AI33" s="236" t="s">
        <v>21</v>
      </c>
    </row>
    <row r="34" spans="1:35">
      <c r="A34" s="4">
        <v>1</v>
      </c>
      <c r="B34" s="10">
        <v>0</v>
      </c>
      <c r="C34" s="10" t="s">
        <v>39</v>
      </c>
      <c r="D34" s="17" t="s">
        <v>19</v>
      </c>
      <c r="E34" s="321" t="s">
        <v>28</v>
      </c>
      <c r="F34" s="412">
        <v>38.054461109999998</v>
      </c>
      <c r="G34" s="582">
        <v>23.838911110000002</v>
      </c>
      <c r="H34" s="322" t="s">
        <v>34</v>
      </c>
      <c r="I34" s="5">
        <v>3</v>
      </c>
      <c r="J34" s="8"/>
      <c r="K34" s="5">
        <v>1</v>
      </c>
      <c r="L34" s="5"/>
      <c r="M34" s="33"/>
      <c r="N34" s="10" t="s">
        <v>29</v>
      </c>
      <c r="O34" s="10">
        <v>0</v>
      </c>
      <c r="P34" s="35">
        <v>0</v>
      </c>
      <c r="Q34" s="4">
        <v>0</v>
      </c>
      <c r="R34" s="10"/>
      <c r="S34" s="35">
        <v>0</v>
      </c>
      <c r="T34" s="4">
        <v>0</v>
      </c>
      <c r="U34" s="10"/>
      <c r="V34" s="42"/>
      <c r="W34" s="31" t="s">
        <v>21</v>
      </c>
      <c r="X34" s="34"/>
      <c r="Y34" s="34"/>
      <c r="Z34" s="10" t="s">
        <v>21</v>
      </c>
      <c r="AA34" s="10" t="s">
        <v>21</v>
      </c>
      <c r="AB34" s="34"/>
      <c r="AC34" s="38"/>
      <c r="AD34" s="221"/>
      <c r="AE34" s="333" t="s">
        <v>181</v>
      </c>
      <c r="AF34" s="198"/>
      <c r="AG34" s="407"/>
      <c r="AH34" s="407"/>
      <c r="AI34" s="236" t="s">
        <v>21</v>
      </c>
    </row>
    <row r="35" spans="1:35">
      <c r="A35" s="4"/>
      <c r="B35" s="10"/>
      <c r="C35" s="10"/>
      <c r="D35" s="17"/>
      <c r="E35" s="372"/>
      <c r="F35" s="198"/>
      <c r="G35" s="199"/>
      <c r="H35" s="316"/>
      <c r="I35" s="4"/>
      <c r="J35" s="10"/>
      <c r="K35" s="4"/>
      <c r="L35" s="10"/>
      <c r="M35" s="10"/>
      <c r="N35" s="10"/>
      <c r="O35" s="10"/>
      <c r="P35" s="35"/>
      <c r="Q35" s="4"/>
      <c r="R35" s="10"/>
      <c r="S35" s="35"/>
      <c r="T35" s="4"/>
      <c r="U35" s="10"/>
      <c r="V35" s="10"/>
      <c r="W35" s="10"/>
      <c r="X35" s="10"/>
      <c r="Y35" s="10"/>
      <c r="Z35" s="10"/>
      <c r="AA35" s="10"/>
      <c r="AB35" s="10"/>
      <c r="AC35" s="12"/>
      <c r="AD35" s="228"/>
      <c r="AE35" s="333"/>
      <c r="AF35" s="198"/>
      <c r="AG35" s="407"/>
      <c r="AH35" s="407"/>
      <c r="AI35" s="236" t="s">
        <v>21</v>
      </c>
    </row>
    <row r="36" spans="1:35">
      <c r="A36" s="485" t="s">
        <v>290</v>
      </c>
      <c r="B36" s="444"/>
      <c r="C36" s="444"/>
      <c r="D36" s="444"/>
      <c r="E36" s="372"/>
      <c r="F36" s="198"/>
      <c r="G36" s="199"/>
      <c r="H36" s="316"/>
      <c r="I36" s="4"/>
      <c r="J36" s="10"/>
      <c r="K36" s="4"/>
      <c r="L36" s="10"/>
      <c r="M36" s="10"/>
      <c r="N36" s="10"/>
      <c r="O36" s="10"/>
      <c r="P36" s="35"/>
      <c r="Q36" s="4"/>
      <c r="R36" s="10"/>
      <c r="S36" s="35"/>
      <c r="T36" s="4"/>
      <c r="U36" s="10"/>
      <c r="V36" s="10"/>
      <c r="W36" s="10"/>
      <c r="X36" s="10"/>
      <c r="Y36" s="10"/>
      <c r="Z36" s="10"/>
      <c r="AA36" s="10"/>
      <c r="AB36" s="10"/>
      <c r="AC36" s="12"/>
      <c r="AD36" s="228"/>
      <c r="AE36" s="333"/>
      <c r="AF36" s="198"/>
      <c r="AG36" s="407"/>
      <c r="AH36" s="407"/>
      <c r="AI36" s="236"/>
    </row>
    <row r="37" spans="1:35">
      <c r="A37" s="227"/>
      <c r="B37" s="228"/>
      <c r="C37" s="551" t="s">
        <v>198</v>
      </c>
      <c r="D37" s="552" t="s">
        <v>89</v>
      </c>
      <c r="E37" s="554" t="s">
        <v>28</v>
      </c>
      <c r="F37" s="198">
        <v>38.054209</v>
      </c>
      <c r="G37" s="199">
        <v>23.838951999999999</v>
      </c>
      <c r="H37" s="382" t="s">
        <v>34</v>
      </c>
      <c r="I37">
        <v>1.7</v>
      </c>
      <c r="J37" s="10"/>
      <c r="K37">
        <v>0</v>
      </c>
      <c r="L37" s="10"/>
      <c r="M37" s="615" t="s">
        <v>712</v>
      </c>
      <c r="N37" s="10" t="s">
        <v>29</v>
      </c>
      <c r="O37" s="10">
        <v>0</v>
      </c>
      <c r="P37" s="35">
        <v>0</v>
      </c>
      <c r="Q37" s="4">
        <v>0</v>
      </c>
      <c r="R37" s="10"/>
      <c r="S37" s="35">
        <v>0</v>
      </c>
      <c r="T37" s="4">
        <v>0</v>
      </c>
      <c r="U37" s="10"/>
      <c r="V37" s="380" t="s">
        <v>21</v>
      </c>
      <c r="W37" s="380" t="s">
        <v>21</v>
      </c>
      <c r="X37" s="380" t="s">
        <v>22</v>
      </c>
      <c r="Y37" s="380" t="s">
        <v>22</v>
      </c>
      <c r="Z37" s="380" t="s">
        <v>21</v>
      </c>
      <c r="AA37" s="380" t="s">
        <v>21</v>
      </c>
      <c r="AB37" s="380" t="s">
        <v>21</v>
      </c>
      <c r="AC37" s="402" t="s">
        <v>21</v>
      </c>
      <c r="AD37" s="228"/>
      <c r="AE37" s="333" t="s">
        <v>181</v>
      </c>
      <c r="AF37" s="198"/>
      <c r="AG37" s="407"/>
      <c r="AH37" s="407"/>
      <c r="AI37" s="533" t="s">
        <v>22</v>
      </c>
    </row>
    <row r="38" spans="1:35">
      <c r="A38" s="227"/>
      <c r="B38" s="228"/>
      <c r="C38" s="551" t="s">
        <v>198</v>
      </c>
      <c r="D38" s="552" t="s">
        <v>19</v>
      </c>
      <c r="E38" s="554" t="s">
        <v>28</v>
      </c>
      <c r="F38" s="198">
        <v>38.054057</v>
      </c>
      <c r="G38" s="199">
        <v>23.839009000000001</v>
      </c>
      <c r="H38" s="382" t="s">
        <v>22</v>
      </c>
      <c r="I38" s="4">
        <v>0</v>
      </c>
      <c r="J38" s="10"/>
      <c r="K38" s="4">
        <v>2.7</v>
      </c>
      <c r="L38" s="10"/>
      <c r="M38" s="10">
        <v>200</v>
      </c>
      <c r="N38" s="380" t="s">
        <v>22</v>
      </c>
      <c r="O38" s="10">
        <v>1</v>
      </c>
      <c r="P38" s="35">
        <v>1</v>
      </c>
      <c r="Q38" s="4">
        <v>8.3000000000000007</v>
      </c>
      <c r="R38" s="10"/>
      <c r="S38" s="35">
        <v>0</v>
      </c>
      <c r="T38" s="4">
        <v>0</v>
      </c>
      <c r="U38" s="10"/>
      <c r="V38" s="380" t="s">
        <v>21</v>
      </c>
      <c r="W38" s="380" t="s">
        <v>21</v>
      </c>
      <c r="X38" s="380" t="s">
        <v>21</v>
      </c>
      <c r="Y38" s="380" t="s">
        <v>21</v>
      </c>
      <c r="Z38" s="380" t="s">
        <v>21</v>
      </c>
      <c r="AA38" s="380" t="s">
        <v>21</v>
      </c>
      <c r="AB38" s="380" t="s">
        <v>21</v>
      </c>
      <c r="AC38" s="402" t="s">
        <v>21</v>
      </c>
      <c r="AD38" s="228"/>
      <c r="AE38" s="333" t="s">
        <v>181</v>
      </c>
      <c r="AF38" s="198"/>
      <c r="AG38" s="407"/>
      <c r="AH38" s="407"/>
      <c r="AI38" s="533" t="s">
        <v>22</v>
      </c>
    </row>
    <row r="39" spans="1:35">
      <c r="A39" s="227"/>
      <c r="B39" s="228"/>
      <c r="C39" s="551" t="s">
        <v>198</v>
      </c>
      <c r="D39" s="552" t="s">
        <v>89</v>
      </c>
      <c r="E39" s="554" t="s">
        <v>28</v>
      </c>
      <c r="F39" s="198">
        <v>38.053275999999997</v>
      </c>
      <c r="G39" s="199">
        <v>23.839115</v>
      </c>
      <c r="H39" s="382" t="s">
        <v>22</v>
      </c>
      <c r="I39" s="4">
        <v>1.1000000000000001</v>
      </c>
      <c r="J39" s="10"/>
      <c r="K39" s="4">
        <v>3.9</v>
      </c>
      <c r="L39" s="10"/>
      <c r="M39" s="380" t="s">
        <v>713</v>
      </c>
      <c r="N39" s="10" t="s">
        <v>29</v>
      </c>
      <c r="O39" s="10">
        <v>0</v>
      </c>
      <c r="P39" s="35">
        <v>0</v>
      </c>
      <c r="Q39" s="4">
        <v>0</v>
      </c>
      <c r="R39" s="10"/>
      <c r="S39" s="35">
        <v>0</v>
      </c>
      <c r="T39" s="4">
        <v>0</v>
      </c>
      <c r="U39" s="10"/>
      <c r="V39" s="380" t="s">
        <v>21</v>
      </c>
      <c r="W39" s="380" t="s">
        <v>21</v>
      </c>
      <c r="X39" s="380" t="s">
        <v>22</v>
      </c>
      <c r="Y39" s="380" t="s">
        <v>22</v>
      </c>
      <c r="Z39" s="380" t="s">
        <v>21</v>
      </c>
      <c r="AA39" s="380" t="s">
        <v>21</v>
      </c>
      <c r="AB39" s="380" t="s">
        <v>21</v>
      </c>
      <c r="AC39" s="380" t="s">
        <v>21</v>
      </c>
      <c r="AD39" s="228"/>
      <c r="AE39" s="333" t="s">
        <v>181</v>
      </c>
      <c r="AF39" s="198"/>
      <c r="AG39" s="407"/>
      <c r="AH39" s="407"/>
      <c r="AI39" s="533" t="s">
        <v>22</v>
      </c>
    </row>
    <row r="40" spans="1:35">
      <c r="A40" s="227"/>
      <c r="B40" s="228"/>
      <c r="C40" s="551" t="s">
        <v>198</v>
      </c>
      <c r="D40" s="552" t="s">
        <v>19</v>
      </c>
      <c r="E40" s="554" t="s">
        <v>28</v>
      </c>
      <c r="F40" s="198">
        <v>38.053235999999998</v>
      </c>
      <c r="G40" s="199">
        <v>23.839137999999998</v>
      </c>
      <c r="H40" s="382" t="s">
        <v>22</v>
      </c>
      <c r="I40" s="4">
        <v>5.0999999999999996</v>
      </c>
      <c r="J40" s="10"/>
      <c r="K40" s="4">
        <v>0</v>
      </c>
      <c r="L40" s="10"/>
      <c r="M40" s="10">
        <v>220</v>
      </c>
      <c r="N40" s="380" t="s">
        <v>22</v>
      </c>
      <c r="O40" s="10">
        <v>1</v>
      </c>
      <c r="P40" s="35">
        <v>1</v>
      </c>
      <c r="Q40" s="4">
        <v>10.8</v>
      </c>
      <c r="R40" s="10"/>
      <c r="S40" s="35">
        <v>0</v>
      </c>
      <c r="T40" s="4">
        <v>0</v>
      </c>
      <c r="U40" s="10"/>
      <c r="V40" s="380" t="s">
        <v>21</v>
      </c>
      <c r="W40" s="380" t="s">
        <v>21</v>
      </c>
      <c r="X40" s="380" t="s">
        <v>21</v>
      </c>
      <c r="Y40" s="380" t="s">
        <v>21</v>
      </c>
      <c r="Z40" s="380" t="s">
        <v>21</v>
      </c>
      <c r="AA40" s="380" t="s">
        <v>21</v>
      </c>
      <c r="AB40" s="380" t="s">
        <v>21</v>
      </c>
      <c r="AC40" s="402" t="s">
        <v>21</v>
      </c>
      <c r="AD40" s="228"/>
      <c r="AE40" s="333" t="s">
        <v>181</v>
      </c>
      <c r="AF40" s="198"/>
      <c r="AG40" s="407"/>
      <c r="AH40" s="407"/>
      <c r="AI40" s="533" t="s">
        <v>22</v>
      </c>
    </row>
    <row r="41" spans="1:35">
      <c r="A41" s="227"/>
      <c r="B41" s="228"/>
      <c r="C41" s="551" t="s">
        <v>198</v>
      </c>
      <c r="D41" s="552" t="s">
        <v>19</v>
      </c>
      <c r="E41" s="554" t="s">
        <v>28</v>
      </c>
      <c r="F41" s="198">
        <v>38.053158000000003</v>
      </c>
      <c r="G41" s="199">
        <v>23.839137000000001</v>
      </c>
      <c r="H41" s="553" t="s">
        <v>22</v>
      </c>
      <c r="I41" s="4">
        <v>0.5</v>
      </c>
      <c r="J41" s="10"/>
      <c r="K41" s="4">
        <v>2</v>
      </c>
      <c r="L41" s="10"/>
      <c r="M41" s="10">
        <v>150</v>
      </c>
      <c r="N41" s="380" t="s">
        <v>22</v>
      </c>
      <c r="O41" s="10">
        <v>1</v>
      </c>
      <c r="P41" s="35">
        <v>1</v>
      </c>
      <c r="Q41" s="4"/>
      <c r="R41" s="10"/>
      <c r="S41" s="35">
        <v>0</v>
      </c>
      <c r="T41" s="4">
        <v>0</v>
      </c>
      <c r="U41" s="10"/>
      <c r="V41" s="380" t="s">
        <v>21</v>
      </c>
      <c r="W41" s="380" t="s">
        <v>21</v>
      </c>
      <c r="X41" s="380" t="s">
        <v>22</v>
      </c>
      <c r="Y41" s="380" t="s">
        <v>22</v>
      </c>
      <c r="Z41" s="380" t="s">
        <v>21</v>
      </c>
      <c r="AA41" s="380" t="s">
        <v>21</v>
      </c>
      <c r="AB41" s="380" t="s">
        <v>21</v>
      </c>
      <c r="AC41" s="402" t="s">
        <v>21</v>
      </c>
      <c r="AD41" s="228"/>
      <c r="AE41" s="333" t="s">
        <v>181</v>
      </c>
      <c r="AF41" s="198"/>
      <c r="AG41" s="407"/>
      <c r="AH41" s="407"/>
      <c r="AI41" s="533" t="s">
        <v>22</v>
      </c>
    </row>
    <row r="42" spans="1:35">
      <c r="A42" s="227"/>
      <c r="B42" s="228"/>
      <c r="C42" s="551" t="s">
        <v>198</v>
      </c>
      <c r="D42" s="552" t="s">
        <v>89</v>
      </c>
      <c r="E42" s="554" t="s">
        <v>28</v>
      </c>
      <c r="F42" s="198">
        <v>38.052904129870697</v>
      </c>
      <c r="G42" s="199">
        <v>23.8391200312964</v>
      </c>
      <c r="H42" s="382" t="s">
        <v>34</v>
      </c>
      <c r="I42" s="4">
        <v>3.1</v>
      </c>
      <c r="J42" s="10"/>
      <c r="K42" s="4">
        <v>1</v>
      </c>
      <c r="L42" s="10"/>
      <c r="M42" s="10">
        <v>95</v>
      </c>
      <c r="N42" s="10" t="s">
        <v>29</v>
      </c>
      <c r="O42" s="10">
        <v>0</v>
      </c>
      <c r="P42" s="35">
        <v>0</v>
      </c>
      <c r="Q42" s="4">
        <v>0</v>
      </c>
      <c r="R42" s="10"/>
      <c r="S42" s="35">
        <v>0</v>
      </c>
      <c r="T42" s="4">
        <v>0</v>
      </c>
      <c r="U42" s="10"/>
      <c r="V42" s="380" t="s">
        <v>21</v>
      </c>
      <c r="W42" s="380" t="s">
        <v>21</v>
      </c>
      <c r="X42" s="380" t="s">
        <v>22</v>
      </c>
      <c r="Y42" s="380" t="s">
        <v>22</v>
      </c>
      <c r="Z42" s="380" t="s">
        <v>21</v>
      </c>
      <c r="AA42" s="380" t="s">
        <v>21</v>
      </c>
      <c r="AB42" s="380" t="s">
        <v>21</v>
      </c>
      <c r="AC42" s="402" t="s">
        <v>21</v>
      </c>
      <c r="AD42" s="228"/>
      <c r="AE42" s="333" t="s">
        <v>181</v>
      </c>
      <c r="AF42" s="198"/>
      <c r="AG42" s="407"/>
      <c r="AH42" s="407"/>
      <c r="AI42" s="533" t="s">
        <v>22</v>
      </c>
    </row>
    <row r="43" spans="1:35">
      <c r="A43" s="227"/>
      <c r="B43" s="228"/>
      <c r="C43" s="551" t="s">
        <v>198</v>
      </c>
      <c r="D43" s="552" t="s">
        <v>19</v>
      </c>
      <c r="E43" s="554" t="s">
        <v>28</v>
      </c>
      <c r="F43" s="198">
        <v>38.052667</v>
      </c>
      <c r="G43" s="199">
        <v>23.839064</v>
      </c>
      <c r="H43" s="382" t="s">
        <v>22</v>
      </c>
      <c r="I43" s="4">
        <v>3.8</v>
      </c>
      <c r="J43" s="10"/>
      <c r="K43" s="4">
        <v>0.5</v>
      </c>
      <c r="L43" s="10"/>
      <c r="M43" s="10">
        <v>340</v>
      </c>
      <c r="N43" s="380" t="s">
        <v>22</v>
      </c>
      <c r="O43" s="10">
        <v>1</v>
      </c>
      <c r="P43" s="35">
        <v>1</v>
      </c>
      <c r="Q43" s="4">
        <v>7.1</v>
      </c>
      <c r="R43" s="10"/>
      <c r="S43" s="35">
        <v>0</v>
      </c>
      <c r="T43" s="4">
        <v>0</v>
      </c>
      <c r="U43" s="10"/>
      <c r="V43" s="380" t="s">
        <v>21</v>
      </c>
      <c r="W43" s="380" t="s">
        <v>21</v>
      </c>
      <c r="X43" s="380" t="s">
        <v>21</v>
      </c>
      <c r="Y43" s="380" t="s">
        <v>21</v>
      </c>
      <c r="Z43" s="380" t="s">
        <v>21</v>
      </c>
      <c r="AA43" s="380" t="s">
        <v>21</v>
      </c>
      <c r="AB43" s="380" t="s">
        <v>21</v>
      </c>
      <c r="AC43" s="402" t="s">
        <v>21</v>
      </c>
      <c r="AD43" s="228"/>
      <c r="AE43" s="333" t="s">
        <v>181</v>
      </c>
      <c r="AF43" s="198"/>
      <c r="AG43" s="407"/>
      <c r="AH43" s="407"/>
      <c r="AI43" s="533" t="s">
        <v>22</v>
      </c>
    </row>
    <row r="44" spans="1:35">
      <c r="A44" s="227"/>
      <c r="B44" s="228"/>
      <c r="C44" s="551" t="s">
        <v>198</v>
      </c>
      <c r="D44" s="552" t="s">
        <v>19</v>
      </c>
      <c r="E44" s="554" t="s">
        <v>28</v>
      </c>
      <c r="F44" s="198">
        <v>38.052588</v>
      </c>
      <c r="G44" s="199">
        <v>23.839029</v>
      </c>
      <c r="H44" s="382" t="s">
        <v>22</v>
      </c>
      <c r="I44" s="4">
        <v>3</v>
      </c>
      <c r="J44" s="10"/>
      <c r="K44" s="4">
        <v>0</v>
      </c>
      <c r="L44" s="10"/>
      <c r="M44" s="10">
        <v>200</v>
      </c>
      <c r="N44" s="382" t="s">
        <v>22</v>
      </c>
      <c r="O44" s="10">
        <v>1</v>
      </c>
      <c r="P44" s="35">
        <v>1</v>
      </c>
      <c r="Q44" s="4">
        <v>1.4</v>
      </c>
      <c r="R44" s="10"/>
      <c r="S44" s="35">
        <v>0</v>
      </c>
      <c r="T44" s="4">
        <v>0</v>
      </c>
      <c r="U44" s="10"/>
      <c r="V44" s="380" t="s">
        <v>21</v>
      </c>
      <c r="W44" s="380" t="s">
        <v>21</v>
      </c>
      <c r="X44" s="380" t="s">
        <v>21</v>
      </c>
      <c r="Y44" s="380" t="s">
        <v>21</v>
      </c>
      <c r="Z44" s="380" t="s">
        <v>21</v>
      </c>
      <c r="AA44" s="380" t="s">
        <v>21</v>
      </c>
      <c r="AB44" s="380" t="s">
        <v>21</v>
      </c>
      <c r="AC44" s="402" t="s">
        <v>21</v>
      </c>
      <c r="AD44" s="228"/>
      <c r="AE44" s="333" t="s">
        <v>181</v>
      </c>
      <c r="AF44" s="198"/>
      <c r="AG44" s="407"/>
      <c r="AH44" s="407"/>
      <c r="AI44" s="533" t="s">
        <v>22</v>
      </c>
    </row>
    <row r="45" spans="1:35">
      <c r="A45" s="227"/>
      <c r="B45" s="228"/>
      <c r="C45" s="551" t="s">
        <v>198</v>
      </c>
      <c r="D45" s="552" t="s">
        <v>199</v>
      </c>
      <c r="E45" s="554" t="s">
        <v>28</v>
      </c>
      <c r="F45" s="198">
        <v>38.052368999999999</v>
      </c>
      <c r="G45" s="199">
        <v>23.838934999999999</v>
      </c>
      <c r="H45" s="382" t="s">
        <v>34</v>
      </c>
      <c r="I45" s="4">
        <v>1.3</v>
      </c>
      <c r="J45" s="10"/>
      <c r="K45" s="4">
        <v>3.7</v>
      </c>
      <c r="L45" s="10"/>
      <c r="M45" s="380" t="s">
        <v>714</v>
      </c>
      <c r="N45" s="10" t="s">
        <v>29</v>
      </c>
      <c r="O45" s="10">
        <v>0</v>
      </c>
      <c r="P45" s="35">
        <v>0</v>
      </c>
      <c r="Q45" s="4">
        <v>0</v>
      </c>
      <c r="R45" s="10"/>
      <c r="S45" s="35">
        <v>0</v>
      </c>
      <c r="T45" s="4">
        <v>0</v>
      </c>
      <c r="U45" s="10"/>
      <c r="V45" s="380" t="s">
        <v>21</v>
      </c>
      <c r="W45" s="380" t="s">
        <v>21</v>
      </c>
      <c r="X45" s="380" t="s">
        <v>22</v>
      </c>
      <c r="Y45" s="380" t="s">
        <v>22</v>
      </c>
      <c r="Z45" s="380" t="s">
        <v>21</v>
      </c>
      <c r="AA45" s="380" t="s">
        <v>21</v>
      </c>
      <c r="AB45" s="380" t="s">
        <v>21</v>
      </c>
      <c r="AC45" s="402" t="s">
        <v>21</v>
      </c>
      <c r="AD45" s="228"/>
      <c r="AE45" s="333" t="s">
        <v>181</v>
      </c>
      <c r="AF45" s="198"/>
      <c r="AG45" s="407"/>
      <c r="AH45" s="407"/>
      <c r="AI45" s="533" t="s">
        <v>22</v>
      </c>
    </row>
    <row r="46" spans="1:35">
      <c r="A46" s="227"/>
      <c r="B46" s="228"/>
      <c r="C46" s="551" t="s">
        <v>198</v>
      </c>
      <c r="D46" s="552" t="s">
        <v>19</v>
      </c>
      <c r="E46" s="554" t="s">
        <v>28</v>
      </c>
      <c r="F46" s="198">
        <v>38.051808000000001</v>
      </c>
      <c r="G46" s="199">
        <v>23.838584999999998</v>
      </c>
      <c r="H46" s="382" t="s">
        <v>22</v>
      </c>
      <c r="I46" s="4">
        <v>1.8</v>
      </c>
      <c r="J46" s="10"/>
      <c r="K46" s="4">
        <v>0</v>
      </c>
      <c r="L46" s="10"/>
      <c r="M46" s="10">
        <v>150</v>
      </c>
      <c r="N46" s="380" t="s">
        <v>22</v>
      </c>
      <c r="O46" s="10">
        <v>1</v>
      </c>
      <c r="P46" s="35">
        <v>1</v>
      </c>
      <c r="Q46" s="4">
        <v>8</v>
      </c>
      <c r="R46" s="10"/>
      <c r="S46" s="35">
        <v>0</v>
      </c>
      <c r="T46" s="4">
        <v>0</v>
      </c>
      <c r="U46" s="10"/>
      <c r="V46" s="380" t="s">
        <v>21</v>
      </c>
      <c r="W46" s="380" t="s">
        <v>21</v>
      </c>
      <c r="X46" s="380" t="s">
        <v>21</v>
      </c>
      <c r="Y46" s="380" t="s">
        <v>21</v>
      </c>
      <c r="Z46" s="380" t="s">
        <v>21</v>
      </c>
      <c r="AA46" s="380" t="s">
        <v>21</v>
      </c>
      <c r="AB46" s="380" t="s">
        <v>21</v>
      </c>
      <c r="AC46" s="402" t="s">
        <v>21</v>
      </c>
      <c r="AD46" s="228"/>
      <c r="AE46" s="333" t="s">
        <v>181</v>
      </c>
      <c r="AF46" s="198"/>
      <c r="AG46" s="407"/>
      <c r="AH46" s="407"/>
      <c r="AI46" s="533" t="s">
        <v>22</v>
      </c>
    </row>
    <row r="47" spans="1:35" ht="16" customHeight="1">
      <c r="A47" s="227"/>
      <c r="B47" s="228"/>
      <c r="C47" s="551" t="s">
        <v>198</v>
      </c>
      <c r="D47" s="552" t="s">
        <v>19</v>
      </c>
      <c r="E47" s="554" t="s">
        <v>28</v>
      </c>
      <c r="F47" s="198">
        <v>38.051746000000001</v>
      </c>
      <c r="G47" s="199">
        <v>23.838543999999999</v>
      </c>
      <c r="H47" s="382" t="s">
        <v>22</v>
      </c>
      <c r="I47" s="4">
        <v>0</v>
      </c>
      <c r="J47" s="10"/>
      <c r="K47" s="4">
        <v>1</v>
      </c>
      <c r="L47" s="10"/>
      <c r="M47" s="10">
        <v>80</v>
      </c>
      <c r="N47" s="380" t="s">
        <v>22</v>
      </c>
      <c r="O47" s="10">
        <v>1</v>
      </c>
      <c r="P47" s="35">
        <v>0</v>
      </c>
      <c r="Q47" s="4">
        <v>5</v>
      </c>
      <c r="R47" s="10"/>
      <c r="S47" s="35">
        <v>0</v>
      </c>
      <c r="T47" s="4">
        <v>0</v>
      </c>
      <c r="U47" s="10"/>
      <c r="V47" s="380" t="s">
        <v>21</v>
      </c>
      <c r="W47" s="380" t="s">
        <v>21</v>
      </c>
      <c r="X47" s="380" t="s">
        <v>21</v>
      </c>
      <c r="Y47" s="380" t="s">
        <v>21</v>
      </c>
      <c r="Z47" s="380" t="s">
        <v>21</v>
      </c>
      <c r="AA47" s="380" t="s">
        <v>21</v>
      </c>
      <c r="AB47" s="380" t="s">
        <v>21</v>
      </c>
      <c r="AC47" s="402" t="s">
        <v>21</v>
      </c>
      <c r="AD47" s="228"/>
      <c r="AE47" s="333" t="s">
        <v>181</v>
      </c>
      <c r="AF47" s="198"/>
      <c r="AG47" s="407"/>
      <c r="AH47" s="407"/>
      <c r="AI47" s="533" t="s">
        <v>22</v>
      </c>
    </row>
    <row r="48" spans="1:35" ht="17" customHeight="1">
      <c r="A48" s="227"/>
      <c r="B48" s="228"/>
      <c r="C48" s="551" t="s">
        <v>198</v>
      </c>
      <c r="D48" s="552" t="s">
        <v>19</v>
      </c>
      <c r="E48" s="554" t="s">
        <v>28</v>
      </c>
      <c r="F48" s="198">
        <v>38.051698000000002</v>
      </c>
      <c r="G48" s="199">
        <v>23.838531</v>
      </c>
      <c r="H48" s="382" t="s">
        <v>22</v>
      </c>
      <c r="I48" s="4">
        <v>0.6</v>
      </c>
      <c r="J48" s="10"/>
      <c r="K48" s="4">
        <v>0</v>
      </c>
      <c r="L48" s="10"/>
      <c r="M48" s="10">
        <v>225</v>
      </c>
      <c r="N48" s="380" t="s">
        <v>22</v>
      </c>
      <c r="O48" s="10">
        <v>1</v>
      </c>
      <c r="P48" s="35">
        <v>1</v>
      </c>
      <c r="Q48" s="4">
        <v>5</v>
      </c>
      <c r="R48" s="10"/>
      <c r="S48" s="35">
        <v>0</v>
      </c>
      <c r="T48" s="4">
        <v>0</v>
      </c>
      <c r="U48" s="10"/>
      <c r="V48" s="380" t="s">
        <v>21</v>
      </c>
      <c r="W48" s="380" t="s">
        <v>22</v>
      </c>
      <c r="X48" s="380" t="s">
        <v>21</v>
      </c>
      <c r="Y48" s="380" t="s">
        <v>21</v>
      </c>
      <c r="Z48" s="380" t="s">
        <v>21</v>
      </c>
      <c r="AA48" s="380" t="s">
        <v>21</v>
      </c>
      <c r="AB48" s="380" t="s">
        <v>21</v>
      </c>
      <c r="AC48" s="402" t="s">
        <v>21</v>
      </c>
      <c r="AD48" s="228"/>
      <c r="AE48" s="333" t="s">
        <v>181</v>
      </c>
      <c r="AF48" s="198"/>
      <c r="AG48" s="407"/>
      <c r="AH48" s="407"/>
      <c r="AI48" s="533" t="s">
        <v>22</v>
      </c>
    </row>
    <row r="50" spans="1:35">
      <c r="A50" s="227"/>
      <c r="B50" s="228"/>
      <c r="C50" s="551" t="s">
        <v>198</v>
      </c>
      <c r="D50" s="552" t="s">
        <v>19</v>
      </c>
      <c r="E50" s="550" t="s">
        <v>20</v>
      </c>
      <c r="F50" s="198">
        <v>38.054350999999997</v>
      </c>
      <c r="G50" s="199">
        <v>23.839026</v>
      </c>
      <c r="H50" s="382" t="s">
        <v>22</v>
      </c>
      <c r="I50" s="4">
        <v>0</v>
      </c>
      <c r="J50" s="10"/>
      <c r="K50" s="4">
        <v>2.6</v>
      </c>
      <c r="L50" s="10"/>
      <c r="M50" s="10">
        <v>185</v>
      </c>
      <c r="N50" s="380" t="s">
        <v>22</v>
      </c>
      <c r="O50" s="10">
        <v>1</v>
      </c>
      <c r="P50" s="35">
        <v>1</v>
      </c>
      <c r="Q50" s="4">
        <v>4.5</v>
      </c>
      <c r="R50" s="10"/>
      <c r="S50" s="35">
        <v>1</v>
      </c>
      <c r="T50" s="4"/>
      <c r="U50" s="10"/>
      <c r="V50" s="380" t="s">
        <v>21</v>
      </c>
      <c r="W50" s="380" t="s">
        <v>21</v>
      </c>
      <c r="X50" s="380" t="s">
        <v>22</v>
      </c>
      <c r="Y50" s="380" t="s">
        <v>21</v>
      </c>
      <c r="Z50" s="380" t="s">
        <v>21</v>
      </c>
      <c r="AA50" s="380" t="s">
        <v>21</v>
      </c>
      <c r="AB50" s="380" t="s">
        <v>21</v>
      </c>
      <c r="AC50" s="380" t="s">
        <v>21</v>
      </c>
      <c r="AD50" s="228"/>
      <c r="AE50" s="333" t="s">
        <v>181</v>
      </c>
      <c r="AF50" s="198"/>
      <c r="AG50" s="407"/>
      <c r="AH50" s="407"/>
      <c r="AI50" s="533" t="s">
        <v>22</v>
      </c>
    </row>
    <row r="51" spans="1:35">
      <c r="A51" s="227"/>
      <c r="B51" s="228"/>
      <c r="C51" s="551" t="s">
        <v>198</v>
      </c>
      <c r="D51" s="552" t="s">
        <v>89</v>
      </c>
      <c r="E51" s="550" t="s">
        <v>20</v>
      </c>
      <c r="F51" s="198">
        <v>38.054065999999999</v>
      </c>
      <c r="G51" s="199">
        <v>23.839117000000002</v>
      </c>
      <c r="H51" s="382" t="s">
        <v>22</v>
      </c>
      <c r="I51" s="4">
        <v>7.9</v>
      </c>
      <c r="J51" s="10"/>
      <c r="K51" s="4">
        <v>4.0999999999999996</v>
      </c>
      <c r="L51" s="10"/>
      <c r="M51" s="10">
        <v>130</v>
      </c>
      <c r="N51" s="10" t="s">
        <v>29</v>
      </c>
      <c r="O51" s="10">
        <v>0</v>
      </c>
      <c r="P51" s="35">
        <v>0</v>
      </c>
      <c r="Q51" s="4">
        <v>0</v>
      </c>
      <c r="R51" s="10"/>
      <c r="S51" s="35">
        <v>0</v>
      </c>
      <c r="T51" s="4">
        <v>0</v>
      </c>
      <c r="U51" s="10"/>
      <c r="V51" s="380" t="s">
        <v>21</v>
      </c>
      <c r="W51" s="380" t="s">
        <v>21</v>
      </c>
      <c r="X51" s="380" t="s">
        <v>22</v>
      </c>
      <c r="Y51" s="380" t="s">
        <v>22</v>
      </c>
      <c r="Z51" s="380" t="s">
        <v>21</v>
      </c>
      <c r="AA51" s="380" t="s">
        <v>21</v>
      </c>
      <c r="AB51" s="380" t="s">
        <v>21</v>
      </c>
      <c r="AC51" s="402" t="s">
        <v>21</v>
      </c>
      <c r="AD51" s="228"/>
      <c r="AE51" s="333" t="s">
        <v>181</v>
      </c>
      <c r="AF51" s="198"/>
      <c r="AG51" s="407"/>
      <c r="AH51" s="407"/>
      <c r="AI51" s="533" t="s">
        <v>22</v>
      </c>
    </row>
    <row r="52" spans="1:35">
      <c r="A52" s="227"/>
      <c r="B52" s="228"/>
      <c r="C52" s="551" t="s">
        <v>198</v>
      </c>
      <c r="D52" s="552" t="s">
        <v>19</v>
      </c>
      <c r="E52" s="550" t="s">
        <v>20</v>
      </c>
      <c r="F52" s="198">
        <v>38.052805999999997</v>
      </c>
      <c r="G52" s="199">
        <v>23.839213999999998</v>
      </c>
      <c r="H52" s="382" t="s">
        <v>22</v>
      </c>
      <c r="I52" s="4"/>
      <c r="J52" s="10"/>
      <c r="K52" s="4"/>
      <c r="L52" s="10"/>
      <c r="M52" s="380" t="s">
        <v>741</v>
      </c>
      <c r="N52" s="380" t="s">
        <v>22</v>
      </c>
      <c r="O52" s="10">
        <v>1</v>
      </c>
      <c r="P52" s="35">
        <v>1</v>
      </c>
      <c r="Q52" s="4"/>
      <c r="R52" s="10"/>
      <c r="S52" s="35">
        <v>0</v>
      </c>
      <c r="T52" s="4">
        <v>0</v>
      </c>
      <c r="U52" s="10"/>
      <c r="V52" s="380" t="s">
        <v>21</v>
      </c>
      <c r="W52" s="380" t="s">
        <v>21</v>
      </c>
      <c r="X52" s="380" t="s">
        <v>22</v>
      </c>
      <c r="Y52" s="380" t="s">
        <v>22</v>
      </c>
      <c r="Z52" s="380" t="s">
        <v>21</v>
      </c>
      <c r="AA52" s="380" t="s">
        <v>21</v>
      </c>
      <c r="AB52" s="380" t="s">
        <v>21</v>
      </c>
      <c r="AC52" s="402" t="s">
        <v>21</v>
      </c>
      <c r="AD52" s="228"/>
      <c r="AE52" s="333" t="s">
        <v>181</v>
      </c>
      <c r="AF52" s="198"/>
      <c r="AG52" s="407"/>
      <c r="AH52" s="407"/>
      <c r="AI52" s="533" t="s">
        <v>22</v>
      </c>
    </row>
    <row r="53" spans="1:35">
      <c r="A53" s="227"/>
      <c r="B53" s="228"/>
      <c r="C53" s="551" t="s">
        <v>198</v>
      </c>
      <c r="D53" s="552" t="s">
        <v>19</v>
      </c>
      <c r="E53" s="550" t="s">
        <v>20</v>
      </c>
      <c r="F53" s="198">
        <v>38.052567313298503</v>
      </c>
      <c r="G53" s="199">
        <v>23.839205367805899</v>
      </c>
      <c r="H53" s="382" t="s">
        <v>22</v>
      </c>
      <c r="I53" s="4">
        <v>2.9</v>
      </c>
      <c r="J53" s="10"/>
      <c r="K53" s="4">
        <v>4.7</v>
      </c>
      <c r="L53" s="10"/>
      <c r="M53" s="10">
        <v>130</v>
      </c>
      <c r="N53" s="10" t="s">
        <v>29</v>
      </c>
      <c r="O53" s="10">
        <v>0</v>
      </c>
      <c r="P53" s="35">
        <v>1</v>
      </c>
      <c r="Q53" s="4">
        <v>10.5</v>
      </c>
      <c r="R53" s="10"/>
      <c r="S53" s="35">
        <v>0</v>
      </c>
      <c r="T53" s="4">
        <v>0</v>
      </c>
      <c r="U53" s="10"/>
      <c r="V53" s="380" t="s">
        <v>21</v>
      </c>
      <c r="W53" s="380" t="s">
        <v>21</v>
      </c>
      <c r="X53" s="380" t="s">
        <v>21</v>
      </c>
      <c r="Y53" s="380" t="s">
        <v>21</v>
      </c>
      <c r="Z53" s="380" t="s">
        <v>21</v>
      </c>
      <c r="AA53" s="380" t="s">
        <v>21</v>
      </c>
      <c r="AB53" s="380" t="s">
        <v>21</v>
      </c>
      <c r="AC53" s="402" t="s">
        <v>21</v>
      </c>
      <c r="AD53" s="228"/>
      <c r="AE53" s="333" t="s">
        <v>181</v>
      </c>
      <c r="AF53" s="198"/>
      <c r="AG53" s="407"/>
      <c r="AH53" s="407"/>
      <c r="AI53" s="533" t="s">
        <v>22</v>
      </c>
    </row>
    <row r="54" spans="1:35" ht="15" customHeight="1">
      <c r="A54" s="227"/>
      <c r="B54" s="228"/>
      <c r="C54" s="551" t="s">
        <v>198</v>
      </c>
      <c r="D54" s="552" t="s">
        <v>230</v>
      </c>
      <c r="E54" s="550" t="s">
        <v>20</v>
      </c>
      <c r="F54" s="609">
        <v>38.052498100000001</v>
      </c>
      <c r="G54" s="199">
        <v>23.8391746</v>
      </c>
      <c r="H54" s="382" t="s">
        <v>34</v>
      </c>
      <c r="I54" s="4">
        <v>2.5</v>
      </c>
      <c r="J54" s="10"/>
      <c r="K54" s="4">
        <v>3.1</v>
      </c>
      <c r="L54" s="10"/>
      <c r="M54" s="10">
        <v>184</v>
      </c>
      <c r="N54" s="10" t="s">
        <v>29</v>
      </c>
      <c r="O54" s="10">
        <v>0</v>
      </c>
      <c r="P54" s="35">
        <v>0</v>
      </c>
      <c r="Q54" s="4">
        <v>0</v>
      </c>
      <c r="R54" s="10"/>
      <c r="S54" s="35">
        <v>0</v>
      </c>
      <c r="T54" s="4">
        <v>0</v>
      </c>
      <c r="U54" s="10"/>
      <c r="V54" s="380" t="s">
        <v>21</v>
      </c>
      <c r="W54" s="380" t="s">
        <v>21</v>
      </c>
      <c r="X54" s="380" t="s">
        <v>22</v>
      </c>
      <c r="Y54" s="380" t="s">
        <v>22</v>
      </c>
      <c r="Z54" s="380" t="s">
        <v>21</v>
      </c>
      <c r="AA54" s="380" t="s">
        <v>21</v>
      </c>
      <c r="AB54" s="380" t="s">
        <v>21</v>
      </c>
      <c r="AC54" s="402" t="s">
        <v>21</v>
      </c>
      <c r="AD54" s="228"/>
      <c r="AE54" s="333" t="s">
        <v>181</v>
      </c>
      <c r="AF54" s="198"/>
      <c r="AG54" s="408" t="s">
        <v>291</v>
      </c>
      <c r="AH54" s="407" t="s">
        <v>182</v>
      </c>
      <c r="AI54" s="533" t="s">
        <v>22</v>
      </c>
    </row>
    <row r="55" spans="1:35">
      <c r="A55" s="227"/>
      <c r="B55" s="228"/>
      <c r="C55" s="551" t="s">
        <v>198</v>
      </c>
      <c r="D55" s="552" t="s">
        <v>19</v>
      </c>
      <c r="E55" s="550" t="s">
        <v>20</v>
      </c>
      <c r="F55" s="198">
        <v>38.052006710357098</v>
      </c>
      <c r="G55" s="199">
        <v>23.838862026268899</v>
      </c>
      <c r="H55" s="382" t="s">
        <v>22</v>
      </c>
      <c r="I55" s="4">
        <v>4</v>
      </c>
      <c r="J55" s="10"/>
      <c r="K55" s="4">
        <v>1.1000000000000001</v>
      </c>
      <c r="L55" s="10"/>
      <c r="M55" s="10">
        <v>120</v>
      </c>
      <c r="N55" s="10" t="s">
        <v>22</v>
      </c>
      <c r="O55" s="10">
        <v>1</v>
      </c>
      <c r="P55" s="35">
        <v>0</v>
      </c>
      <c r="Q55" s="4">
        <v>2.4</v>
      </c>
      <c r="R55" s="10"/>
      <c r="S55" s="35">
        <v>0</v>
      </c>
      <c r="T55" s="4">
        <v>0</v>
      </c>
      <c r="U55" s="10"/>
      <c r="V55" s="380" t="s">
        <v>21</v>
      </c>
      <c r="W55" s="380" t="s">
        <v>21</v>
      </c>
      <c r="X55" s="380" t="s">
        <v>21</v>
      </c>
      <c r="Y55" s="380" t="s">
        <v>21</v>
      </c>
      <c r="Z55" s="380" t="s">
        <v>21</v>
      </c>
      <c r="AA55" s="380" t="s">
        <v>21</v>
      </c>
      <c r="AB55" s="380" t="s">
        <v>21</v>
      </c>
      <c r="AC55" s="380" t="s">
        <v>21</v>
      </c>
      <c r="AD55" s="228"/>
      <c r="AE55" s="333" t="s">
        <v>181</v>
      </c>
      <c r="AF55" s="198"/>
      <c r="AG55" s="407"/>
      <c r="AH55" s="407"/>
      <c r="AI55" s="533" t="s">
        <v>22</v>
      </c>
    </row>
    <row r="56" spans="1:35">
      <c r="A56" s="254"/>
      <c r="B56" s="247"/>
      <c r="C56" s="247"/>
      <c r="D56" s="369"/>
      <c r="E56" s="372"/>
      <c r="F56" s="198"/>
      <c r="G56" s="199"/>
      <c r="H56" s="316"/>
      <c r="I56" s="4"/>
      <c r="J56" s="10"/>
      <c r="K56" s="4"/>
      <c r="L56" s="10"/>
      <c r="M56" s="10"/>
      <c r="N56" s="10"/>
      <c r="O56" s="10"/>
      <c r="P56" s="35"/>
      <c r="Q56" s="4"/>
      <c r="R56" s="10"/>
      <c r="S56" s="35"/>
      <c r="T56" s="4"/>
      <c r="U56" s="10"/>
      <c r="V56" s="380"/>
      <c r="W56" s="10"/>
      <c r="X56" s="10"/>
      <c r="Y56" s="10"/>
      <c r="Z56" s="10"/>
      <c r="AA56" s="10"/>
      <c r="AB56" s="10"/>
      <c r="AC56" s="12"/>
      <c r="AD56" s="228"/>
      <c r="AE56" s="333"/>
      <c r="AF56" s="198"/>
      <c r="AG56" s="407"/>
      <c r="AH56" s="407"/>
      <c r="AI56" s="236"/>
    </row>
    <row r="57" spans="1:35">
      <c r="A57" s="485" t="s">
        <v>513</v>
      </c>
      <c r="B57" s="444"/>
      <c r="C57" s="444"/>
      <c r="D57" s="444"/>
      <c r="E57" s="372"/>
      <c r="F57" s="198"/>
      <c r="G57" s="199"/>
      <c r="H57" s="316"/>
      <c r="I57" s="4"/>
      <c r="J57" s="10"/>
      <c r="K57" s="4"/>
      <c r="L57" s="10"/>
      <c r="M57" s="10"/>
      <c r="N57" s="10"/>
      <c r="O57" s="10"/>
      <c r="P57" s="35"/>
      <c r="Q57" s="4"/>
      <c r="R57" s="10"/>
      <c r="S57" s="35"/>
      <c r="T57" s="4"/>
      <c r="U57" s="10"/>
      <c r="V57" s="380"/>
      <c r="W57" s="10"/>
      <c r="X57" s="10"/>
      <c r="Y57" s="10"/>
      <c r="Z57" s="10"/>
      <c r="AA57" s="10"/>
      <c r="AB57" s="10"/>
      <c r="AC57" s="12"/>
      <c r="AD57" s="228"/>
      <c r="AE57" s="333"/>
      <c r="AF57" s="198"/>
      <c r="AG57" s="407"/>
      <c r="AH57" s="407"/>
      <c r="AI57" s="236"/>
    </row>
    <row r="58" spans="1:35">
      <c r="A58" s="254"/>
      <c r="B58" s="247"/>
      <c r="C58" s="557" t="s">
        <v>198</v>
      </c>
      <c r="D58" s="558" t="s">
        <v>19</v>
      </c>
      <c r="E58" s="554" t="s">
        <v>28</v>
      </c>
      <c r="F58" s="198">
        <v>38.051662999999998</v>
      </c>
      <c r="G58" s="199">
        <v>23.838764999999999</v>
      </c>
      <c r="H58" s="382" t="s">
        <v>22</v>
      </c>
      <c r="I58" s="4">
        <v>1.9</v>
      </c>
      <c r="J58" s="10"/>
      <c r="K58" s="4">
        <v>2</v>
      </c>
      <c r="L58" s="10"/>
      <c r="M58" s="380" t="s">
        <v>715</v>
      </c>
      <c r="N58" s="380" t="s">
        <v>22</v>
      </c>
      <c r="O58" s="10">
        <v>1</v>
      </c>
      <c r="P58" s="35">
        <v>1</v>
      </c>
      <c r="Q58" s="4">
        <v>3.8</v>
      </c>
      <c r="R58" s="10"/>
      <c r="S58" s="35">
        <v>0</v>
      </c>
      <c r="T58" s="4">
        <v>0</v>
      </c>
      <c r="U58" s="10"/>
      <c r="V58" s="380" t="s">
        <v>21</v>
      </c>
      <c r="W58" s="380" t="s">
        <v>22</v>
      </c>
      <c r="X58" s="380" t="s">
        <v>21</v>
      </c>
      <c r="Y58" s="380" t="s">
        <v>21</v>
      </c>
      <c r="Z58" s="380" t="s">
        <v>21</v>
      </c>
      <c r="AA58" s="380" t="s">
        <v>21</v>
      </c>
      <c r="AB58" s="380" t="s">
        <v>21</v>
      </c>
      <c r="AC58" s="402" t="s">
        <v>21</v>
      </c>
      <c r="AD58" s="228"/>
      <c r="AE58" s="333" t="s">
        <v>181</v>
      </c>
      <c r="AF58" s="198"/>
      <c r="AG58" s="407"/>
      <c r="AH58" s="407"/>
      <c r="AI58" s="559" t="s">
        <v>22</v>
      </c>
    </row>
    <row r="59" spans="1:35">
      <c r="A59" s="254"/>
      <c r="B59" s="247"/>
      <c r="C59" s="557" t="s">
        <v>198</v>
      </c>
      <c r="D59" s="558" t="s">
        <v>293</v>
      </c>
      <c r="E59" s="554" t="s">
        <v>28</v>
      </c>
      <c r="F59" s="198">
        <v>38.051918999999998</v>
      </c>
      <c r="G59" s="199">
        <v>23.839092999999998</v>
      </c>
      <c r="H59" s="382" t="s">
        <v>34</v>
      </c>
      <c r="I59" s="4">
        <v>4.5999999999999996</v>
      </c>
      <c r="J59" s="10"/>
      <c r="K59" s="4">
        <v>2</v>
      </c>
      <c r="L59" s="10"/>
      <c r="M59" s="615" t="s">
        <v>716</v>
      </c>
      <c r="N59" s="10" t="s">
        <v>29</v>
      </c>
      <c r="O59" s="10">
        <v>0</v>
      </c>
      <c r="P59" s="35">
        <v>0</v>
      </c>
      <c r="Q59" s="4">
        <v>0</v>
      </c>
      <c r="R59" s="10"/>
      <c r="S59" s="35">
        <v>0</v>
      </c>
      <c r="T59" s="4">
        <v>0</v>
      </c>
      <c r="U59" s="10"/>
      <c r="V59" s="380" t="s">
        <v>21</v>
      </c>
      <c r="W59" s="380" t="s">
        <v>21</v>
      </c>
      <c r="X59" s="380" t="s">
        <v>22</v>
      </c>
      <c r="Y59" s="380" t="s">
        <v>22</v>
      </c>
      <c r="Z59" s="380" t="s">
        <v>21</v>
      </c>
      <c r="AA59" s="380" t="s">
        <v>21</v>
      </c>
      <c r="AB59" s="380" t="s">
        <v>21</v>
      </c>
      <c r="AC59" s="402" t="s">
        <v>21</v>
      </c>
      <c r="AD59" s="228"/>
      <c r="AE59" s="333" t="s">
        <v>181</v>
      </c>
      <c r="AF59" s="198"/>
      <c r="AG59" s="407"/>
      <c r="AH59" s="407"/>
      <c r="AI59" s="559" t="s">
        <v>22</v>
      </c>
    </row>
    <row r="60" spans="1:35">
      <c r="A60" s="254"/>
      <c r="B60" s="247"/>
      <c r="C60" s="557" t="s">
        <v>198</v>
      </c>
      <c r="D60" s="558" t="s">
        <v>19</v>
      </c>
      <c r="E60" s="554" t="s">
        <v>28</v>
      </c>
      <c r="F60" s="198">
        <v>38.052802179060897</v>
      </c>
      <c r="G60" s="199">
        <v>23.8405972433644</v>
      </c>
      <c r="H60" s="382" t="s">
        <v>22</v>
      </c>
      <c r="I60" s="4">
        <v>9.3000000000000007</v>
      </c>
      <c r="J60" s="10"/>
      <c r="K60" s="4">
        <v>0</v>
      </c>
      <c r="L60" s="10"/>
      <c r="M60" s="564">
        <v>120</v>
      </c>
      <c r="N60" s="380" t="s">
        <v>22</v>
      </c>
      <c r="O60" s="10">
        <v>1</v>
      </c>
      <c r="P60" s="35">
        <v>1</v>
      </c>
      <c r="Q60" s="4"/>
      <c r="R60" s="10"/>
      <c r="S60" s="35">
        <v>0</v>
      </c>
      <c r="T60" s="4">
        <v>4.8</v>
      </c>
      <c r="U60" s="10"/>
      <c r="V60" s="380" t="s">
        <v>21</v>
      </c>
      <c r="W60" s="380" t="s">
        <v>21</v>
      </c>
      <c r="X60" s="380" t="s">
        <v>21</v>
      </c>
      <c r="Y60" s="380" t="s">
        <v>21</v>
      </c>
      <c r="Z60" s="380" t="s">
        <v>21</v>
      </c>
      <c r="AA60" s="380" t="s">
        <v>21</v>
      </c>
      <c r="AB60" s="380" t="s">
        <v>21</v>
      </c>
      <c r="AC60" s="402" t="s">
        <v>21</v>
      </c>
      <c r="AD60" s="228"/>
      <c r="AE60" s="333" t="s">
        <v>181</v>
      </c>
      <c r="AF60" s="198"/>
      <c r="AG60" s="408" t="s">
        <v>294</v>
      </c>
      <c r="AH60" s="560" t="s">
        <v>182</v>
      </c>
      <c r="AI60" s="559" t="s">
        <v>22</v>
      </c>
    </row>
    <row r="61" spans="1:35">
      <c r="A61" s="254"/>
      <c r="B61" s="247"/>
      <c r="C61" s="557" t="s">
        <v>198</v>
      </c>
      <c r="D61" s="558" t="s">
        <v>19</v>
      </c>
      <c r="E61" s="554" t="s">
        <v>28</v>
      </c>
      <c r="F61" s="198">
        <v>38.052846000000002</v>
      </c>
      <c r="G61" s="199">
        <v>23.840699999999998</v>
      </c>
      <c r="H61" s="382" t="s">
        <v>21</v>
      </c>
      <c r="I61" s="4">
        <v>5.6</v>
      </c>
      <c r="J61" s="10"/>
      <c r="K61" s="4">
        <v>3.8</v>
      </c>
      <c r="L61" s="10"/>
      <c r="M61" s="380" t="s">
        <v>717</v>
      </c>
      <c r="N61" s="380" t="s">
        <v>22</v>
      </c>
      <c r="O61" s="10">
        <v>1</v>
      </c>
      <c r="P61" s="35">
        <v>0</v>
      </c>
      <c r="Q61" s="4">
        <v>0</v>
      </c>
      <c r="R61" s="10"/>
      <c r="S61" s="35">
        <v>1</v>
      </c>
      <c r="T61" s="4"/>
      <c r="U61" s="10"/>
      <c r="V61" s="380" t="s">
        <v>21</v>
      </c>
      <c r="W61" s="380" t="s">
        <v>21</v>
      </c>
      <c r="X61" s="380" t="s">
        <v>22</v>
      </c>
      <c r="Y61" s="380" t="s">
        <v>22</v>
      </c>
      <c r="Z61" s="380" t="s">
        <v>21</v>
      </c>
      <c r="AA61" s="380" t="s">
        <v>21</v>
      </c>
      <c r="AB61" s="380" t="s">
        <v>21</v>
      </c>
      <c r="AC61" s="402" t="s">
        <v>21</v>
      </c>
      <c r="AD61" s="228"/>
      <c r="AE61" s="333" t="s">
        <v>181</v>
      </c>
      <c r="AF61" s="198"/>
      <c r="AG61" s="408" t="s">
        <v>296</v>
      </c>
      <c r="AH61" s="560" t="s">
        <v>182</v>
      </c>
      <c r="AI61" s="559" t="s">
        <v>22</v>
      </c>
    </row>
    <row r="62" spans="1:35">
      <c r="A62" s="254"/>
      <c r="B62" s="247"/>
      <c r="C62" s="557" t="s">
        <v>198</v>
      </c>
      <c r="D62" s="558" t="s">
        <v>295</v>
      </c>
      <c r="E62" s="554" t="s">
        <v>28</v>
      </c>
      <c r="F62" s="198">
        <v>38.053128520614401</v>
      </c>
      <c r="G62" s="199">
        <v>23.841084469567299</v>
      </c>
      <c r="H62" s="382" t="s">
        <v>22</v>
      </c>
      <c r="I62" s="4">
        <v>2.9</v>
      </c>
      <c r="J62" s="10"/>
      <c r="K62" s="4">
        <v>1.6</v>
      </c>
      <c r="L62" s="10"/>
      <c r="M62" s="10">
        <v>130</v>
      </c>
      <c r="N62" s="380" t="s">
        <v>22</v>
      </c>
      <c r="O62" s="10">
        <v>1</v>
      </c>
      <c r="P62" s="35">
        <v>0</v>
      </c>
      <c r="Q62" s="4">
        <v>0</v>
      </c>
      <c r="R62" s="10"/>
      <c r="S62" s="35">
        <v>0</v>
      </c>
      <c r="T62" s="4">
        <v>0</v>
      </c>
      <c r="U62" s="10"/>
      <c r="V62" s="380" t="s">
        <v>21</v>
      </c>
      <c r="W62" s="380" t="s">
        <v>21</v>
      </c>
      <c r="X62" s="380" t="s">
        <v>21</v>
      </c>
      <c r="Y62" s="380" t="s">
        <v>21</v>
      </c>
      <c r="Z62" s="380" t="s">
        <v>21</v>
      </c>
      <c r="AA62" s="380" t="s">
        <v>21</v>
      </c>
      <c r="AB62" s="380" t="s">
        <v>21</v>
      </c>
      <c r="AC62" s="402" t="s">
        <v>21</v>
      </c>
      <c r="AD62" s="228"/>
      <c r="AE62" s="333" t="s">
        <v>181</v>
      </c>
      <c r="AF62" s="198"/>
      <c r="AG62" s="408" t="s">
        <v>297</v>
      </c>
      <c r="AH62" s="560" t="s">
        <v>182</v>
      </c>
      <c r="AI62" s="559" t="s">
        <v>22</v>
      </c>
    </row>
    <row r="63" spans="1:35">
      <c r="A63" s="254"/>
      <c r="B63" s="247"/>
      <c r="C63" s="557" t="s">
        <v>198</v>
      </c>
      <c r="D63" s="558" t="s">
        <v>19</v>
      </c>
      <c r="E63" s="554" t="s">
        <v>28</v>
      </c>
      <c r="F63" s="198">
        <v>38.053182999999997</v>
      </c>
      <c r="G63" s="199">
        <v>23.84122</v>
      </c>
      <c r="H63" s="382" t="s">
        <v>22</v>
      </c>
      <c r="I63" s="4"/>
      <c r="J63" s="10"/>
      <c r="K63" s="4">
        <v>2.2999999999999998</v>
      </c>
      <c r="L63" s="10"/>
      <c r="M63" s="380" t="s">
        <v>718</v>
      </c>
      <c r="N63" s="380" t="s">
        <v>22</v>
      </c>
      <c r="O63" s="10">
        <v>1</v>
      </c>
      <c r="P63" s="35">
        <v>0</v>
      </c>
      <c r="Q63" s="4">
        <v>0</v>
      </c>
      <c r="R63" s="10"/>
      <c r="S63" s="35">
        <v>0</v>
      </c>
      <c r="T63" s="4">
        <v>0</v>
      </c>
      <c r="U63" s="10"/>
      <c r="V63" s="380" t="s">
        <v>21</v>
      </c>
      <c r="W63" s="380" t="s">
        <v>21</v>
      </c>
      <c r="X63" s="380" t="s">
        <v>22</v>
      </c>
      <c r="Y63" s="380" t="s">
        <v>22</v>
      </c>
      <c r="Z63" s="380" t="s">
        <v>21</v>
      </c>
      <c r="AA63" s="380" t="s">
        <v>21</v>
      </c>
      <c r="AB63" s="380" t="s">
        <v>21</v>
      </c>
      <c r="AC63" s="402" t="s">
        <v>21</v>
      </c>
      <c r="AD63" s="228"/>
      <c r="AE63" s="333" t="s">
        <v>181</v>
      </c>
      <c r="AF63" s="198"/>
      <c r="AG63" s="408" t="s">
        <v>298</v>
      </c>
      <c r="AH63" s="560" t="s">
        <v>182</v>
      </c>
      <c r="AI63" s="559" t="s">
        <v>22</v>
      </c>
    </row>
    <row r="64" spans="1:35">
      <c r="A64" s="254"/>
      <c r="B64" s="247"/>
      <c r="C64" s="557" t="s">
        <v>198</v>
      </c>
      <c r="D64" s="558" t="s">
        <v>19</v>
      </c>
      <c r="E64" s="554" t="s">
        <v>28</v>
      </c>
      <c r="F64" s="198">
        <v>38.053230999999997</v>
      </c>
      <c r="G64" s="199">
        <v>23.841287000000001</v>
      </c>
      <c r="H64" s="382" t="s">
        <v>22</v>
      </c>
      <c r="I64" s="4">
        <v>6.3</v>
      </c>
      <c r="J64" s="10"/>
      <c r="K64" s="4">
        <v>0.7</v>
      </c>
      <c r="L64" s="10"/>
      <c r="M64" s="10">
        <v>147</v>
      </c>
      <c r="N64" s="380" t="s">
        <v>22</v>
      </c>
      <c r="O64" s="10">
        <v>1</v>
      </c>
      <c r="P64" s="35">
        <v>0</v>
      </c>
      <c r="Q64" s="4">
        <v>0</v>
      </c>
      <c r="R64" s="10"/>
      <c r="S64" s="35">
        <v>0</v>
      </c>
      <c r="T64" s="4">
        <v>0</v>
      </c>
      <c r="U64" s="10"/>
      <c r="V64" s="380" t="s">
        <v>21</v>
      </c>
      <c r="W64" s="380" t="s">
        <v>21</v>
      </c>
      <c r="X64" s="380" t="s">
        <v>22</v>
      </c>
      <c r="Y64" s="380" t="s">
        <v>22</v>
      </c>
      <c r="Z64" s="380" t="s">
        <v>21</v>
      </c>
      <c r="AA64" s="380" t="s">
        <v>21</v>
      </c>
      <c r="AB64" s="380" t="s">
        <v>21</v>
      </c>
      <c r="AC64" s="402" t="s">
        <v>21</v>
      </c>
      <c r="AD64" s="228"/>
      <c r="AE64" s="333" t="s">
        <v>181</v>
      </c>
      <c r="AF64" s="198"/>
      <c r="AG64" s="408" t="s">
        <v>299</v>
      </c>
      <c r="AH64" s="560" t="s">
        <v>182</v>
      </c>
      <c r="AI64" s="559" t="s">
        <v>22</v>
      </c>
    </row>
    <row r="65" spans="1:35">
      <c r="A65" s="254"/>
      <c r="B65" s="247"/>
      <c r="C65" s="557" t="s">
        <v>198</v>
      </c>
      <c r="D65" s="558" t="s">
        <v>230</v>
      </c>
      <c r="E65" s="554" t="s">
        <v>28</v>
      </c>
      <c r="F65" s="198">
        <v>38.053520933218699</v>
      </c>
      <c r="G65" s="199">
        <v>23.841748970997799</v>
      </c>
      <c r="H65" s="382" t="s">
        <v>34</v>
      </c>
      <c r="I65" s="4">
        <v>1.9</v>
      </c>
      <c r="J65" s="10"/>
      <c r="K65" s="4">
        <v>3.3</v>
      </c>
      <c r="L65" s="10"/>
      <c r="M65" s="380" t="s">
        <v>719</v>
      </c>
      <c r="N65" s="10" t="s">
        <v>29</v>
      </c>
      <c r="O65" s="10">
        <v>0</v>
      </c>
      <c r="P65" s="35">
        <v>0</v>
      </c>
      <c r="Q65" s="4">
        <v>0</v>
      </c>
      <c r="R65" s="10"/>
      <c r="S65" s="35">
        <v>0</v>
      </c>
      <c r="T65" s="4">
        <v>0</v>
      </c>
      <c r="U65" s="10"/>
      <c r="V65" s="380" t="s">
        <v>21</v>
      </c>
      <c r="W65" s="380" t="s">
        <v>22</v>
      </c>
      <c r="X65" s="380" t="s">
        <v>22</v>
      </c>
      <c r="Y65" s="380" t="s">
        <v>22</v>
      </c>
      <c r="Z65" s="380" t="s">
        <v>22</v>
      </c>
      <c r="AA65" s="380" t="s">
        <v>22</v>
      </c>
      <c r="AB65" s="380" t="s">
        <v>21</v>
      </c>
      <c r="AC65" s="402" t="s">
        <v>21</v>
      </c>
      <c r="AD65" s="228"/>
      <c r="AE65" s="333" t="s">
        <v>181</v>
      </c>
      <c r="AF65" s="198"/>
      <c r="AG65" s="438" t="s">
        <v>302</v>
      </c>
      <c r="AH65" s="560" t="s">
        <v>182</v>
      </c>
      <c r="AI65" s="559" t="s">
        <v>22</v>
      </c>
    </row>
    <row r="66" spans="1:35">
      <c r="C66" s="557" t="s">
        <v>198</v>
      </c>
      <c r="D66" s="558" t="s">
        <v>19</v>
      </c>
      <c r="E66" s="554" t="s">
        <v>28</v>
      </c>
      <c r="F66" s="198">
        <v>38.053603199999998</v>
      </c>
      <c r="G66" s="199">
        <v>23.841920699999999</v>
      </c>
      <c r="H66" s="382" t="s">
        <v>34</v>
      </c>
      <c r="I66" s="4">
        <v>3.4</v>
      </c>
      <c r="J66" s="10"/>
      <c r="K66" s="4">
        <v>2.4</v>
      </c>
      <c r="L66" s="10"/>
      <c r="M66" s="10">
        <v>100</v>
      </c>
      <c r="N66" s="380" t="s">
        <v>22</v>
      </c>
      <c r="O66" s="10">
        <v>1</v>
      </c>
      <c r="P66" s="35">
        <v>1</v>
      </c>
      <c r="Q66" s="4"/>
      <c r="R66" s="10"/>
      <c r="S66" s="35">
        <v>0</v>
      </c>
      <c r="T66" s="4">
        <v>0</v>
      </c>
      <c r="U66" s="10"/>
      <c r="V66" s="380" t="s">
        <v>21</v>
      </c>
      <c r="W66" s="380" t="s">
        <v>22</v>
      </c>
      <c r="X66" s="380" t="s">
        <v>22</v>
      </c>
      <c r="Y66" s="380" t="s">
        <v>22</v>
      </c>
      <c r="Z66" s="380" t="s">
        <v>22</v>
      </c>
      <c r="AA66" s="380" t="s">
        <v>22</v>
      </c>
      <c r="AB66" s="380" t="s">
        <v>21</v>
      </c>
      <c r="AC66" s="402" t="s">
        <v>21</v>
      </c>
      <c r="AD66" s="228"/>
      <c r="AE66" s="333" t="s">
        <v>181</v>
      </c>
      <c r="AG66" s="408" t="s">
        <v>300</v>
      </c>
      <c r="AH66" s="560" t="s">
        <v>182</v>
      </c>
      <c r="AI66" s="559" t="s">
        <v>22</v>
      </c>
    </row>
    <row r="67" spans="1:35">
      <c r="C67" s="557" t="s">
        <v>198</v>
      </c>
      <c r="D67" s="558" t="s">
        <v>19</v>
      </c>
      <c r="E67" s="554" t="s">
        <v>28</v>
      </c>
      <c r="F67" s="198">
        <v>38.053634000000002</v>
      </c>
      <c r="G67" s="199">
        <v>23.841958000000002</v>
      </c>
      <c r="H67" s="382" t="s">
        <v>34</v>
      </c>
      <c r="I67" s="4">
        <v>3.4</v>
      </c>
      <c r="J67" s="10"/>
      <c r="K67" s="4">
        <v>2.4</v>
      </c>
      <c r="L67" s="10"/>
      <c r="M67" s="10">
        <v>100</v>
      </c>
      <c r="N67" s="10" t="s">
        <v>29</v>
      </c>
      <c r="O67" s="10">
        <v>0</v>
      </c>
      <c r="P67" s="35">
        <v>0</v>
      </c>
      <c r="Q67" s="4">
        <v>0</v>
      </c>
      <c r="R67" s="10"/>
      <c r="S67" s="35">
        <v>0</v>
      </c>
      <c r="T67" s="4">
        <v>0</v>
      </c>
      <c r="U67" s="10"/>
      <c r="V67" s="380" t="s">
        <v>21</v>
      </c>
      <c r="W67" s="380" t="s">
        <v>21</v>
      </c>
      <c r="X67" s="380" t="s">
        <v>22</v>
      </c>
      <c r="Y67" s="380" t="s">
        <v>22</v>
      </c>
      <c r="Z67" s="380" t="s">
        <v>21</v>
      </c>
      <c r="AA67" s="380" t="s">
        <v>21</v>
      </c>
      <c r="AB67" s="380" t="s">
        <v>93</v>
      </c>
      <c r="AC67" s="402" t="s">
        <v>21</v>
      </c>
      <c r="AD67" s="228"/>
      <c r="AE67" s="333" t="s">
        <v>181</v>
      </c>
      <c r="AF67" s="198"/>
      <c r="AG67" s="408" t="s">
        <v>301</v>
      </c>
      <c r="AH67" s="560" t="s">
        <v>182</v>
      </c>
      <c r="AI67" s="559" t="s">
        <v>22</v>
      </c>
    </row>
    <row r="68" spans="1:35">
      <c r="C68" s="557" t="s">
        <v>198</v>
      </c>
      <c r="D68" s="558" t="s">
        <v>199</v>
      </c>
      <c r="E68" s="554" t="s">
        <v>28</v>
      </c>
      <c r="F68" s="198">
        <v>38.0537273235051</v>
      </c>
      <c r="G68" s="199">
        <v>23.8420909694694</v>
      </c>
      <c r="H68" s="382" t="s">
        <v>22</v>
      </c>
      <c r="I68" s="4">
        <v>5.2</v>
      </c>
      <c r="J68" s="10"/>
      <c r="K68" s="4">
        <v>1.3</v>
      </c>
      <c r="L68" s="10"/>
      <c r="M68" s="380" t="s">
        <v>720</v>
      </c>
      <c r="N68" s="10" t="s">
        <v>29</v>
      </c>
      <c r="O68" s="10">
        <v>0</v>
      </c>
      <c r="P68" s="35">
        <v>0</v>
      </c>
      <c r="Q68" s="4">
        <v>0</v>
      </c>
      <c r="R68" s="10"/>
      <c r="S68" s="35">
        <v>0</v>
      </c>
      <c r="T68" s="4">
        <v>0</v>
      </c>
      <c r="U68" s="10"/>
      <c r="V68" s="380" t="s">
        <v>21</v>
      </c>
      <c r="W68" s="380" t="s">
        <v>21</v>
      </c>
      <c r="X68" s="380" t="s">
        <v>22</v>
      </c>
      <c r="Y68" s="380" t="s">
        <v>22</v>
      </c>
      <c r="Z68" s="380" t="s">
        <v>21</v>
      </c>
      <c r="AA68" s="380" t="s">
        <v>21</v>
      </c>
      <c r="AB68" s="380" t="s">
        <v>21</v>
      </c>
      <c r="AC68" s="402" t="s">
        <v>21</v>
      </c>
      <c r="AD68" s="228"/>
      <c r="AE68" s="333" t="s">
        <v>181</v>
      </c>
      <c r="AF68" s="198"/>
      <c r="AG68" s="408" t="s">
        <v>303</v>
      </c>
      <c r="AH68" s="560" t="s">
        <v>182</v>
      </c>
      <c r="AI68" s="559" t="s">
        <v>22</v>
      </c>
    </row>
    <row r="69" spans="1:35">
      <c r="C69" s="557" t="s">
        <v>198</v>
      </c>
      <c r="D69" s="558" t="s">
        <v>19</v>
      </c>
      <c r="E69" s="554" t="s">
        <v>28</v>
      </c>
      <c r="F69" s="198">
        <v>38.053984</v>
      </c>
      <c r="G69" s="199">
        <v>23.842551</v>
      </c>
      <c r="H69" s="382" t="s">
        <v>34</v>
      </c>
      <c r="I69" s="4">
        <v>8.5</v>
      </c>
      <c r="J69" s="10"/>
      <c r="K69" s="4">
        <v>1.1000000000000001</v>
      </c>
      <c r="L69" s="10"/>
      <c r="M69" s="10">
        <v>200</v>
      </c>
      <c r="N69" s="380" t="s">
        <v>22</v>
      </c>
      <c r="O69" s="10">
        <v>1</v>
      </c>
      <c r="P69" s="35">
        <v>0</v>
      </c>
      <c r="Q69" s="4">
        <v>0</v>
      </c>
      <c r="R69" s="10"/>
      <c r="S69" s="35">
        <v>0</v>
      </c>
      <c r="T69" s="4">
        <v>0</v>
      </c>
      <c r="U69" s="10"/>
      <c r="V69" s="380" t="s">
        <v>21</v>
      </c>
      <c r="W69" s="380" t="s">
        <v>21</v>
      </c>
      <c r="X69" s="380" t="s">
        <v>21</v>
      </c>
      <c r="Y69" s="380" t="s">
        <v>21</v>
      </c>
      <c r="Z69" s="380" t="s">
        <v>21</v>
      </c>
      <c r="AA69" s="380" t="s">
        <v>21</v>
      </c>
      <c r="AB69" s="380" t="s">
        <v>21</v>
      </c>
      <c r="AC69" s="402" t="s">
        <v>21</v>
      </c>
      <c r="AD69" s="228"/>
      <c r="AE69" s="333" t="s">
        <v>181</v>
      </c>
      <c r="AF69" s="198"/>
      <c r="AG69" s="408" t="s">
        <v>304</v>
      </c>
      <c r="AH69" s="560" t="s">
        <v>182</v>
      </c>
      <c r="AI69" s="559" t="s">
        <v>22</v>
      </c>
    </row>
    <row r="70" spans="1:35">
      <c r="C70" s="557" t="s">
        <v>198</v>
      </c>
      <c r="D70" s="558" t="s">
        <v>19</v>
      </c>
      <c r="E70" s="554" t="s">
        <v>28</v>
      </c>
      <c r="F70">
        <v>38.054031999999999</v>
      </c>
      <c r="G70">
        <v>23.842661</v>
      </c>
      <c r="H70" s="382" t="s">
        <v>22</v>
      </c>
      <c r="I70" s="4">
        <v>3.6</v>
      </c>
      <c r="J70" s="10"/>
      <c r="K70" s="4">
        <v>1.9</v>
      </c>
      <c r="L70" s="10"/>
      <c r="M70" s="10">
        <v>165</v>
      </c>
      <c r="N70" s="380" t="s">
        <v>22</v>
      </c>
      <c r="O70" s="10">
        <v>1</v>
      </c>
      <c r="P70" s="35">
        <v>0</v>
      </c>
      <c r="Q70" s="4">
        <v>0</v>
      </c>
      <c r="R70" s="10"/>
      <c r="S70" s="35">
        <v>0</v>
      </c>
      <c r="T70" s="4">
        <v>0</v>
      </c>
      <c r="U70" s="10"/>
      <c r="V70" s="380" t="s">
        <v>21</v>
      </c>
      <c r="W70" s="380" t="s">
        <v>21</v>
      </c>
      <c r="X70" s="380" t="s">
        <v>21</v>
      </c>
      <c r="Y70" s="380" t="s">
        <v>21</v>
      </c>
      <c r="Z70" s="380" t="s">
        <v>21</v>
      </c>
      <c r="AA70" s="380" t="s">
        <v>21</v>
      </c>
      <c r="AB70" s="380" t="s">
        <v>21</v>
      </c>
      <c r="AC70" s="402" t="s">
        <v>21</v>
      </c>
      <c r="AD70" s="228"/>
      <c r="AE70" s="333" t="s">
        <v>181</v>
      </c>
      <c r="AF70" s="198"/>
      <c r="AG70" s="384" t="s">
        <v>305</v>
      </c>
      <c r="AH70" s="560" t="s">
        <v>182</v>
      </c>
      <c r="AI70" s="559" t="s">
        <v>22</v>
      </c>
    </row>
    <row r="71" spans="1:35">
      <c r="C71" s="557" t="s">
        <v>198</v>
      </c>
      <c r="D71" s="558" t="s">
        <v>230</v>
      </c>
      <c r="E71" s="554" t="s">
        <v>28</v>
      </c>
      <c r="F71" s="198">
        <v>38.054245000000002</v>
      </c>
      <c r="G71" s="199">
        <v>23.842965</v>
      </c>
      <c r="H71" s="382" t="s">
        <v>22</v>
      </c>
      <c r="I71" s="4">
        <v>4.5999999999999996</v>
      </c>
      <c r="J71" s="10"/>
      <c r="K71" s="4">
        <v>2.8</v>
      </c>
      <c r="L71" s="10"/>
      <c r="M71" s="10">
        <v>100</v>
      </c>
      <c r="N71" s="380" t="s">
        <v>22</v>
      </c>
      <c r="O71" s="10">
        <v>1</v>
      </c>
      <c r="P71" s="35">
        <v>0</v>
      </c>
      <c r="Q71" s="4">
        <v>0</v>
      </c>
      <c r="R71" s="10"/>
      <c r="S71" s="35">
        <v>0</v>
      </c>
      <c r="T71" s="4">
        <v>0</v>
      </c>
      <c r="U71" s="10"/>
      <c r="V71" s="380" t="s">
        <v>21</v>
      </c>
      <c r="W71" s="380" t="s">
        <v>21</v>
      </c>
      <c r="X71" s="380" t="s">
        <v>22</v>
      </c>
      <c r="Y71" s="380" t="s">
        <v>22</v>
      </c>
      <c r="Z71" s="380" t="s">
        <v>21</v>
      </c>
      <c r="AA71" s="380" t="s">
        <v>21</v>
      </c>
      <c r="AB71" s="380" t="s">
        <v>21</v>
      </c>
      <c r="AC71" s="380" t="s">
        <v>21</v>
      </c>
      <c r="AD71" s="228"/>
      <c r="AE71" s="562" t="s">
        <v>181</v>
      </c>
      <c r="AF71" s="198"/>
      <c r="AG71" s="408" t="s">
        <v>306</v>
      </c>
      <c r="AH71" s="560" t="s">
        <v>182</v>
      </c>
      <c r="AI71" s="559" t="s">
        <v>22</v>
      </c>
    </row>
    <row r="72" spans="1:35">
      <c r="C72" s="557" t="s">
        <v>198</v>
      </c>
      <c r="D72" s="558" t="s">
        <v>19</v>
      </c>
      <c r="E72" s="549" t="s">
        <v>28</v>
      </c>
      <c r="F72" s="562">
        <v>38.054264000000003</v>
      </c>
      <c r="G72" s="567">
        <v>23.843057999999999</v>
      </c>
      <c r="H72" s="382" t="s">
        <v>34</v>
      </c>
      <c r="I72" s="4">
        <v>9.5</v>
      </c>
      <c r="J72" s="10"/>
      <c r="K72" s="4">
        <v>0</v>
      </c>
      <c r="L72" s="10"/>
      <c r="M72" s="10">
        <v>100</v>
      </c>
      <c r="N72" s="380" t="s">
        <v>22</v>
      </c>
      <c r="O72" s="10">
        <v>1</v>
      </c>
      <c r="P72" s="35">
        <v>0</v>
      </c>
      <c r="Q72" s="4">
        <v>0</v>
      </c>
      <c r="R72" s="10"/>
      <c r="S72" s="35">
        <v>0</v>
      </c>
      <c r="T72" s="4">
        <v>0</v>
      </c>
      <c r="U72" s="10"/>
      <c r="V72" s="380" t="s">
        <v>21</v>
      </c>
      <c r="W72" s="380" t="s">
        <v>21</v>
      </c>
      <c r="X72" s="380" t="s">
        <v>21</v>
      </c>
      <c r="Y72" s="380" t="s">
        <v>21</v>
      </c>
      <c r="Z72" s="380" t="s">
        <v>21</v>
      </c>
      <c r="AA72" s="380" t="s">
        <v>21</v>
      </c>
      <c r="AB72" s="380" t="s">
        <v>21</v>
      </c>
      <c r="AC72" s="402" t="s">
        <v>21</v>
      </c>
      <c r="AD72" s="228"/>
      <c r="AE72" s="562" t="s">
        <v>181</v>
      </c>
      <c r="AF72" s="198"/>
      <c r="AG72" s="408" t="s">
        <v>307</v>
      </c>
      <c r="AH72" s="560" t="s">
        <v>182</v>
      </c>
      <c r="AI72" s="559" t="s">
        <v>22</v>
      </c>
    </row>
    <row r="73" spans="1:35">
      <c r="C73" s="557"/>
      <c r="D73" s="558"/>
      <c r="E73" s="549"/>
      <c r="F73" s="562"/>
      <c r="G73" s="567"/>
      <c r="H73" s="382"/>
      <c r="I73" s="4"/>
      <c r="J73" s="10"/>
      <c r="K73" s="4"/>
      <c r="L73" s="10"/>
      <c r="M73" s="10"/>
      <c r="N73" s="380"/>
      <c r="O73" s="10"/>
      <c r="P73" s="35"/>
      <c r="Q73" s="4"/>
      <c r="R73" s="10"/>
      <c r="S73" s="35"/>
      <c r="T73" s="4"/>
      <c r="U73" s="10"/>
      <c r="V73" s="380"/>
      <c r="W73" s="380"/>
      <c r="X73" s="380"/>
      <c r="Y73" s="380"/>
      <c r="Z73" s="380"/>
      <c r="AA73" s="380"/>
      <c r="AB73" s="380"/>
      <c r="AC73" s="402"/>
      <c r="AD73" s="228"/>
      <c r="AE73" s="562"/>
      <c r="AF73" s="198"/>
      <c r="AG73" s="408"/>
      <c r="AH73" s="560"/>
      <c r="AI73" s="559"/>
    </row>
    <row r="74" spans="1:35">
      <c r="C74" s="557" t="s">
        <v>198</v>
      </c>
      <c r="D74" s="558" t="s">
        <v>19</v>
      </c>
      <c r="E74" s="550" t="s">
        <v>20</v>
      </c>
      <c r="F74" s="562">
        <v>38.051952999999997</v>
      </c>
      <c r="G74" s="567">
        <v>23.838946</v>
      </c>
      <c r="H74" s="382" t="s">
        <v>22</v>
      </c>
      <c r="I74" s="4">
        <v>5</v>
      </c>
      <c r="J74" s="10"/>
      <c r="K74" s="4">
        <v>0</v>
      </c>
      <c r="L74" s="10"/>
      <c r="M74" s="380" t="s">
        <v>721</v>
      </c>
      <c r="N74" s="380" t="s">
        <v>22</v>
      </c>
      <c r="O74" s="10">
        <v>1</v>
      </c>
      <c r="P74" s="35">
        <v>1</v>
      </c>
      <c r="Q74" s="4">
        <v>4</v>
      </c>
      <c r="R74" s="10"/>
      <c r="S74" s="35">
        <v>0</v>
      </c>
      <c r="T74" s="4">
        <v>0</v>
      </c>
      <c r="U74" s="10"/>
      <c r="V74" s="380" t="s">
        <v>21</v>
      </c>
      <c r="W74" s="380" t="s">
        <v>21</v>
      </c>
      <c r="X74" s="380" t="s">
        <v>21</v>
      </c>
      <c r="Y74" s="380" t="s">
        <v>21</v>
      </c>
      <c r="Z74" s="380" t="s">
        <v>21</v>
      </c>
      <c r="AA74" s="380" t="s">
        <v>21</v>
      </c>
      <c r="AB74" s="380" t="s">
        <v>21</v>
      </c>
      <c r="AC74" s="380" t="s">
        <v>21</v>
      </c>
      <c r="AD74" s="228"/>
      <c r="AE74" s="562" t="s">
        <v>181</v>
      </c>
      <c r="AF74" s="198"/>
      <c r="AG74" s="408" t="s">
        <v>308</v>
      </c>
      <c r="AH74" s="560" t="s">
        <v>182</v>
      </c>
      <c r="AI74" s="559" t="s">
        <v>22</v>
      </c>
    </row>
    <row r="75" spans="1:35">
      <c r="C75" s="557" t="s">
        <v>198</v>
      </c>
      <c r="D75" s="558" t="s">
        <v>89</v>
      </c>
      <c r="E75" s="550" t="s">
        <v>20</v>
      </c>
      <c r="F75" s="562">
        <v>38.052263000000004</v>
      </c>
      <c r="G75" s="567">
        <v>23.839444</v>
      </c>
      <c r="H75" s="382" t="s">
        <v>34</v>
      </c>
      <c r="I75" s="4">
        <v>1.5</v>
      </c>
      <c r="J75" s="10"/>
      <c r="K75" s="4">
        <v>0</v>
      </c>
      <c r="L75" s="10"/>
      <c r="M75" s="10">
        <v>120</v>
      </c>
      <c r="N75" s="10" t="s">
        <v>29</v>
      </c>
      <c r="O75" s="10">
        <v>0</v>
      </c>
      <c r="P75" s="35">
        <v>0</v>
      </c>
      <c r="Q75" s="4">
        <v>0</v>
      </c>
      <c r="R75" s="10"/>
      <c r="S75" s="35">
        <v>0</v>
      </c>
      <c r="T75" s="4">
        <v>0</v>
      </c>
      <c r="U75" s="10"/>
      <c r="V75" s="380" t="s">
        <v>21</v>
      </c>
      <c r="W75" s="380" t="s">
        <v>21</v>
      </c>
      <c r="X75" s="380" t="s">
        <v>22</v>
      </c>
      <c r="Y75" s="380" t="s">
        <v>22</v>
      </c>
      <c r="Z75" s="380" t="s">
        <v>21</v>
      </c>
      <c r="AA75" s="380" t="s">
        <v>21</v>
      </c>
      <c r="AB75" s="380" t="s">
        <v>21</v>
      </c>
      <c r="AC75" s="402" t="s">
        <v>21</v>
      </c>
      <c r="AD75" s="228"/>
      <c r="AE75" s="562" t="s">
        <v>181</v>
      </c>
      <c r="AF75" s="198"/>
      <c r="AG75" s="408" t="s">
        <v>309</v>
      </c>
      <c r="AH75" s="560" t="s">
        <v>182</v>
      </c>
      <c r="AI75" s="559" t="s">
        <v>22</v>
      </c>
    </row>
    <row r="76" spans="1:35">
      <c r="C76" s="557" t="s">
        <v>198</v>
      </c>
      <c r="D76" s="558" t="s">
        <v>19</v>
      </c>
      <c r="E76" s="550" t="s">
        <v>20</v>
      </c>
      <c r="F76" s="562">
        <v>38.053277999999999</v>
      </c>
      <c r="G76" s="567">
        <v>23.841093999999998</v>
      </c>
      <c r="H76" s="382" t="s">
        <v>21</v>
      </c>
      <c r="I76" s="4">
        <v>3</v>
      </c>
      <c r="J76" s="10"/>
      <c r="K76" s="4">
        <v>1</v>
      </c>
      <c r="L76" s="10"/>
      <c r="M76" s="34"/>
      <c r="N76" s="380" t="s">
        <v>22</v>
      </c>
      <c r="O76" s="10">
        <v>1</v>
      </c>
      <c r="P76" s="35">
        <v>0</v>
      </c>
      <c r="Q76" s="4">
        <v>0</v>
      </c>
      <c r="R76" s="10"/>
      <c r="S76" s="35">
        <v>0</v>
      </c>
      <c r="T76" s="4">
        <v>0</v>
      </c>
      <c r="U76" s="10"/>
      <c r="V76" s="380" t="s">
        <v>21</v>
      </c>
      <c r="W76" s="380" t="s">
        <v>21</v>
      </c>
      <c r="X76" s="380" t="s">
        <v>22</v>
      </c>
      <c r="Y76" s="380" t="s">
        <v>22</v>
      </c>
      <c r="Z76" s="380" t="s">
        <v>21</v>
      </c>
      <c r="AA76" s="380" t="s">
        <v>21</v>
      </c>
      <c r="AB76" s="380" t="s">
        <v>21</v>
      </c>
      <c r="AC76" s="402" t="s">
        <v>21</v>
      </c>
      <c r="AD76" s="228"/>
      <c r="AE76" s="562" t="s">
        <v>181</v>
      </c>
      <c r="AF76" s="198"/>
      <c r="AG76" s="408" t="s">
        <v>310</v>
      </c>
      <c r="AH76" s="560" t="s">
        <v>182</v>
      </c>
      <c r="AI76" s="559" t="s">
        <v>21</v>
      </c>
    </row>
    <row r="77" spans="1:35">
      <c r="C77" s="557" t="s">
        <v>198</v>
      </c>
      <c r="D77" s="558" t="s">
        <v>19</v>
      </c>
      <c r="E77" s="550" t="s">
        <v>20</v>
      </c>
      <c r="F77" s="562">
        <v>38.053313000000003</v>
      </c>
      <c r="G77" s="567">
        <v>23.841170000000002</v>
      </c>
      <c r="H77" s="382" t="s">
        <v>22</v>
      </c>
      <c r="I77" s="4"/>
      <c r="J77" s="10"/>
      <c r="K77" s="4">
        <v>3.4</v>
      </c>
      <c r="L77" s="10"/>
      <c r="M77" s="10">
        <v>280</v>
      </c>
      <c r="N77" s="380" t="s">
        <v>22</v>
      </c>
      <c r="O77" s="10">
        <v>1</v>
      </c>
      <c r="P77" s="35">
        <v>0</v>
      </c>
      <c r="Q77" s="4">
        <v>0</v>
      </c>
      <c r="R77" s="10"/>
      <c r="S77" s="35">
        <v>0</v>
      </c>
      <c r="T77" s="4">
        <v>0</v>
      </c>
      <c r="U77" s="10"/>
      <c r="V77" s="380" t="s">
        <v>21</v>
      </c>
      <c r="W77" s="380" t="s">
        <v>21</v>
      </c>
      <c r="X77" s="380" t="s">
        <v>21</v>
      </c>
      <c r="Y77" s="380" t="s">
        <v>21</v>
      </c>
      <c r="Z77" s="380" t="s">
        <v>21</v>
      </c>
      <c r="AA77" s="380" t="s">
        <v>21</v>
      </c>
      <c r="AB77" s="380" t="s">
        <v>21</v>
      </c>
      <c r="AC77" s="402" t="s">
        <v>21</v>
      </c>
      <c r="AD77" s="228"/>
      <c r="AE77" s="562" t="s">
        <v>181</v>
      </c>
      <c r="AF77" s="198"/>
      <c r="AG77" s="408" t="s">
        <v>311</v>
      </c>
      <c r="AH77" s="560" t="s">
        <v>182</v>
      </c>
      <c r="AI77" s="559" t="s">
        <v>22</v>
      </c>
    </row>
    <row r="78" spans="1:35">
      <c r="C78" s="557" t="s">
        <v>198</v>
      </c>
      <c r="D78" s="558" t="s">
        <v>314</v>
      </c>
      <c r="E78" s="550" t="s">
        <v>20</v>
      </c>
      <c r="F78" s="562">
        <v>38.053544000000002</v>
      </c>
      <c r="G78" s="567">
        <v>23.841555</v>
      </c>
      <c r="H78" s="382" t="s">
        <v>34</v>
      </c>
      <c r="I78" s="4">
        <v>2.9</v>
      </c>
      <c r="J78" s="10"/>
      <c r="K78" s="4">
        <v>2.9</v>
      </c>
      <c r="L78" s="10"/>
      <c r="M78" s="10">
        <v>380</v>
      </c>
      <c r="N78" s="10" t="s">
        <v>29</v>
      </c>
      <c r="O78" s="10">
        <v>0</v>
      </c>
      <c r="P78" s="35">
        <v>0</v>
      </c>
      <c r="Q78" s="4">
        <v>0</v>
      </c>
      <c r="R78" s="10"/>
      <c r="S78" s="35">
        <v>0</v>
      </c>
      <c r="T78" s="4">
        <v>0</v>
      </c>
      <c r="U78" s="10"/>
      <c r="V78" s="380" t="s">
        <v>21</v>
      </c>
      <c r="W78" s="380" t="s">
        <v>21</v>
      </c>
      <c r="X78" s="380" t="s">
        <v>22</v>
      </c>
      <c r="Y78" s="380" t="s">
        <v>22</v>
      </c>
      <c r="Z78" s="380" t="s">
        <v>21</v>
      </c>
      <c r="AA78" s="380" t="s">
        <v>21</v>
      </c>
      <c r="AB78" s="380" t="s">
        <v>21</v>
      </c>
      <c r="AC78" s="402" t="s">
        <v>21</v>
      </c>
      <c r="AD78" s="228"/>
      <c r="AE78" s="562" t="s">
        <v>181</v>
      </c>
      <c r="AF78" s="198"/>
      <c r="AG78" s="408" t="s">
        <v>312</v>
      </c>
      <c r="AH78" s="560" t="s">
        <v>313</v>
      </c>
      <c r="AI78" s="559" t="s">
        <v>22</v>
      </c>
    </row>
    <row r="79" spans="1:35">
      <c r="C79" s="557" t="s">
        <v>198</v>
      </c>
      <c r="D79" s="558" t="s">
        <v>19</v>
      </c>
      <c r="E79" s="550" t="s">
        <v>20</v>
      </c>
      <c r="F79" s="562">
        <v>38.053693000000003</v>
      </c>
      <c r="G79" s="567">
        <v>23.841795999999999</v>
      </c>
      <c r="H79" s="382" t="s">
        <v>21</v>
      </c>
      <c r="I79" s="4"/>
      <c r="J79" s="10"/>
      <c r="K79" s="4"/>
      <c r="L79" s="10"/>
      <c r="M79" s="380" t="s">
        <v>722</v>
      </c>
      <c r="N79" s="380" t="s">
        <v>22</v>
      </c>
      <c r="O79" s="10">
        <v>1</v>
      </c>
      <c r="P79" s="35">
        <v>1</v>
      </c>
      <c r="Q79" s="4">
        <v>5</v>
      </c>
      <c r="R79" s="10"/>
      <c r="S79" s="35">
        <v>0</v>
      </c>
      <c r="T79" s="4">
        <v>0</v>
      </c>
      <c r="U79" s="10"/>
      <c r="V79" s="380" t="s">
        <v>21</v>
      </c>
      <c r="W79" s="380" t="s">
        <v>316</v>
      </c>
      <c r="X79" s="380" t="s">
        <v>22</v>
      </c>
      <c r="Y79" s="380" t="s">
        <v>22</v>
      </c>
      <c r="Z79" s="380" t="s">
        <v>22</v>
      </c>
      <c r="AA79" s="380" t="s">
        <v>22</v>
      </c>
      <c r="AB79" s="380" t="s">
        <v>21</v>
      </c>
      <c r="AC79" s="402" t="s">
        <v>21</v>
      </c>
      <c r="AD79" s="228"/>
      <c r="AE79" s="562" t="s">
        <v>181</v>
      </c>
      <c r="AF79" s="198"/>
      <c r="AG79" s="408" t="s">
        <v>315</v>
      </c>
      <c r="AH79" s="560" t="s">
        <v>182</v>
      </c>
      <c r="AI79" s="559" t="s">
        <v>22</v>
      </c>
    </row>
    <row r="80" spans="1:35">
      <c r="C80" s="557" t="s">
        <v>198</v>
      </c>
      <c r="D80" s="558" t="s">
        <v>19</v>
      </c>
      <c r="E80" s="550" t="s">
        <v>20</v>
      </c>
      <c r="F80" s="562">
        <v>38.053807999999997</v>
      </c>
      <c r="G80" s="567">
        <v>23.842006000000001</v>
      </c>
      <c r="H80" s="382" t="s">
        <v>21</v>
      </c>
      <c r="I80" s="4">
        <v>12.5</v>
      </c>
      <c r="J80" s="10"/>
      <c r="K80" s="4">
        <v>7</v>
      </c>
      <c r="L80" s="10"/>
      <c r="M80" s="10">
        <v>165</v>
      </c>
      <c r="N80" s="10" t="s">
        <v>29</v>
      </c>
      <c r="O80" s="10">
        <v>0</v>
      </c>
      <c r="P80" s="35">
        <v>0</v>
      </c>
      <c r="Q80" s="4">
        <v>0</v>
      </c>
      <c r="R80" s="10"/>
      <c r="S80" s="35">
        <v>0</v>
      </c>
      <c r="T80" s="4">
        <v>0</v>
      </c>
      <c r="U80" s="10"/>
      <c r="V80" s="380" t="s">
        <v>21</v>
      </c>
      <c r="W80" s="380" t="s">
        <v>21</v>
      </c>
      <c r="X80" s="380" t="s">
        <v>21</v>
      </c>
      <c r="Y80" s="380" t="s">
        <v>21</v>
      </c>
      <c r="Z80" s="380" t="s">
        <v>21</v>
      </c>
      <c r="AA80" s="380" t="s">
        <v>21</v>
      </c>
      <c r="AB80" s="380" t="s">
        <v>21</v>
      </c>
      <c r="AC80" s="402" t="s">
        <v>21</v>
      </c>
      <c r="AD80" s="228"/>
      <c r="AE80" s="562" t="s">
        <v>181</v>
      </c>
      <c r="AF80" s="198"/>
      <c r="AG80" s="408" t="s">
        <v>317</v>
      </c>
      <c r="AH80" s="560" t="s">
        <v>182</v>
      </c>
      <c r="AI80" s="559" t="s">
        <v>22</v>
      </c>
    </row>
    <row r="81" spans="1:35">
      <c r="C81" s="557" t="s">
        <v>198</v>
      </c>
      <c r="D81" s="558" t="s">
        <v>19</v>
      </c>
      <c r="E81" s="550" t="s">
        <v>20</v>
      </c>
      <c r="F81" s="562">
        <v>38.053854000000001</v>
      </c>
      <c r="G81" s="567">
        <v>23.842085000000001</v>
      </c>
      <c r="H81" s="382" t="s">
        <v>21</v>
      </c>
      <c r="I81" s="4">
        <v>13.5</v>
      </c>
      <c r="J81" s="10"/>
      <c r="K81" s="4">
        <v>0.9</v>
      </c>
      <c r="L81" s="10"/>
      <c r="M81" s="10">
        <v>155</v>
      </c>
      <c r="N81" s="10" t="s">
        <v>29</v>
      </c>
      <c r="O81" s="10">
        <v>0</v>
      </c>
      <c r="P81" s="35">
        <v>0</v>
      </c>
      <c r="Q81" s="4">
        <v>0</v>
      </c>
      <c r="R81" s="10"/>
      <c r="S81" s="35">
        <v>0</v>
      </c>
      <c r="T81" s="4">
        <v>0</v>
      </c>
      <c r="U81" s="10"/>
      <c r="V81" s="380" t="s">
        <v>21</v>
      </c>
      <c r="W81" s="380" t="s">
        <v>21</v>
      </c>
      <c r="X81" s="380" t="s">
        <v>21</v>
      </c>
      <c r="Y81" s="380" t="s">
        <v>21</v>
      </c>
      <c r="Z81" s="380" t="s">
        <v>21</v>
      </c>
      <c r="AA81" s="380" t="s">
        <v>21</v>
      </c>
      <c r="AB81" s="380" t="s">
        <v>21</v>
      </c>
      <c r="AC81" s="402" t="s">
        <v>21</v>
      </c>
      <c r="AD81" s="228"/>
      <c r="AE81" s="562" t="s">
        <v>181</v>
      </c>
      <c r="AF81" s="198"/>
      <c r="AG81" s="408" t="s">
        <v>318</v>
      </c>
      <c r="AH81" s="560" t="s">
        <v>319</v>
      </c>
      <c r="AI81" s="559" t="s">
        <v>22</v>
      </c>
    </row>
    <row r="82" spans="1:35">
      <c r="C82" s="557" t="s">
        <v>198</v>
      </c>
      <c r="D82" s="558" t="s">
        <v>260</v>
      </c>
      <c r="E82" s="550" t="s">
        <v>20</v>
      </c>
      <c r="F82">
        <v>38.054237000000001</v>
      </c>
      <c r="G82">
        <v>23.842725000000002</v>
      </c>
      <c r="H82" s="563" t="s">
        <v>34</v>
      </c>
      <c r="K82" s="566">
        <v>2.7</v>
      </c>
      <c r="M82" s="615" t="s">
        <v>723</v>
      </c>
      <c r="N82" s="10" t="s">
        <v>29</v>
      </c>
      <c r="O82" s="564">
        <v>0</v>
      </c>
      <c r="P82" s="565">
        <v>0</v>
      </c>
      <c r="Q82" s="566">
        <v>0</v>
      </c>
      <c r="S82" s="565">
        <v>0</v>
      </c>
      <c r="T82" s="566">
        <v>0</v>
      </c>
      <c r="V82" s="564" t="s">
        <v>21</v>
      </c>
      <c r="W82" s="564" t="s">
        <v>21</v>
      </c>
      <c r="X82" s="564" t="s">
        <v>22</v>
      </c>
      <c r="Y82" s="564" t="s">
        <v>22</v>
      </c>
      <c r="Z82" s="564" t="s">
        <v>21</v>
      </c>
      <c r="AA82" s="564" t="s">
        <v>21</v>
      </c>
      <c r="AB82" s="564" t="s">
        <v>21</v>
      </c>
      <c r="AC82" s="567" t="s">
        <v>21</v>
      </c>
      <c r="AE82" s="562" t="s">
        <v>181</v>
      </c>
      <c r="AG82" s="438" t="s">
        <v>320</v>
      </c>
      <c r="AH82" s="561" t="s">
        <v>319</v>
      </c>
      <c r="AI82" s="563" t="s">
        <v>22</v>
      </c>
    </row>
    <row r="83" spans="1:35">
      <c r="A83" s="254"/>
      <c r="B83" s="247"/>
      <c r="C83" s="557" t="s">
        <v>198</v>
      </c>
      <c r="D83" s="558" t="s">
        <v>19</v>
      </c>
      <c r="E83" s="550" t="s">
        <v>20</v>
      </c>
      <c r="F83" s="562">
        <v>38.054302999999997</v>
      </c>
      <c r="G83" s="567">
        <v>23.842863999999999</v>
      </c>
      <c r="H83" s="382" t="s">
        <v>22</v>
      </c>
      <c r="I83" s="4">
        <v>6.1</v>
      </c>
      <c r="J83" s="10"/>
      <c r="K83" s="4">
        <v>2.8</v>
      </c>
      <c r="L83" s="10"/>
      <c r="M83" s="10">
        <v>100</v>
      </c>
      <c r="N83" s="380" t="s">
        <v>22</v>
      </c>
      <c r="O83" s="10">
        <v>1</v>
      </c>
      <c r="P83" s="35">
        <v>1</v>
      </c>
      <c r="Q83" s="4"/>
      <c r="R83" s="10"/>
      <c r="S83" s="35">
        <v>0</v>
      </c>
      <c r="T83" s="4">
        <v>0</v>
      </c>
      <c r="U83" s="10"/>
      <c r="V83" s="380" t="s">
        <v>21</v>
      </c>
      <c r="W83" s="380" t="s">
        <v>21</v>
      </c>
      <c r="X83" s="380" t="s">
        <v>21</v>
      </c>
      <c r="Y83" s="380" t="s">
        <v>21</v>
      </c>
      <c r="Z83" s="380" t="s">
        <v>21</v>
      </c>
      <c r="AA83" s="380" t="s">
        <v>21</v>
      </c>
      <c r="AB83" s="380" t="s">
        <v>21</v>
      </c>
      <c r="AC83" s="402" t="s">
        <v>21</v>
      </c>
      <c r="AD83" s="228"/>
      <c r="AE83" s="562" t="s">
        <v>181</v>
      </c>
      <c r="AF83" s="198"/>
      <c r="AG83" s="408" t="s">
        <v>321</v>
      </c>
      <c r="AH83" s="560" t="s">
        <v>182</v>
      </c>
      <c r="AI83" s="563" t="s">
        <v>22</v>
      </c>
    </row>
    <row r="84" spans="1:35">
      <c r="A84" s="254"/>
      <c r="B84" s="247"/>
      <c r="C84" s="247"/>
      <c r="D84" s="369"/>
      <c r="E84" s="372"/>
      <c r="F84" s="198"/>
      <c r="G84" s="199"/>
      <c r="H84" s="316"/>
      <c r="I84" s="4"/>
      <c r="J84" s="10"/>
      <c r="K84" s="4"/>
      <c r="L84" s="10"/>
      <c r="M84" s="10"/>
      <c r="N84" s="10"/>
      <c r="O84" s="10"/>
      <c r="P84" s="35"/>
      <c r="Q84" s="4"/>
      <c r="R84" s="10"/>
      <c r="S84" s="35"/>
      <c r="T84" s="4"/>
      <c r="U84" s="10"/>
      <c r="V84" s="380"/>
      <c r="W84" s="10"/>
      <c r="X84" s="10"/>
      <c r="Y84" s="10"/>
      <c r="Z84" s="10"/>
      <c r="AA84" s="10"/>
      <c r="AB84" s="10"/>
      <c r="AC84" s="12"/>
      <c r="AD84" s="228"/>
      <c r="AE84" s="333"/>
      <c r="AF84" s="198"/>
      <c r="AG84" s="407"/>
      <c r="AH84" s="407"/>
      <c r="AI84" s="236"/>
    </row>
    <row r="85" spans="1:35">
      <c r="A85" s="485" t="s">
        <v>189</v>
      </c>
      <c r="B85" s="444"/>
      <c r="C85" s="444"/>
      <c r="D85" s="444"/>
      <c r="E85" s="372"/>
      <c r="F85" s="198"/>
      <c r="G85" s="199"/>
      <c r="H85" s="316"/>
      <c r="I85" s="4"/>
      <c r="J85" s="10"/>
      <c r="K85" s="4"/>
      <c r="L85" s="10"/>
      <c r="M85" s="10"/>
      <c r="N85" s="10"/>
      <c r="O85" s="10"/>
      <c r="P85" s="35"/>
      <c r="Q85" s="4"/>
      <c r="R85" s="10"/>
      <c r="S85" s="35"/>
      <c r="T85" s="4"/>
      <c r="U85" s="10"/>
      <c r="V85" s="10"/>
      <c r="W85" s="10"/>
      <c r="X85" s="10"/>
      <c r="Y85" s="10"/>
      <c r="Z85" s="10"/>
      <c r="AA85" s="10"/>
      <c r="AB85" s="10"/>
      <c r="AC85" s="12"/>
      <c r="AD85" s="228"/>
      <c r="AE85" s="333"/>
      <c r="AF85" s="198"/>
      <c r="AG85" s="407"/>
      <c r="AH85" s="407"/>
      <c r="AI85" s="236" t="s">
        <v>21</v>
      </c>
    </row>
    <row r="86" spans="1:35">
      <c r="A86" s="4">
        <v>1</v>
      </c>
      <c r="B86" s="10">
        <v>0</v>
      </c>
      <c r="C86" s="10" t="s">
        <v>39</v>
      </c>
      <c r="D86" s="17" t="s">
        <v>19</v>
      </c>
      <c r="E86" s="324" t="s">
        <v>20</v>
      </c>
      <c r="F86" s="198">
        <v>38.054461109999998</v>
      </c>
      <c r="G86" s="199">
        <v>23.838911110000002</v>
      </c>
      <c r="H86" s="316" t="s">
        <v>22</v>
      </c>
      <c r="I86" s="4">
        <v>3</v>
      </c>
      <c r="J86" s="10"/>
      <c r="K86" s="4">
        <v>1</v>
      </c>
      <c r="L86" s="10"/>
      <c r="M86" s="34"/>
      <c r="N86" s="10" t="s">
        <v>29</v>
      </c>
      <c r="O86" s="10">
        <v>0</v>
      </c>
      <c r="P86" s="35">
        <v>0</v>
      </c>
      <c r="Q86" s="4">
        <v>0</v>
      </c>
      <c r="R86" s="10"/>
      <c r="S86" s="35">
        <v>0</v>
      </c>
      <c r="T86" s="4">
        <v>0</v>
      </c>
      <c r="U86" s="10"/>
      <c r="V86" s="34"/>
      <c r="W86" s="10" t="s">
        <v>21</v>
      </c>
      <c r="X86" s="34"/>
      <c r="Y86" s="34"/>
      <c r="Z86" s="10" t="s">
        <v>21</v>
      </c>
      <c r="AA86" s="10" t="s">
        <v>21</v>
      </c>
      <c r="AB86" s="34"/>
      <c r="AC86" s="38"/>
      <c r="AD86" s="228"/>
      <c r="AE86" s="333" t="s">
        <v>181</v>
      </c>
      <c r="AF86" s="198"/>
      <c r="AG86" s="407"/>
      <c r="AH86" s="407"/>
      <c r="AI86" s="236" t="s">
        <v>21</v>
      </c>
    </row>
    <row r="87" spans="1:35">
      <c r="A87" s="4"/>
      <c r="B87" s="10"/>
      <c r="C87" s="381" t="s">
        <v>198</v>
      </c>
      <c r="D87" s="500" t="s">
        <v>230</v>
      </c>
      <c r="E87" s="378" t="s">
        <v>20</v>
      </c>
      <c r="F87" s="198">
        <v>38.054464000000003</v>
      </c>
      <c r="G87" s="199">
        <v>23.838494000000001</v>
      </c>
      <c r="I87" s="389">
        <v>3</v>
      </c>
      <c r="J87" s="10"/>
      <c r="K87" s="4">
        <v>1</v>
      </c>
      <c r="L87" s="10"/>
      <c r="M87" s="34"/>
      <c r="N87" s="351" t="s">
        <v>29</v>
      </c>
      <c r="O87" s="10">
        <v>0</v>
      </c>
      <c r="P87" s="35">
        <v>0</v>
      </c>
      <c r="Q87" s="4">
        <v>0</v>
      </c>
      <c r="R87" s="10"/>
      <c r="S87" s="35">
        <v>0</v>
      </c>
      <c r="T87" s="4">
        <v>0</v>
      </c>
      <c r="U87" s="10"/>
      <c r="V87" s="380" t="s">
        <v>21</v>
      </c>
      <c r="W87" s="380" t="s">
        <v>21</v>
      </c>
      <c r="X87" s="380" t="s">
        <v>22</v>
      </c>
      <c r="Y87" s="380" t="s">
        <v>22</v>
      </c>
      <c r="Z87" s="380" t="s">
        <v>21</v>
      </c>
      <c r="AA87" s="380" t="s">
        <v>21</v>
      </c>
      <c r="AB87" s="380" t="s">
        <v>21</v>
      </c>
      <c r="AC87" s="402" t="s">
        <v>21</v>
      </c>
      <c r="AD87" s="228"/>
      <c r="AE87" s="364" t="s">
        <v>181</v>
      </c>
      <c r="AF87" s="198"/>
      <c r="AG87" s="408" t="s">
        <v>205</v>
      </c>
      <c r="AH87" s="494" t="s">
        <v>230</v>
      </c>
      <c r="AI87" s="236" t="s">
        <v>21</v>
      </c>
    </row>
    <row r="88" spans="1:35" s="379" customFormat="1">
      <c r="A88" s="375">
        <v>2</v>
      </c>
      <c r="B88" s="351">
        <v>77.67</v>
      </c>
      <c r="C88" s="351" t="s">
        <v>40</v>
      </c>
      <c r="D88" s="377" t="s">
        <v>19</v>
      </c>
      <c r="E88" s="378" t="s">
        <v>20</v>
      </c>
      <c r="F88" s="364">
        <v>38.054544440000001</v>
      </c>
      <c r="G88" s="361">
        <v>23.838027780000001</v>
      </c>
      <c r="H88" s="385" t="s">
        <v>22</v>
      </c>
      <c r="I88" s="375">
        <v>3</v>
      </c>
      <c r="J88" s="351"/>
      <c r="K88" s="375">
        <v>1</v>
      </c>
      <c r="L88" s="351"/>
      <c r="M88" s="351">
        <v>140</v>
      </c>
      <c r="N88" s="351" t="s">
        <v>29</v>
      </c>
      <c r="O88" s="351">
        <v>0</v>
      </c>
      <c r="P88" s="386">
        <v>0</v>
      </c>
      <c r="Q88" s="375">
        <v>0</v>
      </c>
      <c r="R88" s="351"/>
      <c r="S88" s="386">
        <v>0</v>
      </c>
      <c r="T88" s="375">
        <v>0</v>
      </c>
      <c r="U88" s="351"/>
      <c r="V88" s="351" t="s">
        <v>21</v>
      </c>
      <c r="W88" s="351" t="s">
        <v>21</v>
      </c>
      <c r="X88" s="351" t="s">
        <v>22</v>
      </c>
      <c r="Y88" s="351" t="s">
        <v>22</v>
      </c>
      <c r="Z88" s="351" t="s">
        <v>21</v>
      </c>
      <c r="AA88" s="351" t="s">
        <v>21</v>
      </c>
      <c r="AB88" s="351" t="s">
        <v>22</v>
      </c>
      <c r="AC88" s="352" t="s">
        <v>21</v>
      </c>
      <c r="AD88" s="475"/>
      <c r="AE88" s="364" t="s">
        <v>181</v>
      </c>
      <c r="AF88" s="364"/>
      <c r="AG88" s="469"/>
      <c r="AH88" s="469"/>
      <c r="AI88" s="236" t="s">
        <v>21</v>
      </c>
    </row>
    <row r="89" spans="1:35">
      <c r="A89" s="336"/>
      <c r="B89" s="337"/>
      <c r="C89" s="337"/>
      <c r="D89" s="338"/>
      <c r="E89" s="373"/>
      <c r="F89" s="328"/>
      <c r="G89" s="327"/>
      <c r="H89" s="339"/>
      <c r="I89" s="336"/>
      <c r="J89" s="337"/>
      <c r="K89" s="336"/>
      <c r="L89" s="337"/>
      <c r="M89" s="337"/>
      <c r="N89" s="337"/>
      <c r="O89" s="337"/>
      <c r="P89" s="340"/>
      <c r="Q89" s="336"/>
      <c r="R89" s="337"/>
      <c r="S89" s="340"/>
      <c r="T89" s="336"/>
      <c r="U89" s="337"/>
      <c r="V89" s="337"/>
      <c r="W89" s="337"/>
      <c r="X89" s="337"/>
      <c r="Y89" s="337"/>
      <c r="Z89" s="337"/>
      <c r="AA89" s="337"/>
      <c r="AB89" s="337"/>
      <c r="AC89" s="341"/>
      <c r="AD89" s="342"/>
      <c r="AE89" s="330"/>
      <c r="AF89" s="327"/>
      <c r="AG89" s="437"/>
    </row>
    <row r="90" spans="1:35">
      <c r="A90" s="4">
        <v>1</v>
      </c>
      <c r="B90" s="10">
        <v>0</v>
      </c>
      <c r="C90" s="10" t="s">
        <v>39</v>
      </c>
      <c r="D90" s="17" t="s">
        <v>19</v>
      </c>
      <c r="E90" s="321" t="s">
        <v>28</v>
      </c>
      <c r="F90" s="198">
        <v>38.054461109999998</v>
      </c>
      <c r="G90" s="199">
        <v>23.838911110000002</v>
      </c>
      <c r="H90" s="322" t="s">
        <v>34</v>
      </c>
      <c r="I90" s="5">
        <v>3</v>
      </c>
      <c r="J90" s="8"/>
      <c r="K90" s="5">
        <v>1</v>
      </c>
      <c r="L90" s="5"/>
      <c r="M90" s="33"/>
      <c r="N90" s="10" t="s">
        <v>29</v>
      </c>
      <c r="O90" s="10">
        <v>0</v>
      </c>
      <c r="P90" s="35">
        <v>0</v>
      </c>
      <c r="Q90" s="4">
        <v>0</v>
      </c>
      <c r="R90" s="10"/>
      <c r="S90" s="35">
        <v>0</v>
      </c>
      <c r="T90" s="4">
        <v>0</v>
      </c>
      <c r="U90" s="10"/>
      <c r="V90" s="42"/>
      <c r="W90" s="31" t="s">
        <v>21</v>
      </c>
      <c r="X90" s="34"/>
      <c r="Y90" s="34"/>
      <c r="Z90" s="10" t="s">
        <v>21</v>
      </c>
      <c r="AA90" s="10" t="s">
        <v>21</v>
      </c>
      <c r="AB90" s="34"/>
      <c r="AC90" s="38"/>
      <c r="AD90" s="221"/>
      <c r="AE90" s="333" t="s">
        <v>181</v>
      </c>
      <c r="AF90" s="198"/>
      <c r="AG90" s="407"/>
      <c r="AH90" s="407"/>
      <c r="AI90" s="236" t="s">
        <v>21</v>
      </c>
    </row>
    <row r="91" spans="1:35">
      <c r="A91" s="4"/>
      <c r="B91" s="10"/>
      <c r="C91" s="381" t="s">
        <v>198</v>
      </c>
      <c r="D91" s="501" t="s">
        <v>121</v>
      </c>
      <c r="E91" s="321" t="s">
        <v>28</v>
      </c>
      <c r="F91" s="198">
        <v>38.054540000000003</v>
      </c>
      <c r="G91" s="199">
        <v>23.838550000000001</v>
      </c>
      <c r="H91" s="442" t="s">
        <v>22</v>
      </c>
      <c r="I91" s="388">
        <v>0</v>
      </c>
      <c r="J91" s="8"/>
      <c r="K91" s="5">
        <v>3.9</v>
      </c>
      <c r="L91" s="5"/>
      <c r="M91" s="5">
        <v>100</v>
      </c>
      <c r="N91" s="10" t="s">
        <v>29</v>
      </c>
      <c r="O91" s="10">
        <v>0</v>
      </c>
      <c r="P91" s="35">
        <v>0</v>
      </c>
      <c r="Q91" s="4">
        <v>0</v>
      </c>
      <c r="R91" s="10"/>
      <c r="S91" s="35">
        <v>0</v>
      </c>
      <c r="T91" s="4">
        <v>9.4</v>
      </c>
      <c r="U91" s="10"/>
      <c r="V91" s="31" t="s">
        <v>21</v>
      </c>
      <c r="W91" s="31" t="s">
        <v>21</v>
      </c>
      <c r="X91" s="380" t="s">
        <v>21</v>
      </c>
      <c r="Y91" s="380" t="s">
        <v>21</v>
      </c>
      <c r="Z91" s="380" t="s">
        <v>21</v>
      </c>
      <c r="AA91" s="380" t="s">
        <v>21</v>
      </c>
      <c r="AB91" s="380" t="s">
        <v>21</v>
      </c>
      <c r="AC91" s="402" t="s">
        <v>21</v>
      </c>
      <c r="AD91" s="221"/>
      <c r="AE91" s="333" t="s">
        <v>181</v>
      </c>
      <c r="AF91" s="198"/>
      <c r="AG91" s="476" t="s">
        <v>204</v>
      </c>
      <c r="AH91" s="494" t="s">
        <v>273</v>
      </c>
      <c r="AI91" s="482" t="s">
        <v>22</v>
      </c>
    </row>
    <row r="92" spans="1:35">
      <c r="A92" s="4">
        <v>2</v>
      </c>
      <c r="B92" s="10">
        <v>77.67</v>
      </c>
      <c r="C92" s="10" t="s">
        <v>40</v>
      </c>
      <c r="D92" s="17" t="s">
        <v>19</v>
      </c>
      <c r="E92" s="321" t="s">
        <v>28</v>
      </c>
      <c r="F92" s="198">
        <v>38.054544440000001</v>
      </c>
      <c r="G92" s="199">
        <v>23.838027780000001</v>
      </c>
      <c r="H92" s="322" t="s">
        <v>34</v>
      </c>
      <c r="I92" s="5">
        <v>3</v>
      </c>
      <c r="J92" s="8"/>
      <c r="K92" s="5">
        <v>1</v>
      </c>
      <c r="L92" s="5"/>
      <c r="M92" s="5">
        <v>140</v>
      </c>
      <c r="N92" s="10" t="s">
        <v>29</v>
      </c>
      <c r="O92" s="10">
        <v>0</v>
      </c>
      <c r="P92" s="35">
        <v>0</v>
      </c>
      <c r="Q92" s="4">
        <v>0</v>
      </c>
      <c r="R92" s="10"/>
      <c r="S92" s="35">
        <v>0</v>
      </c>
      <c r="T92" s="4">
        <v>0</v>
      </c>
      <c r="U92" s="10"/>
      <c r="V92" s="31" t="s">
        <v>21</v>
      </c>
      <c r="W92" s="31" t="s">
        <v>21</v>
      </c>
      <c r="X92" s="10" t="s">
        <v>22</v>
      </c>
      <c r="Y92" s="10" t="s">
        <v>22</v>
      </c>
      <c r="Z92" s="10" t="s">
        <v>21</v>
      </c>
      <c r="AA92" s="10" t="s">
        <v>21</v>
      </c>
      <c r="AB92" s="10" t="s">
        <v>22</v>
      </c>
      <c r="AC92" s="12" t="s">
        <v>21</v>
      </c>
      <c r="AD92" s="221"/>
      <c r="AE92" s="333" t="s">
        <v>181</v>
      </c>
      <c r="AF92" s="198"/>
      <c r="AG92" s="407"/>
      <c r="AH92" s="407"/>
      <c r="AI92" s="236" t="s">
        <v>21</v>
      </c>
    </row>
    <row r="93" spans="1:35">
      <c r="A93" s="336"/>
      <c r="B93" s="337"/>
      <c r="C93" s="337"/>
      <c r="D93" s="338"/>
      <c r="E93" s="373"/>
      <c r="F93" s="328"/>
      <c r="G93" s="327"/>
      <c r="H93" s="339"/>
      <c r="I93" s="336"/>
      <c r="J93" s="337"/>
      <c r="K93" s="336"/>
      <c r="L93" s="337"/>
      <c r="M93" s="337"/>
      <c r="N93" s="337"/>
      <c r="O93" s="337"/>
      <c r="P93" s="340"/>
      <c r="Q93" s="336"/>
      <c r="R93" s="337"/>
      <c r="S93" s="340"/>
      <c r="T93" s="336"/>
      <c r="U93" s="337"/>
      <c r="V93" s="337"/>
      <c r="W93" s="337"/>
      <c r="X93" s="337"/>
      <c r="Y93" s="337"/>
      <c r="Z93" s="337"/>
      <c r="AA93" s="337"/>
      <c r="AB93" s="337"/>
      <c r="AC93" s="341"/>
      <c r="AD93" s="342"/>
      <c r="AE93" s="330"/>
      <c r="AF93" s="327"/>
      <c r="AG93" s="472"/>
      <c r="AH93" s="470"/>
      <c r="AI93" s="489"/>
    </row>
    <row r="94" spans="1:35">
      <c r="A94" s="485" t="s">
        <v>206</v>
      </c>
      <c r="B94" s="444"/>
      <c r="C94" s="444"/>
      <c r="D94" s="444"/>
      <c r="E94" s="373"/>
      <c r="F94" s="328"/>
      <c r="G94" s="327"/>
      <c r="H94" s="339"/>
      <c r="I94" s="336"/>
      <c r="J94" s="337"/>
      <c r="K94" s="336"/>
      <c r="L94" s="337"/>
      <c r="M94" s="337"/>
      <c r="N94" s="337"/>
      <c r="O94" s="337"/>
      <c r="P94" s="340"/>
      <c r="Q94" s="336"/>
      <c r="R94" s="337"/>
      <c r="S94" s="340"/>
      <c r="T94" s="336"/>
      <c r="U94" s="337"/>
      <c r="V94" s="337"/>
      <c r="W94" s="337"/>
      <c r="X94" s="337"/>
      <c r="Y94" s="337"/>
      <c r="Z94" s="337"/>
      <c r="AA94" s="337"/>
      <c r="AB94" s="337"/>
      <c r="AC94" s="341"/>
      <c r="AD94" s="342"/>
      <c r="AE94" s="330"/>
      <c r="AF94" s="327"/>
      <c r="AG94" s="437"/>
    </row>
    <row r="95" spans="1:35" s="379" customFormat="1">
      <c r="A95" s="375">
        <v>3</v>
      </c>
      <c r="B95" s="351">
        <v>153.63999999999999</v>
      </c>
      <c r="C95" s="351" t="s">
        <v>41</v>
      </c>
      <c r="D95" s="377" t="s">
        <v>19</v>
      </c>
      <c r="E95" s="378" t="s">
        <v>20</v>
      </c>
      <c r="F95" s="364">
        <v>38.05324444</v>
      </c>
      <c r="G95" s="361">
        <v>23.837463889999999</v>
      </c>
      <c r="H95" s="385" t="s">
        <v>22</v>
      </c>
      <c r="I95" s="375">
        <v>3</v>
      </c>
      <c r="J95" s="351"/>
      <c r="K95" s="375">
        <v>1</v>
      </c>
      <c r="L95" s="351"/>
      <c r="M95" s="351">
        <v>100</v>
      </c>
      <c r="N95" s="351" t="s">
        <v>29</v>
      </c>
      <c r="O95" s="351">
        <v>0</v>
      </c>
      <c r="P95" s="386">
        <v>0</v>
      </c>
      <c r="Q95" s="375">
        <v>0</v>
      </c>
      <c r="R95" s="351"/>
      <c r="S95" s="386">
        <v>4</v>
      </c>
      <c r="T95" s="375">
        <v>0</v>
      </c>
      <c r="U95" s="351"/>
      <c r="V95" s="351" t="s">
        <v>21</v>
      </c>
      <c r="W95" s="351" t="s">
        <v>21</v>
      </c>
      <c r="X95" s="351" t="s">
        <v>22</v>
      </c>
      <c r="Y95" s="351" t="s">
        <v>22</v>
      </c>
      <c r="Z95" s="351" t="s">
        <v>21</v>
      </c>
      <c r="AA95" s="351" t="s">
        <v>21</v>
      </c>
      <c r="AB95" s="351" t="s">
        <v>22</v>
      </c>
      <c r="AC95" s="352" t="s">
        <v>21</v>
      </c>
      <c r="AD95" s="475"/>
      <c r="AE95" s="364" t="s">
        <v>181</v>
      </c>
      <c r="AF95" s="364"/>
      <c r="AG95" s="469" t="s">
        <v>280</v>
      </c>
      <c r="AH95" s="469"/>
      <c r="AI95" s="236" t="s">
        <v>21</v>
      </c>
    </row>
    <row r="96" spans="1:35">
      <c r="A96" s="4">
        <v>4</v>
      </c>
      <c r="B96" s="10">
        <v>222.59</v>
      </c>
      <c r="C96" s="10" t="s">
        <v>42</v>
      </c>
      <c r="D96" s="17" t="s">
        <v>19</v>
      </c>
      <c r="E96" s="324" t="s">
        <v>20</v>
      </c>
      <c r="F96" s="198">
        <v>38.05130278</v>
      </c>
      <c r="G96" s="199">
        <v>23.836911109999999</v>
      </c>
      <c r="H96" s="316" t="s">
        <v>22</v>
      </c>
      <c r="I96" s="4">
        <v>4</v>
      </c>
      <c r="J96" s="10"/>
      <c r="K96" s="4">
        <v>1</v>
      </c>
      <c r="L96" s="10"/>
      <c r="M96" s="10">
        <v>110</v>
      </c>
      <c r="N96" s="10" t="s">
        <v>29</v>
      </c>
      <c r="O96" s="10">
        <v>1</v>
      </c>
      <c r="P96" s="35">
        <v>0</v>
      </c>
      <c r="Q96" s="4">
        <v>0</v>
      </c>
      <c r="R96" s="10"/>
      <c r="S96" s="35">
        <v>1</v>
      </c>
      <c r="T96" s="4">
        <v>0</v>
      </c>
      <c r="U96" s="10"/>
      <c r="V96" s="10" t="s">
        <v>21</v>
      </c>
      <c r="W96" s="10" t="s">
        <v>21</v>
      </c>
      <c r="X96" s="10" t="s">
        <v>22</v>
      </c>
      <c r="Y96" s="10" t="s">
        <v>22</v>
      </c>
      <c r="Z96" s="10" t="s">
        <v>21</v>
      </c>
      <c r="AA96" s="10" t="s">
        <v>21</v>
      </c>
      <c r="AB96" s="10" t="s">
        <v>22</v>
      </c>
      <c r="AC96" s="12" t="s">
        <v>21</v>
      </c>
      <c r="AD96" s="228"/>
      <c r="AE96" s="333" t="s">
        <v>181</v>
      </c>
      <c r="AF96" s="198"/>
      <c r="AG96" s="407"/>
      <c r="AH96" s="407"/>
      <c r="AI96" s="236" t="s">
        <v>21</v>
      </c>
    </row>
    <row r="98" spans="1:35">
      <c r="A98" s="4">
        <v>3</v>
      </c>
      <c r="B98" s="10">
        <v>153.63999999999999</v>
      </c>
      <c r="C98" s="10" t="s">
        <v>41</v>
      </c>
      <c r="D98" s="17" t="s">
        <v>19</v>
      </c>
      <c r="E98" s="321" t="s">
        <v>28</v>
      </c>
      <c r="F98" s="198">
        <v>38.05324444</v>
      </c>
      <c r="G98" s="199">
        <v>23.837463889999999</v>
      </c>
      <c r="H98" s="322" t="s">
        <v>34</v>
      </c>
      <c r="I98" s="5">
        <v>3</v>
      </c>
      <c r="J98" s="8"/>
      <c r="K98" s="5">
        <v>1</v>
      </c>
      <c r="L98" s="5"/>
      <c r="M98" s="5">
        <v>110</v>
      </c>
      <c r="N98" s="10" t="s">
        <v>29</v>
      </c>
      <c r="O98" s="10">
        <v>0</v>
      </c>
      <c r="P98" s="5">
        <v>0</v>
      </c>
      <c r="Q98" s="5">
        <v>0</v>
      </c>
      <c r="R98" s="5"/>
      <c r="S98" s="5">
        <v>3</v>
      </c>
      <c r="T98" s="5">
        <v>0</v>
      </c>
      <c r="U98" s="5"/>
      <c r="V98" s="31" t="s">
        <v>21</v>
      </c>
      <c r="W98" s="31" t="s">
        <v>21</v>
      </c>
      <c r="X98" s="10" t="s">
        <v>22</v>
      </c>
      <c r="Y98" s="10" t="s">
        <v>22</v>
      </c>
      <c r="Z98" s="10" t="s">
        <v>21</v>
      </c>
      <c r="AA98" s="10" t="s">
        <v>21</v>
      </c>
      <c r="AB98" s="10" t="s">
        <v>21</v>
      </c>
      <c r="AC98" s="12" t="s">
        <v>21</v>
      </c>
      <c r="AD98" s="221"/>
      <c r="AE98" s="333" t="s">
        <v>181</v>
      </c>
      <c r="AF98" s="198"/>
      <c r="AG98" s="407"/>
      <c r="AH98" s="407"/>
      <c r="AI98" s="236" t="s">
        <v>21</v>
      </c>
    </row>
    <row r="99" spans="1:35">
      <c r="A99" s="4">
        <v>4</v>
      </c>
      <c r="B99" s="10">
        <v>222.59</v>
      </c>
      <c r="C99" s="10" t="s">
        <v>42</v>
      </c>
      <c r="D99" s="17" t="s">
        <v>19</v>
      </c>
      <c r="E99" s="321" t="s">
        <v>28</v>
      </c>
      <c r="F99" s="198">
        <v>38.05130278</v>
      </c>
      <c r="G99" s="199">
        <v>23.836911109999999</v>
      </c>
      <c r="H99" s="316" t="s">
        <v>22</v>
      </c>
      <c r="I99" s="5">
        <v>4</v>
      </c>
      <c r="J99" s="8"/>
      <c r="K99" s="5">
        <v>1</v>
      </c>
      <c r="L99" s="5"/>
      <c r="M99" s="5">
        <v>110</v>
      </c>
      <c r="N99" s="10" t="s">
        <v>29</v>
      </c>
      <c r="O99" s="10">
        <v>1</v>
      </c>
      <c r="P99" s="5">
        <v>0</v>
      </c>
      <c r="Q99" s="5">
        <v>0</v>
      </c>
      <c r="R99" s="5"/>
      <c r="S99" s="5">
        <v>0</v>
      </c>
      <c r="T99" s="5">
        <v>0</v>
      </c>
      <c r="U99" s="5"/>
      <c r="V99" s="31" t="s">
        <v>21</v>
      </c>
      <c r="W99" s="31" t="s">
        <v>21</v>
      </c>
      <c r="X99" s="10" t="s">
        <v>22</v>
      </c>
      <c r="Y99" s="10" t="s">
        <v>22</v>
      </c>
      <c r="Z99" s="10" t="s">
        <v>21</v>
      </c>
      <c r="AA99" s="10" t="s">
        <v>21</v>
      </c>
      <c r="AB99" s="10" t="s">
        <v>22</v>
      </c>
      <c r="AC99" s="12" t="s">
        <v>21</v>
      </c>
      <c r="AD99" s="221"/>
      <c r="AE99" s="333" t="s">
        <v>181</v>
      </c>
      <c r="AF99" s="198"/>
      <c r="AG99" s="407"/>
      <c r="AH99" s="407"/>
      <c r="AI99" s="236" t="s">
        <v>21</v>
      </c>
    </row>
    <row r="100" spans="1:35">
      <c r="A100" s="254"/>
      <c r="B100" s="247"/>
      <c r="C100" s="247"/>
      <c r="D100" s="369"/>
      <c r="E100" s="366"/>
      <c r="F100" s="198"/>
      <c r="G100" s="199"/>
      <c r="H100" s="348"/>
      <c r="I100" s="366"/>
      <c r="J100" s="546"/>
      <c r="K100" s="366"/>
      <c r="L100" s="366"/>
      <c r="M100" s="366"/>
      <c r="N100" s="348"/>
      <c r="O100" s="348"/>
      <c r="P100" s="366"/>
      <c r="Q100" s="366"/>
      <c r="R100" s="366"/>
      <c r="S100" s="366"/>
      <c r="T100" s="366"/>
      <c r="U100" s="366"/>
      <c r="V100" s="486"/>
      <c r="W100" s="486"/>
      <c r="X100" s="348"/>
      <c r="Y100" s="348"/>
      <c r="Z100" s="348"/>
      <c r="AA100" s="348"/>
      <c r="AB100" s="348"/>
      <c r="AC100" s="348"/>
      <c r="AD100" s="255"/>
      <c r="AE100" s="330"/>
      <c r="AG100" s="470"/>
      <c r="AH100" s="470"/>
      <c r="AI100" s="248"/>
    </row>
    <row r="101" spans="1:35">
      <c r="A101" s="485" t="s">
        <v>289</v>
      </c>
      <c r="B101" s="444"/>
      <c r="C101" s="444"/>
      <c r="D101" s="444"/>
      <c r="E101" s="366"/>
      <c r="F101" s="198"/>
      <c r="G101" s="199"/>
      <c r="H101" s="348"/>
      <c r="I101" s="366"/>
      <c r="J101" s="546"/>
      <c r="K101" s="366"/>
      <c r="L101" s="366"/>
      <c r="M101" s="366"/>
      <c r="N101" s="348"/>
      <c r="O101" s="348"/>
      <c r="P101" s="366"/>
      <c r="Q101" s="366"/>
      <c r="R101" s="366"/>
      <c r="S101" s="366"/>
      <c r="T101" s="366"/>
      <c r="U101" s="366"/>
      <c r="V101" s="486"/>
      <c r="W101" s="486"/>
      <c r="X101" s="348"/>
      <c r="Y101" s="348"/>
      <c r="Z101" s="348"/>
      <c r="AA101" s="348"/>
      <c r="AB101" s="348"/>
      <c r="AC101" s="348"/>
      <c r="AD101" s="255"/>
      <c r="AE101" s="330"/>
      <c r="AG101" s="470"/>
      <c r="AH101" s="470"/>
      <c r="AI101" s="248"/>
    </row>
    <row r="102" spans="1:35">
      <c r="A102" s="227"/>
      <c r="B102" s="228"/>
      <c r="C102" s="551" t="s">
        <v>283</v>
      </c>
      <c r="D102" s="552" t="s">
        <v>89</v>
      </c>
      <c r="E102" s="550" t="s">
        <v>20</v>
      </c>
      <c r="F102" s="198">
        <v>38.054090000000002</v>
      </c>
      <c r="G102" s="199">
        <v>23.837769999999999</v>
      </c>
      <c r="H102" s="547" t="s">
        <v>21</v>
      </c>
      <c r="I102" s="366"/>
      <c r="J102" s="546"/>
      <c r="K102" s="366"/>
      <c r="L102" s="366"/>
      <c r="M102" s="33"/>
      <c r="N102" s="10" t="s">
        <v>29</v>
      </c>
      <c r="O102" s="348">
        <v>0</v>
      </c>
      <c r="P102" s="366">
        <v>0</v>
      </c>
      <c r="Q102" s="366">
        <v>0</v>
      </c>
      <c r="R102" s="366"/>
      <c r="S102" s="366">
        <v>0</v>
      </c>
      <c r="T102" s="366">
        <v>0</v>
      </c>
      <c r="U102" s="366"/>
      <c r="V102" s="31" t="s">
        <v>21</v>
      </c>
      <c r="W102" s="548" t="s">
        <v>21</v>
      </c>
      <c r="X102" s="547" t="s">
        <v>22</v>
      </c>
      <c r="Y102" s="547" t="s">
        <v>22</v>
      </c>
      <c r="Z102" s="547" t="s">
        <v>21</v>
      </c>
      <c r="AA102" s="547" t="s">
        <v>21</v>
      </c>
      <c r="AB102" s="547" t="s">
        <v>21</v>
      </c>
      <c r="AC102" s="547" t="s">
        <v>21</v>
      </c>
      <c r="AD102" s="221"/>
      <c r="AE102" s="528" t="s">
        <v>287</v>
      </c>
      <c r="AG102" s="470"/>
      <c r="AH102" s="470"/>
      <c r="AI102" s="248"/>
    </row>
    <row r="103" spans="1:35">
      <c r="A103" s="254"/>
      <c r="B103" s="247"/>
      <c r="C103" s="247"/>
      <c r="D103" s="369"/>
      <c r="E103" s="366"/>
      <c r="F103" s="198"/>
      <c r="G103" s="199"/>
      <c r="H103" s="348"/>
      <c r="I103" s="366"/>
      <c r="J103" s="546"/>
      <c r="K103" s="366"/>
      <c r="L103" s="366"/>
      <c r="M103" s="366"/>
      <c r="N103" s="348"/>
      <c r="O103" s="348"/>
      <c r="P103" s="366"/>
      <c r="Q103" s="366"/>
      <c r="R103" s="366"/>
      <c r="S103" s="366"/>
      <c r="T103" s="366"/>
      <c r="U103" s="366"/>
      <c r="V103" s="486"/>
      <c r="W103" s="486"/>
      <c r="X103" s="348"/>
      <c r="Y103" s="348"/>
      <c r="Z103" s="348"/>
      <c r="AA103" s="348"/>
      <c r="AB103" s="348"/>
      <c r="AC103" s="348"/>
      <c r="AD103" s="255"/>
      <c r="AE103" s="330"/>
      <c r="AG103" s="470"/>
      <c r="AH103" s="470"/>
      <c r="AI103" s="248"/>
    </row>
    <row r="104" spans="1:35">
      <c r="A104" s="227"/>
      <c r="B104" s="228"/>
      <c r="C104" s="551" t="s">
        <v>198</v>
      </c>
      <c r="D104" s="552" t="s">
        <v>89</v>
      </c>
      <c r="E104" s="549" t="s">
        <v>28</v>
      </c>
      <c r="F104" s="198">
        <v>38.054149000000002</v>
      </c>
      <c r="G104" s="199">
        <v>23.837927000000001</v>
      </c>
      <c r="H104" s="547" t="s">
        <v>21</v>
      </c>
      <c r="I104" s="366"/>
      <c r="J104" s="546"/>
      <c r="K104" s="366"/>
      <c r="L104" s="366"/>
      <c r="M104" s="33"/>
      <c r="N104" s="10" t="s">
        <v>29</v>
      </c>
      <c r="O104" s="348">
        <v>0</v>
      </c>
      <c r="P104" s="366">
        <v>0</v>
      </c>
      <c r="Q104" s="366">
        <v>0</v>
      </c>
      <c r="R104" s="366"/>
      <c r="S104" s="366">
        <v>0</v>
      </c>
      <c r="T104" s="366">
        <v>0</v>
      </c>
      <c r="U104" s="366"/>
      <c r="V104" s="548" t="s">
        <v>21</v>
      </c>
      <c r="W104" s="548" t="s">
        <v>21</v>
      </c>
      <c r="X104" s="547" t="s">
        <v>22</v>
      </c>
      <c r="Y104" s="547" t="s">
        <v>22</v>
      </c>
      <c r="Z104" s="547" t="s">
        <v>21</v>
      </c>
      <c r="AA104" s="547" t="s">
        <v>21</v>
      </c>
      <c r="AB104" s="547" t="s">
        <v>21</v>
      </c>
      <c r="AC104" s="547" t="s">
        <v>21</v>
      </c>
      <c r="AD104" s="221"/>
      <c r="AE104" s="333" t="s">
        <v>181</v>
      </c>
      <c r="AG104" s="470"/>
      <c r="AH104" s="470"/>
      <c r="AI104" s="248"/>
    </row>
    <row r="105" spans="1:35">
      <c r="A105" s="254"/>
      <c r="B105" s="247"/>
      <c r="C105" s="247"/>
      <c r="D105" s="369"/>
      <c r="E105" s="366"/>
      <c r="F105" s="198"/>
      <c r="G105" s="199"/>
      <c r="H105" s="348"/>
      <c r="I105" s="366"/>
      <c r="J105" s="546"/>
      <c r="K105" s="366"/>
      <c r="L105" s="366"/>
      <c r="M105" s="366"/>
      <c r="N105" s="348"/>
      <c r="O105" s="348"/>
      <c r="P105" s="366"/>
      <c r="Q105" s="366"/>
      <c r="R105" s="366"/>
      <c r="S105" s="366"/>
      <c r="T105" s="366"/>
      <c r="U105" s="366"/>
      <c r="V105" s="486"/>
      <c r="W105" s="486"/>
      <c r="X105" s="348"/>
      <c r="Y105" s="348"/>
      <c r="Z105" s="348"/>
      <c r="AA105" s="348"/>
      <c r="AB105" s="348"/>
      <c r="AC105" s="348"/>
      <c r="AD105" s="255"/>
      <c r="AE105" s="330"/>
      <c r="AG105" s="470"/>
      <c r="AH105" s="470"/>
      <c r="AI105" s="248"/>
    </row>
    <row r="106" spans="1:35">
      <c r="A106" s="485" t="s">
        <v>324</v>
      </c>
      <c r="B106" s="444"/>
      <c r="C106" s="444"/>
      <c r="D106" s="444"/>
      <c r="E106" s="366"/>
      <c r="F106" s="221"/>
      <c r="G106" s="255"/>
      <c r="H106" s="348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  <c r="U106" s="366"/>
      <c r="V106" s="366"/>
      <c r="W106" s="366"/>
      <c r="X106" s="366"/>
      <c r="Y106" s="366"/>
      <c r="Z106" s="366"/>
      <c r="AA106" s="366"/>
      <c r="AB106" s="366"/>
      <c r="AC106" s="366"/>
      <c r="AD106" s="477"/>
      <c r="AG106" s="470"/>
      <c r="AH106" s="470"/>
      <c r="AI106" s="248"/>
    </row>
    <row r="107" spans="1:35">
      <c r="A107" s="568"/>
      <c r="B107" s="569"/>
      <c r="C107" s="570" t="s">
        <v>198</v>
      </c>
      <c r="D107" s="569" t="s">
        <v>211</v>
      </c>
      <c r="E107" s="324" t="s">
        <v>20</v>
      </c>
      <c r="F107" s="221">
        <v>38.056117999999998</v>
      </c>
      <c r="G107" s="255">
        <v>23.839406</v>
      </c>
      <c r="H107" s="547" t="s">
        <v>34</v>
      </c>
      <c r="I107" s="366">
        <v>0.6</v>
      </c>
      <c r="J107" s="366"/>
      <c r="K107" s="366">
        <v>2</v>
      </c>
      <c r="L107" s="366"/>
      <c r="M107" s="366">
        <v>90</v>
      </c>
      <c r="N107" s="572" t="s">
        <v>22</v>
      </c>
      <c r="O107" s="366">
        <v>1</v>
      </c>
      <c r="P107" s="366">
        <v>1</v>
      </c>
      <c r="Q107" s="366"/>
      <c r="R107" s="366"/>
      <c r="S107" s="366">
        <v>0</v>
      </c>
      <c r="T107" s="366">
        <v>0</v>
      </c>
      <c r="U107" s="366"/>
      <c r="V107" s="572" t="s">
        <v>21</v>
      </c>
      <c r="W107" s="572" t="s">
        <v>22</v>
      </c>
      <c r="X107" s="572" t="s">
        <v>22</v>
      </c>
      <c r="Y107" s="572" t="s">
        <v>22</v>
      </c>
      <c r="Z107" s="572" t="s">
        <v>21</v>
      </c>
      <c r="AA107" s="572" t="s">
        <v>21</v>
      </c>
      <c r="AB107" s="572" t="s">
        <v>21</v>
      </c>
      <c r="AC107" s="572" t="s">
        <v>21</v>
      </c>
      <c r="AD107" s="255"/>
      <c r="AE107" s="333" t="s">
        <v>181</v>
      </c>
      <c r="AG107" s="571" t="s">
        <v>323</v>
      </c>
      <c r="AH107" s="470" t="s">
        <v>319</v>
      </c>
      <c r="AI107" s="236" t="s">
        <v>22</v>
      </c>
    </row>
    <row r="108" spans="1:35">
      <c r="A108" s="4">
        <v>1</v>
      </c>
      <c r="B108" s="10">
        <v>0</v>
      </c>
      <c r="C108" s="10" t="s">
        <v>26</v>
      </c>
      <c r="D108" s="17" t="s">
        <v>19</v>
      </c>
      <c r="E108" s="324" t="s">
        <v>20</v>
      </c>
      <c r="F108" s="198">
        <v>38.055591669999998</v>
      </c>
      <c r="G108" s="199">
        <v>23.840183329999999</v>
      </c>
      <c r="H108" s="325" t="s">
        <v>22</v>
      </c>
      <c r="I108" s="4">
        <v>2</v>
      </c>
      <c r="J108" s="10"/>
      <c r="K108" s="4">
        <v>1</v>
      </c>
      <c r="L108" s="10"/>
      <c r="M108" s="36"/>
      <c r="N108" s="28" t="s">
        <v>21</v>
      </c>
      <c r="O108" s="10">
        <v>0</v>
      </c>
      <c r="P108" s="35">
        <v>0</v>
      </c>
      <c r="Q108" s="4">
        <v>0</v>
      </c>
      <c r="R108" s="10"/>
      <c r="S108" s="35">
        <v>2</v>
      </c>
      <c r="T108" s="4">
        <v>1</v>
      </c>
      <c r="U108" s="10"/>
      <c r="V108" s="34"/>
      <c r="W108" s="10" t="s">
        <v>21</v>
      </c>
      <c r="X108" s="37"/>
      <c r="Y108" s="37"/>
      <c r="Z108" s="28" t="s">
        <v>21</v>
      </c>
      <c r="AA108" s="28" t="s">
        <v>21</v>
      </c>
      <c r="AB108" s="37"/>
      <c r="AC108" s="40"/>
      <c r="AD108" s="228"/>
      <c r="AE108" s="333" t="s">
        <v>181</v>
      </c>
      <c r="AF108" s="198"/>
      <c r="AG108" s="407"/>
      <c r="AH108" s="407"/>
      <c r="AI108" s="236" t="s">
        <v>21</v>
      </c>
    </row>
    <row r="109" spans="1:35">
      <c r="A109" s="4"/>
      <c r="B109" s="10"/>
      <c r="C109" s="381" t="s">
        <v>198</v>
      </c>
      <c r="D109" s="501" t="s">
        <v>173</v>
      </c>
      <c r="E109" s="324" t="s">
        <v>20</v>
      </c>
      <c r="F109" s="198">
        <v>38.054633816187497</v>
      </c>
      <c r="G109" s="199">
        <v>23.841719601836299</v>
      </c>
      <c r="H109" s="251" t="s">
        <v>21</v>
      </c>
      <c r="I109" s="389"/>
      <c r="J109" s="10"/>
      <c r="K109" s="4"/>
      <c r="L109" s="10"/>
      <c r="M109" s="449" t="s">
        <v>724</v>
      </c>
      <c r="N109" s="28" t="s">
        <v>21</v>
      </c>
      <c r="O109" s="10">
        <v>0</v>
      </c>
      <c r="P109" s="35">
        <v>0</v>
      </c>
      <c r="Q109" s="4">
        <v>0</v>
      </c>
      <c r="R109" s="10"/>
      <c r="S109" s="35">
        <v>2</v>
      </c>
      <c r="T109" s="4">
        <v>1</v>
      </c>
      <c r="U109" s="10"/>
      <c r="V109" s="10" t="s">
        <v>21</v>
      </c>
      <c r="W109" s="10" t="s">
        <v>21</v>
      </c>
      <c r="X109" s="28" t="s">
        <v>22</v>
      </c>
      <c r="Y109" s="28" t="s">
        <v>22</v>
      </c>
      <c r="Z109" s="28" t="s">
        <v>21</v>
      </c>
      <c r="AA109" s="28" t="s">
        <v>21</v>
      </c>
      <c r="AB109" s="28" t="s">
        <v>21</v>
      </c>
      <c r="AC109" s="30" t="s">
        <v>21</v>
      </c>
      <c r="AD109" s="228"/>
      <c r="AE109" s="333" t="s">
        <v>181</v>
      </c>
      <c r="AF109" s="198"/>
      <c r="AG109" s="408" t="s">
        <v>208</v>
      </c>
      <c r="AH109" s="494" t="s">
        <v>173</v>
      </c>
      <c r="AI109" s="236" t="s">
        <v>22</v>
      </c>
    </row>
    <row r="110" spans="1:35">
      <c r="A110" s="4"/>
      <c r="B110" s="10"/>
      <c r="C110" s="381" t="s">
        <v>198</v>
      </c>
      <c r="D110" s="501" t="s">
        <v>276</v>
      </c>
      <c r="E110" s="324" t="s">
        <v>20</v>
      </c>
      <c r="F110" s="198">
        <v>38.0544607331856</v>
      </c>
      <c r="G110" s="199">
        <v>23.842548904031801</v>
      </c>
      <c r="H110" s="251" t="s">
        <v>34</v>
      </c>
      <c r="I110" s="389">
        <v>2.6</v>
      </c>
      <c r="J110" s="10"/>
      <c r="K110" s="4">
        <v>2</v>
      </c>
      <c r="L110" s="10"/>
      <c r="M110" s="449" t="s">
        <v>725</v>
      </c>
      <c r="N110" s="28" t="s">
        <v>21</v>
      </c>
      <c r="O110" s="10">
        <v>0</v>
      </c>
      <c r="P110" s="35">
        <v>0</v>
      </c>
      <c r="Q110" s="4">
        <v>0</v>
      </c>
      <c r="R110" s="10"/>
      <c r="S110" s="35">
        <v>2</v>
      </c>
      <c r="T110" s="4">
        <v>1</v>
      </c>
      <c r="U110" s="10"/>
      <c r="V110" s="10" t="s">
        <v>21</v>
      </c>
      <c r="W110" s="10" t="s">
        <v>21</v>
      </c>
      <c r="X110" s="28" t="s">
        <v>22</v>
      </c>
      <c r="Y110" s="28" t="s">
        <v>22</v>
      </c>
      <c r="Z110" s="28" t="s">
        <v>21</v>
      </c>
      <c r="AA110" s="28" t="s">
        <v>21</v>
      </c>
      <c r="AB110" s="28" t="s">
        <v>21</v>
      </c>
      <c r="AC110" s="30" t="s">
        <v>21</v>
      </c>
      <c r="AD110" s="228"/>
      <c r="AE110" s="333" t="s">
        <v>181</v>
      </c>
      <c r="AF110" s="198"/>
      <c r="AG110" s="408" t="s">
        <v>213</v>
      </c>
      <c r="AH110" s="498" t="s">
        <v>257</v>
      </c>
      <c r="AI110" s="482" t="s">
        <v>22</v>
      </c>
    </row>
    <row r="111" spans="1:35">
      <c r="A111" s="4">
        <v>2</v>
      </c>
      <c r="B111" s="10">
        <v>310.8</v>
      </c>
      <c r="C111" s="28" t="s">
        <v>43</v>
      </c>
      <c r="D111" s="17" t="s">
        <v>19</v>
      </c>
      <c r="E111" s="324" t="s">
        <v>20</v>
      </c>
      <c r="F111" s="198">
        <v>38.054466669999996</v>
      </c>
      <c r="G111" s="199">
        <v>23.843255559999999</v>
      </c>
      <c r="H111" s="325" t="s">
        <v>22</v>
      </c>
      <c r="I111" s="4">
        <v>2</v>
      </c>
      <c r="J111" s="10"/>
      <c r="K111" s="4">
        <v>1</v>
      </c>
      <c r="L111" s="10"/>
      <c r="M111" s="10">
        <v>250</v>
      </c>
      <c r="N111" s="28" t="s">
        <v>21</v>
      </c>
      <c r="O111" s="10">
        <v>0</v>
      </c>
      <c r="P111" s="35">
        <v>0</v>
      </c>
      <c r="Q111" s="4">
        <v>0</v>
      </c>
      <c r="R111" s="10"/>
      <c r="S111" s="35">
        <v>2</v>
      </c>
      <c r="T111" s="4">
        <v>1</v>
      </c>
      <c r="U111" s="10"/>
      <c r="V111" s="10" t="s">
        <v>21</v>
      </c>
      <c r="W111" s="10" t="s">
        <v>21</v>
      </c>
      <c r="X111" s="28" t="s">
        <v>22</v>
      </c>
      <c r="Y111" s="28" t="s">
        <v>22</v>
      </c>
      <c r="Z111" s="28" t="s">
        <v>21</v>
      </c>
      <c r="AA111" s="28" t="s">
        <v>21</v>
      </c>
      <c r="AB111" s="28" t="s">
        <v>21</v>
      </c>
      <c r="AC111" s="30" t="s">
        <v>21</v>
      </c>
      <c r="AD111" s="228"/>
      <c r="AE111" s="333" t="s">
        <v>181</v>
      </c>
      <c r="AF111" s="198"/>
      <c r="AG111" s="407"/>
      <c r="AH111" s="407"/>
      <c r="AI111" s="236" t="s">
        <v>21</v>
      </c>
    </row>
    <row r="112" spans="1:35">
      <c r="A112" s="4"/>
      <c r="B112" s="10"/>
      <c r="C112" s="28"/>
      <c r="D112" s="17"/>
      <c r="E112" s="372"/>
      <c r="F112" s="198"/>
      <c r="G112" s="199"/>
      <c r="H112" s="325"/>
      <c r="I112" s="4"/>
      <c r="J112" s="10"/>
      <c r="K112" s="4"/>
      <c r="L112" s="10"/>
      <c r="M112" s="10"/>
      <c r="N112" s="28"/>
      <c r="O112" s="10"/>
      <c r="P112" s="35"/>
      <c r="Q112" s="4"/>
      <c r="R112" s="10"/>
      <c r="S112" s="35"/>
      <c r="T112" s="4"/>
      <c r="U112" s="10"/>
      <c r="V112" s="10"/>
      <c r="W112" s="10"/>
      <c r="X112" s="28"/>
      <c r="Y112" s="28"/>
      <c r="Z112" s="28"/>
      <c r="AA112" s="28"/>
      <c r="AB112" s="28"/>
      <c r="AC112" s="30"/>
      <c r="AD112" s="247"/>
      <c r="AE112" s="330"/>
    </row>
    <row r="113" spans="1:35">
      <c r="A113" s="4"/>
      <c r="B113" s="10"/>
      <c r="C113" s="391" t="s">
        <v>198</v>
      </c>
      <c r="D113" s="365" t="s">
        <v>326</v>
      </c>
      <c r="E113" s="321" t="s">
        <v>28</v>
      </c>
      <c r="F113" s="198">
        <v>38.056176999999998</v>
      </c>
      <c r="G113" s="199">
        <v>23.839489</v>
      </c>
      <c r="H113" s="325" t="s">
        <v>34</v>
      </c>
      <c r="I113" s="4"/>
      <c r="J113" s="10"/>
      <c r="K113" s="4"/>
      <c r="L113" s="10"/>
      <c r="M113" s="380" t="s">
        <v>726</v>
      </c>
      <c r="N113" s="28" t="s">
        <v>22</v>
      </c>
      <c r="O113" s="10">
        <v>1</v>
      </c>
      <c r="P113" s="35">
        <v>1</v>
      </c>
      <c r="Q113" s="4">
        <v>12</v>
      </c>
      <c r="R113" s="10"/>
      <c r="S113" s="35">
        <v>0</v>
      </c>
      <c r="T113" s="4">
        <v>0</v>
      </c>
      <c r="U113" s="10"/>
      <c r="V113" s="380" t="s">
        <v>21</v>
      </c>
      <c r="W113" s="380" t="s">
        <v>22</v>
      </c>
      <c r="X113" s="28" t="s">
        <v>22</v>
      </c>
      <c r="Y113" s="28" t="s">
        <v>22</v>
      </c>
      <c r="Z113" s="28" t="s">
        <v>22</v>
      </c>
      <c r="AA113" s="28" t="s">
        <v>22</v>
      </c>
      <c r="AB113" s="28" t="s">
        <v>21</v>
      </c>
      <c r="AC113" s="30" t="s">
        <v>21</v>
      </c>
      <c r="AD113" s="247"/>
      <c r="AE113" s="333" t="s">
        <v>181</v>
      </c>
      <c r="AG113" s="438" t="s">
        <v>325</v>
      </c>
      <c r="AH113" s="561" t="s">
        <v>319</v>
      </c>
      <c r="AI113" s="563" t="s">
        <v>22</v>
      </c>
    </row>
    <row r="114" spans="1:35">
      <c r="A114" s="4">
        <v>1</v>
      </c>
      <c r="B114" s="10">
        <v>0</v>
      </c>
      <c r="C114" s="28" t="s">
        <v>26</v>
      </c>
      <c r="D114" s="17" t="s">
        <v>19</v>
      </c>
      <c r="E114" s="321" t="s">
        <v>28</v>
      </c>
      <c r="F114" s="198">
        <v>38.055591669999998</v>
      </c>
      <c r="G114" s="199">
        <v>23.840183329999999</v>
      </c>
      <c r="H114" s="322" t="s">
        <v>22</v>
      </c>
      <c r="I114" s="5">
        <v>2</v>
      </c>
      <c r="J114" s="8"/>
      <c r="K114" s="5">
        <v>1</v>
      </c>
      <c r="L114" s="5"/>
      <c r="M114" s="33"/>
      <c r="N114" s="28" t="s">
        <v>21</v>
      </c>
      <c r="O114" s="10">
        <v>0</v>
      </c>
      <c r="P114" s="13">
        <v>0</v>
      </c>
      <c r="Q114" s="10">
        <v>0</v>
      </c>
      <c r="R114" s="10"/>
      <c r="S114" s="13">
        <v>5</v>
      </c>
      <c r="T114" s="10">
        <v>1</v>
      </c>
      <c r="U114" s="5"/>
      <c r="V114" s="34"/>
      <c r="W114" s="10" t="s">
        <v>21</v>
      </c>
      <c r="X114" s="37"/>
      <c r="Y114" s="37"/>
      <c r="Z114" s="28" t="s">
        <v>21</v>
      </c>
      <c r="AA114" s="28" t="s">
        <v>21</v>
      </c>
      <c r="AB114" s="37"/>
      <c r="AC114" s="40"/>
      <c r="AD114" s="221"/>
      <c r="AE114" s="333" t="s">
        <v>181</v>
      </c>
      <c r="AF114" s="198"/>
      <c r="AG114" s="407"/>
      <c r="AH114" s="407"/>
      <c r="AI114" s="236" t="s">
        <v>21</v>
      </c>
    </row>
    <row r="115" spans="1:35">
      <c r="A115" s="4"/>
      <c r="B115" s="10"/>
      <c r="C115" s="381" t="s">
        <v>198</v>
      </c>
      <c r="D115" s="501" t="s">
        <v>209</v>
      </c>
      <c r="E115" s="321" t="s">
        <v>28</v>
      </c>
      <c r="F115" s="387">
        <v>38.054876</v>
      </c>
      <c r="G115" s="583">
        <v>23.841374999999999</v>
      </c>
      <c r="H115" s="442" t="s">
        <v>34</v>
      </c>
      <c r="I115" s="388">
        <v>0</v>
      </c>
      <c r="J115" s="8"/>
      <c r="K115" s="5">
        <v>1</v>
      </c>
      <c r="L115" s="5"/>
      <c r="M115" s="388" t="s">
        <v>727</v>
      </c>
      <c r="N115" s="28" t="s">
        <v>21</v>
      </c>
      <c r="O115" s="10">
        <v>0</v>
      </c>
      <c r="P115" s="13">
        <v>0</v>
      </c>
      <c r="Q115" s="10">
        <v>0</v>
      </c>
      <c r="R115" s="10"/>
      <c r="S115" s="13">
        <v>0</v>
      </c>
      <c r="T115" s="10">
        <v>0</v>
      </c>
      <c r="U115" s="5"/>
      <c r="V115" s="380" t="s">
        <v>21</v>
      </c>
      <c r="W115" s="380" t="s">
        <v>21</v>
      </c>
      <c r="X115" s="28" t="s">
        <v>22</v>
      </c>
      <c r="Y115" s="28" t="s">
        <v>22</v>
      </c>
      <c r="Z115" s="28" t="s">
        <v>21</v>
      </c>
      <c r="AA115" s="28" t="s">
        <v>21</v>
      </c>
      <c r="AB115" s="28" t="s">
        <v>21</v>
      </c>
      <c r="AC115" s="30" t="s">
        <v>21</v>
      </c>
      <c r="AD115" s="221"/>
      <c r="AE115" s="333" t="s">
        <v>181</v>
      </c>
      <c r="AF115" s="198"/>
      <c r="AG115" s="476" t="s">
        <v>207</v>
      </c>
      <c r="AH115" s="494" t="s">
        <v>272</v>
      </c>
      <c r="AI115" s="482" t="s">
        <v>22</v>
      </c>
    </row>
    <row r="116" spans="1:35">
      <c r="A116" s="4"/>
      <c r="B116" s="10"/>
      <c r="C116" s="381" t="s">
        <v>198</v>
      </c>
      <c r="D116" s="501" t="s">
        <v>211</v>
      </c>
      <c r="E116" s="321" t="s">
        <v>28</v>
      </c>
      <c r="F116" s="387">
        <v>38.054684000000002</v>
      </c>
      <c r="G116" s="584">
        <v>23.841875999999999</v>
      </c>
      <c r="H116" s="464" t="s">
        <v>243</v>
      </c>
      <c r="I116" s="388">
        <v>2</v>
      </c>
      <c r="J116" s="8"/>
      <c r="K116" s="5">
        <v>1</v>
      </c>
      <c r="L116" s="5"/>
      <c r="M116" s="33"/>
      <c r="N116" s="28" t="s">
        <v>21</v>
      </c>
      <c r="O116" s="10">
        <v>0</v>
      </c>
      <c r="P116" s="13">
        <v>0</v>
      </c>
      <c r="Q116" s="10">
        <v>0</v>
      </c>
      <c r="R116" s="10"/>
      <c r="S116" s="13">
        <v>0</v>
      </c>
      <c r="T116" s="10">
        <v>0</v>
      </c>
      <c r="U116" s="5"/>
      <c r="V116" s="380" t="s">
        <v>21</v>
      </c>
      <c r="W116" s="380" t="s">
        <v>21</v>
      </c>
      <c r="X116" s="28" t="s">
        <v>22</v>
      </c>
      <c r="Y116" s="28" t="s">
        <v>22</v>
      </c>
      <c r="Z116" s="28" t="s">
        <v>21</v>
      </c>
      <c r="AA116" s="28" t="s">
        <v>21</v>
      </c>
      <c r="AB116" s="28" t="s">
        <v>21</v>
      </c>
      <c r="AC116" s="30" t="s">
        <v>21</v>
      </c>
      <c r="AD116" s="221"/>
      <c r="AE116" s="333" t="s">
        <v>181</v>
      </c>
      <c r="AF116" s="198"/>
      <c r="AG116" s="476" t="s">
        <v>210</v>
      </c>
      <c r="AH116" s="494" t="s">
        <v>211</v>
      </c>
      <c r="AI116" s="236" t="s">
        <v>21</v>
      </c>
    </row>
    <row r="117" spans="1:35">
      <c r="A117" s="4"/>
      <c r="B117" s="10"/>
      <c r="C117" s="381" t="s">
        <v>198</v>
      </c>
      <c r="D117" s="501" t="s">
        <v>89</v>
      </c>
      <c r="E117" s="321" t="s">
        <v>28</v>
      </c>
      <c r="F117" s="387">
        <v>38.054496</v>
      </c>
      <c r="G117" s="584">
        <v>23.842860000000002</v>
      </c>
      <c r="H117" s="465" t="s">
        <v>22</v>
      </c>
      <c r="I117" s="388">
        <v>0.8</v>
      </c>
      <c r="J117" s="8"/>
      <c r="K117" s="5">
        <v>2</v>
      </c>
      <c r="L117" s="5"/>
      <c r="M117" s="388" t="s">
        <v>728</v>
      </c>
      <c r="N117" s="28" t="s">
        <v>21</v>
      </c>
      <c r="O117" s="10">
        <v>0</v>
      </c>
      <c r="P117" s="13">
        <v>0</v>
      </c>
      <c r="Q117" s="10">
        <v>0</v>
      </c>
      <c r="R117" s="10"/>
      <c r="S117" s="13">
        <v>0</v>
      </c>
      <c r="T117" s="10">
        <v>0</v>
      </c>
      <c r="U117" s="5"/>
      <c r="V117" s="380" t="s">
        <v>21</v>
      </c>
      <c r="W117" s="380" t="s">
        <v>21</v>
      </c>
      <c r="X117" s="28" t="s">
        <v>22</v>
      </c>
      <c r="Y117" s="28" t="s">
        <v>22</v>
      </c>
      <c r="Z117" s="28" t="s">
        <v>21</v>
      </c>
      <c r="AA117" s="28" t="s">
        <v>21</v>
      </c>
      <c r="AB117" s="28" t="s">
        <v>21</v>
      </c>
      <c r="AC117" s="30" t="s">
        <v>21</v>
      </c>
      <c r="AD117" s="221"/>
      <c r="AE117" s="333" t="s">
        <v>181</v>
      </c>
      <c r="AF117" s="198"/>
      <c r="AG117" s="476" t="s">
        <v>212</v>
      </c>
      <c r="AH117" s="494" t="s">
        <v>271</v>
      </c>
      <c r="AI117" s="482" t="s">
        <v>22</v>
      </c>
    </row>
    <row r="118" spans="1:35">
      <c r="A118" s="4">
        <v>2</v>
      </c>
      <c r="B118" s="10">
        <v>310.8</v>
      </c>
      <c r="C118" s="28" t="s">
        <v>43</v>
      </c>
      <c r="D118" s="17" t="s">
        <v>19</v>
      </c>
      <c r="E118" s="321" t="s">
        <v>28</v>
      </c>
      <c r="F118" s="387">
        <v>38.054466669999996</v>
      </c>
      <c r="G118" s="583">
        <v>23.843255559999999</v>
      </c>
      <c r="H118" s="322" t="s">
        <v>22</v>
      </c>
      <c r="I118" s="5">
        <v>2</v>
      </c>
      <c r="J118" s="8"/>
      <c r="K118" s="5">
        <v>1</v>
      </c>
      <c r="L118" s="5"/>
      <c r="M118" s="5">
        <v>220</v>
      </c>
      <c r="N118" s="28" t="s">
        <v>21</v>
      </c>
      <c r="O118" s="10">
        <v>0</v>
      </c>
      <c r="P118" s="13">
        <v>0</v>
      </c>
      <c r="Q118" s="10">
        <v>0</v>
      </c>
      <c r="R118" s="10"/>
      <c r="S118" s="13">
        <v>5</v>
      </c>
      <c r="T118" s="10">
        <v>1</v>
      </c>
      <c r="U118" s="5"/>
      <c r="V118" s="10" t="s">
        <v>21</v>
      </c>
      <c r="W118" s="10" t="s">
        <v>21</v>
      </c>
      <c r="X118" s="28" t="s">
        <v>22</v>
      </c>
      <c r="Y118" s="28" t="s">
        <v>22</v>
      </c>
      <c r="Z118" s="28" t="s">
        <v>21</v>
      </c>
      <c r="AA118" s="28" t="s">
        <v>21</v>
      </c>
      <c r="AB118" s="28" t="s">
        <v>22</v>
      </c>
      <c r="AC118" s="30" t="s">
        <v>21</v>
      </c>
      <c r="AD118" s="221"/>
      <c r="AE118" s="333" t="s">
        <v>181</v>
      </c>
      <c r="AF118" s="198"/>
      <c r="AG118" s="407"/>
      <c r="AH118" s="407"/>
      <c r="AI118" s="236" t="s">
        <v>21</v>
      </c>
    </row>
    <row r="119" spans="1:35">
      <c r="A119" s="485" t="s">
        <v>214</v>
      </c>
      <c r="B119" s="444"/>
      <c r="C119" s="444"/>
      <c r="D119" s="444"/>
      <c r="E119" s="366"/>
      <c r="F119" s="221"/>
      <c r="G119" s="255"/>
      <c r="H119" s="348"/>
      <c r="I119" s="366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  <c r="U119" s="366"/>
      <c r="V119" s="366"/>
      <c r="W119" s="366"/>
      <c r="X119" s="366"/>
      <c r="Y119" s="366"/>
      <c r="Z119" s="366"/>
      <c r="AA119" s="366"/>
      <c r="AB119" s="366"/>
      <c r="AC119" s="366"/>
      <c r="AD119" s="477"/>
      <c r="AG119" s="470"/>
      <c r="AH119" s="470"/>
      <c r="AI119" s="248"/>
    </row>
    <row r="120" spans="1:35">
      <c r="A120" s="4">
        <v>1</v>
      </c>
      <c r="B120" s="10">
        <v>0</v>
      </c>
      <c r="C120" s="28" t="s">
        <v>23</v>
      </c>
      <c r="D120" s="17" t="s">
        <v>185</v>
      </c>
      <c r="E120" s="324" t="s">
        <v>20</v>
      </c>
      <c r="F120" s="221">
        <v>38.055083330000002</v>
      </c>
      <c r="G120" s="255">
        <v>23.839627780000001</v>
      </c>
      <c r="H120" s="322" t="s">
        <v>34</v>
      </c>
      <c r="I120" s="5">
        <v>2</v>
      </c>
      <c r="J120" s="8"/>
      <c r="K120" s="5">
        <v>1</v>
      </c>
      <c r="L120" s="10"/>
      <c r="M120" s="34"/>
      <c r="N120" s="28" t="s">
        <v>21</v>
      </c>
      <c r="O120" s="10">
        <v>0</v>
      </c>
      <c r="P120" s="35">
        <v>0</v>
      </c>
      <c r="Q120" s="4">
        <v>0</v>
      </c>
      <c r="R120" s="10"/>
      <c r="S120" s="35">
        <v>0</v>
      </c>
      <c r="T120" s="4">
        <v>0</v>
      </c>
      <c r="U120" s="10"/>
      <c r="V120" s="34"/>
      <c r="W120" s="10" t="s">
        <v>21</v>
      </c>
      <c r="X120" s="34"/>
      <c r="Y120" s="34"/>
      <c r="Z120" s="28" t="s">
        <v>21</v>
      </c>
      <c r="AA120" s="28" t="s">
        <v>21</v>
      </c>
      <c r="AB120" s="34"/>
      <c r="AC120" s="38"/>
      <c r="AD120" s="228"/>
      <c r="AE120" s="333" t="s">
        <v>181</v>
      </c>
      <c r="AF120" s="198"/>
      <c r="AG120" s="407"/>
      <c r="AH120" s="407"/>
      <c r="AI120" s="236" t="s">
        <v>21</v>
      </c>
    </row>
    <row r="121" spans="1:35">
      <c r="A121" s="4"/>
      <c r="B121" s="10"/>
      <c r="C121" s="381" t="s">
        <v>198</v>
      </c>
      <c r="D121" s="501" t="s">
        <v>216</v>
      </c>
      <c r="E121" s="324" t="s">
        <v>20</v>
      </c>
      <c r="F121" s="221">
        <v>38.053975000000001</v>
      </c>
      <c r="G121" s="255">
        <v>23.841508999999999</v>
      </c>
      <c r="H121" s="442" t="s">
        <v>34</v>
      </c>
      <c r="I121" s="388">
        <v>0</v>
      </c>
      <c r="J121" s="8"/>
      <c r="K121" s="5">
        <v>2.4</v>
      </c>
      <c r="L121" s="10"/>
      <c r="M121" s="10">
        <v>80</v>
      </c>
      <c r="N121" s="28" t="s">
        <v>21</v>
      </c>
      <c r="O121" s="10">
        <v>0</v>
      </c>
      <c r="P121" s="35">
        <v>0</v>
      </c>
      <c r="Q121" s="4">
        <v>0</v>
      </c>
      <c r="R121" s="10"/>
      <c r="S121" s="35">
        <v>0</v>
      </c>
      <c r="T121" s="4">
        <v>10.5</v>
      </c>
      <c r="U121" s="10"/>
      <c r="V121" s="380" t="s">
        <v>21</v>
      </c>
      <c r="W121" s="380" t="s">
        <v>21</v>
      </c>
      <c r="X121" s="380" t="s">
        <v>21</v>
      </c>
      <c r="Y121" s="380" t="s">
        <v>21</v>
      </c>
      <c r="Z121" s="28" t="s">
        <v>21</v>
      </c>
      <c r="AA121" s="28" t="s">
        <v>21</v>
      </c>
      <c r="AB121" s="380" t="s">
        <v>21</v>
      </c>
      <c r="AC121" s="402" t="s">
        <v>21</v>
      </c>
      <c r="AD121" s="228"/>
      <c r="AE121" s="333" t="s">
        <v>181</v>
      </c>
      <c r="AF121" s="198"/>
      <c r="AG121" s="476" t="s">
        <v>215</v>
      </c>
      <c r="AH121" s="494" t="s">
        <v>230</v>
      </c>
      <c r="AI121" s="482" t="s">
        <v>22</v>
      </c>
    </row>
    <row r="122" spans="1:35" s="379" customFormat="1">
      <c r="A122" s="375">
        <v>2</v>
      </c>
      <c r="B122" s="351">
        <v>255.26</v>
      </c>
      <c r="C122" s="449" t="s">
        <v>44</v>
      </c>
      <c r="D122" s="377" t="s">
        <v>19</v>
      </c>
      <c r="E122" s="450" t="s">
        <v>20</v>
      </c>
      <c r="F122" s="462">
        <v>38.053674999999998</v>
      </c>
      <c r="G122" s="585">
        <v>23.841875000000002</v>
      </c>
      <c r="H122" s="358" t="s">
        <v>34</v>
      </c>
      <c r="I122" s="350">
        <v>2</v>
      </c>
      <c r="J122" s="359"/>
      <c r="K122" s="350">
        <v>1</v>
      </c>
      <c r="L122" s="351"/>
      <c r="M122" s="351">
        <v>120</v>
      </c>
      <c r="N122" s="449" t="s">
        <v>21</v>
      </c>
      <c r="O122" s="351">
        <v>0</v>
      </c>
      <c r="P122" s="386">
        <v>0</v>
      </c>
      <c r="Q122" s="375">
        <v>0</v>
      </c>
      <c r="R122" s="351"/>
      <c r="S122" s="386">
        <v>0</v>
      </c>
      <c r="T122" s="375">
        <v>0</v>
      </c>
      <c r="U122" s="351"/>
      <c r="V122" s="449" t="s">
        <v>21</v>
      </c>
      <c r="W122" s="351" t="s">
        <v>21</v>
      </c>
      <c r="X122" s="449" t="s">
        <v>22</v>
      </c>
      <c r="Y122" s="449" t="s">
        <v>22</v>
      </c>
      <c r="Z122" s="449" t="s">
        <v>21</v>
      </c>
      <c r="AA122" s="449" t="s">
        <v>21</v>
      </c>
      <c r="AB122" s="449" t="s">
        <v>21</v>
      </c>
      <c r="AC122" s="463" t="s">
        <v>21</v>
      </c>
      <c r="AD122" s="475"/>
      <c r="AE122" s="364" t="s">
        <v>181</v>
      </c>
      <c r="AF122" s="364"/>
      <c r="AG122" s="469"/>
      <c r="AH122" s="469"/>
      <c r="AI122" s="236" t="s">
        <v>21</v>
      </c>
    </row>
    <row r="123" spans="1:35">
      <c r="A123" s="336"/>
      <c r="B123" s="337"/>
      <c r="C123" s="345"/>
      <c r="D123" s="338"/>
      <c r="E123" s="374"/>
      <c r="F123" s="346"/>
      <c r="G123" s="586"/>
      <c r="H123" s="334"/>
      <c r="I123" s="344"/>
      <c r="J123" s="335"/>
      <c r="K123" s="344"/>
      <c r="L123" s="337"/>
      <c r="M123" s="337"/>
      <c r="N123" s="345"/>
      <c r="O123" s="337"/>
      <c r="P123" s="340"/>
      <c r="Q123" s="336"/>
      <c r="R123" s="337"/>
      <c r="S123" s="340"/>
      <c r="T123" s="336"/>
      <c r="U123" s="337"/>
      <c r="V123" s="345"/>
      <c r="W123" s="337"/>
      <c r="X123" s="345"/>
      <c r="Y123" s="345"/>
      <c r="Z123" s="345"/>
      <c r="AA123" s="345"/>
      <c r="AB123" s="345"/>
      <c r="AC123" s="347"/>
      <c r="AD123" s="342"/>
      <c r="AE123" s="330"/>
      <c r="AF123" s="327"/>
      <c r="AG123" s="437"/>
      <c r="AI123" s="442"/>
    </row>
    <row r="124" spans="1:35">
      <c r="A124" s="4">
        <v>1</v>
      </c>
      <c r="B124" s="10">
        <v>0</v>
      </c>
      <c r="C124" s="28" t="s">
        <v>23</v>
      </c>
      <c r="D124" s="17" t="s">
        <v>19</v>
      </c>
      <c r="E124" s="321" t="s">
        <v>28</v>
      </c>
      <c r="F124" s="198">
        <v>38.055083330000002</v>
      </c>
      <c r="G124" s="199">
        <v>23.839627780000001</v>
      </c>
      <c r="H124" s="322" t="s">
        <v>34</v>
      </c>
      <c r="I124" s="5">
        <v>2</v>
      </c>
      <c r="J124" s="8"/>
      <c r="K124" s="5">
        <v>1</v>
      </c>
      <c r="L124" s="5"/>
      <c r="M124" s="33"/>
      <c r="N124" s="28" t="s">
        <v>21</v>
      </c>
      <c r="O124" s="10">
        <v>0</v>
      </c>
      <c r="P124" s="35">
        <v>0</v>
      </c>
      <c r="Q124" s="4">
        <v>0</v>
      </c>
      <c r="R124" s="5"/>
      <c r="S124" s="35">
        <v>0</v>
      </c>
      <c r="T124" s="4">
        <v>0</v>
      </c>
      <c r="U124" s="5"/>
      <c r="V124" s="33"/>
      <c r="W124" s="39" t="s">
        <v>21</v>
      </c>
      <c r="X124" s="34"/>
      <c r="Y124" s="34"/>
      <c r="Z124" s="28" t="s">
        <v>21</v>
      </c>
      <c r="AA124" s="28" t="s">
        <v>21</v>
      </c>
      <c r="AB124" s="34"/>
      <c r="AC124" s="38"/>
      <c r="AD124" s="221"/>
      <c r="AE124" s="333" t="s">
        <v>181</v>
      </c>
      <c r="AF124" s="198"/>
      <c r="AG124" s="407"/>
      <c r="AH124" s="407"/>
      <c r="AI124" s="236" t="s">
        <v>21</v>
      </c>
    </row>
    <row r="125" spans="1:35">
      <c r="A125" s="4"/>
      <c r="B125" s="10"/>
      <c r="C125" s="381" t="s">
        <v>198</v>
      </c>
      <c r="D125" s="501" t="s">
        <v>274</v>
      </c>
      <c r="E125" s="321" t="s">
        <v>28</v>
      </c>
      <c r="F125" s="439">
        <v>38.053919</v>
      </c>
      <c r="G125" s="587">
        <v>23.841428000000001</v>
      </c>
      <c r="H125" s="442" t="s">
        <v>34</v>
      </c>
      <c r="I125" s="388">
        <v>2</v>
      </c>
      <c r="J125" s="8"/>
      <c r="K125" s="5">
        <v>1</v>
      </c>
      <c r="L125" s="5"/>
      <c r="M125" s="33"/>
      <c r="N125" s="28" t="s">
        <v>21</v>
      </c>
      <c r="O125" s="10">
        <v>0</v>
      </c>
      <c r="P125" s="35">
        <v>0</v>
      </c>
      <c r="Q125" s="4">
        <v>0</v>
      </c>
      <c r="R125" s="5"/>
      <c r="S125" s="35">
        <v>0</v>
      </c>
      <c r="T125" s="4">
        <v>0</v>
      </c>
      <c r="U125" s="5"/>
      <c r="V125" s="388" t="s">
        <v>21</v>
      </c>
      <c r="W125" s="39" t="s">
        <v>21</v>
      </c>
      <c r="X125" s="380" t="s">
        <v>22</v>
      </c>
      <c r="Y125" s="380" t="s">
        <v>22</v>
      </c>
      <c r="Z125" s="28" t="s">
        <v>21</v>
      </c>
      <c r="AA125" s="28" t="s">
        <v>21</v>
      </c>
      <c r="AB125" s="380" t="s">
        <v>21</v>
      </c>
      <c r="AC125" s="402" t="s">
        <v>21</v>
      </c>
      <c r="AD125" s="221"/>
      <c r="AE125" s="333" t="s">
        <v>181</v>
      </c>
      <c r="AF125" s="198"/>
      <c r="AG125" s="476" t="s">
        <v>217</v>
      </c>
      <c r="AH125" s="469" t="s">
        <v>274</v>
      </c>
      <c r="AI125" s="236" t="s">
        <v>21</v>
      </c>
    </row>
    <row r="126" spans="1:35">
      <c r="A126" s="4">
        <v>2</v>
      </c>
      <c r="B126" s="10">
        <v>255.26</v>
      </c>
      <c r="C126" s="28" t="s">
        <v>44</v>
      </c>
      <c r="D126" s="17" t="s">
        <v>19</v>
      </c>
      <c r="E126" s="321" t="s">
        <v>28</v>
      </c>
      <c r="F126" s="198">
        <v>38.053674999999998</v>
      </c>
      <c r="G126" s="199">
        <v>23.841875000000002</v>
      </c>
      <c r="H126" s="322" t="s">
        <v>34</v>
      </c>
      <c r="I126" s="5">
        <v>2</v>
      </c>
      <c r="J126" s="8"/>
      <c r="K126" s="5">
        <v>1</v>
      </c>
      <c r="L126" s="5"/>
      <c r="M126" s="5">
        <v>120</v>
      </c>
      <c r="N126" s="28" t="s">
        <v>21</v>
      </c>
      <c r="O126" s="10">
        <v>0</v>
      </c>
      <c r="P126" s="35">
        <v>0</v>
      </c>
      <c r="Q126" s="4">
        <v>0</v>
      </c>
      <c r="R126" s="5"/>
      <c r="S126" s="35">
        <v>0</v>
      </c>
      <c r="T126" s="4">
        <v>0</v>
      </c>
      <c r="U126" s="5"/>
      <c r="V126" s="29" t="s">
        <v>21</v>
      </c>
      <c r="W126" s="29" t="s">
        <v>21</v>
      </c>
      <c r="X126" s="28" t="s">
        <v>22</v>
      </c>
      <c r="Y126" s="28" t="s">
        <v>22</v>
      </c>
      <c r="Z126" s="28" t="s">
        <v>21</v>
      </c>
      <c r="AA126" s="28" t="s">
        <v>21</v>
      </c>
      <c r="AB126" s="28" t="s">
        <v>21</v>
      </c>
      <c r="AC126" s="30" t="s">
        <v>21</v>
      </c>
      <c r="AD126" s="221"/>
      <c r="AE126" s="333" t="s">
        <v>181</v>
      </c>
      <c r="AF126" s="198"/>
      <c r="AG126" s="407"/>
      <c r="AH126" s="407"/>
      <c r="AI126" s="236" t="s">
        <v>21</v>
      </c>
    </row>
    <row r="127" spans="1:35">
      <c r="A127" s="485" t="s">
        <v>218</v>
      </c>
      <c r="B127" s="444"/>
      <c r="C127" s="444"/>
      <c r="D127" s="444"/>
      <c r="E127" s="366"/>
      <c r="F127" s="221"/>
      <c r="G127" s="255"/>
      <c r="H127" s="348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  <c r="U127" s="366"/>
      <c r="V127" s="366"/>
      <c r="W127" s="366"/>
      <c r="X127" s="366"/>
      <c r="Y127" s="366"/>
      <c r="Z127" s="366"/>
      <c r="AA127" s="366"/>
      <c r="AB127" s="366"/>
      <c r="AC127" s="366"/>
      <c r="AD127" s="477"/>
      <c r="AG127" s="470"/>
      <c r="AH127" s="470"/>
      <c r="AI127" s="248"/>
    </row>
    <row r="128" spans="1:35">
      <c r="A128" s="4">
        <v>1</v>
      </c>
      <c r="B128" s="10">
        <v>0</v>
      </c>
      <c r="C128" s="28" t="s">
        <v>45</v>
      </c>
      <c r="D128" s="17" t="s">
        <v>19</v>
      </c>
      <c r="E128" s="324" t="s">
        <v>20</v>
      </c>
      <c r="F128" s="363">
        <v>38.053913889999997</v>
      </c>
      <c r="G128" s="588">
        <v>23.840666670000001</v>
      </c>
      <c r="H128" s="325" t="s">
        <v>21</v>
      </c>
      <c r="I128" s="10">
        <v>0</v>
      </c>
      <c r="J128" s="10"/>
      <c r="K128" s="10">
        <v>0</v>
      </c>
      <c r="L128" s="10"/>
      <c r="M128" s="34"/>
      <c r="N128" s="28" t="s">
        <v>21</v>
      </c>
      <c r="O128" s="10">
        <v>0</v>
      </c>
      <c r="P128" s="13">
        <v>0</v>
      </c>
      <c r="Q128" s="10">
        <v>0</v>
      </c>
      <c r="R128" s="10"/>
      <c r="S128" s="13">
        <v>0</v>
      </c>
      <c r="T128" s="10">
        <v>0</v>
      </c>
      <c r="U128" s="10"/>
      <c r="V128" s="37"/>
      <c r="W128" s="28" t="s">
        <v>21</v>
      </c>
      <c r="X128" s="37"/>
      <c r="Y128" s="37"/>
      <c r="Z128" s="28" t="s">
        <v>21</v>
      </c>
      <c r="AA128" s="28" t="s">
        <v>21</v>
      </c>
      <c r="AB128" s="37"/>
      <c r="AC128" s="40"/>
      <c r="AD128" s="228"/>
      <c r="AE128" s="333" t="s">
        <v>181</v>
      </c>
      <c r="AF128" s="198"/>
      <c r="AG128" s="407"/>
      <c r="AH128" s="407"/>
      <c r="AI128" s="236" t="s">
        <v>21</v>
      </c>
    </row>
    <row r="129" spans="1:35">
      <c r="A129" s="4">
        <v>2</v>
      </c>
      <c r="B129" s="10">
        <v>86.55</v>
      </c>
      <c r="C129" s="28" t="s">
        <v>46</v>
      </c>
      <c r="D129" s="17" t="s">
        <v>19</v>
      </c>
      <c r="E129" s="324" t="s">
        <v>20</v>
      </c>
      <c r="F129" s="198">
        <v>38.053402779999999</v>
      </c>
      <c r="G129" s="199">
        <v>23.841402779999999</v>
      </c>
      <c r="H129" s="325" t="s">
        <v>21</v>
      </c>
      <c r="I129" s="10">
        <v>0</v>
      </c>
      <c r="J129" s="10"/>
      <c r="K129" s="10">
        <v>0</v>
      </c>
      <c r="L129" s="10"/>
      <c r="M129" s="10">
        <v>0</v>
      </c>
      <c r="N129" s="28" t="s">
        <v>21</v>
      </c>
      <c r="O129" s="10">
        <v>0</v>
      </c>
      <c r="P129" s="13">
        <v>0</v>
      </c>
      <c r="Q129" s="10">
        <v>0</v>
      </c>
      <c r="R129" s="10"/>
      <c r="S129" s="13">
        <v>0</v>
      </c>
      <c r="T129" s="10">
        <v>0</v>
      </c>
      <c r="U129" s="10"/>
      <c r="V129" s="28" t="s">
        <v>21</v>
      </c>
      <c r="W129" s="28" t="s">
        <v>21</v>
      </c>
      <c r="X129" s="28" t="s">
        <v>21</v>
      </c>
      <c r="Y129" s="28" t="s">
        <v>21</v>
      </c>
      <c r="Z129" s="28" t="s">
        <v>21</v>
      </c>
      <c r="AA129" s="28" t="s">
        <v>21</v>
      </c>
      <c r="AB129" s="28" t="s">
        <v>21</v>
      </c>
      <c r="AC129" s="30" t="s">
        <v>21</v>
      </c>
      <c r="AD129" s="228"/>
      <c r="AE129" s="333" t="s">
        <v>181</v>
      </c>
      <c r="AF129" s="198"/>
      <c r="AG129" s="407"/>
      <c r="AH129" s="407"/>
      <c r="AI129" s="236" t="s">
        <v>21</v>
      </c>
    </row>
    <row r="131" spans="1:35">
      <c r="A131" s="4">
        <v>1</v>
      </c>
      <c r="B131" s="10">
        <v>0</v>
      </c>
      <c r="C131" s="28" t="s">
        <v>45</v>
      </c>
      <c r="D131" s="17" t="s">
        <v>19</v>
      </c>
      <c r="E131" s="321" t="s">
        <v>28</v>
      </c>
      <c r="F131" s="198">
        <v>38.053913889999997</v>
      </c>
      <c r="G131" s="199">
        <v>23.840666670000001</v>
      </c>
      <c r="H131" s="325" t="s">
        <v>21</v>
      </c>
      <c r="I131" s="10">
        <v>0</v>
      </c>
      <c r="J131" s="10"/>
      <c r="K131" s="10">
        <v>0</v>
      </c>
      <c r="L131" s="10"/>
      <c r="M131" s="34"/>
      <c r="N131" s="28" t="s">
        <v>21</v>
      </c>
      <c r="O131" s="10">
        <v>0</v>
      </c>
      <c r="P131" s="13">
        <v>0</v>
      </c>
      <c r="Q131" s="10">
        <v>0</v>
      </c>
      <c r="R131" s="10"/>
      <c r="S131" s="13">
        <v>0</v>
      </c>
      <c r="T131" s="10">
        <v>0</v>
      </c>
      <c r="U131" s="10"/>
      <c r="V131" s="37"/>
      <c r="W131" s="28" t="s">
        <v>21</v>
      </c>
      <c r="X131" s="37"/>
      <c r="Y131" s="37"/>
      <c r="Z131" s="28" t="s">
        <v>21</v>
      </c>
      <c r="AA131" s="28" t="s">
        <v>21</v>
      </c>
      <c r="AB131" s="37"/>
      <c r="AC131" s="40"/>
      <c r="AD131" s="221"/>
      <c r="AE131" s="333" t="s">
        <v>181</v>
      </c>
      <c r="AF131" s="198"/>
      <c r="AG131" s="407"/>
      <c r="AH131" s="407"/>
      <c r="AI131" s="236" t="s">
        <v>21</v>
      </c>
    </row>
    <row r="132" spans="1:35">
      <c r="A132" s="4">
        <v>2</v>
      </c>
      <c r="B132" s="10">
        <v>86.55</v>
      </c>
      <c r="C132" s="28" t="s">
        <v>46</v>
      </c>
      <c r="D132" s="17" t="s">
        <v>19</v>
      </c>
      <c r="E132" s="321" t="s">
        <v>28</v>
      </c>
      <c r="F132" s="198">
        <v>38.053402779999999</v>
      </c>
      <c r="G132" s="199">
        <v>23.841402779999999</v>
      </c>
      <c r="H132" s="325" t="s">
        <v>21</v>
      </c>
      <c r="I132" s="10">
        <v>0</v>
      </c>
      <c r="J132" s="10"/>
      <c r="K132" s="10">
        <v>0</v>
      </c>
      <c r="L132" s="10"/>
      <c r="M132" s="10">
        <v>0</v>
      </c>
      <c r="N132" s="28" t="s">
        <v>21</v>
      </c>
      <c r="O132" s="10">
        <v>0</v>
      </c>
      <c r="P132" s="13">
        <v>0</v>
      </c>
      <c r="Q132" s="10">
        <v>0</v>
      </c>
      <c r="R132" s="10"/>
      <c r="S132" s="13">
        <v>0</v>
      </c>
      <c r="T132" s="10">
        <v>0</v>
      </c>
      <c r="U132" s="10"/>
      <c r="V132" s="28" t="s">
        <v>21</v>
      </c>
      <c r="W132" s="28" t="s">
        <v>21</v>
      </c>
      <c r="X132" s="28" t="s">
        <v>21</v>
      </c>
      <c r="Y132" s="28" t="s">
        <v>21</v>
      </c>
      <c r="Z132" s="28" t="s">
        <v>21</v>
      </c>
      <c r="AA132" s="28" t="s">
        <v>21</v>
      </c>
      <c r="AB132" s="28" t="s">
        <v>21</v>
      </c>
      <c r="AC132" s="30" t="s">
        <v>21</v>
      </c>
      <c r="AD132" s="221"/>
      <c r="AE132" s="333" t="s">
        <v>181</v>
      </c>
      <c r="AF132" s="198"/>
      <c r="AG132" s="407"/>
      <c r="AH132" s="407"/>
      <c r="AI132" s="236" t="s">
        <v>21</v>
      </c>
    </row>
    <row r="133" spans="1:35">
      <c r="A133" s="485" t="s">
        <v>190</v>
      </c>
      <c r="B133" s="444"/>
      <c r="C133" s="444"/>
      <c r="D133" s="444"/>
      <c r="E133" s="366"/>
      <c r="F133" s="221"/>
      <c r="G133" s="255"/>
      <c r="H133" s="348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  <c r="U133" s="366"/>
      <c r="V133" s="366"/>
      <c r="W133" s="366"/>
      <c r="X133" s="366"/>
      <c r="Y133" s="366"/>
      <c r="Z133" s="366"/>
      <c r="AA133" s="366"/>
      <c r="AB133" s="366"/>
      <c r="AC133" s="366"/>
      <c r="AD133" s="477"/>
      <c r="AG133" s="470"/>
      <c r="AH133" s="470"/>
      <c r="AI133" s="248"/>
    </row>
    <row r="134" spans="1:35">
      <c r="A134" s="4">
        <v>1</v>
      </c>
      <c r="B134" s="10">
        <v>0</v>
      </c>
      <c r="C134" s="28" t="s">
        <v>45</v>
      </c>
      <c r="D134" s="17" t="s">
        <v>19</v>
      </c>
      <c r="E134" s="324" t="s">
        <v>20</v>
      </c>
      <c r="F134" s="363">
        <v>38.053913889999997</v>
      </c>
      <c r="G134" s="588">
        <v>23.840666670000001</v>
      </c>
      <c r="H134" s="325" t="s">
        <v>21</v>
      </c>
      <c r="I134" s="10">
        <v>0</v>
      </c>
      <c r="J134" s="10"/>
      <c r="K134" s="10">
        <v>0</v>
      </c>
      <c r="L134" s="10"/>
      <c r="M134" s="34"/>
      <c r="N134" s="28" t="s">
        <v>21</v>
      </c>
      <c r="O134" s="10">
        <v>0</v>
      </c>
      <c r="P134" s="13">
        <v>0</v>
      </c>
      <c r="Q134" s="10">
        <v>0</v>
      </c>
      <c r="R134" s="10"/>
      <c r="S134" s="13">
        <v>0</v>
      </c>
      <c r="T134" s="10">
        <v>0</v>
      </c>
      <c r="U134" s="10"/>
      <c r="V134" s="37"/>
      <c r="W134" s="28" t="s">
        <v>21</v>
      </c>
      <c r="X134" s="37"/>
      <c r="Y134" s="37"/>
      <c r="Z134" s="28" t="s">
        <v>21</v>
      </c>
      <c r="AA134" s="28" t="s">
        <v>21</v>
      </c>
      <c r="AB134" s="37"/>
      <c r="AC134" s="40"/>
      <c r="AD134" s="228"/>
      <c r="AE134" s="333" t="s">
        <v>181</v>
      </c>
      <c r="AF134" s="198"/>
      <c r="AG134" s="407"/>
      <c r="AH134" s="407"/>
      <c r="AI134" s="236" t="s">
        <v>21</v>
      </c>
    </row>
    <row r="135" spans="1:35">
      <c r="A135" s="4"/>
      <c r="C135" s="381" t="s">
        <v>198</v>
      </c>
      <c r="D135" s="501" t="s">
        <v>220</v>
      </c>
      <c r="E135" s="324" t="s">
        <v>20</v>
      </c>
      <c r="F135" s="363">
        <v>38.053445000000004</v>
      </c>
      <c r="G135" s="588">
        <v>23.839873000000001</v>
      </c>
      <c r="H135" s="442" t="s">
        <v>34</v>
      </c>
      <c r="I135" s="380">
        <v>2</v>
      </c>
      <c r="J135" s="10"/>
      <c r="K135" s="10">
        <v>1</v>
      </c>
      <c r="L135" s="10"/>
      <c r="M135" s="34"/>
      <c r="N135" s="28" t="s">
        <v>21</v>
      </c>
      <c r="O135" s="10">
        <v>0</v>
      </c>
      <c r="P135" s="13">
        <v>0</v>
      </c>
      <c r="Q135" s="10">
        <v>0</v>
      </c>
      <c r="R135" s="10"/>
      <c r="S135" s="13">
        <v>0</v>
      </c>
      <c r="T135" s="10">
        <v>0</v>
      </c>
      <c r="U135" s="10"/>
      <c r="V135" s="28" t="s">
        <v>21</v>
      </c>
      <c r="W135" s="28" t="s">
        <v>21</v>
      </c>
      <c r="X135" s="28" t="s">
        <v>22</v>
      </c>
      <c r="Y135" s="28" t="s">
        <v>22</v>
      </c>
      <c r="Z135" s="28" t="s">
        <v>21</v>
      </c>
      <c r="AA135" s="28" t="s">
        <v>21</v>
      </c>
      <c r="AB135" s="37"/>
      <c r="AC135" s="40"/>
      <c r="AD135" s="228"/>
      <c r="AE135" s="333" t="s">
        <v>181</v>
      </c>
      <c r="AF135" s="198"/>
      <c r="AG135" s="408" t="s">
        <v>219</v>
      </c>
      <c r="AH135" s="494" t="s">
        <v>270</v>
      </c>
      <c r="AI135" s="236" t="s">
        <v>21</v>
      </c>
    </row>
    <row r="136" spans="1:35">
      <c r="A136" s="4">
        <v>2</v>
      </c>
      <c r="B136" s="10">
        <v>183.75</v>
      </c>
      <c r="C136" s="28" t="s">
        <v>47</v>
      </c>
      <c r="D136" s="17" t="s">
        <v>19</v>
      </c>
      <c r="E136" s="324" t="s">
        <v>20</v>
      </c>
      <c r="F136" s="198">
        <v>38.052741670000003</v>
      </c>
      <c r="G136" s="199">
        <v>23.83925833</v>
      </c>
      <c r="H136" s="322" t="s">
        <v>22</v>
      </c>
      <c r="I136" s="5">
        <v>2</v>
      </c>
      <c r="J136" s="8"/>
      <c r="K136" s="5">
        <v>1</v>
      </c>
      <c r="L136" s="5"/>
      <c r="M136" s="5">
        <v>100</v>
      </c>
      <c r="N136" s="28" t="s">
        <v>21</v>
      </c>
      <c r="O136" s="10">
        <v>0</v>
      </c>
      <c r="P136" s="13">
        <v>0</v>
      </c>
      <c r="Q136" s="10">
        <v>0</v>
      </c>
      <c r="R136" s="5"/>
      <c r="S136" s="35">
        <v>5</v>
      </c>
      <c r="T136" s="4">
        <v>1</v>
      </c>
      <c r="U136" s="5"/>
      <c r="V136" s="29" t="s">
        <v>21</v>
      </c>
      <c r="W136" s="28" t="s">
        <v>21</v>
      </c>
      <c r="X136" s="28" t="s">
        <v>22</v>
      </c>
      <c r="Y136" s="28" t="s">
        <v>22</v>
      </c>
      <c r="Z136" s="28" t="s">
        <v>21</v>
      </c>
      <c r="AA136" s="28" t="s">
        <v>21</v>
      </c>
      <c r="AB136" s="28" t="s">
        <v>22</v>
      </c>
      <c r="AC136" s="30" t="s">
        <v>21</v>
      </c>
      <c r="AD136" s="228"/>
      <c r="AE136" s="333" t="s">
        <v>181</v>
      </c>
      <c r="AF136" s="198"/>
      <c r="AG136" s="407"/>
      <c r="AH136" s="407"/>
      <c r="AI136" s="236" t="s">
        <v>21</v>
      </c>
    </row>
    <row r="137" spans="1:35">
      <c r="A137" s="4"/>
      <c r="B137" s="10"/>
      <c r="C137" s="28"/>
      <c r="D137" s="17"/>
      <c r="E137" s="372"/>
      <c r="F137" s="198"/>
      <c r="G137" s="199"/>
      <c r="H137" s="322"/>
      <c r="I137" s="5"/>
      <c r="J137" s="8"/>
      <c r="K137" s="5"/>
      <c r="L137" s="5"/>
      <c r="M137" s="5"/>
      <c r="N137" s="28"/>
      <c r="O137" s="10"/>
      <c r="P137" s="13"/>
      <c r="Q137" s="10"/>
      <c r="R137" s="5"/>
      <c r="S137" s="35"/>
      <c r="T137" s="4"/>
      <c r="U137" s="5"/>
      <c r="V137" s="29"/>
      <c r="W137" s="28"/>
      <c r="X137" s="28"/>
      <c r="Y137" s="28"/>
      <c r="Z137" s="28"/>
      <c r="AA137" s="28"/>
      <c r="AB137" s="28"/>
      <c r="AC137" s="30"/>
      <c r="AD137" s="247"/>
      <c r="AE137" s="330" t="s">
        <v>181</v>
      </c>
    </row>
    <row r="138" spans="1:35">
      <c r="A138" s="4">
        <v>1</v>
      </c>
      <c r="B138" s="10">
        <v>0</v>
      </c>
      <c r="C138" s="28" t="s">
        <v>45</v>
      </c>
      <c r="D138" s="17" t="s">
        <v>19</v>
      </c>
      <c r="E138" s="321" t="s">
        <v>28</v>
      </c>
      <c r="F138" s="198">
        <v>38.053913889999997</v>
      </c>
      <c r="G138" s="199">
        <v>23.840666670000001</v>
      </c>
      <c r="H138" s="325" t="s">
        <v>21</v>
      </c>
      <c r="I138" s="10">
        <v>0</v>
      </c>
      <c r="J138" s="10"/>
      <c r="K138" s="10">
        <v>0</v>
      </c>
      <c r="L138" s="10"/>
      <c r="M138" s="34"/>
      <c r="N138" s="28" t="s">
        <v>21</v>
      </c>
      <c r="O138" s="10">
        <v>0</v>
      </c>
      <c r="P138" s="13">
        <v>0</v>
      </c>
      <c r="Q138" s="10">
        <v>0</v>
      </c>
      <c r="R138" s="10"/>
      <c r="S138" s="13">
        <v>0</v>
      </c>
      <c r="T138" s="10">
        <v>0</v>
      </c>
      <c r="U138" s="10"/>
      <c r="V138" s="37"/>
      <c r="W138" s="28" t="s">
        <v>21</v>
      </c>
      <c r="X138" s="37"/>
      <c r="Y138" s="37"/>
      <c r="Z138" s="28" t="s">
        <v>21</v>
      </c>
      <c r="AA138" s="28" t="s">
        <v>21</v>
      </c>
      <c r="AB138" s="37"/>
      <c r="AC138" s="40"/>
      <c r="AD138" s="221"/>
      <c r="AE138" s="333" t="s">
        <v>181</v>
      </c>
      <c r="AF138" s="198"/>
      <c r="AG138" s="407"/>
      <c r="AH138" s="407"/>
      <c r="AI138" s="236" t="s">
        <v>21</v>
      </c>
    </row>
    <row r="139" spans="1:35">
      <c r="A139" s="4"/>
      <c r="B139" s="381" t="s">
        <v>198</v>
      </c>
      <c r="C139" s="28"/>
      <c r="D139" s="500" t="s">
        <v>230</v>
      </c>
      <c r="E139" s="321" t="s">
        <v>28</v>
      </c>
      <c r="F139" s="198">
        <v>38.053158000000003</v>
      </c>
      <c r="G139" s="199">
        <v>23.839673000000001</v>
      </c>
      <c r="H139" s="442" t="s">
        <v>21</v>
      </c>
      <c r="I139" s="380">
        <v>2.2000000000000002</v>
      </c>
      <c r="J139" s="10"/>
      <c r="K139" s="10">
        <v>0</v>
      </c>
      <c r="L139" s="10"/>
      <c r="M139" s="380" t="s">
        <v>729</v>
      </c>
      <c r="N139" s="28" t="s">
        <v>21</v>
      </c>
      <c r="O139" s="10">
        <v>0</v>
      </c>
      <c r="P139" s="13">
        <v>0</v>
      </c>
      <c r="Q139" s="10">
        <v>0</v>
      </c>
      <c r="R139" s="10"/>
      <c r="S139" s="13">
        <v>0</v>
      </c>
      <c r="T139" s="10">
        <v>0</v>
      </c>
      <c r="U139" s="10"/>
      <c r="V139" s="29" t="s">
        <v>21</v>
      </c>
      <c r="W139" s="28" t="s">
        <v>21</v>
      </c>
      <c r="X139" s="28" t="s">
        <v>22</v>
      </c>
      <c r="Y139" s="28" t="s">
        <v>22</v>
      </c>
      <c r="Z139" s="28" t="s">
        <v>21</v>
      </c>
      <c r="AA139" s="28" t="s">
        <v>21</v>
      </c>
      <c r="AB139" s="28" t="s">
        <v>21</v>
      </c>
      <c r="AC139" s="30" t="s">
        <v>21</v>
      </c>
      <c r="AD139" s="221"/>
      <c r="AE139" s="333" t="s">
        <v>181</v>
      </c>
      <c r="AF139" s="198"/>
      <c r="AG139" s="408" t="s">
        <v>221</v>
      </c>
      <c r="AH139" s="469" t="s">
        <v>230</v>
      </c>
      <c r="AI139" s="482" t="s">
        <v>22</v>
      </c>
    </row>
    <row r="140" spans="1:35">
      <c r="A140" s="4">
        <v>2</v>
      </c>
      <c r="B140" s="10">
        <v>183.75</v>
      </c>
      <c r="C140" s="28" t="s">
        <v>47</v>
      </c>
      <c r="D140" s="17" t="s">
        <v>19</v>
      </c>
      <c r="E140" s="321" t="s">
        <v>28</v>
      </c>
      <c r="F140" s="198">
        <v>38.052741670000003</v>
      </c>
      <c r="G140" s="199">
        <v>23.83925833</v>
      </c>
      <c r="H140" s="322" t="s">
        <v>22</v>
      </c>
      <c r="I140" s="5">
        <v>2</v>
      </c>
      <c r="J140" s="8"/>
      <c r="K140" s="5">
        <v>1</v>
      </c>
      <c r="L140" s="5"/>
      <c r="M140" s="5">
        <v>180</v>
      </c>
      <c r="N140" s="28" t="s">
        <v>21</v>
      </c>
      <c r="O140" s="10">
        <v>0</v>
      </c>
      <c r="P140" s="13">
        <v>0</v>
      </c>
      <c r="Q140" s="10">
        <v>0</v>
      </c>
      <c r="R140" s="5"/>
      <c r="S140" s="35">
        <v>2</v>
      </c>
      <c r="T140" s="4">
        <v>1</v>
      </c>
      <c r="U140" s="5"/>
      <c r="V140" s="29" t="s">
        <v>21</v>
      </c>
      <c r="W140" s="28" t="s">
        <v>21</v>
      </c>
      <c r="X140" s="28" t="s">
        <v>22</v>
      </c>
      <c r="Y140" s="28" t="s">
        <v>22</v>
      </c>
      <c r="Z140" s="28" t="s">
        <v>21</v>
      </c>
      <c r="AA140" s="28" t="s">
        <v>21</v>
      </c>
      <c r="AB140" s="28" t="s">
        <v>21</v>
      </c>
      <c r="AC140" s="30" t="s">
        <v>21</v>
      </c>
      <c r="AD140" s="221"/>
      <c r="AE140" s="333" t="s">
        <v>181</v>
      </c>
      <c r="AF140" s="198"/>
      <c r="AG140" s="407"/>
      <c r="AH140" s="407"/>
      <c r="AI140" s="236" t="s">
        <v>21</v>
      </c>
    </row>
    <row r="141" spans="1:35">
      <c r="A141" s="485" t="s">
        <v>222</v>
      </c>
      <c r="B141" s="444"/>
      <c r="C141" s="444"/>
      <c r="D141" s="444"/>
      <c r="E141" s="366"/>
      <c r="F141" s="221"/>
      <c r="G141" s="255"/>
      <c r="H141" s="348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6"/>
      <c r="V141" s="366"/>
      <c r="W141" s="366"/>
      <c r="X141" s="366"/>
      <c r="Y141" s="366"/>
      <c r="Z141" s="366"/>
      <c r="AA141" s="366"/>
      <c r="AB141" s="366"/>
      <c r="AC141" s="366"/>
      <c r="AD141" s="477"/>
      <c r="AG141" s="470"/>
      <c r="AH141" s="470"/>
      <c r="AI141" s="248"/>
    </row>
    <row r="142" spans="1:35">
      <c r="A142" s="4">
        <v>1</v>
      </c>
      <c r="B142" s="10">
        <v>0</v>
      </c>
      <c r="C142" s="28" t="s">
        <v>41</v>
      </c>
      <c r="D142" s="17" t="s">
        <v>19</v>
      </c>
      <c r="E142" s="324" t="s">
        <v>20</v>
      </c>
      <c r="F142" s="198">
        <v>38.05324444</v>
      </c>
      <c r="G142" s="199">
        <v>23.837463889999999</v>
      </c>
      <c r="H142" s="322" t="s">
        <v>21</v>
      </c>
      <c r="I142" s="5">
        <v>2</v>
      </c>
      <c r="J142" s="8"/>
      <c r="K142" s="5">
        <v>1</v>
      </c>
      <c r="L142" s="5"/>
      <c r="M142" s="43"/>
      <c r="N142" s="28" t="s">
        <v>21</v>
      </c>
      <c r="O142" s="10">
        <v>0</v>
      </c>
      <c r="P142" s="13">
        <v>0</v>
      </c>
      <c r="Q142" s="10">
        <v>0</v>
      </c>
      <c r="R142" s="5"/>
      <c r="S142" s="35">
        <v>2</v>
      </c>
      <c r="T142" s="4">
        <v>1</v>
      </c>
      <c r="U142" s="5"/>
      <c r="V142" s="41"/>
      <c r="W142" s="28" t="s">
        <v>21</v>
      </c>
      <c r="X142" s="37"/>
      <c r="Y142" s="37"/>
      <c r="Z142" s="10" t="s">
        <v>21</v>
      </c>
      <c r="AA142" s="10" t="s">
        <v>21</v>
      </c>
      <c r="AB142" s="37"/>
      <c r="AC142" s="40"/>
      <c r="AD142" s="228"/>
      <c r="AE142" s="333" t="s">
        <v>181</v>
      </c>
      <c r="AF142" s="198"/>
      <c r="AG142" s="407"/>
      <c r="AH142" s="407"/>
      <c r="AI142" s="236" t="s">
        <v>21</v>
      </c>
    </row>
    <row r="143" spans="1:35">
      <c r="A143" s="4">
        <v>2</v>
      </c>
      <c r="B143" s="10">
        <v>148.27000000000001</v>
      </c>
      <c r="C143" s="28" t="s">
        <v>48</v>
      </c>
      <c r="D143" s="17" t="s">
        <v>19</v>
      </c>
      <c r="E143" s="324" t="s">
        <v>20</v>
      </c>
      <c r="F143" s="364">
        <v>38.053205560000002</v>
      </c>
      <c r="G143" s="361">
        <v>23.839163889999998</v>
      </c>
      <c r="H143" s="322" t="s">
        <v>22</v>
      </c>
      <c r="I143" s="5">
        <v>2</v>
      </c>
      <c r="J143" s="8"/>
      <c r="K143" s="5">
        <v>1</v>
      </c>
      <c r="L143" s="5"/>
      <c r="M143" s="5">
        <v>80</v>
      </c>
      <c r="N143" s="28" t="s">
        <v>21</v>
      </c>
      <c r="O143" s="10">
        <v>0</v>
      </c>
      <c r="P143" s="13">
        <v>0</v>
      </c>
      <c r="Q143" s="10">
        <v>0</v>
      </c>
      <c r="R143" s="5"/>
      <c r="S143" s="35">
        <v>2</v>
      </c>
      <c r="T143" s="4">
        <v>1</v>
      </c>
      <c r="U143" s="5"/>
      <c r="V143" s="28" t="s">
        <v>21</v>
      </c>
      <c r="W143" s="28" t="s">
        <v>21</v>
      </c>
      <c r="X143" s="28" t="s">
        <v>22</v>
      </c>
      <c r="Y143" s="28" t="s">
        <v>22</v>
      </c>
      <c r="Z143" s="10" t="s">
        <v>21</v>
      </c>
      <c r="AA143" s="10" t="s">
        <v>21</v>
      </c>
      <c r="AB143" s="28" t="s">
        <v>22</v>
      </c>
      <c r="AC143" s="30" t="s">
        <v>21</v>
      </c>
      <c r="AD143" s="228"/>
      <c r="AE143" s="333" t="s">
        <v>181</v>
      </c>
      <c r="AF143" s="198"/>
      <c r="AG143" s="407"/>
      <c r="AH143" s="407"/>
      <c r="AI143" s="236" t="s">
        <v>21</v>
      </c>
    </row>
    <row r="144" spans="1:35">
      <c r="A144" s="4"/>
      <c r="B144" s="10"/>
      <c r="C144" s="28"/>
      <c r="D144" s="17"/>
      <c r="E144" s="372"/>
      <c r="F144" s="364"/>
      <c r="G144" s="361"/>
      <c r="H144" s="322"/>
      <c r="I144" s="5"/>
      <c r="J144" s="8"/>
      <c r="K144" s="5"/>
      <c r="L144" s="5"/>
      <c r="M144" s="5"/>
      <c r="N144" s="28"/>
      <c r="O144" s="10"/>
      <c r="P144" s="13"/>
      <c r="Q144" s="10"/>
      <c r="R144" s="5"/>
      <c r="S144" s="35"/>
      <c r="T144" s="4"/>
      <c r="U144" s="5"/>
      <c r="V144" s="28"/>
      <c r="W144" s="28"/>
      <c r="X144" s="28"/>
      <c r="Y144" s="28"/>
      <c r="Z144" s="10"/>
      <c r="AA144" s="10"/>
      <c r="AB144" s="28"/>
      <c r="AC144" s="30"/>
      <c r="AD144" s="247"/>
      <c r="AE144" s="330"/>
    </row>
    <row r="145" spans="1:35">
      <c r="A145" s="4">
        <v>1</v>
      </c>
      <c r="B145" s="10">
        <v>0</v>
      </c>
      <c r="C145" s="28" t="s">
        <v>41</v>
      </c>
      <c r="D145" s="17" t="s">
        <v>19</v>
      </c>
      <c r="E145" s="321" t="s">
        <v>28</v>
      </c>
      <c r="F145" s="198">
        <v>38.05324444</v>
      </c>
      <c r="G145" s="199">
        <v>23.837463889999999</v>
      </c>
      <c r="H145" s="322" t="s">
        <v>21</v>
      </c>
      <c r="I145" s="5">
        <v>2</v>
      </c>
      <c r="J145" s="8"/>
      <c r="K145" s="5">
        <v>1</v>
      </c>
      <c r="L145" s="5"/>
      <c r="M145" s="43"/>
      <c r="N145" s="28" t="s">
        <v>21</v>
      </c>
      <c r="O145" s="10">
        <v>0</v>
      </c>
      <c r="P145" s="13">
        <v>0</v>
      </c>
      <c r="Q145" s="10">
        <v>0</v>
      </c>
      <c r="R145" s="5"/>
      <c r="S145" s="35">
        <v>2</v>
      </c>
      <c r="T145" s="4">
        <v>1</v>
      </c>
      <c r="U145" s="5"/>
      <c r="V145" s="41"/>
      <c r="W145" s="28" t="s">
        <v>21</v>
      </c>
      <c r="X145" s="37"/>
      <c r="Y145" s="37"/>
      <c r="Z145" s="10" t="s">
        <v>21</v>
      </c>
      <c r="AA145" s="10" t="s">
        <v>21</v>
      </c>
      <c r="AB145" s="37"/>
      <c r="AC145" s="40"/>
      <c r="AD145" s="221"/>
      <c r="AE145" s="333" t="s">
        <v>181</v>
      </c>
      <c r="AF145" s="198"/>
      <c r="AG145" s="407"/>
      <c r="AH145" s="407"/>
      <c r="AI145" s="236" t="s">
        <v>21</v>
      </c>
    </row>
    <row r="146" spans="1:35">
      <c r="A146" s="4">
        <v>2</v>
      </c>
      <c r="B146" s="10">
        <v>148.27000000000001</v>
      </c>
      <c r="C146" s="28" t="s">
        <v>48</v>
      </c>
      <c r="D146" s="17" t="s">
        <v>19</v>
      </c>
      <c r="E146" s="321" t="s">
        <v>28</v>
      </c>
      <c r="F146" s="198">
        <v>38.053205560000002</v>
      </c>
      <c r="G146" s="199">
        <v>23.839163889999998</v>
      </c>
      <c r="H146" s="322" t="s">
        <v>22</v>
      </c>
      <c r="I146" s="5">
        <v>2</v>
      </c>
      <c r="J146" s="8"/>
      <c r="K146" s="5">
        <v>1</v>
      </c>
      <c r="L146" s="5"/>
      <c r="M146" s="5">
        <v>80</v>
      </c>
      <c r="N146" s="28" t="s">
        <v>21</v>
      </c>
      <c r="O146" s="10">
        <v>0</v>
      </c>
      <c r="P146" s="13">
        <v>0</v>
      </c>
      <c r="Q146" s="10">
        <v>0</v>
      </c>
      <c r="R146" s="5"/>
      <c r="S146" s="35">
        <v>2</v>
      </c>
      <c r="T146" s="4">
        <v>1</v>
      </c>
      <c r="U146" s="5"/>
      <c r="V146" s="28" t="s">
        <v>21</v>
      </c>
      <c r="W146" s="28" t="s">
        <v>21</v>
      </c>
      <c r="X146" s="28" t="s">
        <v>22</v>
      </c>
      <c r="Y146" s="28" t="s">
        <v>22</v>
      </c>
      <c r="Z146" s="10" t="s">
        <v>21</v>
      </c>
      <c r="AA146" s="10" t="s">
        <v>21</v>
      </c>
      <c r="AB146" s="28" t="s">
        <v>22</v>
      </c>
      <c r="AC146" s="30" t="s">
        <v>21</v>
      </c>
      <c r="AD146" s="221"/>
      <c r="AE146" s="333" t="s">
        <v>181</v>
      </c>
      <c r="AF146" s="198"/>
      <c r="AG146" s="407"/>
      <c r="AH146" s="407"/>
      <c r="AI146" s="236" t="s">
        <v>21</v>
      </c>
    </row>
    <row r="147" spans="1:35">
      <c r="A147" s="485" t="s">
        <v>196</v>
      </c>
      <c r="B147" s="444"/>
      <c r="C147" s="444"/>
      <c r="D147" s="444"/>
      <c r="E147" s="366"/>
      <c r="F147" s="221"/>
      <c r="G147" s="255"/>
      <c r="H147" s="348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66"/>
      <c r="Z147" s="366"/>
      <c r="AA147" s="366"/>
      <c r="AB147" s="366"/>
      <c r="AC147" s="366"/>
      <c r="AD147" s="477"/>
      <c r="AG147" s="470"/>
      <c r="AH147" s="470"/>
      <c r="AI147" s="248"/>
    </row>
    <row r="148" spans="1:35">
      <c r="A148" s="4">
        <v>1</v>
      </c>
      <c r="B148" s="10">
        <v>0</v>
      </c>
      <c r="C148" s="28" t="s">
        <v>49</v>
      </c>
      <c r="D148" s="17" t="s">
        <v>19</v>
      </c>
      <c r="E148" s="324" t="s">
        <v>20</v>
      </c>
      <c r="F148" s="363">
        <v>38.054002779999998</v>
      </c>
      <c r="G148" s="588">
        <v>23.839061109999999</v>
      </c>
      <c r="H148" s="322" t="s">
        <v>21</v>
      </c>
      <c r="I148" s="10">
        <v>1</v>
      </c>
      <c r="J148" s="10"/>
      <c r="K148" s="10">
        <v>1</v>
      </c>
      <c r="L148" s="10"/>
      <c r="M148" s="34"/>
      <c r="N148" s="28" t="s">
        <v>21</v>
      </c>
      <c r="O148" s="10">
        <v>0</v>
      </c>
      <c r="P148" s="13">
        <v>0</v>
      </c>
      <c r="Q148" s="10">
        <v>0</v>
      </c>
      <c r="R148" s="10"/>
      <c r="S148" s="13">
        <v>1</v>
      </c>
      <c r="T148" s="10">
        <v>1</v>
      </c>
      <c r="U148" s="10"/>
      <c r="V148" s="37"/>
      <c r="W148" s="28" t="s">
        <v>21</v>
      </c>
      <c r="X148" s="37"/>
      <c r="Y148" s="37"/>
      <c r="Z148" s="10" t="s">
        <v>21</v>
      </c>
      <c r="AA148" s="10" t="s">
        <v>21</v>
      </c>
      <c r="AB148" s="34"/>
      <c r="AC148" s="38"/>
      <c r="AD148" s="228"/>
      <c r="AE148" s="333" t="s">
        <v>181</v>
      </c>
      <c r="AF148" s="198"/>
      <c r="AG148" s="407"/>
      <c r="AH148" s="407"/>
      <c r="AI148" s="236" t="s">
        <v>21</v>
      </c>
    </row>
    <row r="149" spans="1:35">
      <c r="A149" s="4"/>
      <c r="B149" s="10"/>
      <c r="C149" s="381" t="s">
        <v>198</v>
      </c>
      <c r="D149" s="501" t="s">
        <v>230</v>
      </c>
      <c r="E149" s="324" t="s">
        <v>20</v>
      </c>
      <c r="F149" s="363">
        <v>38.053987999999997</v>
      </c>
      <c r="G149" s="588">
        <v>23.838878000000001</v>
      </c>
      <c r="H149" s="370" t="s">
        <v>34</v>
      </c>
      <c r="I149" s="380">
        <v>1</v>
      </c>
      <c r="J149" s="10"/>
      <c r="K149" s="10">
        <v>1</v>
      </c>
      <c r="L149" s="10"/>
      <c r="M149" s="34"/>
      <c r="N149" s="28" t="s">
        <v>21</v>
      </c>
      <c r="O149" s="10">
        <v>0</v>
      </c>
      <c r="P149" s="13">
        <v>0</v>
      </c>
      <c r="Q149" s="10">
        <v>0</v>
      </c>
      <c r="R149" s="10"/>
      <c r="S149" s="13">
        <v>1</v>
      </c>
      <c r="T149" s="10">
        <v>1</v>
      </c>
      <c r="U149" s="10"/>
      <c r="V149" s="37"/>
      <c r="W149" s="28" t="s">
        <v>21</v>
      </c>
      <c r="X149" s="28" t="s">
        <v>22</v>
      </c>
      <c r="Y149" s="28" t="s">
        <v>22</v>
      </c>
      <c r="Z149" s="380" t="s">
        <v>21</v>
      </c>
      <c r="AA149" s="380" t="s">
        <v>21</v>
      </c>
      <c r="AB149" s="380" t="s">
        <v>22</v>
      </c>
      <c r="AC149" s="402" t="s">
        <v>22</v>
      </c>
      <c r="AD149" s="228"/>
      <c r="AE149" s="333" t="s">
        <v>181</v>
      </c>
      <c r="AF149" s="198"/>
      <c r="AG149" s="476" t="s">
        <v>224</v>
      </c>
      <c r="AH149" s="469" t="s">
        <v>230</v>
      </c>
      <c r="AI149" s="236" t="s">
        <v>21</v>
      </c>
    </row>
    <row r="150" spans="1:35">
      <c r="A150" s="4">
        <v>2</v>
      </c>
      <c r="B150" s="10">
        <v>117.43</v>
      </c>
      <c r="C150" s="28" t="s">
        <v>50</v>
      </c>
      <c r="D150" s="365" t="s">
        <v>191</v>
      </c>
      <c r="E150" s="324" t="s">
        <v>20</v>
      </c>
      <c r="F150" s="363">
        <v>38.053894440000001</v>
      </c>
      <c r="G150" s="588">
        <v>23.837761109999999</v>
      </c>
      <c r="H150" s="322" t="s">
        <v>22</v>
      </c>
      <c r="I150" s="10">
        <v>1</v>
      </c>
      <c r="J150" s="10"/>
      <c r="K150" s="10">
        <v>1</v>
      </c>
      <c r="L150" s="10"/>
      <c r="M150" s="10">
        <v>140</v>
      </c>
      <c r="N150" s="28" t="s">
        <v>21</v>
      </c>
      <c r="O150" s="10">
        <v>0</v>
      </c>
      <c r="P150" s="13">
        <v>0</v>
      </c>
      <c r="Q150" s="10">
        <v>0</v>
      </c>
      <c r="R150" s="10"/>
      <c r="S150" s="13">
        <v>1</v>
      </c>
      <c r="T150" s="10">
        <v>1</v>
      </c>
      <c r="U150" s="10"/>
      <c r="V150" s="28" t="s">
        <v>21</v>
      </c>
      <c r="W150" s="28" t="s">
        <v>21</v>
      </c>
      <c r="X150" s="28" t="s">
        <v>21</v>
      </c>
      <c r="Y150" s="28" t="s">
        <v>21</v>
      </c>
      <c r="Z150" s="10" t="s">
        <v>21</v>
      </c>
      <c r="AA150" s="10" t="s">
        <v>21</v>
      </c>
      <c r="AB150" s="28" t="s">
        <v>22</v>
      </c>
      <c r="AC150" s="12" t="s">
        <v>21</v>
      </c>
      <c r="AD150" s="228"/>
      <c r="AE150" s="333" t="s">
        <v>181</v>
      </c>
      <c r="AF150" s="198"/>
      <c r="AG150" s="407"/>
      <c r="AH150" s="407"/>
      <c r="AI150" s="236" t="s">
        <v>21</v>
      </c>
    </row>
    <row r="151" spans="1:35">
      <c r="A151" s="4"/>
      <c r="B151" s="10"/>
      <c r="C151" s="28"/>
      <c r="D151" s="365"/>
      <c r="E151" s="372"/>
      <c r="F151" s="363"/>
      <c r="G151" s="588"/>
      <c r="H151" s="322"/>
      <c r="I151" s="10"/>
      <c r="J151" s="10"/>
      <c r="K151" s="10"/>
      <c r="L151" s="10"/>
      <c r="M151" s="10"/>
      <c r="N151" s="28"/>
      <c r="O151" s="10"/>
      <c r="P151" s="13"/>
      <c r="Q151" s="10"/>
      <c r="R151" s="10"/>
      <c r="S151" s="13"/>
      <c r="T151" s="10"/>
      <c r="U151" s="10"/>
      <c r="V151" s="28"/>
      <c r="W151" s="28"/>
      <c r="X151" s="28"/>
      <c r="Y151" s="28"/>
      <c r="Z151" s="10"/>
      <c r="AA151" s="10"/>
      <c r="AB151" s="28"/>
      <c r="AC151" s="12"/>
      <c r="AD151" s="247"/>
      <c r="AE151" s="330"/>
    </row>
    <row r="152" spans="1:35">
      <c r="A152" s="4">
        <v>1</v>
      </c>
      <c r="B152" s="10">
        <v>0</v>
      </c>
      <c r="C152" s="28" t="s">
        <v>49</v>
      </c>
      <c r="D152" s="17" t="s">
        <v>19</v>
      </c>
      <c r="E152" s="321" t="s">
        <v>28</v>
      </c>
      <c r="F152" s="198">
        <v>38.054002779999998</v>
      </c>
      <c r="G152" s="199">
        <v>23.839061109999999</v>
      </c>
      <c r="H152" s="322" t="s">
        <v>21</v>
      </c>
      <c r="I152" s="5">
        <v>1</v>
      </c>
      <c r="J152" s="8"/>
      <c r="K152" s="5">
        <v>1</v>
      </c>
      <c r="L152" s="5"/>
      <c r="M152" s="43"/>
      <c r="N152" s="28" t="s">
        <v>21</v>
      </c>
      <c r="O152" s="10">
        <v>0</v>
      </c>
      <c r="P152" s="13">
        <v>0</v>
      </c>
      <c r="Q152" s="10">
        <v>0</v>
      </c>
      <c r="R152" s="5"/>
      <c r="S152" s="35">
        <v>1</v>
      </c>
      <c r="T152" s="4">
        <v>1</v>
      </c>
      <c r="U152" s="5"/>
      <c r="V152" s="37"/>
      <c r="W152" s="28" t="s">
        <v>21</v>
      </c>
      <c r="X152" s="37"/>
      <c r="Y152" s="37"/>
      <c r="Z152" s="10" t="s">
        <v>21</v>
      </c>
      <c r="AA152" s="10" t="s">
        <v>21</v>
      </c>
      <c r="AB152" s="34"/>
      <c r="AC152" s="38"/>
      <c r="AD152" s="221"/>
      <c r="AE152" s="333" t="s">
        <v>181</v>
      </c>
      <c r="AF152" s="198"/>
      <c r="AG152" s="407"/>
      <c r="AH152" s="407"/>
      <c r="AI152" s="236" t="s">
        <v>21</v>
      </c>
    </row>
    <row r="153" spans="1:35">
      <c r="A153" s="4"/>
      <c r="B153" s="10"/>
      <c r="C153" s="381" t="s">
        <v>198</v>
      </c>
      <c r="D153" s="500" t="s">
        <v>230</v>
      </c>
      <c r="E153" s="321" t="s">
        <v>28</v>
      </c>
      <c r="F153" s="198">
        <v>38.053800000000003</v>
      </c>
      <c r="G153" s="199">
        <v>23.838574999999999</v>
      </c>
      <c r="H153" s="251" t="s">
        <v>34</v>
      </c>
      <c r="I153" s="388">
        <v>1.8</v>
      </c>
      <c r="J153" s="8"/>
      <c r="K153" s="5">
        <v>0</v>
      </c>
      <c r="L153" s="5"/>
      <c r="M153" s="619" t="s">
        <v>730</v>
      </c>
      <c r="N153" s="28" t="s">
        <v>21</v>
      </c>
      <c r="O153" s="10">
        <v>0</v>
      </c>
      <c r="P153" s="13">
        <v>0</v>
      </c>
      <c r="Q153" s="10">
        <v>0</v>
      </c>
      <c r="R153" s="5"/>
      <c r="S153" s="35">
        <v>0</v>
      </c>
      <c r="T153" s="4">
        <v>0</v>
      </c>
      <c r="U153" s="5"/>
      <c r="V153" s="28" t="s">
        <v>21</v>
      </c>
      <c r="W153" s="28" t="s">
        <v>21</v>
      </c>
      <c r="X153" s="28" t="s">
        <v>22</v>
      </c>
      <c r="Y153" s="28" t="s">
        <v>22</v>
      </c>
      <c r="Z153" s="380" t="s">
        <v>21</v>
      </c>
      <c r="AA153" s="380" t="s">
        <v>21</v>
      </c>
      <c r="AB153" s="380" t="s">
        <v>21</v>
      </c>
      <c r="AC153" s="402" t="s">
        <v>21</v>
      </c>
      <c r="AD153" s="221"/>
      <c r="AE153" s="333" t="s">
        <v>181</v>
      </c>
      <c r="AF153" s="198"/>
      <c r="AG153" s="476" t="s">
        <v>223</v>
      </c>
      <c r="AH153" s="469" t="s">
        <v>230</v>
      </c>
      <c r="AI153" s="482" t="s">
        <v>22</v>
      </c>
    </row>
    <row r="154" spans="1:35">
      <c r="A154" s="4">
        <v>2</v>
      </c>
      <c r="B154" s="10">
        <v>117.43</v>
      </c>
      <c r="C154" s="28" t="s">
        <v>50</v>
      </c>
      <c r="D154" s="17" t="s">
        <v>19</v>
      </c>
      <c r="E154" s="321" t="s">
        <v>28</v>
      </c>
      <c r="F154" s="198">
        <v>38.053894440000001</v>
      </c>
      <c r="G154" s="199">
        <v>23.837761109999999</v>
      </c>
      <c r="H154" s="322" t="s">
        <v>22</v>
      </c>
      <c r="I154" s="5">
        <v>1</v>
      </c>
      <c r="J154" s="8"/>
      <c r="K154" s="5">
        <v>1</v>
      </c>
      <c r="L154" s="5"/>
      <c r="M154" s="5">
        <v>160</v>
      </c>
      <c r="N154" s="28" t="s">
        <v>21</v>
      </c>
      <c r="O154" s="10">
        <v>0</v>
      </c>
      <c r="P154" s="13">
        <v>0</v>
      </c>
      <c r="Q154" s="10">
        <v>0</v>
      </c>
      <c r="R154" s="5"/>
      <c r="S154" s="35">
        <v>1</v>
      </c>
      <c r="T154" s="4">
        <v>1</v>
      </c>
      <c r="U154" s="5"/>
      <c r="V154" s="28" t="s">
        <v>21</v>
      </c>
      <c r="W154" s="28" t="s">
        <v>21</v>
      </c>
      <c r="X154" s="28" t="s">
        <v>21</v>
      </c>
      <c r="Y154" s="28" t="s">
        <v>21</v>
      </c>
      <c r="Z154" s="10" t="s">
        <v>21</v>
      </c>
      <c r="AA154" s="10" t="s">
        <v>21</v>
      </c>
      <c r="AB154" s="28" t="s">
        <v>21</v>
      </c>
      <c r="AC154" s="12" t="s">
        <v>21</v>
      </c>
      <c r="AD154" s="221"/>
      <c r="AE154" s="333" t="s">
        <v>181</v>
      </c>
      <c r="AF154" s="198"/>
      <c r="AG154" s="407"/>
      <c r="AH154" s="407"/>
      <c r="AI154" s="236" t="s">
        <v>21</v>
      </c>
    </row>
    <row r="155" spans="1:35">
      <c r="A155" s="485" t="s">
        <v>322</v>
      </c>
      <c r="B155" s="444"/>
      <c r="C155" s="444"/>
      <c r="D155" s="444"/>
      <c r="E155" s="366"/>
      <c r="F155" s="221"/>
      <c r="G155" s="255"/>
      <c r="H155" s="348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  <c r="U155" s="366"/>
      <c r="V155" s="366"/>
      <c r="W155" s="366"/>
      <c r="X155" s="366"/>
      <c r="Y155" s="366"/>
      <c r="Z155" s="366"/>
      <c r="AA155" s="366"/>
      <c r="AB155" s="366"/>
      <c r="AC155" s="366"/>
      <c r="AD155" s="477"/>
      <c r="AG155" s="470"/>
      <c r="AH155" s="470"/>
      <c r="AI155" s="248"/>
    </row>
    <row r="156" spans="1:35">
      <c r="A156" s="4">
        <v>1</v>
      </c>
      <c r="B156" s="10">
        <v>0</v>
      </c>
      <c r="C156" s="28" t="s">
        <v>51</v>
      </c>
      <c r="D156" s="17" t="s">
        <v>19</v>
      </c>
      <c r="E156" s="324" t="s">
        <v>20</v>
      </c>
      <c r="F156" s="198">
        <v>38.052611110000001</v>
      </c>
      <c r="G156" s="199">
        <v>23.839099999999998</v>
      </c>
      <c r="H156" s="322" t="s">
        <v>21</v>
      </c>
      <c r="I156" s="10">
        <v>1</v>
      </c>
      <c r="J156" s="10"/>
      <c r="K156" s="10">
        <v>1</v>
      </c>
      <c r="L156" s="10"/>
      <c r="M156" s="34"/>
      <c r="N156" s="28" t="s">
        <v>21</v>
      </c>
      <c r="O156" s="10">
        <v>0</v>
      </c>
      <c r="P156" s="13">
        <v>1</v>
      </c>
      <c r="Q156" s="10">
        <v>1</v>
      </c>
      <c r="R156" s="10"/>
      <c r="S156" s="13">
        <v>3</v>
      </c>
      <c r="T156" s="10">
        <v>1</v>
      </c>
      <c r="U156" s="10"/>
      <c r="V156" s="37"/>
      <c r="W156" s="10" t="s">
        <v>21</v>
      </c>
      <c r="X156" s="37"/>
      <c r="Y156" s="37"/>
      <c r="Z156" s="10" t="s">
        <v>21</v>
      </c>
      <c r="AA156" s="10" t="s">
        <v>21</v>
      </c>
      <c r="AB156" s="37"/>
      <c r="AC156" s="40"/>
      <c r="AD156" s="228"/>
      <c r="AE156" s="333" t="s">
        <v>181</v>
      </c>
      <c r="AF156" s="198"/>
      <c r="AG156" s="407"/>
      <c r="AH156" s="407"/>
      <c r="AI156" s="236" t="s">
        <v>21</v>
      </c>
    </row>
    <row r="157" spans="1:35">
      <c r="A157" s="4">
        <v>2</v>
      </c>
      <c r="B157" s="10">
        <v>171.84</v>
      </c>
      <c r="C157" s="28" t="s">
        <v>52</v>
      </c>
      <c r="D157" s="17" t="s">
        <v>19</v>
      </c>
      <c r="E157" s="324" t="s">
        <v>20</v>
      </c>
      <c r="F157" s="198">
        <v>38.052805560000003</v>
      </c>
      <c r="G157" s="199">
        <v>23.837344439999999</v>
      </c>
      <c r="H157" s="322" t="s">
        <v>22</v>
      </c>
      <c r="I157" s="10">
        <v>1</v>
      </c>
      <c r="J157" s="10"/>
      <c r="K157" s="10">
        <v>1</v>
      </c>
      <c r="L157" s="10"/>
      <c r="M157" s="10">
        <v>140</v>
      </c>
      <c r="N157" s="28" t="s">
        <v>21</v>
      </c>
      <c r="O157" s="10">
        <v>0</v>
      </c>
      <c r="P157" s="13">
        <v>1</v>
      </c>
      <c r="Q157" s="10">
        <v>1</v>
      </c>
      <c r="R157" s="10"/>
      <c r="S157" s="13">
        <v>3</v>
      </c>
      <c r="T157" s="10">
        <v>1</v>
      </c>
      <c r="U157" s="10"/>
      <c r="V157" s="10" t="s">
        <v>21</v>
      </c>
      <c r="W157" s="10" t="s">
        <v>21</v>
      </c>
      <c r="X157" s="10" t="s">
        <v>22</v>
      </c>
      <c r="Y157" s="10" t="s">
        <v>22</v>
      </c>
      <c r="Z157" s="10" t="s">
        <v>21</v>
      </c>
      <c r="AA157" s="10" t="s">
        <v>21</v>
      </c>
      <c r="AB157" s="28" t="s">
        <v>22</v>
      </c>
      <c r="AC157" s="12" t="s">
        <v>21</v>
      </c>
      <c r="AD157" s="228"/>
      <c r="AE157" s="333" t="s">
        <v>181</v>
      </c>
      <c r="AF157" s="198"/>
      <c r="AG157" s="407"/>
      <c r="AH157" s="407"/>
      <c r="AI157" s="236" t="s">
        <v>21</v>
      </c>
    </row>
    <row r="159" spans="1:35">
      <c r="A159" s="4">
        <v>1</v>
      </c>
      <c r="B159" s="10">
        <v>0</v>
      </c>
      <c r="C159" s="28" t="s">
        <v>51</v>
      </c>
      <c r="D159" s="17" t="s">
        <v>19</v>
      </c>
      <c r="E159" s="321" t="s">
        <v>28</v>
      </c>
      <c r="F159" s="198">
        <v>38.052611110000001</v>
      </c>
      <c r="G159" s="199">
        <v>23.839099999999998</v>
      </c>
      <c r="H159" s="322" t="s">
        <v>21</v>
      </c>
      <c r="I159" s="5">
        <v>1</v>
      </c>
      <c r="J159" s="8"/>
      <c r="K159" s="5">
        <v>1</v>
      </c>
      <c r="L159" s="5"/>
      <c r="M159" s="33"/>
      <c r="N159" s="28" t="s">
        <v>21</v>
      </c>
      <c r="O159" s="10">
        <v>0</v>
      </c>
      <c r="P159" s="13">
        <v>1</v>
      </c>
      <c r="Q159" s="10">
        <v>1</v>
      </c>
      <c r="R159" s="5"/>
      <c r="S159" s="35">
        <v>4</v>
      </c>
      <c r="T159" s="4">
        <v>1</v>
      </c>
      <c r="U159" s="5"/>
      <c r="V159" s="37"/>
      <c r="W159" s="10" t="s">
        <v>22</v>
      </c>
      <c r="X159" s="37"/>
      <c r="Y159" s="37"/>
      <c r="Z159" s="10" t="s">
        <v>21</v>
      </c>
      <c r="AA159" s="10" t="s">
        <v>21</v>
      </c>
      <c r="AB159" s="37"/>
      <c r="AC159" s="40"/>
      <c r="AD159" s="221"/>
      <c r="AE159" s="333" t="s">
        <v>181</v>
      </c>
      <c r="AF159" s="198"/>
      <c r="AG159" s="407"/>
      <c r="AH159" s="407"/>
      <c r="AI159" s="236" t="s">
        <v>21</v>
      </c>
    </row>
    <row r="160" spans="1:35">
      <c r="A160" s="4">
        <v>2</v>
      </c>
      <c r="B160" s="10">
        <v>171.84</v>
      </c>
      <c r="C160" s="28" t="s">
        <v>52</v>
      </c>
      <c r="D160" s="17" t="s">
        <v>19</v>
      </c>
      <c r="E160" s="321" t="s">
        <v>28</v>
      </c>
      <c r="F160" s="198">
        <v>38.052805560000003</v>
      </c>
      <c r="G160" s="199">
        <v>23.837344439999999</v>
      </c>
      <c r="H160" s="322" t="s">
        <v>22</v>
      </c>
      <c r="I160" s="5">
        <v>1</v>
      </c>
      <c r="J160" s="8"/>
      <c r="K160" s="5">
        <v>1</v>
      </c>
      <c r="L160" s="5"/>
      <c r="M160" s="5">
        <v>160</v>
      </c>
      <c r="N160" s="28" t="s">
        <v>21</v>
      </c>
      <c r="O160" s="10">
        <v>0</v>
      </c>
      <c r="P160" s="13">
        <v>1</v>
      </c>
      <c r="Q160" s="10">
        <v>1</v>
      </c>
      <c r="R160" s="5"/>
      <c r="S160" s="35">
        <v>4</v>
      </c>
      <c r="T160" s="4">
        <v>1</v>
      </c>
      <c r="U160" s="5"/>
      <c r="V160" s="10" t="s">
        <v>21</v>
      </c>
      <c r="W160" s="10" t="s">
        <v>22</v>
      </c>
      <c r="X160" s="10" t="s">
        <v>22</v>
      </c>
      <c r="Y160" s="10" t="s">
        <v>22</v>
      </c>
      <c r="Z160" s="10" t="s">
        <v>21</v>
      </c>
      <c r="AA160" s="10" t="s">
        <v>21</v>
      </c>
      <c r="AB160" s="28" t="s">
        <v>21</v>
      </c>
      <c r="AC160" s="12" t="s">
        <v>21</v>
      </c>
      <c r="AD160" s="221"/>
      <c r="AE160" s="333" t="s">
        <v>181</v>
      </c>
      <c r="AF160" s="198"/>
      <c r="AG160" s="407"/>
      <c r="AH160" s="407"/>
      <c r="AI160" s="236" t="s">
        <v>21</v>
      </c>
    </row>
    <row r="161" spans="1:35">
      <c r="A161" s="485" t="s">
        <v>192</v>
      </c>
      <c r="B161" s="444"/>
      <c r="C161" s="444"/>
      <c r="D161" s="444"/>
      <c r="E161" s="366"/>
      <c r="F161" s="221"/>
      <c r="G161" s="255"/>
      <c r="H161" s="348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  <c r="U161" s="366"/>
      <c r="V161" s="366"/>
      <c r="W161" s="366"/>
      <c r="X161" s="366"/>
      <c r="Y161" s="366"/>
      <c r="Z161" s="366"/>
      <c r="AA161" s="366"/>
      <c r="AB161" s="366"/>
      <c r="AC161" s="366"/>
      <c r="AD161" s="477"/>
      <c r="AG161" s="470"/>
      <c r="AH161" s="470"/>
      <c r="AI161" s="248"/>
    </row>
    <row r="162" spans="1:35" s="379" customFormat="1">
      <c r="A162" s="375">
        <v>1</v>
      </c>
      <c r="B162" s="351">
        <v>0</v>
      </c>
      <c r="C162" s="449" t="s">
        <v>53</v>
      </c>
      <c r="D162" s="377" t="s">
        <v>19</v>
      </c>
      <c r="E162" s="450" t="s">
        <v>20</v>
      </c>
      <c r="F162" s="364">
        <v>38.051761110000001</v>
      </c>
      <c r="G162" s="361">
        <v>23.838613890000001</v>
      </c>
      <c r="H162" s="358" t="s">
        <v>21</v>
      </c>
      <c r="I162" s="351">
        <v>2</v>
      </c>
      <c r="J162" s="351"/>
      <c r="K162" s="351">
        <v>1</v>
      </c>
      <c r="L162" s="351"/>
      <c r="M162" s="451"/>
      <c r="N162" s="449" t="s">
        <v>21</v>
      </c>
      <c r="O162" s="351">
        <v>0</v>
      </c>
      <c r="P162" s="441">
        <v>0</v>
      </c>
      <c r="Q162" s="351">
        <v>0</v>
      </c>
      <c r="R162" s="351"/>
      <c r="S162" s="441">
        <v>0</v>
      </c>
      <c r="T162" s="351">
        <v>0</v>
      </c>
      <c r="U162" s="351"/>
      <c r="V162" s="440"/>
      <c r="W162" s="351" t="s">
        <v>21</v>
      </c>
      <c r="X162" s="452"/>
      <c r="Y162" s="452"/>
      <c r="Z162" s="351" t="s">
        <v>21</v>
      </c>
      <c r="AA162" s="351" t="s">
        <v>21</v>
      </c>
      <c r="AB162" s="27"/>
      <c r="AC162" s="453"/>
      <c r="AD162" s="475"/>
      <c r="AE162" s="364" t="s">
        <v>181</v>
      </c>
      <c r="AF162" s="364"/>
      <c r="AG162" s="469"/>
      <c r="AH162" s="469"/>
      <c r="AI162" s="236" t="s">
        <v>21</v>
      </c>
    </row>
    <row r="163" spans="1:35" s="343" customFormat="1">
      <c r="A163" s="336"/>
      <c r="B163" s="337"/>
      <c r="C163" s="390" t="s">
        <v>198</v>
      </c>
      <c r="D163" s="502" t="s">
        <v>230</v>
      </c>
      <c r="E163" s="324" t="s">
        <v>20</v>
      </c>
      <c r="F163" s="364">
        <v>38.051906000000002</v>
      </c>
      <c r="G163" s="361">
        <v>23.838024999999998</v>
      </c>
      <c r="H163" s="358" t="s">
        <v>34</v>
      </c>
      <c r="I163" s="351">
        <v>1.1000000000000001</v>
      </c>
      <c r="J163" s="351"/>
      <c r="K163" s="351">
        <v>3.6</v>
      </c>
      <c r="L163" s="337"/>
      <c r="M163" s="351">
        <v>100</v>
      </c>
      <c r="N163" s="351" t="s">
        <v>21</v>
      </c>
      <c r="O163" s="351">
        <v>0</v>
      </c>
      <c r="P163" s="441">
        <v>0</v>
      </c>
      <c r="Q163" s="351">
        <v>0</v>
      </c>
      <c r="R163" s="351"/>
      <c r="S163" s="441">
        <v>0</v>
      </c>
      <c r="T163" s="351">
        <v>0</v>
      </c>
      <c r="U163" s="337"/>
      <c r="V163" s="351" t="s">
        <v>21</v>
      </c>
      <c r="W163" s="351" t="s">
        <v>21</v>
      </c>
      <c r="X163" s="351" t="s">
        <v>22</v>
      </c>
      <c r="Y163" s="351" t="s">
        <v>22</v>
      </c>
      <c r="Z163" s="351" t="s">
        <v>21</v>
      </c>
      <c r="AA163" s="351" t="s">
        <v>21</v>
      </c>
      <c r="AB163" s="351" t="s">
        <v>21</v>
      </c>
      <c r="AC163" s="352" t="s">
        <v>21</v>
      </c>
      <c r="AD163" s="478"/>
      <c r="AE163" s="364" t="s">
        <v>181</v>
      </c>
      <c r="AF163" s="328"/>
      <c r="AG163" s="408" t="s">
        <v>225</v>
      </c>
      <c r="AH163" s="469" t="s">
        <v>230</v>
      </c>
      <c r="AI163" s="482" t="s">
        <v>22</v>
      </c>
    </row>
    <row r="164" spans="1:35">
      <c r="A164" s="4">
        <v>2</v>
      </c>
      <c r="B164" s="10">
        <v>132.88</v>
      </c>
      <c r="C164" s="28" t="s">
        <v>54</v>
      </c>
      <c r="D164" s="17" t="s">
        <v>19</v>
      </c>
      <c r="E164" s="324" t="s">
        <v>20</v>
      </c>
      <c r="F164" s="198">
        <v>38.051947220000002</v>
      </c>
      <c r="G164" s="199">
        <v>23.83710833</v>
      </c>
      <c r="H164" s="322" t="s">
        <v>22</v>
      </c>
      <c r="I164" s="10">
        <v>2</v>
      </c>
      <c r="J164" s="10"/>
      <c r="K164" s="10">
        <v>1</v>
      </c>
      <c r="L164" s="10"/>
      <c r="M164" s="10">
        <v>140</v>
      </c>
      <c r="N164" s="28" t="s">
        <v>21</v>
      </c>
      <c r="O164" s="10">
        <v>0</v>
      </c>
      <c r="P164" s="13">
        <v>0</v>
      </c>
      <c r="Q164" s="10">
        <v>0</v>
      </c>
      <c r="R164" s="10"/>
      <c r="S164" s="13">
        <v>0</v>
      </c>
      <c r="T164" s="10">
        <v>0</v>
      </c>
      <c r="U164" s="10"/>
      <c r="V164" s="10" t="s">
        <v>21</v>
      </c>
      <c r="W164" s="10" t="s">
        <v>21</v>
      </c>
      <c r="X164" s="10" t="s">
        <v>22</v>
      </c>
      <c r="Y164" s="10" t="s">
        <v>22</v>
      </c>
      <c r="Z164" s="10" t="s">
        <v>21</v>
      </c>
      <c r="AA164" s="10" t="s">
        <v>21</v>
      </c>
      <c r="AB164" s="28" t="s">
        <v>22</v>
      </c>
      <c r="AC164" s="12" t="s">
        <v>21</v>
      </c>
      <c r="AD164" s="228"/>
      <c r="AE164" s="333" t="s">
        <v>181</v>
      </c>
      <c r="AF164" s="198"/>
      <c r="AG164" s="407"/>
      <c r="AH164" s="407"/>
      <c r="AI164" s="236" t="s">
        <v>21</v>
      </c>
    </row>
    <row r="165" spans="1:35">
      <c r="A165" s="4"/>
      <c r="B165" s="10"/>
      <c r="C165" s="28"/>
      <c r="D165" s="17"/>
      <c r="E165" s="372"/>
      <c r="F165" s="198"/>
      <c r="G165" s="199"/>
      <c r="H165" s="322"/>
      <c r="I165" s="10"/>
      <c r="J165" s="10"/>
      <c r="K165" s="10"/>
      <c r="L165" s="10"/>
      <c r="M165" s="10"/>
      <c r="N165" s="28"/>
      <c r="O165" s="10"/>
      <c r="P165" s="13"/>
      <c r="Q165" s="10"/>
      <c r="R165" s="10"/>
      <c r="S165" s="13"/>
      <c r="T165" s="10"/>
      <c r="U165" s="10"/>
      <c r="V165" s="10"/>
      <c r="W165" s="10"/>
      <c r="X165" s="10"/>
      <c r="Y165" s="10"/>
      <c r="Z165" s="10"/>
      <c r="AA165" s="10"/>
      <c r="AB165" s="28"/>
      <c r="AC165" s="12"/>
      <c r="AD165" s="247"/>
      <c r="AE165" s="330"/>
    </row>
    <row r="166" spans="1:35">
      <c r="A166" s="4">
        <v>1</v>
      </c>
      <c r="B166" s="10">
        <v>0</v>
      </c>
      <c r="C166" s="28" t="s">
        <v>53</v>
      </c>
      <c r="D166" s="17" t="s">
        <v>19</v>
      </c>
      <c r="E166" s="321" t="s">
        <v>28</v>
      </c>
      <c r="F166" s="198">
        <v>38.051761110000001</v>
      </c>
      <c r="G166" s="199">
        <v>23.838613890000001</v>
      </c>
      <c r="H166" s="322" t="s">
        <v>21</v>
      </c>
      <c r="I166" s="10">
        <v>2</v>
      </c>
      <c r="J166" s="10"/>
      <c r="K166" s="10">
        <v>1</v>
      </c>
      <c r="L166" s="10"/>
      <c r="M166" s="34"/>
      <c r="N166" s="28" t="s">
        <v>21</v>
      </c>
      <c r="O166" s="10">
        <v>0</v>
      </c>
      <c r="P166" s="13">
        <v>0</v>
      </c>
      <c r="Q166" s="10">
        <v>0</v>
      </c>
      <c r="R166" s="10"/>
      <c r="S166" s="13">
        <v>0</v>
      </c>
      <c r="T166" s="10">
        <v>0</v>
      </c>
      <c r="U166" s="10"/>
      <c r="V166" s="9"/>
      <c r="W166" s="10" t="s">
        <v>21</v>
      </c>
      <c r="X166" s="11"/>
      <c r="Y166" s="11"/>
      <c r="Z166" s="10" t="s">
        <v>21</v>
      </c>
      <c r="AA166" s="10" t="s">
        <v>21</v>
      </c>
      <c r="AB166" s="37"/>
      <c r="AC166" s="40"/>
      <c r="AD166" s="228"/>
      <c r="AE166" s="333" t="s">
        <v>181</v>
      </c>
      <c r="AF166" s="198"/>
      <c r="AG166" s="407"/>
      <c r="AH166" s="407"/>
      <c r="AI166" s="236" t="s">
        <v>21</v>
      </c>
    </row>
    <row r="167" spans="1:35">
      <c r="A167" s="4"/>
      <c r="B167" s="10"/>
      <c r="C167" s="391" t="s">
        <v>198</v>
      </c>
      <c r="D167" s="501" t="s">
        <v>275</v>
      </c>
      <c r="E167" s="321" t="s">
        <v>28</v>
      </c>
      <c r="F167" s="198">
        <v>38.051966999999998</v>
      </c>
      <c r="G167" s="199">
        <v>23.837181999999999</v>
      </c>
      <c r="H167" s="322" t="s">
        <v>22</v>
      </c>
      <c r="I167" s="10">
        <v>2.6</v>
      </c>
      <c r="J167" s="10"/>
      <c r="K167" s="10">
        <v>5.0999999999999996</v>
      </c>
      <c r="L167" s="10"/>
      <c r="M167" s="380" t="s">
        <v>613</v>
      </c>
      <c r="N167" s="28" t="s">
        <v>21</v>
      </c>
      <c r="O167" s="10">
        <v>0</v>
      </c>
      <c r="P167" s="13">
        <v>0</v>
      </c>
      <c r="Q167" s="10">
        <v>0</v>
      </c>
      <c r="R167" s="10"/>
      <c r="S167" s="13">
        <v>0</v>
      </c>
      <c r="T167" s="10">
        <v>0</v>
      </c>
      <c r="U167" s="10"/>
      <c r="V167" s="380" t="s">
        <v>21</v>
      </c>
      <c r="W167" s="380" t="s">
        <v>21</v>
      </c>
      <c r="X167" s="380" t="s">
        <v>22</v>
      </c>
      <c r="Y167" s="380" t="s">
        <v>22</v>
      </c>
      <c r="Z167" s="380" t="s">
        <v>21</v>
      </c>
      <c r="AA167" s="380" t="s">
        <v>21</v>
      </c>
      <c r="AB167" s="28" t="s">
        <v>21</v>
      </c>
      <c r="AC167" s="30" t="s">
        <v>21</v>
      </c>
      <c r="AD167" s="228"/>
      <c r="AE167" s="333" t="s">
        <v>181</v>
      </c>
      <c r="AF167" s="198"/>
      <c r="AG167" s="408" t="s">
        <v>226</v>
      </c>
      <c r="AH167" s="492" t="s">
        <v>227</v>
      </c>
      <c r="AI167" s="490" t="s">
        <v>22</v>
      </c>
    </row>
    <row r="168" spans="1:35">
      <c r="A168" s="4">
        <v>2</v>
      </c>
      <c r="B168" s="10">
        <v>132.88</v>
      </c>
      <c r="C168" s="28" t="s">
        <v>54</v>
      </c>
      <c r="D168" s="17" t="s">
        <v>19</v>
      </c>
      <c r="E168" s="321" t="s">
        <v>28</v>
      </c>
      <c r="F168" s="198">
        <v>38.051947220000002</v>
      </c>
      <c r="G168" s="199">
        <v>23.83710833</v>
      </c>
      <c r="H168" s="322" t="s">
        <v>22</v>
      </c>
      <c r="I168" s="10">
        <v>2</v>
      </c>
      <c r="J168" s="10"/>
      <c r="K168" s="10">
        <v>1</v>
      </c>
      <c r="L168" s="10"/>
      <c r="M168" s="10">
        <v>120</v>
      </c>
      <c r="N168" s="28" t="s">
        <v>21</v>
      </c>
      <c r="O168" s="10">
        <v>0</v>
      </c>
      <c r="P168" s="13">
        <v>0</v>
      </c>
      <c r="Q168" s="10">
        <v>0</v>
      </c>
      <c r="R168" s="10"/>
      <c r="S168" s="13">
        <v>0</v>
      </c>
      <c r="T168" s="10">
        <v>0</v>
      </c>
      <c r="U168" s="10"/>
      <c r="V168" s="10" t="s">
        <v>21</v>
      </c>
      <c r="W168" s="10" t="s">
        <v>21</v>
      </c>
      <c r="X168" s="10" t="s">
        <v>22</v>
      </c>
      <c r="Y168" s="10" t="s">
        <v>22</v>
      </c>
      <c r="Z168" s="10" t="s">
        <v>21</v>
      </c>
      <c r="AA168" s="10" t="s">
        <v>21</v>
      </c>
      <c r="AB168" s="28" t="s">
        <v>21</v>
      </c>
      <c r="AC168" s="12" t="s">
        <v>21</v>
      </c>
      <c r="AD168" s="228"/>
      <c r="AE168" s="333" t="s">
        <v>181</v>
      </c>
      <c r="AF168" s="198"/>
      <c r="AG168" s="407"/>
      <c r="AH168" s="407"/>
      <c r="AI168" s="236" t="s">
        <v>21</v>
      </c>
    </row>
    <row r="169" spans="1:35">
      <c r="A169" s="485" t="s">
        <v>193</v>
      </c>
      <c r="B169" s="444"/>
      <c r="C169" s="444"/>
      <c r="D169" s="444"/>
      <c r="E169" s="366"/>
      <c r="F169" s="221"/>
      <c r="G169" s="255"/>
      <c r="H169" s="348"/>
      <c r="I169" s="366"/>
      <c r="J169" s="366"/>
      <c r="K169" s="366"/>
      <c r="L169" s="366"/>
      <c r="M169" s="366"/>
      <c r="N169" s="366"/>
      <c r="O169" s="366"/>
      <c r="P169" s="366"/>
      <c r="Q169" s="366"/>
      <c r="R169" s="366"/>
      <c r="S169" s="366"/>
      <c r="T169" s="366"/>
      <c r="U169" s="366"/>
      <c r="V169" s="366"/>
      <c r="W169" s="366"/>
      <c r="X169" s="366"/>
      <c r="Y169" s="366"/>
      <c r="Z169" s="366"/>
      <c r="AA169" s="366"/>
      <c r="AB169" s="366"/>
      <c r="AC169" s="366"/>
      <c r="AD169" s="477"/>
      <c r="AG169" s="470"/>
      <c r="AH169" s="470"/>
      <c r="AI169" s="248"/>
    </row>
    <row r="170" spans="1:35">
      <c r="A170" s="4">
        <v>1</v>
      </c>
      <c r="B170" s="10">
        <v>0</v>
      </c>
      <c r="C170" s="28" t="s">
        <v>55</v>
      </c>
      <c r="D170" s="17" t="s">
        <v>19</v>
      </c>
      <c r="E170" s="324" t="s">
        <v>20</v>
      </c>
      <c r="F170" s="198">
        <v>38.053266669999999</v>
      </c>
      <c r="G170" s="199">
        <v>23.841172220000001</v>
      </c>
      <c r="H170" s="322" t="s">
        <v>34</v>
      </c>
      <c r="I170" s="10">
        <v>1</v>
      </c>
      <c r="J170" s="10"/>
      <c r="K170" s="10">
        <v>1</v>
      </c>
      <c r="L170" s="10"/>
      <c r="M170" s="34"/>
      <c r="N170" s="10" t="s">
        <v>22</v>
      </c>
      <c r="O170" s="10">
        <v>1</v>
      </c>
      <c r="P170" s="13">
        <v>0</v>
      </c>
      <c r="Q170" s="10">
        <v>0</v>
      </c>
      <c r="R170" s="10"/>
      <c r="S170" s="13">
        <v>2</v>
      </c>
      <c r="T170" s="10">
        <v>1</v>
      </c>
      <c r="U170" s="10"/>
      <c r="V170" s="37"/>
      <c r="W170" s="10" t="s">
        <v>21</v>
      </c>
      <c r="X170" s="37"/>
      <c r="Y170" s="37"/>
      <c r="Z170" s="10" t="s">
        <v>21</v>
      </c>
      <c r="AA170" s="10" t="s">
        <v>21</v>
      </c>
      <c r="AB170" s="37"/>
      <c r="AC170" s="40"/>
      <c r="AD170" s="228"/>
      <c r="AE170" s="333" t="s">
        <v>181</v>
      </c>
      <c r="AF170" s="198"/>
      <c r="AG170" s="407"/>
      <c r="AH170" s="407"/>
      <c r="AI170" s="236" t="s">
        <v>21</v>
      </c>
    </row>
    <row r="171" spans="1:35">
      <c r="A171" s="4"/>
      <c r="B171" s="10"/>
      <c r="C171" s="391" t="s">
        <v>198</v>
      </c>
      <c r="D171" s="500" t="s">
        <v>230</v>
      </c>
      <c r="E171" s="324" t="s">
        <v>20</v>
      </c>
      <c r="F171" s="439">
        <v>38.053542999999998</v>
      </c>
      <c r="G171" s="587">
        <v>23.840484</v>
      </c>
      <c r="H171" s="322" t="s">
        <v>21</v>
      </c>
      <c r="I171" s="10">
        <v>1</v>
      </c>
      <c r="J171" s="10"/>
      <c r="K171" s="10">
        <v>0</v>
      </c>
      <c r="L171" s="10"/>
      <c r="M171" s="380" t="s">
        <v>731</v>
      </c>
      <c r="N171" s="380" t="s">
        <v>21</v>
      </c>
      <c r="O171" s="10">
        <v>0</v>
      </c>
      <c r="P171" s="13">
        <v>0</v>
      </c>
      <c r="Q171" s="10">
        <v>0</v>
      </c>
      <c r="R171" s="10"/>
      <c r="S171" s="13">
        <v>0</v>
      </c>
      <c r="T171" s="10">
        <v>0</v>
      </c>
      <c r="U171" s="10"/>
      <c r="V171" s="28" t="s">
        <v>21</v>
      </c>
      <c r="W171" s="380" t="s">
        <v>21</v>
      </c>
      <c r="X171" s="28" t="s">
        <v>22</v>
      </c>
      <c r="Y171" s="28" t="s">
        <v>22</v>
      </c>
      <c r="Z171" s="380" t="s">
        <v>21</v>
      </c>
      <c r="AA171" s="380" t="s">
        <v>21</v>
      </c>
      <c r="AB171" s="28" t="s">
        <v>21</v>
      </c>
      <c r="AC171" s="30" t="s">
        <v>21</v>
      </c>
      <c r="AD171" s="228"/>
      <c r="AE171" s="333" t="s">
        <v>181</v>
      </c>
      <c r="AF171" s="198"/>
      <c r="AG171" s="408" t="s">
        <v>229</v>
      </c>
      <c r="AH171" s="469" t="s">
        <v>230</v>
      </c>
      <c r="AI171" s="482" t="s">
        <v>22</v>
      </c>
    </row>
    <row r="172" spans="1:35">
      <c r="A172" s="4">
        <v>2</v>
      </c>
      <c r="B172" s="10">
        <v>89.68</v>
      </c>
      <c r="C172" s="28" t="s">
        <v>56</v>
      </c>
      <c r="D172" s="17" t="s">
        <v>19</v>
      </c>
      <c r="E172" s="324" t="s">
        <v>20</v>
      </c>
      <c r="F172" s="198">
        <v>38.053658329999998</v>
      </c>
      <c r="G172" s="199">
        <v>23.840274999999998</v>
      </c>
      <c r="H172" s="322" t="s">
        <v>34</v>
      </c>
      <c r="I172" s="10">
        <v>1</v>
      </c>
      <c r="J172" s="10"/>
      <c r="K172" s="10">
        <v>1</v>
      </c>
      <c r="L172" s="10"/>
      <c r="M172" s="10">
        <v>140</v>
      </c>
      <c r="N172" s="10" t="s">
        <v>22</v>
      </c>
      <c r="O172" s="10">
        <v>1</v>
      </c>
      <c r="P172" s="13">
        <v>0</v>
      </c>
      <c r="Q172" s="10">
        <v>0</v>
      </c>
      <c r="R172" s="10"/>
      <c r="S172" s="13">
        <v>2</v>
      </c>
      <c r="T172" s="10">
        <v>1</v>
      </c>
      <c r="U172" s="10"/>
      <c r="V172" s="28" t="s">
        <v>21</v>
      </c>
      <c r="W172" s="10" t="s">
        <v>21</v>
      </c>
      <c r="X172" s="10" t="s">
        <v>22</v>
      </c>
      <c r="Y172" s="10" t="s">
        <v>22</v>
      </c>
      <c r="Z172" s="10" t="s">
        <v>21</v>
      </c>
      <c r="AA172" s="10" t="s">
        <v>21</v>
      </c>
      <c r="AB172" s="28" t="s">
        <v>22</v>
      </c>
      <c r="AC172" s="12" t="s">
        <v>21</v>
      </c>
      <c r="AD172" s="228"/>
      <c r="AE172" s="333" t="s">
        <v>181</v>
      </c>
      <c r="AF172" s="198"/>
      <c r="AG172" s="407"/>
      <c r="AH172" s="407"/>
      <c r="AI172" s="236" t="s">
        <v>21</v>
      </c>
    </row>
    <row r="174" spans="1:35">
      <c r="A174" s="4">
        <v>1</v>
      </c>
      <c r="B174" s="10">
        <v>0</v>
      </c>
      <c r="C174" s="28" t="s">
        <v>55</v>
      </c>
      <c r="D174" s="17" t="s">
        <v>19</v>
      </c>
      <c r="E174" s="321" t="s">
        <v>28</v>
      </c>
      <c r="F174" s="198">
        <v>38.053266669999999</v>
      </c>
      <c r="G174" s="199">
        <v>23.841172220000001</v>
      </c>
      <c r="H174" s="322" t="s">
        <v>21</v>
      </c>
      <c r="I174" s="10">
        <v>1</v>
      </c>
      <c r="J174" s="10"/>
      <c r="K174" s="10">
        <v>1</v>
      </c>
      <c r="L174" s="5"/>
      <c r="M174" s="33"/>
      <c r="N174" s="10" t="s">
        <v>22</v>
      </c>
      <c r="O174" s="10">
        <v>1</v>
      </c>
      <c r="P174" s="13">
        <v>0</v>
      </c>
      <c r="Q174" s="10">
        <v>0</v>
      </c>
      <c r="R174" s="5"/>
      <c r="S174" s="35">
        <v>2</v>
      </c>
      <c r="T174" s="4">
        <v>1</v>
      </c>
      <c r="U174" s="5"/>
      <c r="V174" s="37"/>
      <c r="W174" s="10" t="s">
        <v>21</v>
      </c>
      <c r="X174" s="37"/>
      <c r="Y174" s="37"/>
      <c r="Z174" s="10" t="s">
        <v>21</v>
      </c>
      <c r="AA174" s="10" t="s">
        <v>21</v>
      </c>
      <c r="AB174" s="37"/>
      <c r="AC174" s="40"/>
      <c r="AD174" s="221"/>
      <c r="AE174" s="333" t="s">
        <v>181</v>
      </c>
      <c r="AF174" s="198"/>
      <c r="AG174" s="407"/>
      <c r="AH174" s="407"/>
      <c r="AI174" s="236" t="s">
        <v>21</v>
      </c>
    </row>
    <row r="175" spans="1:35">
      <c r="A175" s="4"/>
      <c r="B175" s="10"/>
      <c r="C175" s="391" t="s">
        <v>198</v>
      </c>
      <c r="D175" s="501" t="s">
        <v>89</v>
      </c>
      <c r="E175" s="321" t="s">
        <v>28</v>
      </c>
      <c r="F175" s="198">
        <v>38.053505999999999</v>
      </c>
      <c r="G175" s="199">
        <v>23.840817000000001</v>
      </c>
      <c r="H175" s="322"/>
      <c r="I175" s="10">
        <v>1</v>
      </c>
      <c r="J175" s="10"/>
      <c r="K175" s="10">
        <v>1.9</v>
      </c>
      <c r="L175" s="5"/>
      <c r="M175" s="388" t="s">
        <v>732</v>
      </c>
      <c r="N175" s="10" t="s">
        <v>21</v>
      </c>
      <c r="O175" s="10">
        <v>0</v>
      </c>
      <c r="P175" s="13">
        <v>0</v>
      </c>
      <c r="Q175" s="10">
        <v>0</v>
      </c>
      <c r="R175" s="5"/>
      <c r="S175" s="35">
        <v>0</v>
      </c>
      <c r="T175" s="4">
        <v>0</v>
      </c>
      <c r="U175" s="5"/>
      <c r="V175" s="28" t="s">
        <v>21</v>
      </c>
      <c r="W175" s="10" t="s">
        <v>21</v>
      </c>
      <c r="X175" s="28" t="s">
        <v>22</v>
      </c>
      <c r="Y175" s="28" t="s">
        <v>22</v>
      </c>
      <c r="Z175" s="10" t="s">
        <v>21</v>
      </c>
      <c r="AA175" s="10" t="s">
        <v>21</v>
      </c>
      <c r="AB175" s="37"/>
      <c r="AC175" s="40"/>
      <c r="AD175" s="221"/>
      <c r="AE175" s="333" t="s">
        <v>181</v>
      </c>
      <c r="AF175" s="198"/>
      <c r="AG175" s="408" t="s">
        <v>228</v>
      </c>
      <c r="AH175" s="499" t="s">
        <v>281</v>
      </c>
      <c r="AI175" s="236" t="s">
        <v>22</v>
      </c>
    </row>
    <row r="176" spans="1:35">
      <c r="A176" s="4">
        <v>2</v>
      </c>
      <c r="B176" s="10">
        <v>89.68</v>
      </c>
      <c r="C176" s="28" t="s">
        <v>56</v>
      </c>
      <c r="D176" s="17" t="s">
        <v>19</v>
      </c>
      <c r="E176" s="321" t="s">
        <v>28</v>
      </c>
      <c r="F176" s="198">
        <v>38.053658329999998</v>
      </c>
      <c r="G176" s="199">
        <v>23.840274999999998</v>
      </c>
      <c r="H176" s="322" t="s">
        <v>22</v>
      </c>
      <c r="I176" s="10">
        <v>1</v>
      </c>
      <c r="J176" s="10"/>
      <c r="K176" s="10">
        <v>1</v>
      </c>
      <c r="L176" s="5"/>
      <c r="M176" s="5">
        <v>140</v>
      </c>
      <c r="N176" s="10" t="s">
        <v>22</v>
      </c>
      <c r="O176" s="10">
        <v>1</v>
      </c>
      <c r="P176" s="13">
        <v>0</v>
      </c>
      <c r="Q176" s="10">
        <v>0</v>
      </c>
      <c r="R176" s="5"/>
      <c r="S176" s="35">
        <v>2</v>
      </c>
      <c r="T176" s="4">
        <v>1</v>
      </c>
      <c r="U176" s="5"/>
      <c r="V176" s="28" t="s">
        <v>21</v>
      </c>
      <c r="W176" s="10" t="s">
        <v>21</v>
      </c>
      <c r="X176" s="10" t="s">
        <v>22</v>
      </c>
      <c r="Y176" s="10" t="s">
        <v>22</v>
      </c>
      <c r="Z176" s="10" t="s">
        <v>21</v>
      </c>
      <c r="AA176" s="10" t="s">
        <v>21</v>
      </c>
      <c r="AB176" s="28" t="s">
        <v>22</v>
      </c>
      <c r="AC176" s="12" t="s">
        <v>21</v>
      </c>
      <c r="AD176" s="221"/>
      <c r="AE176" s="333" t="s">
        <v>181</v>
      </c>
      <c r="AF176" s="198"/>
      <c r="AG176" s="407"/>
      <c r="AH176" s="407"/>
      <c r="AI176" s="236" t="s">
        <v>21</v>
      </c>
    </row>
    <row r="177" spans="1:35">
      <c r="A177" s="485" t="s">
        <v>197</v>
      </c>
      <c r="B177" s="444"/>
      <c r="C177" s="444"/>
      <c r="D177" s="444"/>
      <c r="E177" s="366"/>
      <c r="F177" s="221"/>
      <c r="G177" s="255"/>
      <c r="H177" s="348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66"/>
      <c r="Z177" s="366"/>
      <c r="AA177" s="366"/>
      <c r="AB177" s="366"/>
      <c r="AC177" s="366"/>
      <c r="AD177" s="477"/>
      <c r="AG177" s="470"/>
      <c r="AH177" s="470"/>
      <c r="AI177" s="248"/>
    </row>
    <row r="178" spans="1:35">
      <c r="A178" s="4">
        <v>1</v>
      </c>
      <c r="B178" s="10">
        <v>0</v>
      </c>
      <c r="C178" s="28" t="s">
        <v>45</v>
      </c>
      <c r="D178" s="17" t="s">
        <v>19</v>
      </c>
      <c r="E178" s="324" t="s">
        <v>20</v>
      </c>
      <c r="F178" s="198">
        <v>38.053913889999997</v>
      </c>
      <c r="G178" s="199">
        <v>23.840666670000001</v>
      </c>
      <c r="H178" s="322" t="s">
        <v>21</v>
      </c>
      <c r="I178" s="10">
        <v>1</v>
      </c>
      <c r="J178" s="10"/>
      <c r="K178" s="10">
        <v>1</v>
      </c>
      <c r="L178" s="10"/>
      <c r="M178" s="34"/>
      <c r="N178" s="10" t="s">
        <v>22</v>
      </c>
      <c r="O178" s="10">
        <v>1</v>
      </c>
      <c r="P178" s="35">
        <v>0</v>
      </c>
      <c r="Q178" s="4">
        <v>0</v>
      </c>
      <c r="R178" s="10"/>
      <c r="S178" s="13">
        <v>1</v>
      </c>
      <c r="T178" s="10">
        <v>1</v>
      </c>
      <c r="U178" s="10"/>
      <c r="V178" s="37"/>
      <c r="W178" s="10" t="s">
        <v>21</v>
      </c>
      <c r="X178" s="37"/>
      <c r="Y178" s="37"/>
      <c r="Z178" s="10" t="s">
        <v>21</v>
      </c>
      <c r="AA178" s="10" t="s">
        <v>21</v>
      </c>
      <c r="AB178" s="37"/>
      <c r="AC178" s="40"/>
      <c r="AD178" s="228"/>
      <c r="AE178" s="333" t="s">
        <v>181</v>
      </c>
      <c r="AF178" s="198"/>
      <c r="AG178" s="407"/>
      <c r="AH178" s="407"/>
      <c r="AI178" s="236" t="s">
        <v>21</v>
      </c>
    </row>
    <row r="179" spans="1:35">
      <c r="A179" s="4">
        <v>2</v>
      </c>
      <c r="B179" s="10">
        <v>44.97</v>
      </c>
      <c r="C179" s="28" t="s">
        <v>56</v>
      </c>
      <c r="D179" s="17" t="s">
        <v>19</v>
      </c>
      <c r="E179" s="324" t="s">
        <v>20</v>
      </c>
      <c r="F179" s="198">
        <v>38.053658329999998</v>
      </c>
      <c r="G179" s="199">
        <v>23.840274999999998</v>
      </c>
      <c r="H179" s="322" t="s">
        <v>34</v>
      </c>
      <c r="I179" s="10">
        <v>1</v>
      </c>
      <c r="J179" s="10"/>
      <c r="K179" s="10">
        <v>1</v>
      </c>
      <c r="L179" s="10"/>
      <c r="M179" s="10">
        <v>140</v>
      </c>
      <c r="N179" s="10" t="s">
        <v>22</v>
      </c>
      <c r="O179" s="10">
        <v>1</v>
      </c>
      <c r="P179" s="35">
        <v>0</v>
      </c>
      <c r="Q179" s="4">
        <v>0</v>
      </c>
      <c r="R179" s="10"/>
      <c r="S179" s="13">
        <v>1</v>
      </c>
      <c r="T179" s="10">
        <v>1</v>
      </c>
      <c r="U179" s="10"/>
      <c r="V179" s="28" t="s">
        <v>21</v>
      </c>
      <c r="W179" s="10" t="s">
        <v>21</v>
      </c>
      <c r="X179" s="10" t="s">
        <v>22</v>
      </c>
      <c r="Y179" s="10" t="s">
        <v>22</v>
      </c>
      <c r="Z179" s="10" t="s">
        <v>21</v>
      </c>
      <c r="AA179" s="10" t="s">
        <v>21</v>
      </c>
      <c r="AB179" s="28" t="s">
        <v>22</v>
      </c>
      <c r="AC179" s="12" t="s">
        <v>21</v>
      </c>
      <c r="AD179" s="228"/>
      <c r="AE179" s="333" t="s">
        <v>181</v>
      </c>
      <c r="AF179" s="198"/>
      <c r="AG179" s="407"/>
      <c r="AH179" s="407"/>
      <c r="AI179" s="236" t="s">
        <v>21</v>
      </c>
    </row>
    <row r="180" spans="1:35">
      <c r="A180" s="4"/>
      <c r="B180" s="10"/>
      <c r="C180" s="28"/>
      <c r="D180" s="17"/>
      <c r="E180" s="372"/>
      <c r="F180" s="198"/>
      <c r="G180" s="199"/>
      <c r="H180" s="322"/>
      <c r="I180" s="10"/>
      <c r="J180" s="10"/>
      <c r="K180" s="10"/>
      <c r="L180" s="10"/>
      <c r="M180" s="10"/>
      <c r="N180" s="10"/>
      <c r="O180" s="10"/>
      <c r="P180" s="35"/>
      <c r="Q180" s="4"/>
      <c r="R180" s="10"/>
      <c r="S180" s="13"/>
      <c r="T180" s="10"/>
      <c r="U180" s="10"/>
      <c r="V180" s="28"/>
      <c r="W180" s="10"/>
      <c r="X180" s="10"/>
      <c r="Y180" s="10"/>
      <c r="Z180" s="10"/>
      <c r="AA180" s="10"/>
      <c r="AB180" s="28"/>
      <c r="AC180" s="12"/>
      <c r="AD180" s="247"/>
      <c r="AE180" s="330"/>
      <c r="AI180" s="442"/>
    </row>
    <row r="181" spans="1:35">
      <c r="A181" s="4">
        <v>1</v>
      </c>
      <c r="B181" s="10">
        <v>0</v>
      </c>
      <c r="C181" s="28" t="s">
        <v>45</v>
      </c>
      <c r="D181" s="17" t="s">
        <v>19</v>
      </c>
      <c r="E181" s="321" t="s">
        <v>28</v>
      </c>
      <c r="F181" s="198">
        <v>38.053913889999997</v>
      </c>
      <c r="G181" s="199">
        <v>23.840666670000001</v>
      </c>
      <c r="H181" s="322" t="s">
        <v>21</v>
      </c>
      <c r="I181" s="10">
        <v>1</v>
      </c>
      <c r="J181" s="10"/>
      <c r="K181" s="10">
        <v>1</v>
      </c>
      <c r="L181" s="5"/>
      <c r="M181" s="33"/>
      <c r="N181" s="10" t="s">
        <v>22</v>
      </c>
      <c r="O181" s="10">
        <v>1</v>
      </c>
      <c r="P181" s="13">
        <v>0</v>
      </c>
      <c r="Q181" s="10">
        <v>0</v>
      </c>
      <c r="R181" s="5"/>
      <c r="S181" s="35">
        <v>0</v>
      </c>
      <c r="T181" s="4">
        <v>0</v>
      </c>
      <c r="U181" s="5"/>
      <c r="V181" s="37"/>
      <c r="W181" s="10" t="s">
        <v>21</v>
      </c>
      <c r="X181" s="37"/>
      <c r="Y181" s="37"/>
      <c r="Z181" s="10" t="s">
        <v>21</v>
      </c>
      <c r="AA181" s="10" t="s">
        <v>21</v>
      </c>
      <c r="AB181" s="37"/>
      <c r="AC181" s="40"/>
      <c r="AD181" s="221"/>
      <c r="AE181" s="333" t="s">
        <v>181</v>
      </c>
      <c r="AF181" s="198"/>
      <c r="AG181" s="407"/>
      <c r="AH181" s="407"/>
      <c r="AI181" s="236" t="s">
        <v>21</v>
      </c>
    </row>
    <row r="182" spans="1:35">
      <c r="A182" s="4">
        <v>2</v>
      </c>
      <c r="B182" s="10">
        <v>44.97</v>
      </c>
      <c r="C182" s="28" t="s">
        <v>56</v>
      </c>
      <c r="D182" s="17" t="s">
        <v>19</v>
      </c>
      <c r="E182" s="321" t="s">
        <v>28</v>
      </c>
      <c r="F182" s="198">
        <v>38.053658329999998</v>
      </c>
      <c r="G182" s="199">
        <v>23.840274999999998</v>
      </c>
      <c r="H182" s="322" t="s">
        <v>22</v>
      </c>
      <c r="I182" s="10">
        <v>1</v>
      </c>
      <c r="J182" s="10"/>
      <c r="K182" s="10">
        <v>1</v>
      </c>
      <c r="L182" s="5"/>
      <c r="M182" s="5">
        <v>140</v>
      </c>
      <c r="N182" s="10" t="s">
        <v>22</v>
      </c>
      <c r="O182" s="10">
        <v>1</v>
      </c>
      <c r="P182" s="13">
        <v>0</v>
      </c>
      <c r="Q182" s="10">
        <v>0</v>
      </c>
      <c r="R182" s="5"/>
      <c r="S182" s="35">
        <v>0</v>
      </c>
      <c r="T182" s="4">
        <v>0</v>
      </c>
      <c r="U182" s="5"/>
      <c r="V182" s="28" t="s">
        <v>21</v>
      </c>
      <c r="W182" s="10" t="s">
        <v>21</v>
      </c>
      <c r="X182" s="10" t="s">
        <v>22</v>
      </c>
      <c r="Y182" s="10" t="s">
        <v>22</v>
      </c>
      <c r="Z182" s="10" t="s">
        <v>21</v>
      </c>
      <c r="AA182" s="10" t="s">
        <v>21</v>
      </c>
      <c r="AB182" s="28" t="s">
        <v>21</v>
      </c>
      <c r="AC182" s="12" t="s">
        <v>21</v>
      </c>
      <c r="AD182" s="221"/>
      <c r="AE182" s="333" t="s">
        <v>181</v>
      </c>
      <c r="AF182" s="198"/>
      <c r="AG182" s="407"/>
      <c r="AH182" s="407"/>
      <c r="AI182" s="236" t="s">
        <v>21</v>
      </c>
    </row>
    <row r="183" spans="1:35">
      <c r="A183" s="485" t="s">
        <v>194</v>
      </c>
      <c r="B183" s="444"/>
      <c r="C183" s="444"/>
      <c r="D183" s="444"/>
      <c r="E183" s="366"/>
      <c r="F183" s="221"/>
      <c r="G183" s="255"/>
      <c r="H183" s="348"/>
      <c r="I183" s="366"/>
      <c r="J183" s="366"/>
      <c r="K183" s="366"/>
      <c r="L183" s="366"/>
      <c r="M183" s="366"/>
      <c r="N183" s="366"/>
      <c r="O183" s="366"/>
      <c r="P183" s="366"/>
      <c r="Q183" s="366"/>
      <c r="R183" s="366"/>
      <c r="S183" s="366"/>
      <c r="T183" s="366"/>
      <c r="U183" s="366"/>
      <c r="V183" s="366"/>
      <c r="W183" s="366"/>
      <c r="X183" s="366"/>
      <c r="Y183" s="366"/>
      <c r="Z183" s="366"/>
      <c r="AA183" s="366"/>
      <c r="AB183" s="366"/>
      <c r="AC183" s="366"/>
      <c r="AD183" s="477"/>
      <c r="AG183" s="470"/>
      <c r="AH183" s="470"/>
      <c r="AI183" s="248"/>
    </row>
    <row r="184" spans="1:35">
      <c r="A184" s="4">
        <v>1</v>
      </c>
      <c r="B184" s="10">
        <v>0</v>
      </c>
      <c r="C184" s="28" t="s">
        <v>57</v>
      </c>
      <c r="D184" s="17" t="s">
        <v>19</v>
      </c>
      <c r="E184" s="324" t="s">
        <v>20</v>
      </c>
      <c r="F184" s="198">
        <v>38.054227779999998</v>
      </c>
      <c r="G184" s="199">
        <v>23.84062222</v>
      </c>
      <c r="H184" s="322" t="s">
        <v>34</v>
      </c>
      <c r="I184" s="10">
        <v>0</v>
      </c>
      <c r="J184" s="10"/>
      <c r="K184" s="10">
        <v>0</v>
      </c>
      <c r="L184" s="10"/>
      <c r="M184" s="34"/>
      <c r="N184" s="10" t="s">
        <v>21</v>
      </c>
      <c r="O184" s="10">
        <v>0</v>
      </c>
      <c r="P184" s="5">
        <v>0</v>
      </c>
      <c r="Q184" s="5">
        <v>0</v>
      </c>
      <c r="R184" s="10"/>
      <c r="S184" s="13">
        <v>2</v>
      </c>
      <c r="T184" s="10">
        <v>1</v>
      </c>
      <c r="U184" s="10"/>
      <c r="V184" s="37"/>
      <c r="W184" s="10" t="s">
        <v>21</v>
      </c>
      <c r="X184" s="37"/>
      <c r="Y184" s="37"/>
      <c r="Z184" s="10" t="s">
        <v>21</v>
      </c>
      <c r="AA184" s="10" t="s">
        <v>21</v>
      </c>
      <c r="AB184" s="37"/>
      <c r="AC184" s="40"/>
      <c r="AD184" s="228"/>
      <c r="AE184" s="333" t="s">
        <v>181</v>
      </c>
      <c r="AF184" s="198"/>
      <c r="AG184" s="407"/>
      <c r="AH184" s="407"/>
      <c r="AI184" s="236" t="s">
        <v>21</v>
      </c>
    </row>
    <row r="185" spans="1:35">
      <c r="A185" s="4"/>
      <c r="B185" s="10"/>
      <c r="C185" s="391" t="s">
        <v>198</v>
      </c>
      <c r="D185" s="500" t="s">
        <v>233</v>
      </c>
      <c r="E185" s="324" t="s">
        <v>20</v>
      </c>
      <c r="F185" s="198">
        <v>38.054298000000003</v>
      </c>
      <c r="G185" s="199">
        <v>23.840109000000002</v>
      </c>
      <c r="H185" s="322" t="s">
        <v>21</v>
      </c>
      <c r="I185" s="10">
        <v>0</v>
      </c>
      <c r="J185" s="10"/>
      <c r="K185" s="10">
        <v>0</v>
      </c>
      <c r="L185" s="10"/>
      <c r="M185" s="34"/>
      <c r="N185" s="380" t="s">
        <v>21</v>
      </c>
      <c r="O185" s="10">
        <v>0</v>
      </c>
      <c r="P185" s="5">
        <v>0</v>
      </c>
      <c r="Q185" s="5">
        <v>0</v>
      </c>
      <c r="R185" s="10"/>
      <c r="S185" s="13">
        <v>0</v>
      </c>
      <c r="T185" s="10">
        <v>0</v>
      </c>
      <c r="U185" s="10"/>
      <c r="V185" s="28" t="s">
        <v>21</v>
      </c>
      <c r="W185" s="380" t="s">
        <v>21</v>
      </c>
      <c r="X185" s="28" t="s">
        <v>22</v>
      </c>
      <c r="Y185" s="28" t="s">
        <v>22</v>
      </c>
      <c r="Z185" s="380" t="s">
        <v>21</v>
      </c>
      <c r="AA185" s="380" t="s">
        <v>21</v>
      </c>
      <c r="AB185" s="28" t="s">
        <v>21</v>
      </c>
      <c r="AC185" s="30" t="s">
        <v>21</v>
      </c>
      <c r="AD185" s="228"/>
      <c r="AE185" s="333" t="s">
        <v>181</v>
      </c>
      <c r="AF185" s="198"/>
      <c r="AG185" s="408" t="s">
        <v>232</v>
      </c>
      <c r="AH185" s="492" t="s">
        <v>233</v>
      </c>
      <c r="AI185" s="236" t="s">
        <v>21</v>
      </c>
    </row>
    <row r="186" spans="1:35">
      <c r="A186" s="4">
        <v>2</v>
      </c>
      <c r="B186" s="10">
        <v>141.15</v>
      </c>
      <c r="C186" s="28" t="s">
        <v>58</v>
      </c>
      <c r="D186" s="17" t="s">
        <v>19</v>
      </c>
      <c r="E186" s="324" t="s">
        <v>20</v>
      </c>
      <c r="F186" s="198">
        <v>38.054427779999997</v>
      </c>
      <c r="G186" s="199">
        <v>23.839061109999999</v>
      </c>
      <c r="H186" s="322" t="s">
        <v>34</v>
      </c>
      <c r="I186" s="10">
        <v>0</v>
      </c>
      <c r="J186" s="10"/>
      <c r="K186" s="10">
        <v>0</v>
      </c>
      <c r="L186" s="10"/>
      <c r="M186" s="10">
        <v>100</v>
      </c>
      <c r="N186" s="10" t="s">
        <v>21</v>
      </c>
      <c r="O186" s="10">
        <v>0</v>
      </c>
      <c r="P186" s="5">
        <v>0</v>
      </c>
      <c r="Q186" s="5">
        <v>0</v>
      </c>
      <c r="R186" s="10"/>
      <c r="S186" s="13">
        <v>2</v>
      </c>
      <c r="T186" s="10">
        <v>1</v>
      </c>
      <c r="U186" s="10"/>
      <c r="V186" s="28" t="s">
        <v>21</v>
      </c>
      <c r="W186" s="10" t="s">
        <v>21</v>
      </c>
      <c r="X186" s="10" t="s">
        <v>21</v>
      </c>
      <c r="Y186" s="10" t="s">
        <v>21</v>
      </c>
      <c r="Z186" s="10" t="s">
        <v>21</v>
      </c>
      <c r="AA186" s="10" t="s">
        <v>21</v>
      </c>
      <c r="AB186" s="10" t="s">
        <v>21</v>
      </c>
      <c r="AC186" s="12" t="s">
        <v>21</v>
      </c>
      <c r="AD186" s="228"/>
      <c r="AE186" s="333" t="s">
        <v>181</v>
      </c>
      <c r="AF186" s="198"/>
      <c r="AG186" s="407"/>
      <c r="AH186" s="407"/>
      <c r="AI186" s="236" t="s">
        <v>21</v>
      </c>
    </row>
    <row r="187" spans="1:35">
      <c r="A187" s="4"/>
      <c r="B187" s="10"/>
      <c r="C187" s="28"/>
      <c r="D187" s="17"/>
      <c r="E187" s="372"/>
      <c r="F187" s="198"/>
      <c r="G187" s="199"/>
      <c r="H187" s="322"/>
      <c r="I187" s="10"/>
      <c r="J187" s="10"/>
      <c r="K187" s="10"/>
      <c r="L187" s="10"/>
      <c r="M187" s="10"/>
      <c r="N187" s="10"/>
      <c r="O187" s="10"/>
      <c r="P187" s="5"/>
      <c r="Q187" s="5"/>
      <c r="R187" s="10"/>
      <c r="S187" s="13"/>
      <c r="T187" s="10"/>
      <c r="U187" s="10"/>
      <c r="V187" s="28"/>
      <c r="W187" s="10"/>
      <c r="X187" s="10"/>
      <c r="Y187" s="10"/>
      <c r="Z187" s="10"/>
      <c r="AA187" s="10"/>
      <c r="AB187" s="10"/>
      <c r="AC187" s="12"/>
      <c r="AD187" s="247"/>
      <c r="AE187" s="330"/>
    </row>
    <row r="188" spans="1:35">
      <c r="A188" s="4">
        <v>1</v>
      </c>
      <c r="B188" s="10">
        <v>0</v>
      </c>
      <c r="C188" s="28" t="s">
        <v>57</v>
      </c>
      <c r="D188" s="17" t="s">
        <v>19</v>
      </c>
      <c r="E188" s="321" t="s">
        <v>28</v>
      </c>
      <c r="F188" s="198">
        <v>38.054227779999998</v>
      </c>
      <c r="G188" s="199">
        <v>23.84062222</v>
      </c>
      <c r="H188" s="322" t="s">
        <v>21</v>
      </c>
      <c r="I188" s="10">
        <v>0</v>
      </c>
      <c r="J188" s="10"/>
      <c r="K188" s="10">
        <v>0</v>
      </c>
      <c r="L188" s="5"/>
      <c r="M188" s="33"/>
      <c r="N188" s="10" t="s">
        <v>21</v>
      </c>
      <c r="O188" s="10">
        <v>0</v>
      </c>
      <c r="P188" s="5">
        <v>0</v>
      </c>
      <c r="Q188" s="5">
        <v>0</v>
      </c>
      <c r="R188" s="5"/>
      <c r="S188" s="35">
        <v>0</v>
      </c>
      <c r="T188" s="4">
        <v>0</v>
      </c>
      <c r="U188" s="5"/>
      <c r="V188" s="37"/>
      <c r="W188" s="10" t="s">
        <v>21</v>
      </c>
      <c r="X188" s="34"/>
      <c r="Y188" s="34"/>
      <c r="Z188" s="10" t="s">
        <v>21</v>
      </c>
      <c r="AA188" s="10" t="s">
        <v>21</v>
      </c>
      <c r="AB188" s="37"/>
      <c r="AC188" s="38"/>
      <c r="AD188" s="221"/>
      <c r="AE188" s="333" t="s">
        <v>181</v>
      </c>
      <c r="AF188" s="198"/>
      <c r="AG188" s="407"/>
      <c r="AH188" s="407"/>
      <c r="AI188" s="236" t="s">
        <v>21</v>
      </c>
    </row>
    <row r="189" spans="1:35">
      <c r="A189" s="4"/>
      <c r="B189" s="10"/>
      <c r="C189" s="391" t="s">
        <v>198</v>
      </c>
      <c r="D189" s="503" t="s">
        <v>230</v>
      </c>
      <c r="E189" s="321" t="s">
        <v>28</v>
      </c>
      <c r="F189" s="17">
        <v>38.054304999999999</v>
      </c>
      <c r="G189" s="484">
        <v>23.840482000000002</v>
      </c>
      <c r="H189" s="322" t="s">
        <v>34</v>
      </c>
      <c r="I189" s="10">
        <v>0.6</v>
      </c>
      <c r="J189" s="10"/>
      <c r="K189" s="10">
        <v>0</v>
      </c>
      <c r="L189" s="5"/>
      <c r="M189" s="388" t="s">
        <v>733</v>
      </c>
      <c r="N189" s="380" t="s">
        <v>21</v>
      </c>
      <c r="O189" s="10">
        <v>0</v>
      </c>
      <c r="P189" s="5">
        <v>0</v>
      </c>
      <c r="Q189" s="5">
        <v>0</v>
      </c>
      <c r="R189" s="5"/>
      <c r="S189" s="35">
        <v>0</v>
      </c>
      <c r="T189" s="4">
        <v>0</v>
      </c>
      <c r="U189" s="5"/>
      <c r="V189" s="28" t="s">
        <v>21</v>
      </c>
      <c r="W189" s="380" t="s">
        <v>21</v>
      </c>
      <c r="X189" s="380" t="s">
        <v>22</v>
      </c>
      <c r="Y189" s="380" t="s">
        <v>22</v>
      </c>
      <c r="Z189" s="380" t="s">
        <v>21</v>
      </c>
      <c r="AA189" s="380" t="s">
        <v>21</v>
      </c>
      <c r="AB189" s="28" t="s">
        <v>21</v>
      </c>
      <c r="AC189" s="402" t="s">
        <v>21</v>
      </c>
      <c r="AD189" s="221"/>
      <c r="AE189" s="333" t="s">
        <v>181</v>
      </c>
      <c r="AF189" s="198"/>
      <c r="AG189" s="408" t="s">
        <v>231</v>
      </c>
      <c r="AH189" s="469" t="s">
        <v>230</v>
      </c>
      <c r="AI189" s="482" t="s">
        <v>22</v>
      </c>
    </row>
    <row r="190" spans="1:35">
      <c r="A190" s="4">
        <v>2</v>
      </c>
      <c r="B190" s="10">
        <v>141.15</v>
      </c>
      <c r="C190" s="28" t="s">
        <v>58</v>
      </c>
      <c r="D190" s="17" t="s">
        <v>19</v>
      </c>
      <c r="E190" s="321" t="s">
        <v>28</v>
      </c>
      <c r="F190" s="198">
        <v>38.054427779999997</v>
      </c>
      <c r="G190" s="199">
        <v>23.839061109999999</v>
      </c>
      <c r="H190" s="322" t="s">
        <v>22</v>
      </c>
      <c r="I190" s="10">
        <v>0</v>
      </c>
      <c r="J190" s="10"/>
      <c r="K190" s="10">
        <v>0</v>
      </c>
      <c r="L190" s="5"/>
      <c r="M190" s="5">
        <v>100</v>
      </c>
      <c r="N190" s="10" t="s">
        <v>21</v>
      </c>
      <c r="O190" s="10">
        <v>0</v>
      </c>
      <c r="P190" s="5">
        <v>0</v>
      </c>
      <c r="Q190" s="5">
        <v>0</v>
      </c>
      <c r="R190" s="5"/>
      <c r="S190" s="35">
        <v>0</v>
      </c>
      <c r="T190" s="4">
        <v>0</v>
      </c>
      <c r="U190" s="5"/>
      <c r="V190" s="28" t="s">
        <v>21</v>
      </c>
      <c r="W190" s="10" t="s">
        <v>21</v>
      </c>
      <c r="X190" s="10" t="s">
        <v>22</v>
      </c>
      <c r="Y190" s="10" t="s">
        <v>22</v>
      </c>
      <c r="Z190" s="10" t="s">
        <v>21</v>
      </c>
      <c r="AA190" s="10" t="s">
        <v>21</v>
      </c>
      <c r="AB190" s="28" t="s">
        <v>22</v>
      </c>
      <c r="AC190" s="30" t="s">
        <v>21</v>
      </c>
      <c r="AD190" s="221"/>
      <c r="AE190" s="333" t="s">
        <v>181</v>
      </c>
      <c r="AF190" s="198"/>
      <c r="AG190" s="407"/>
      <c r="AH190" s="407"/>
      <c r="AI190" s="236" t="s">
        <v>21</v>
      </c>
    </row>
    <row r="191" spans="1:35">
      <c r="A191" s="485" t="s">
        <v>195</v>
      </c>
      <c r="B191" s="444"/>
      <c r="C191" s="444"/>
      <c r="D191" s="444"/>
      <c r="E191" s="366"/>
      <c r="F191" s="221"/>
      <c r="G191" s="255"/>
      <c r="H191" s="348"/>
      <c r="I191" s="366"/>
      <c r="J191" s="366"/>
      <c r="K191" s="366"/>
      <c r="L191" s="366"/>
      <c r="M191" s="366"/>
      <c r="N191" s="366"/>
      <c r="O191" s="366"/>
      <c r="P191" s="366"/>
      <c r="Q191" s="366"/>
      <c r="R191" s="366"/>
      <c r="S191" s="366"/>
      <c r="T191" s="366"/>
      <c r="U191" s="366"/>
      <c r="V191" s="366"/>
      <c r="W191" s="366"/>
      <c r="X191" s="366"/>
      <c r="Y191" s="366"/>
      <c r="Z191" s="366"/>
      <c r="AA191" s="366"/>
      <c r="AB191" s="366"/>
      <c r="AC191" s="366"/>
      <c r="AD191" s="477"/>
      <c r="AG191" s="470"/>
      <c r="AH191" s="470"/>
      <c r="AI191" s="248"/>
    </row>
    <row r="192" spans="1:35">
      <c r="A192" s="4">
        <v>1</v>
      </c>
      <c r="B192" s="10">
        <v>0</v>
      </c>
      <c r="C192" s="28" t="s">
        <v>59</v>
      </c>
      <c r="D192" s="17" t="s">
        <v>19</v>
      </c>
      <c r="E192" s="324" t="s">
        <v>20</v>
      </c>
      <c r="F192" s="198">
        <v>38.054552780000002</v>
      </c>
      <c r="G192" s="199">
        <v>23.842161109999999</v>
      </c>
      <c r="H192" s="322" t="s">
        <v>21</v>
      </c>
      <c r="I192" s="5">
        <v>3</v>
      </c>
      <c r="J192" s="8"/>
      <c r="K192" s="5">
        <v>1</v>
      </c>
      <c r="L192" s="5"/>
      <c r="M192" s="34"/>
      <c r="N192" s="10" t="s">
        <v>21</v>
      </c>
      <c r="O192" s="10">
        <v>0</v>
      </c>
      <c r="P192" s="5">
        <v>0</v>
      </c>
      <c r="Q192" s="5">
        <v>0</v>
      </c>
      <c r="R192" s="10"/>
      <c r="S192" s="13">
        <v>0</v>
      </c>
      <c r="T192" s="10">
        <v>0</v>
      </c>
      <c r="U192" s="10"/>
      <c r="V192" s="37"/>
      <c r="W192" s="10" t="s">
        <v>21</v>
      </c>
      <c r="X192" s="37"/>
      <c r="Y192" s="37"/>
      <c r="Z192" s="10" t="s">
        <v>21</v>
      </c>
      <c r="AA192" s="10" t="s">
        <v>21</v>
      </c>
      <c r="AB192" s="37"/>
      <c r="AC192" s="40"/>
      <c r="AD192" s="228"/>
      <c r="AE192" s="333" t="s">
        <v>181</v>
      </c>
      <c r="AF192" s="198"/>
      <c r="AG192" s="407"/>
      <c r="AH192" s="407"/>
      <c r="AI192" s="236" t="s">
        <v>21</v>
      </c>
    </row>
    <row r="193" spans="1:35">
      <c r="A193" s="4"/>
      <c r="B193" s="10"/>
      <c r="C193" s="391" t="s">
        <v>198</v>
      </c>
      <c r="D193" s="500" t="s">
        <v>236</v>
      </c>
      <c r="E193" s="324" t="s">
        <v>20</v>
      </c>
      <c r="F193" s="198">
        <v>38.054025000000003</v>
      </c>
      <c r="G193" s="199">
        <v>23.842084</v>
      </c>
      <c r="H193" s="322" t="s">
        <v>34</v>
      </c>
      <c r="I193" s="5">
        <v>4.9000000000000004</v>
      </c>
      <c r="J193" s="8"/>
      <c r="K193" s="5">
        <v>2.7</v>
      </c>
      <c r="L193" s="5"/>
      <c r="M193" s="10">
        <v>57</v>
      </c>
      <c r="N193" s="380" t="s">
        <v>21</v>
      </c>
      <c r="O193" s="10">
        <v>0</v>
      </c>
      <c r="P193" s="5">
        <v>0</v>
      </c>
      <c r="Q193" s="5">
        <v>0</v>
      </c>
      <c r="R193" s="10"/>
      <c r="S193" s="13">
        <v>0</v>
      </c>
      <c r="T193" s="10">
        <v>0</v>
      </c>
      <c r="U193" s="10"/>
      <c r="V193" s="28" t="s">
        <v>21</v>
      </c>
      <c r="W193" s="380" t="s">
        <v>21</v>
      </c>
      <c r="X193" s="28" t="s">
        <v>22</v>
      </c>
      <c r="Y193" s="28" t="s">
        <v>22</v>
      </c>
      <c r="Z193" s="380" t="s">
        <v>21</v>
      </c>
      <c r="AA193" s="380" t="s">
        <v>21</v>
      </c>
      <c r="AB193" s="28" t="s">
        <v>21</v>
      </c>
      <c r="AC193" s="30" t="s">
        <v>21</v>
      </c>
      <c r="AD193" s="228"/>
      <c r="AE193" s="333" t="s">
        <v>181</v>
      </c>
      <c r="AF193" s="198"/>
      <c r="AG193" s="408" t="s">
        <v>234</v>
      </c>
      <c r="AH193" s="492" t="s">
        <v>236</v>
      </c>
      <c r="AI193" s="482" t="s">
        <v>22</v>
      </c>
    </row>
    <row r="194" spans="1:35">
      <c r="A194" s="4">
        <v>2</v>
      </c>
      <c r="B194" s="10">
        <v>80.88</v>
      </c>
      <c r="C194" s="28" t="s">
        <v>60</v>
      </c>
      <c r="D194" s="17" t="s">
        <v>19</v>
      </c>
      <c r="E194" s="324" t="s">
        <v>20</v>
      </c>
      <c r="F194" s="198">
        <v>38.053833330000003</v>
      </c>
      <c r="G194" s="199">
        <v>23.842011110000001</v>
      </c>
      <c r="H194" s="322" t="s">
        <v>22</v>
      </c>
      <c r="I194" s="5">
        <v>3</v>
      </c>
      <c r="J194" s="8"/>
      <c r="K194" s="5">
        <v>1</v>
      </c>
      <c r="L194" s="5"/>
      <c r="M194" s="10">
        <v>140</v>
      </c>
      <c r="N194" s="10" t="s">
        <v>21</v>
      </c>
      <c r="O194" s="10">
        <v>0</v>
      </c>
      <c r="P194" s="5">
        <v>0</v>
      </c>
      <c r="Q194" s="5">
        <v>0</v>
      </c>
      <c r="R194" s="10"/>
      <c r="S194" s="13">
        <v>0</v>
      </c>
      <c r="T194" s="10">
        <v>0</v>
      </c>
      <c r="U194" s="10"/>
      <c r="V194" s="10" t="s">
        <v>21</v>
      </c>
      <c r="W194" s="10" t="s">
        <v>21</v>
      </c>
      <c r="X194" s="10" t="s">
        <v>22</v>
      </c>
      <c r="Y194" s="10" t="s">
        <v>22</v>
      </c>
      <c r="Z194" s="10" t="s">
        <v>21</v>
      </c>
      <c r="AA194" s="10" t="s">
        <v>21</v>
      </c>
      <c r="AB194" s="10" t="s">
        <v>22</v>
      </c>
      <c r="AC194" s="12" t="s">
        <v>21</v>
      </c>
      <c r="AD194" s="228"/>
      <c r="AE194" s="333" t="s">
        <v>181</v>
      </c>
      <c r="AF194" s="198"/>
      <c r="AG194" s="407"/>
      <c r="AH194" s="407"/>
      <c r="AI194" s="236" t="s">
        <v>21</v>
      </c>
    </row>
    <row r="195" spans="1:35">
      <c r="A195" s="4"/>
      <c r="B195" s="10"/>
      <c r="C195" s="28"/>
      <c r="D195" s="17"/>
      <c r="E195" s="372"/>
      <c r="F195" s="198"/>
      <c r="G195" s="199"/>
      <c r="H195" s="322"/>
      <c r="I195" s="5"/>
      <c r="J195" s="8"/>
      <c r="K195" s="5"/>
      <c r="L195" s="5"/>
      <c r="M195" s="10"/>
      <c r="N195" s="10"/>
      <c r="O195" s="10"/>
      <c r="P195" s="5"/>
      <c r="Q195" s="5"/>
      <c r="R195" s="10"/>
      <c r="S195" s="13"/>
      <c r="T195" s="10"/>
      <c r="U195" s="10"/>
      <c r="V195" s="10"/>
      <c r="W195" s="10"/>
      <c r="X195" s="10"/>
      <c r="Y195" s="10"/>
      <c r="Z195" s="10"/>
      <c r="AA195" s="10"/>
      <c r="AB195" s="10"/>
      <c r="AC195" s="12"/>
      <c r="AD195" s="247"/>
      <c r="AE195" s="330" t="s">
        <v>181</v>
      </c>
    </row>
    <row r="196" spans="1:35">
      <c r="A196" s="4">
        <v>1</v>
      </c>
      <c r="B196" s="10">
        <v>0</v>
      </c>
      <c r="C196" s="28" t="s">
        <v>59</v>
      </c>
      <c r="D196" s="17" t="s">
        <v>19</v>
      </c>
      <c r="E196" s="321" t="s">
        <v>28</v>
      </c>
      <c r="F196" s="198">
        <v>38.054552780000002</v>
      </c>
      <c r="G196" s="199">
        <v>23.842161109999999</v>
      </c>
      <c r="H196" s="322" t="s">
        <v>21</v>
      </c>
      <c r="I196" s="5">
        <v>3</v>
      </c>
      <c r="J196" s="8"/>
      <c r="K196" s="5">
        <v>1</v>
      </c>
      <c r="L196" s="5"/>
      <c r="M196" s="34"/>
      <c r="N196" s="10" t="s">
        <v>21</v>
      </c>
      <c r="O196" s="10">
        <v>0</v>
      </c>
      <c r="P196" s="5">
        <v>0</v>
      </c>
      <c r="Q196" s="5">
        <v>0</v>
      </c>
      <c r="R196" s="10"/>
      <c r="S196" s="13">
        <v>0</v>
      </c>
      <c r="T196" s="10">
        <v>0</v>
      </c>
      <c r="U196" s="10"/>
      <c r="V196" s="37"/>
      <c r="W196" s="10" t="s">
        <v>21</v>
      </c>
      <c r="X196" s="37"/>
      <c r="Y196" s="37"/>
      <c r="Z196" s="10" t="s">
        <v>21</v>
      </c>
      <c r="AA196" s="10" t="s">
        <v>21</v>
      </c>
      <c r="AB196" s="37"/>
      <c r="AC196" s="40"/>
      <c r="AD196" s="221"/>
      <c r="AE196" s="333" t="s">
        <v>181</v>
      </c>
      <c r="AF196" s="198"/>
      <c r="AG196" s="407"/>
      <c r="AH196" s="407"/>
      <c r="AI196" s="236" t="s">
        <v>21</v>
      </c>
    </row>
    <row r="197" spans="1:35">
      <c r="A197" s="4"/>
      <c r="B197" s="10"/>
      <c r="C197" s="391" t="s">
        <v>198</v>
      </c>
      <c r="D197" s="500" t="s">
        <v>236</v>
      </c>
      <c r="E197" s="321" t="s">
        <v>28</v>
      </c>
      <c r="F197" s="198">
        <v>38.053905999999998</v>
      </c>
      <c r="G197" s="199">
        <v>23.841994</v>
      </c>
      <c r="H197" s="322" t="s">
        <v>34</v>
      </c>
      <c r="I197" s="5">
        <v>7.3</v>
      </c>
      <c r="J197" s="8"/>
      <c r="K197" s="5">
        <v>0</v>
      </c>
      <c r="L197" s="5"/>
      <c r="M197" s="10">
        <v>100</v>
      </c>
      <c r="N197" s="380" t="s">
        <v>21</v>
      </c>
      <c r="O197" s="10">
        <v>0</v>
      </c>
      <c r="P197" s="5">
        <v>0</v>
      </c>
      <c r="Q197" s="5">
        <v>0</v>
      </c>
      <c r="R197" s="10"/>
      <c r="S197" s="13">
        <v>0</v>
      </c>
      <c r="T197" s="10">
        <v>0</v>
      </c>
      <c r="U197" s="10"/>
      <c r="V197" s="28" t="s">
        <v>21</v>
      </c>
      <c r="W197" s="380" t="s">
        <v>21</v>
      </c>
      <c r="X197" s="28" t="s">
        <v>22</v>
      </c>
      <c r="Y197" s="28" t="s">
        <v>22</v>
      </c>
      <c r="Z197" s="380" t="s">
        <v>21</v>
      </c>
      <c r="AA197" s="380" t="s">
        <v>21</v>
      </c>
      <c r="AB197" s="28" t="s">
        <v>21</v>
      </c>
      <c r="AC197" s="30" t="s">
        <v>21</v>
      </c>
      <c r="AD197" s="221"/>
      <c r="AE197" s="333" t="s">
        <v>181</v>
      </c>
      <c r="AF197" s="198"/>
      <c r="AG197" s="408" t="s">
        <v>235</v>
      </c>
      <c r="AH197" s="492" t="s">
        <v>236</v>
      </c>
      <c r="AI197" s="482" t="s">
        <v>22</v>
      </c>
    </row>
    <row r="198" spans="1:35">
      <c r="A198" s="4">
        <v>2</v>
      </c>
      <c r="B198" s="10">
        <v>80.88</v>
      </c>
      <c r="C198" s="28" t="s">
        <v>60</v>
      </c>
      <c r="D198" s="17" t="s">
        <v>19</v>
      </c>
      <c r="E198" s="321" t="s">
        <v>28</v>
      </c>
      <c r="F198" s="198">
        <v>38.053833330000003</v>
      </c>
      <c r="G198" s="199">
        <v>23.842011110000001</v>
      </c>
      <c r="H198" s="322" t="s">
        <v>22</v>
      </c>
      <c r="I198" s="5">
        <v>3</v>
      </c>
      <c r="J198" s="8"/>
      <c r="K198" s="5">
        <v>1</v>
      </c>
      <c r="L198" s="5"/>
      <c r="M198" s="10">
        <v>140</v>
      </c>
      <c r="N198" s="10" t="s">
        <v>21</v>
      </c>
      <c r="O198" s="10">
        <v>0</v>
      </c>
      <c r="P198" s="5">
        <v>0</v>
      </c>
      <c r="Q198" s="5">
        <v>0</v>
      </c>
      <c r="R198" s="10"/>
      <c r="S198" s="13">
        <v>0</v>
      </c>
      <c r="T198" s="10">
        <v>0</v>
      </c>
      <c r="U198" s="10"/>
      <c r="V198" s="10" t="s">
        <v>21</v>
      </c>
      <c r="W198" s="10" t="s">
        <v>21</v>
      </c>
      <c r="X198" s="10" t="s">
        <v>22</v>
      </c>
      <c r="Y198" s="10" t="s">
        <v>22</v>
      </c>
      <c r="Z198" s="10" t="s">
        <v>21</v>
      </c>
      <c r="AA198" s="10" t="s">
        <v>21</v>
      </c>
      <c r="AB198" s="10" t="s">
        <v>22</v>
      </c>
      <c r="AC198" s="12" t="s">
        <v>21</v>
      </c>
      <c r="AD198" s="221"/>
      <c r="AE198" s="333" t="s">
        <v>181</v>
      </c>
      <c r="AF198" s="198"/>
      <c r="AG198" s="407"/>
      <c r="AH198" s="492" t="s">
        <v>237</v>
      </c>
      <c r="AI198" s="236" t="s">
        <v>21</v>
      </c>
    </row>
    <row r="199" spans="1:35">
      <c r="A199" s="20"/>
      <c r="B199" s="21"/>
      <c r="C199" s="22"/>
      <c r="D199" s="21"/>
      <c r="E199" s="21"/>
      <c r="F199" s="21"/>
      <c r="G199" s="21"/>
      <c r="H199" s="23"/>
      <c r="I199" s="21"/>
      <c r="J199" s="24"/>
      <c r="K199" s="21"/>
      <c r="L199" s="21"/>
      <c r="M199" s="21"/>
      <c r="N199" s="22"/>
      <c r="O199" s="22"/>
      <c r="P199" s="21"/>
      <c r="Q199" s="21"/>
      <c r="R199" s="21"/>
      <c r="S199" s="21"/>
      <c r="T199" s="21"/>
      <c r="U199" s="21"/>
      <c r="V199" s="21"/>
      <c r="W199" s="21"/>
      <c r="X199" s="22"/>
      <c r="Y199" s="22"/>
      <c r="Z199" s="22"/>
      <c r="AA199" s="22"/>
      <c r="AB199" s="22"/>
      <c r="AC199" s="247"/>
      <c r="AD199" s="255"/>
    </row>
    <row r="200" spans="1:35">
      <c r="A200" s="485" t="s">
        <v>62</v>
      </c>
      <c r="B200" s="444"/>
      <c r="C200" s="444"/>
      <c r="D200" s="444"/>
      <c r="E200" s="443"/>
      <c r="F200" s="21"/>
      <c r="G200" s="21"/>
      <c r="H200" s="23"/>
      <c r="I200" s="21"/>
      <c r="J200" s="24"/>
      <c r="K200" s="21"/>
      <c r="L200" s="21"/>
      <c r="M200" s="21"/>
      <c r="N200" s="22"/>
      <c r="O200" s="22"/>
      <c r="P200" s="21"/>
      <c r="Q200" s="21"/>
      <c r="R200" s="21"/>
      <c r="S200" s="21"/>
      <c r="T200" s="21"/>
      <c r="U200" s="21"/>
      <c r="V200" s="21"/>
      <c r="W200" s="21"/>
      <c r="X200" s="22"/>
      <c r="Y200" s="22"/>
      <c r="Z200" s="22"/>
      <c r="AA200" s="22"/>
      <c r="AB200" s="22"/>
      <c r="AC200" s="247"/>
      <c r="AD200" s="255"/>
    </row>
    <row r="201" spans="1:35" s="198" customFormat="1">
      <c r="A201" s="210">
        <v>1</v>
      </c>
      <c r="B201" s="211">
        <v>0</v>
      </c>
      <c r="C201" s="212" t="s">
        <v>18</v>
      </c>
      <c r="D201" s="213" t="s">
        <v>19</v>
      </c>
      <c r="E201" s="214" t="s">
        <v>20</v>
      </c>
      <c r="F201" s="331">
        <v>38.051335999999999</v>
      </c>
      <c r="G201" s="331">
        <v>23.832014999999998</v>
      </c>
      <c r="H201" s="216" t="s">
        <v>29</v>
      </c>
      <c r="I201" s="219">
        <v>2</v>
      </c>
      <c r="J201" s="217"/>
      <c r="K201" s="219">
        <v>0</v>
      </c>
      <c r="L201" s="211"/>
      <c r="M201" s="218"/>
      <c r="N201" s="219" t="s">
        <v>22</v>
      </c>
      <c r="O201" s="219">
        <v>1</v>
      </c>
      <c r="P201" s="219">
        <v>0</v>
      </c>
      <c r="Q201" s="219">
        <v>0</v>
      </c>
      <c r="R201" s="211"/>
      <c r="S201" s="219">
        <v>0</v>
      </c>
      <c r="T201" s="219">
        <v>0</v>
      </c>
      <c r="U201" s="211"/>
      <c r="V201" s="218"/>
      <c r="W201" s="220" t="s">
        <v>21</v>
      </c>
      <c r="X201" s="219" t="s">
        <v>22</v>
      </c>
      <c r="Y201" s="219" t="s">
        <v>22</v>
      </c>
      <c r="Z201" s="218"/>
      <c r="AA201" s="266"/>
      <c r="AB201" s="218"/>
      <c r="AC201" s="266"/>
      <c r="AD201" s="221"/>
      <c r="AE201" s="333" t="s">
        <v>181</v>
      </c>
      <c r="AG201" s="407"/>
      <c r="AH201" s="407"/>
      <c r="AI201" s="236" t="s">
        <v>21</v>
      </c>
    </row>
    <row r="202" spans="1:35" s="198" customFormat="1">
      <c r="A202" s="210">
        <v>2</v>
      </c>
      <c r="B202" s="211">
        <v>7</v>
      </c>
      <c r="C202" s="212" t="s">
        <v>23</v>
      </c>
      <c r="D202" s="282" t="s">
        <v>63</v>
      </c>
      <c r="E202" s="214" t="s">
        <v>25</v>
      </c>
      <c r="F202" s="211">
        <v>38.051391000000002</v>
      </c>
      <c r="G202" s="211">
        <v>23.832046999999999</v>
      </c>
      <c r="H202" s="216" t="s">
        <v>29</v>
      </c>
      <c r="I202" s="219">
        <v>2</v>
      </c>
      <c r="J202" s="217"/>
      <c r="K202" s="219">
        <v>0</v>
      </c>
      <c r="L202" s="211"/>
      <c r="M202" s="219">
        <v>157</v>
      </c>
      <c r="N202" s="220" t="s">
        <v>22</v>
      </c>
      <c r="O202" s="219">
        <v>1</v>
      </c>
      <c r="P202" s="219">
        <v>0</v>
      </c>
      <c r="Q202" s="219">
        <v>0</v>
      </c>
      <c r="R202" s="211"/>
      <c r="S202" s="219">
        <v>0</v>
      </c>
      <c r="T202" s="219">
        <v>0</v>
      </c>
      <c r="U202" s="211"/>
      <c r="V202" s="220" t="s">
        <v>21</v>
      </c>
      <c r="W202" s="219" t="s">
        <v>21</v>
      </c>
      <c r="X202" s="220" t="s">
        <v>22</v>
      </c>
      <c r="Y202" s="220" t="s">
        <v>22</v>
      </c>
      <c r="Z202" s="219" t="s">
        <v>21</v>
      </c>
      <c r="AA202" s="219" t="s">
        <v>21</v>
      </c>
      <c r="AB202" s="220" t="s">
        <v>21</v>
      </c>
      <c r="AC202" s="267" t="s">
        <v>21</v>
      </c>
      <c r="AD202" s="221"/>
      <c r="AE202" s="333" t="s">
        <v>181</v>
      </c>
      <c r="AG202" s="407"/>
      <c r="AH202" s="407"/>
      <c r="AI202" s="236" t="s">
        <v>21</v>
      </c>
    </row>
    <row r="203" spans="1:35" s="198" customFormat="1" ht="15.5" customHeight="1">
      <c r="A203" s="210">
        <v>3</v>
      </c>
      <c r="B203" s="223">
        <v>17.54</v>
      </c>
      <c r="C203" s="212" t="s">
        <v>26</v>
      </c>
      <c r="D203" s="504" t="s">
        <v>63</v>
      </c>
      <c r="E203" s="214" t="s">
        <v>25</v>
      </c>
      <c r="F203" s="211">
        <v>38.051482</v>
      </c>
      <c r="G203" s="211">
        <v>23.832083999999998</v>
      </c>
      <c r="H203" s="216" t="s">
        <v>34</v>
      </c>
      <c r="I203" s="219">
        <v>2</v>
      </c>
      <c r="J203" s="217"/>
      <c r="K203" s="219">
        <v>0</v>
      </c>
      <c r="L203" s="211"/>
      <c r="M203" s="218"/>
      <c r="N203" s="219" t="s">
        <v>21</v>
      </c>
      <c r="O203" s="219">
        <v>0</v>
      </c>
      <c r="P203" s="219">
        <v>0</v>
      </c>
      <c r="Q203" s="219">
        <v>0</v>
      </c>
      <c r="R203" s="211"/>
      <c r="S203" s="219">
        <v>1</v>
      </c>
      <c r="T203" s="219">
        <v>2</v>
      </c>
      <c r="U203" s="211"/>
      <c r="V203" s="218"/>
      <c r="W203" s="219" t="s">
        <v>21</v>
      </c>
      <c r="X203" s="218"/>
      <c r="Y203" s="218"/>
      <c r="Z203" s="219" t="s">
        <v>21</v>
      </c>
      <c r="AA203" s="219" t="s">
        <v>21</v>
      </c>
      <c r="AB203" s="218"/>
      <c r="AC203" s="266"/>
      <c r="AD203" s="221"/>
      <c r="AE203" s="333" t="s">
        <v>181</v>
      </c>
      <c r="AG203" s="407"/>
      <c r="AH203" s="407"/>
      <c r="AI203" s="236" t="s">
        <v>21</v>
      </c>
    </row>
    <row r="204" spans="1:35" s="198" customFormat="1" ht="15.75" customHeight="1">
      <c r="A204" s="210">
        <v>4</v>
      </c>
      <c r="B204" s="211">
        <v>89</v>
      </c>
      <c r="C204" s="220" t="s">
        <v>31</v>
      </c>
      <c r="D204" s="213" t="s">
        <v>19</v>
      </c>
      <c r="E204" s="214" t="s">
        <v>25</v>
      </c>
      <c r="F204" s="211">
        <v>38.052078999999999</v>
      </c>
      <c r="G204" s="211">
        <v>23.832356999999998</v>
      </c>
      <c r="H204" s="220" t="s">
        <v>34</v>
      </c>
      <c r="I204" s="219">
        <v>2</v>
      </c>
      <c r="J204" s="211"/>
      <c r="K204" s="219">
        <v>0</v>
      </c>
      <c r="L204" s="211"/>
      <c r="M204" s="219">
        <v>220</v>
      </c>
      <c r="N204" s="220" t="s">
        <v>21</v>
      </c>
      <c r="O204" s="219">
        <v>0</v>
      </c>
      <c r="P204" s="219">
        <v>1</v>
      </c>
      <c r="Q204" s="219">
        <v>2</v>
      </c>
      <c r="R204" s="211"/>
      <c r="S204" s="219">
        <v>0</v>
      </c>
      <c r="T204" s="219">
        <v>0</v>
      </c>
      <c r="U204" s="211"/>
      <c r="V204" s="220" t="s">
        <v>21</v>
      </c>
      <c r="W204" s="219" t="s">
        <v>21</v>
      </c>
      <c r="X204" s="220" t="s">
        <v>22</v>
      </c>
      <c r="Y204" s="220" t="s">
        <v>22</v>
      </c>
      <c r="Z204" s="220" t="s">
        <v>22</v>
      </c>
      <c r="AA204" s="220" t="s">
        <v>22</v>
      </c>
      <c r="AB204" s="220" t="s">
        <v>21</v>
      </c>
      <c r="AC204" s="268" t="s">
        <v>21</v>
      </c>
      <c r="AD204" s="221"/>
      <c r="AE204" s="333" t="s">
        <v>181</v>
      </c>
      <c r="AG204" s="407"/>
      <c r="AH204" s="407"/>
      <c r="AI204" s="236" t="s">
        <v>21</v>
      </c>
    </row>
    <row r="205" spans="1:35" s="198" customFormat="1" ht="15.75" customHeight="1">
      <c r="A205" s="210">
        <v>5</v>
      </c>
      <c r="B205" s="211">
        <v>96.45</v>
      </c>
      <c r="C205" s="220" t="s">
        <v>33</v>
      </c>
      <c r="D205" s="213" t="s">
        <v>19</v>
      </c>
      <c r="E205" s="214" t="s">
        <v>25</v>
      </c>
      <c r="F205" s="211">
        <v>38.052145000000003</v>
      </c>
      <c r="G205" s="211">
        <v>23.83239</v>
      </c>
      <c r="H205" s="220" t="s">
        <v>22</v>
      </c>
      <c r="I205" s="219">
        <v>2</v>
      </c>
      <c r="J205" s="211"/>
      <c r="K205" s="219">
        <v>1.3</v>
      </c>
      <c r="L205" s="211"/>
      <c r="M205" s="219">
        <v>234</v>
      </c>
      <c r="N205" s="220" t="s">
        <v>21</v>
      </c>
      <c r="O205" s="219">
        <v>1</v>
      </c>
      <c r="P205" s="219">
        <v>1</v>
      </c>
      <c r="Q205" s="219">
        <v>2</v>
      </c>
      <c r="R205" s="211"/>
      <c r="S205" s="219">
        <v>0</v>
      </c>
      <c r="T205" s="219">
        <v>0</v>
      </c>
      <c r="U205" s="211"/>
      <c r="V205" s="218"/>
      <c r="W205" s="220" t="s">
        <v>21</v>
      </c>
      <c r="X205" s="218"/>
      <c r="Y205" s="218"/>
      <c r="Z205" s="219" t="s">
        <v>21</v>
      </c>
      <c r="AA205" s="219" t="s">
        <v>21</v>
      </c>
      <c r="AB205" s="218"/>
      <c r="AC205" s="266"/>
      <c r="AD205" s="221"/>
      <c r="AE205" s="333" t="s">
        <v>181</v>
      </c>
      <c r="AG205" s="492" t="s">
        <v>238</v>
      </c>
      <c r="AH205" s="407"/>
      <c r="AI205" s="236" t="s">
        <v>22</v>
      </c>
    </row>
    <row r="206" spans="1:35" s="364" customFormat="1" ht="15.75" customHeight="1">
      <c r="A206" s="392">
        <v>6</v>
      </c>
      <c r="B206" s="393">
        <v>122.74</v>
      </c>
      <c r="C206" s="394" t="s">
        <v>64</v>
      </c>
      <c r="D206" s="505" t="s">
        <v>65</v>
      </c>
      <c r="E206" s="395" t="s">
        <v>25</v>
      </c>
      <c r="F206" s="393">
        <v>38.052365999999999</v>
      </c>
      <c r="G206" s="393">
        <v>23.832501000000001</v>
      </c>
      <c r="H206" s="394" t="s">
        <v>22</v>
      </c>
      <c r="I206" s="394">
        <v>2</v>
      </c>
      <c r="J206" s="393"/>
      <c r="K206" s="394">
        <v>0</v>
      </c>
      <c r="L206" s="393"/>
      <c r="M206" s="394">
        <v>270</v>
      </c>
      <c r="N206" s="394" t="s">
        <v>21</v>
      </c>
      <c r="O206" s="394">
        <v>0</v>
      </c>
      <c r="P206" s="394">
        <v>0</v>
      </c>
      <c r="Q206" s="394">
        <v>0</v>
      </c>
      <c r="R206" s="393"/>
      <c r="S206" s="394">
        <v>1</v>
      </c>
      <c r="T206" s="394">
        <v>1</v>
      </c>
      <c r="U206" s="393"/>
      <c r="V206" s="394" t="s">
        <v>21</v>
      </c>
      <c r="W206" s="394" t="s">
        <v>21</v>
      </c>
      <c r="X206" s="394" t="s">
        <v>22</v>
      </c>
      <c r="Y206" s="394" t="s">
        <v>22</v>
      </c>
      <c r="Z206" s="394" t="s">
        <v>21</v>
      </c>
      <c r="AA206" s="394" t="s">
        <v>21</v>
      </c>
      <c r="AB206" s="394" t="s">
        <v>21</v>
      </c>
      <c r="AC206" s="396" t="s">
        <v>21</v>
      </c>
      <c r="AD206" s="467"/>
      <c r="AE206" s="364" t="s">
        <v>181</v>
      </c>
      <c r="AG206" s="469"/>
      <c r="AH206" s="469"/>
      <c r="AI206" s="236" t="s">
        <v>21</v>
      </c>
    </row>
    <row r="207" spans="1:35" s="198" customFormat="1" ht="15.75" customHeight="1">
      <c r="A207" s="210">
        <v>7</v>
      </c>
      <c r="B207" s="211">
        <v>169.8</v>
      </c>
      <c r="C207" s="220" t="s">
        <v>66</v>
      </c>
      <c r="D207" s="213" t="s">
        <v>19</v>
      </c>
      <c r="E207" s="214" t="s">
        <v>25</v>
      </c>
      <c r="F207" s="211">
        <v>38.052773000000002</v>
      </c>
      <c r="G207" s="211">
        <v>23.832685000000001</v>
      </c>
      <c r="H207" s="220" t="s">
        <v>34</v>
      </c>
      <c r="I207" s="219">
        <v>2</v>
      </c>
      <c r="J207" s="211"/>
      <c r="K207" s="219">
        <v>0</v>
      </c>
      <c r="L207" s="211"/>
      <c r="M207" s="219">
        <v>270</v>
      </c>
      <c r="N207" s="220" t="s">
        <v>21</v>
      </c>
      <c r="O207" s="219">
        <v>0</v>
      </c>
      <c r="P207" s="219">
        <v>1</v>
      </c>
      <c r="Q207" s="219">
        <v>2</v>
      </c>
      <c r="R207" s="211"/>
      <c r="S207" s="219">
        <v>0</v>
      </c>
      <c r="T207" s="219">
        <v>0</v>
      </c>
      <c r="U207" s="211"/>
      <c r="V207" s="220" t="s">
        <v>21</v>
      </c>
      <c r="W207" s="220" t="s">
        <v>21</v>
      </c>
      <c r="X207" s="220" t="s">
        <v>22</v>
      </c>
      <c r="Y207" s="220" t="s">
        <v>22</v>
      </c>
      <c r="Z207" s="220" t="s">
        <v>21</v>
      </c>
      <c r="AA207" s="220" t="s">
        <v>21</v>
      </c>
      <c r="AB207" s="220" t="s">
        <v>21</v>
      </c>
      <c r="AC207" s="268" t="s">
        <v>21</v>
      </c>
      <c r="AD207" s="221"/>
      <c r="AE207" s="333" t="s">
        <v>181</v>
      </c>
      <c r="AG207" s="407"/>
      <c r="AH207" s="407"/>
      <c r="AI207" s="236" t="s">
        <v>21</v>
      </c>
    </row>
    <row r="208" spans="1:35" s="198" customFormat="1" ht="15.75" customHeight="1">
      <c r="A208" s="210">
        <v>8</v>
      </c>
      <c r="B208" s="211">
        <v>178.91</v>
      </c>
      <c r="C208" s="220" t="s">
        <v>67</v>
      </c>
      <c r="D208" s="213" t="s">
        <v>19</v>
      </c>
      <c r="E208" s="214" t="s">
        <v>25</v>
      </c>
      <c r="F208" s="211">
        <v>38.052827999999998</v>
      </c>
      <c r="G208" s="211">
        <v>23.832727999999999</v>
      </c>
      <c r="H208" s="220" t="s">
        <v>34</v>
      </c>
      <c r="I208" s="219">
        <v>2</v>
      </c>
      <c r="J208" s="211"/>
      <c r="K208" s="219">
        <v>0</v>
      </c>
      <c r="L208" s="211"/>
      <c r="M208" s="218"/>
      <c r="N208" s="220" t="s">
        <v>21</v>
      </c>
      <c r="O208" s="219">
        <v>1</v>
      </c>
      <c r="P208" s="219">
        <v>1</v>
      </c>
      <c r="Q208" s="219">
        <v>2</v>
      </c>
      <c r="R208" s="211"/>
      <c r="S208" s="219">
        <v>0</v>
      </c>
      <c r="T208" s="219">
        <v>0</v>
      </c>
      <c r="U208" s="211"/>
      <c r="V208" s="218"/>
      <c r="W208" s="219" t="s">
        <v>22</v>
      </c>
      <c r="X208" s="218"/>
      <c r="Y208" s="218"/>
      <c r="Z208" s="219" t="s">
        <v>21</v>
      </c>
      <c r="AA208" s="219" t="s">
        <v>21</v>
      </c>
      <c r="AB208" s="218"/>
      <c r="AC208" s="266"/>
      <c r="AD208" s="221"/>
      <c r="AE208" s="333" t="s">
        <v>181</v>
      </c>
      <c r="AG208" s="407"/>
      <c r="AH208" s="407"/>
      <c r="AI208" s="236" t="s">
        <v>21</v>
      </c>
    </row>
    <row r="209" spans="1:35" s="198" customFormat="1" ht="15.75" customHeight="1">
      <c r="A209" s="210">
        <v>9</v>
      </c>
      <c r="B209" s="219">
        <v>187.06</v>
      </c>
      <c r="C209" s="220" t="s">
        <v>68</v>
      </c>
      <c r="D209" s="224" t="s">
        <v>69</v>
      </c>
      <c r="E209" s="214" t="s">
        <v>25</v>
      </c>
      <c r="F209" s="225">
        <v>38.052905000000003</v>
      </c>
      <c r="G209" s="225">
        <v>23.832768999999999</v>
      </c>
      <c r="H209" s="220" t="s">
        <v>34</v>
      </c>
      <c r="I209" s="219">
        <v>2</v>
      </c>
      <c r="J209" s="219"/>
      <c r="K209" s="219">
        <v>0</v>
      </c>
      <c r="L209" s="219"/>
      <c r="M209" s="219">
        <v>300</v>
      </c>
      <c r="N209" s="220" t="s">
        <v>21</v>
      </c>
      <c r="O209" s="219">
        <v>0</v>
      </c>
      <c r="P209" s="226">
        <v>0</v>
      </c>
      <c r="Q209" s="219">
        <v>0</v>
      </c>
      <c r="R209" s="219"/>
      <c r="S209" s="226">
        <v>0</v>
      </c>
      <c r="T209" s="226">
        <v>0</v>
      </c>
      <c r="U209" s="219"/>
      <c r="V209" s="220" t="s">
        <v>21</v>
      </c>
      <c r="W209" s="219" t="s">
        <v>21</v>
      </c>
      <c r="X209" s="220" t="s">
        <v>22</v>
      </c>
      <c r="Y209" s="220" t="s">
        <v>22</v>
      </c>
      <c r="Z209" s="220" t="s">
        <v>22</v>
      </c>
      <c r="AA209" s="220" t="s">
        <v>22</v>
      </c>
      <c r="AB209" s="220" t="s">
        <v>21</v>
      </c>
      <c r="AC209" s="268" t="s">
        <v>21</v>
      </c>
      <c r="AD209" s="221"/>
      <c r="AE209" s="333" t="s">
        <v>181</v>
      </c>
      <c r="AG209" s="407"/>
      <c r="AH209" s="407"/>
      <c r="AI209" s="236" t="s">
        <v>21</v>
      </c>
    </row>
    <row r="210" spans="1:35" s="198" customFormat="1" ht="15.75" customHeight="1">
      <c r="A210" s="210">
        <v>10</v>
      </c>
      <c r="B210" s="219">
        <v>211.62</v>
      </c>
      <c r="C210" s="220" t="s">
        <v>70</v>
      </c>
      <c r="D210" s="224" t="s">
        <v>69</v>
      </c>
      <c r="E210" s="214" t="s">
        <v>25</v>
      </c>
      <c r="F210" s="225">
        <v>38.053103</v>
      </c>
      <c r="G210" s="225">
        <v>23.832891</v>
      </c>
      <c r="H210" s="220" t="s">
        <v>34</v>
      </c>
      <c r="I210" s="219">
        <v>2</v>
      </c>
      <c r="J210" s="219"/>
      <c r="K210" s="219">
        <v>0</v>
      </c>
      <c r="L210" s="219"/>
      <c r="M210" s="219">
        <v>134</v>
      </c>
      <c r="N210" s="220" t="s">
        <v>21</v>
      </c>
      <c r="O210" s="219">
        <v>0</v>
      </c>
      <c r="P210" s="226">
        <v>1</v>
      </c>
      <c r="Q210" s="219">
        <v>2</v>
      </c>
      <c r="R210" s="219"/>
      <c r="S210" s="226">
        <v>0</v>
      </c>
      <c r="T210" s="226">
        <v>0</v>
      </c>
      <c r="U210" s="219"/>
      <c r="V210" s="220" t="s">
        <v>21</v>
      </c>
      <c r="W210" s="220" t="s">
        <v>22</v>
      </c>
      <c r="X210" s="220" t="s">
        <v>22</v>
      </c>
      <c r="Y210" s="220" t="s">
        <v>22</v>
      </c>
      <c r="Z210" s="220" t="s">
        <v>22</v>
      </c>
      <c r="AA210" s="220" t="s">
        <v>21</v>
      </c>
      <c r="AB210" s="220" t="s">
        <v>21</v>
      </c>
      <c r="AC210" s="268" t="s">
        <v>21</v>
      </c>
      <c r="AD210" s="221"/>
      <c r="AE210" s="333" t="s">
        <v>181</v>
      </c>
      <c r="AG210" s="407"/>
      <c r="AH210" s="407"/>
      <c r="AI210" s="236" t="s">
        <v>21</v>
      </c>
    </row>
    <row r="211" spans="1:35" s="198" customFormat="1" ht="15.75" customHeight="1">
      <c r="A211" s="210">
        <v>11</v>
      </c>
      <c r="B211" s="211">
        <v>283.57</v>
      </c>
      <c r="C211" s="220" t="s">
        <v>71</v>
      </c>
      <c r="D211" s="213" t="s">
        <v>19</v>
      </c>
      <c r="E211" s="214" t="s">
        <v>25</v>
      </c>
      <c r="F211" s="211">
        <v>38.053697</v>
      </c>
      <c r="G211" s="211">
        <v>23.833209</v>
      </c>
      <c r="H211" s="220" t="s">
        <v>34</v>
      </c>
      <c r="I211" s="219">
        <v>2</v>
      </c>
      <c r="J211" s="211"/>
      <c r="K211" s="219">
        <v>0</v>
      </c>
      <c r="L211" s="211"/>
      <c r="M211" s="219">
        <v>300</v>
      </c>
      <c r="N211" s="220" t="s">
        <v>21</v>
      </c>
      <c r="O211" s="219">
        <v>0</v>
      </c>
      <c r="P211" s="219">
        <v>1</v>
      </c>
      <c r="Q211" s="219">
        <v>2</v>
      </c>
      <c r="R211" s="211"/>
      <c r="S211" s="226">
        <v>0</v>
      </c>
      <c r="T211" s="226">
        <v>0</v>
      </c>
      <c r="U211" s="211"/>
      <c r="V211" s="220" t="s">
        <v>21</v>
      </c>
      <c r="W211" s="220" t="s">
        <v>22</v>
      </c>
      <c r="X211" s="220" t="s">
        <v>22</v>
      </c>
      <c r="Y211" s="220" t="s">
        <v>22</v>
      </c>
      <c r="Z211" s="220" t="s">
        <v>21</v>
      </c>
      <c r="AA211" s="220" t="s">
        <v>21</v>
      </c>
      <c r="AB211" s="220" t="s">
        <v>21</v>
      </c>
      <c r="AC211" s="268" t="s">
        <v>21</v>
      </c>
      <c r="AD211" s="221"/>
      <c r="AE211" s="333" t="s">
        <v>181</v>
      </c>
      <c r="AG211" s="407"/>
      <c r="AH211" s="407"/>
      <c r="AI211" s="236" t="s">
        <v>21</v>
      </c>
    </row>
    <row r="212" spans="1:35" s="198" customFormat="1" ht="15.75" customHeight="1">
      <c r="A212" s="210">
        <v>12</v>
      </c>
      <c r="B212" s="211">
        <v>289.89999999999998</v>
      </c>
      <c r="C212" s="220" t="s">
        <v>72</v>
      </c>
      <c r="D212" s="213" t="s">
        <v>19</v>
      </c>
      <c r="E212" s="214" t="s">
        <v>25</v>
      </c>
      <c r="F212" s="211">
        <v>38.053750999999998</v>
      </c>
      <c r="G212" s="211">
        <v>23.833237</v>
      </c>
      <c r="H212" s="220" t="s">
        <v>34</v>
      </c>
      <c r="I212" s="219">
        <v>2</v>
      </c>
      <c r="J212" s="211"/>
      <c r="K212" s="219">
        <v>0</v>
      </c>
      <c r="L212" s="211"/>
      <c r="M212" s="218"/>
      <c r="N212" s="220" t="s">
        <v>21</v>
      </c>
      <c r="O212" s="219">
        <v>0</v>
      </c>
      <c r="P212" s="219">
        <v>1</v>
      </c>
      <c r="Q212" s="219">
        <v>2</v>
      </c>
      <c r="R212" s="211"/>
      <c r="S212" s="226">
        <v>0</v>
      </c>
      <c r="T212" s="226">
        <v>0</v>
      </c>
      <c r="U212" s="211"/>
      <c r="V212" s="218"/>
      <c r="W212" s="220" t="s">
        <v>22</v>
      </c>
      <c r="X212" s="218"/>
      <c r="Y212" s="218"/>
      <c r="Z212" s="220" t="s">
        <v>21</v>
      </c>
      <c r="AA212" s="220" t="s">
        <v>21</v>
      </c>
      <c r="AB212" s="220" t="s">
        <v>21</v>
      </c>
      <c r="AC212" s="268" t="s">
        <v>21</v>
      </c>
      <c r="AD212" s="221"/>
      <c r="AE212" s="333" t="s">
        <v>181</v>
      </c>
      <c r="AG212" s="407"/>
      <c r="AH212" s="407"/>
      <c r="AI212" s="236" t="s">
        <v>21</v>
      </c>
    </row>
    <row r="213" spans="1:35" s="198" customFormat="1" ht="15.75" customHeight="1">
      <c r="A213" s="210"/>
      <c r="B213" s="211"/>
      <c r="C213" s="397" t="s">
        <v>198</v>
      </c>
      <c r="D213" s="282" t="s">
        <v>89</v>
      </c>
      <c r="E213" s="214" t="s">
        <v>25</v>
      </c>
      <c r="F213" s="211">
        <v>38.053866999999997</v>
      </c>
      <c r="G213" s="211">
        <v>23.833296000000001</v>
      </c>
      <c r="H213" s="220" t="s">
        <v>34</v>
      </c>
      <c r="I213" s="219">
        <v>2</v>
      </c>
      <c r="J213" s="211"/>
      <c r="K213" s="219">
        <v>0</v>
      </c>
      <c r="L213" s="211"/>
      <c r="M213" s="218"/>
      <c r="N213" s="220" t="s">
        <v>21</v>
      </c>
      <c r="O213" s="219">
        <v>0</v>
      </c>
      <c r="P213" s="219">
        <v>1</v>
      </c>
      <c r="Q213" s="219">
        <v>2</v>
      </c>
      <c r="R213" s="211"/>
      <c r="S213" s="226">
        <v>0</v>
      </c>
      <c r="T213" s="226">
        <v>0</v>
      </c>
      <c r="U213" s="211"/>
      <c r="V213" s="218"/>
      <c r="W213" s="220" t="s">
        <v>21</v>
      </c>
      <c r="X213" s="218"/>
      <c r="Y213" s="218"/>
      <c r="Z213" s="220" t="s">
        <v>21</v>
      </c>
      <c r="AA213" s="220" t="s">
        <v>21</v>
      </c>
      <c r="AB213" s="220" t="s">
        <v>21</v>
      </c>
      <c r="AC213" s="268" t="s">
        <v>21</v>
      </c>
      <c r="AD213" s="221"/>
      <c r="AE213" s="333" t="s">
        <v>181</v>
      </c>
      <c r="AG213" s="384" t="s">
        <v>239</v>
      </c>
      <c r="AH213" s="492" t="s">
        <v>240</v>
      </c>
      <c r="AI213" s="236" t="s">
        <v>21</v>
      </c>
    </row>
    <row r="214" spans="1:35" s="198" customFormat="1" ht="15.75" customHeight="1">
      <c r="A214" s="210">
        <v>13</v>
      </c>
      <c r="B214" s="211">
        <v>311.81</v>
      </c>
      <c r="C214" s="220" t="s">
        <v>73</v>
      </c>
      <c r="D214" s="224" t="s">
        <v>69</v>
      </c>
      <c r="E214" s="214" t="s">
        <v>25</v>
      </c>
      <c r="F214" s="211">
        <v>38.0539301901606</v>
      </c>
      <c r="G214" s="211">
        <v>23.833340334933801</v>
      </c>
      <c r="H214" s="220" t="s">
        <v>34</v>
      </c>
      <c r="I214" s="219">
        <v>2</v>
      </c>
      <c r="J214" s="211"/>
      <c r="K214" s="219">
        <v>0</v>
      </c>
      <c r="L214" s="211"/>
      <c r="M214" s="219">
        <v>130</v>
      </c>
      <c r="N214" s="220" t="s">
        <v>21</v>
      </c>
      <c r="O214" s="219">
        <v>0</v>
      </c>
      <c r="P214" s="219">
        <v>0</v>
      </c>
      <c r="Q214" s="219">
        <v>0</v>
      </c>
      <c r="R214" s="211"/>
      <c r="S214" s="226">
        <v>0</v>
      </c>
      <c r="T214" s="226">
        <v>0</v>
      </c>
      <c r="U214" s="211"/>
      <c r="V214" s="220" t="s">
        <v>21</v>
      </c>
      <c r="W214" s="219" t="s">
        <v>21</v>
      </c>
      <c r="X214" s="220" t="s">
        <v>22</v>
      </c>
      <c r="Y214" s="220" t="s">
        <v>22</v>
      </c>
      <c r="Z214" s="220" t="s">
        <v>22</v>
      </c>
      <c r="AA214" s="220" t="s">
        <v>22</v>
      </c>
      <c r="AB214" s="220" t="s">
        <v>21</v>
      </c>
      <c r="AC214" s="268" t="s">
        <v>21</v>
      </c>
      <c r="AD214" s="221"/>
      <c r="AE214" s="333" t="s">
        <v>181</v>
      </c>
      <c r="AH214" s="407"/>
      <c r="AI214" s="236" t="s">
        <v>21</v>
      </c>
    </row>
    <row r="215" spans="1:35" s="198" customFormat="1" ht="15.75" customHeight="1">
      <c r="A215" s="210">
        <v>14</v>
      </c>
      <c r="B215" s="211">
        <v>346.11</v>
      </c>
      <c r="C215" s="220" t="s">
        <v>74</v>
      </c>
      <c r="D215" s="223" t="s">
        <v>75</v>
      </c>
      <c r="E215" s="214" t="s">
        <v>25</v>
      </c>
      <c r="F215" s="211">
        <v>38.054226</v>
      </c>
      <c r="G215" s="211">
        <v>23.833511999999999</v>
      </c>
      <c r="H215" s="220" t="s">
        <v>34</v>
      </c>
      <c r="I215" s="219">
        <v>2</v>
      </c>
      <c r="J215" s="211"/>
      <c r="K215" s="219">
        <v>0</v>
      </c>
      <c r="L215" s="211"/>
      <c r="M215" s="219">
        <v>310</v>
      </c>
      <c r="N215" s="220" t="s">
        <v>21</v>
      </c>
      <c r="O215" s="219">
        <v>0</v>
      </c>
      <c r="P215" s="219">
        <v>2</v>
      </c>
      <c r="Q215" s="219">
        <v>2</v>
      </c>
      <c r="R215" s="211"/>
      <c r="S215" s="226">
        <v>0</v>
      </c>
      <c r="T215" s="226">
        <v>0</v>
      </c>
      <c r="U215" s="211"/>
      <c r="V215" s="220" t="s">
        <v>21</v>
      </c>
      <c r="W215" s="220" t="s">
        <v>22</v>
      </c>
      <c r="X215" s="220" t="s">
        <v>22</v>
      </c>
      <c r="Y215" s="220" t="s">
        <v>22</v>
      </c>
      <c r="Z215" s="220" t="s">
        <v>21</v>
      </c>
      <c r="AA215" s="220" t="s">
        <v>21</v>
      </c>
      <c r="AB215" s="220" t="s">
        <v>21</v>
      </c>
      <c r="AC215" s="268" t="s">
        <v>21</v>
      </c>
      <c r="AD215" s="221"/>
      <c r="AE215" s="333" t="s">
        <v>181</v>
      </c>
      <c r="AH215" s="407"/>
      <c r="AI215" s="236" t="s">
        <v>21</v>
      </c>
    </row>
    <row r="216" spans="1:35" s="198" customFormat="1" ht="15.75" customHeight="1">
      <c r="A216" s="210"/>
      <c r="B216" s="211"/>
      <c r="C216" s="397" t="s">
        <v>198</v>
      </c>
      <c r="D216" s="224" t="s">
        <v>199</v>
      </c>
      <c r="E216" s="214" t="s">
        <v>25</v>
      </c>
      <c r="F216" s="211">
        <v>38.054715999999999</v>
      </c>
      <c r="G216" s="211">
        <v>23.833774999999999</v>
      </c>
      <c r="H216" s="220" t="s">
        <v>34</v>
      </c>
      <c r="I216" s="219">
        <v>2</v>
      </c>
      <c r="J216" s="211"/>
      <c r="K216" s="219">
        <v>1.4</v>
      </c>
      <c r="L216" s="211"/>
      <c r="M216" s="220" t="s">
        <v>734</v>
      </c>
      <c r="N216" s="220" t="s">
        <v>22</v>
      </c>
      <c r="O216" s="219">
        <v>1</v>
      </c>
      <c r="P216" s="219">
        <v>0</v>
      </c>
      <c r="Q216" s="219">
        <v>0</v>
      </c>
      <c r="R216" s="211"/>
      <c r="S216" s="226">
        <v>0</v>
      </c>
      <c r="T216" s="226">
        <v>0</v>
      </c>
      <c r="U216" s="211"/>
      <c r="V216" s="220" t="s">
        <v>21</v>
      </c>
      <c r="W216" s="220" t="s">
        <v>21</v>
      </c>
      <c r="X216" s="220" t="s">
        <v>21</v>
      </c>
      <c r="Y216" s="220" t="s">
        <v>21</v>
      </c>
      <c r="Z216" s="220" t="s">
        <v>21</v>
      </c>
      <c r="AA216" s="220" t="s">
        <v>21</v>
      </c>
      <c r="AB216" s="220" t="s">
        <v>21</v>
      </c>
      <c r="AC216" s="268" t="s">
        <v>21</v>
      </c>
      <c r="AD216" s="221"/>
      <c r="AE216" s="333" t="s">
        <v>181</v>
      </c>
      <c r="AG216" s="384" t="s">
        <v>241</v>
      </c>
      <c r="AH216" s="492" t="s">
        <v>238</v>
      </c>
      <c r="AI216" s="482" t="s">
        <v>22</v>
      </c>
    </row>
    <row r="217" spans="1:35" s="198" customFormat="1" ht="15.75" customHeight="1">
      <c r="A217" s="210">
        <v>15</v>
      </c>
      <c r="B217" s="211">
        <v>410.13</v>
      </c>
      <c r="C217" s="220" t="s">
        <v>76</v>
      </c>
      <c r="D217" s="223" t="s">
        <v>19</v>
      </c>
      <c r="E217" s="214" t="s">
        <v>25</v>
      </c>
      <c r="F217" s="211">
        <v>38.054741</v>
      </c>
      <c r="G217" s="211">
        <v>23.833787999999998</v>
      </c>
      <c r="H217" s="220" t="s">
        <v>34</v>
      </c>
      <c r="I217" s="219">
        <v>2</v>
      </c>
      <c r="J217" s="211"/>
      <c r="K217" s="219">
        <v>0</v>
      </c>
      <c r="L217" s="211"/>
      <c r="M217" s="219">
        <v>174</v>
      </c>
      <c r="N217" s="220" t="s">
        <v>22</v>
      </c>
      <c r="O217" s="219">
        <v>1</v>
      </c>
      <c r="P217" s="219">
        <v>2</v>
      </c>
      <c r="Q217" s="219">
        <v>2</v>
      </c>
      <c r="R217" s="211"/>
      <c r="S217" s="226">
        <v>0</v>
      </c>
      <c r="T217" s="226">
        <v>0</v>
      </c>
      <c r="U217" s="211"/>
      <c r="V217" s="220" t="s">
        <v>21</v>
      </c>
      <c r="W217" s="220" t="s">
        <v>21</v>
      </c>
      <c r="X217" s="220" t="s">
        <v>22</v>
      </c>
      <c r="Y217" s="220" t="s">
        <v>22</v>
      </c>
      <c r="Z217" s="220" t="s">
        <v>22</v>
      </c>
      <c r="AA217" s="220" t="s">
        <v>22</v>
      </c>
      <c r="AB217" s="220" t="s">
        <v>21</v>
      </c>
      <c r="AC217" s="268" t="s">
        <v>21</v>
      </c>
      <c r="AD217" s="221"/>
      <c r="AE217" s="333" t="s">
        <v>181</v>
      </c>
      <c r="AH217" s="407"/>
      <c r="AI217" s="236" t="s">
        <v>21</v>
      </c>
    </row>
    <row r="218" spans="1:35" s="198" customFormat="1" ht="15.75" customHeight="1">
      <c r="A218" s="210">
        <v>16</v>
      </c>
      <c r="B218" s="211">
        <v>415.03</v>
      </c>
      <c r="C218" s="220" t="s">
        <v>77</v>
      </c>
      <c r="D218" s="224" t="s">
        <v>372</v>
      </c>
      <c r="E218" s="214" t="s">
        <v>25</v>
      </c>
      <c r="F218" s="211">
        <v>38.054805000000002</v>
      </c>
      <c r="G218" s="211">
        <v>23.833805999999999</v>
      </c>
      <c r="H218" s="220" t="s">
        <v>34</v>
      </c>
      <c r="I218" s="219">
        <v>2</v>
      </c>
      <c r="J218" s="211"/>
      <c r="K218" s="219">
        <v>0</v>
      </c>
      <c r="L218" s="211"/>
      <c r="M218" s="218"/>
      <c r="N218" s="220" t="s">
        <v>21</v>
      </c>
      <c r="O218" s="219">
        <v>0</v>
      </c>
      <c r="P218" s="219">
        <v>1</v>
      </c>
      <c r="Q218" s="219">
        <v>2</v>
      </c>
      <c r="R218" s="211"/>
      <c r="S218" s="226">
        <v>0</v>
      </c>
      <c r="T218" s="226">
        <v>0</v>
      </c>
      <c r="U218" s="211"/>
      <c r="V218" s="218"/>
      <c r="W218" s="220" t="s">
        <v>21</v>
      </c>
      <c r="X218" s="218"/>
      <c r="Y218" s="218"/>
      <c r="Z218" s="220" t="s">
        <v>21</v>
      </c>
      <c r="AA218" s="220" t="s">
        <v>21</v>
      </c>
      <c r="AB218" s="220" t="s">
        <v>21</v>
      </c>
      <c r="AC218" s="268" t="s">
        <v>21</v>
      </c>
      <c r="AD218" s="221"/>
      <c r="AE218" s="333" t="s">
        <v>181</v>
      </c>
      <c r="AH218" s="407"/>
      <c r="AI218" s="236" t="s">
        <v>21</v>
      </c>
    </row>
    <row r="219" spans="1:35" s="198" customFormat="1" ht="15.75" customHeight="1">
      <c r="A219" s="210">
        <v>17</v>
      </c>
      <c r="B219" s="211">
        <v>431.41</v>
      </c>
      <c r="C219" s="220" t="s">
        <v>79</v>
      </c>
      <c r="D219" s="224" t="s">
        <v>78</v>
      </c>
      <c r="E219" s="214" t="s">
        <v>25</v>
      </c>
      <c r="F219" s="211">
        <v>38.054937000000002</v>
      </c>
      <c r="G219" s="211">
        <v>23.8339</v>
      </c>
      <c r="H219" s="220" t="s">
        <v>34</v>
      </c>
      <c r="I219" s="219">
        <v>0</v>
      </c>
      <c r="J219" s="211"/>
      <c r="K219" s="219">
        <v>0</v>
      </c>
      <c r="L219" s="211"/>
      <c r="M219" s="219">
        <v>150</v>
      </c>
      <c r="N219" s="220" t="s">
        <v>21</v>
      </c>
      <c r="O219" s="219">
        <v>0</v>
      </c>
      <c r="P219" s="219">
        <v>1</v>
      </c>
      <c r="Q219" s="219">
        <v>2</v>
      </c>
      <c r="R219" s="211"/>
      <c r="S219" s="226">
        <v>0</v>
      </c>
      <c r="T219" s="226">
        <v>0</v>
      </c>
      <c r="U219" s="211"/>
      <c r="V219" s="220" t="s">
        <v>21</v>
      </c>
      <c r="W219" s="220" t="s">
        <v>21</v>
      </c>
      <c r="X219" s="220" t="s">
        <v>22</v>
      </c>
      <c r="Y219" s="220" t="s">
        <v>22</v>
      </c>
      <c r="Z219" s="220" t="s">
        <v>21</v>
      </c>
      <c r="AA219" s="220" t="s">
        <v>21</v>
      </c>
      <c r="AB219" s="220" t="s">
        <v>21</v>
      </c>
      <c r="AC219" s="268" t="s">
        <v>21</v>
      </c>
      <c r="AD219" s="221"/>
      <c r="AE219" s="333" t="s">
        <v>181</v>
      </c>
      <c r="AH219" s="407"/>
      <c r="AI219" s="236" t="s">
        <v>21</v>
      </c>
    </row>
    <row r="220" spans="1:35" s="198" customFormat="1" ht="15.75" customHeight="1">
      <c r="A220" s="210"/>
      <c r="B220" s="211"/>
      <c r="C220" s="397" t="s">
        <v>198</v>
      </c>
      <c r="D220" s="224" t="s">
        <v>242</v>
      </c>
      <c r="E220" s="214" t="s">
        <v>25</v>
      </c>
      <c r="F220" s="211">
        <v>38.055013000000002</v>
      </c>
      <c r="G220" s="211">
        <v>23.834019999999999</v>
      </c>
      <c r="H220" s="220" t="s">
        <v>243</v>
      </c>
      <c r="I220" s="219">
        <v>0.8</v>
      </c>
      <c r="J220" s="211"/>
      <c r="K220" s="219">
        <v>2</v>
      </c>
      <c r="L220" s="211"/>
      <c r="M220" s="220" t="s">
        <v>735</v>
      </c>
      <c r="N220" s="220" t="s">
        <v>21</v>
      </c>
      <c r="O220" s="219">
        <v>0</v>
      </c>
      <c r="P220" s="219">
        <v>1</v>
      </c>
      <c r="Q220" s="219"/>
      <c r="R220" s="211"/>
      <c r="S220" s="226">
        <v>0</v>
      </c>
      <c r="T220" s="226">
        <v>0</v>
      </c>
      <c r="U220" s="211"/>
      <c r="V220" s="220" t="s">
        <v>21</v>
      </c>
      <c r="W220" s="220" t="s">
        <v>21</v>
      </c>
      <c r="X220" s="220" t="s">
        <v>22</v>
      </c>
      <c r="Y220" s="220" t="s">
        <v>22</v>
      </c>
      <c r="Z220" s="220" t="s">
        <v>21</v>
      </c>
      <c r="AA220" s="220" t="s">
        <v>21</v>
      </c>
      <c r="AB220" s="220" t="s">
        <v>21</v>
      </c>
      <c r="AC220" s="268" t="s">
        <v>21</v>
      </c>
      <c r="AD220" s="221"/>
      <c r="AE220" s="333" t="s">
        <v>181</v>
      </c>
      <c r="AG220" s="384" t="s">
        <v>244</v>
      </c>
      <c r="AH220" s="492" t="s">
        <v>238</v>
      </c>
      <c r="AI220" s="482" t="s">
        <v>22</v>
      </c>
    </row>
    <row r="221" spans="1:35" s="198" customFormat="1" ht="15.75" customHeight="1">
      <c r="A221" s="210">
        <v>18</v>
      </c>
      <c r="B221" s="211">
        <v>463.48</v>
      </c>
      <c r="C221" s="220" t="s">
        <v>80</v>
      </c>
      <c r="D221" s="223" t="s">
        <v>19</v>
      </c>
      <c r="E221" s="214" t="s">
        <v>25</v>
      </c>
      <c r="F221" s="211">
        <v>38.055126999999999</v>
      </c>
      <c r="G221" s="211">
        <v>23.834168999999999</v>
      </c>
      <c r="H221" s="220" t="s">
        <v>34</v>
      </c>
      <c r="I221" s="219">
        <v>0</v>
      </c>
      <c r="J221" s="211"/>
      <c r="K221" s="219">
        <v>0</v>
      </c>
      <c r="L221" s="211"/>
      <c r="M221" s="219">
        <v>150</v>
      </c>
      <c r="N221" s="220" t="s">
        <v>21</v>
      </c>
      <c r="O221" s="219">
        <v>0</v>
      </c>
      <c r="P221" s="219">
        <v>1</v>
      </c>
      <c r="Q221" s="219">
        <v>2</v>
      </c>
      <c r="R221" s="211"/>
      <c r="S221" s="226">
        <v>0</v>
      </c>
      <c r="T221" s="226">
        <v>0</v>
      </c>
      <c r="U221" s="211"/>
      <c r="V221" s="220" t="s">
        <v>21</v>
      </c>
      <c r="W221" s="220" t="s">
        <v>22</v>
      </c>
      <c r="X221" s="220" t="s">
        <v>22</v>
      </c>
      <c r="Y221" s="220" t="s">
        <v>22</v>
      </c>
      <c r="Z221" s="220" t="s">
        <v>21</v>
      </c>
      <c r="AA221" s="220" t="s">
        <v>21</v>
      </c>
      <c r="AB221" s="220" t="s">
        <v>21</v>
      </c>
      <c r="AC221" s="268" t="s">
        <v>21</v>
      </c>
      <c r="AD221" s="221"/>
      <c r="AE221" s="333" t="s">
        <v>181</v>
      </c>
      <c r="AG221" s="407"/>
      <c r="AH221" s="407"/>
      <c r="AI221" s="236" t="s">
        <v>21</v>
      </c>
    </row>
    <row r="222" spans="1:35" s="198" customFormat="1" ht="15.75" customHeight="1">
      <c r="A222" s="210">
        <v>19</v>
      </c>
      <c r="B222" s="211">
        <v>471.68</v>
      </c>
      <c r="C222" s="220" t="s">
        <v>81</v>
      </c>
      <c r="D222" s="223" t="s">
        <v>19</v>
      </c>
      <c r="E222" s="214" t="s">
        <v>25</v>
      </c>
      <c r="F222" s="211">
        <v>38.055183432233598</v>
      </c>
      <c r="G222" s="211">
        <v>23.8341964724886</v>
      </c>
      <c r="H222" s="220" t="s">
        <v>34</v>
      </c>
      <c r="I222" s="219">
        <v>0</v>
      </c>
      <c r="J222" s="211"/>
      <c r="K222" s="219">
        <v>0</v>
      </c>
      <c r="L222" s="211"/>
      <c r="M222" s="218"/>
      <c r="N222" s="220" t="s">
        <v>21</v>
      </c>
      <c r="O222" s="219">
        <v>0</v>
      </c>
      <c r="P222" s="219">
        <v>1</v>
      </c>
      <c r="Q222" s="219">
        <v>2</v>
      </c>
      <c r="R222" s="211"/>
      <c r="S222" s="226">
        <v>0</v>
      </c>
      <c r="T222" s="226">
        <v>0</v>
      </c>
      <c r="U222" s="211"/>
      <c r="V222" s="218"/>
      <c r="W222" s="220" t="s">
        <v>22</v>
      </c>
      <c r="X222" s="218"/>
      <c r="Y222" s="218"/>
      <c r="Z222" s="220" t="s">
        <v>21</v>
      </c>
      <c r="AA222" s="220" t="s">
        <v>21</v>
      </c>
      <c r="AB222" s="220" t="s">
        <v>21</v>
      </c>
      <c r="AC222" s="268" t="s">
        <v>21</v>
      </c>
      <c r="AD222" s="221"/>
      <c r="AE222" s="333" t="s">
        <v>181</v>
      </c>
      <c r="AG222" s="407"/>
      <c r="AH222" s="407"/>
      <c r="AI222" s="236" t="s">
        <v>21</v>
      </c>
    </row>
    <row r="223" spans="1:35" s="198" customFormat="1" ht="15.75" customHeight="1">
      <c r="A223" s="210">
        <v>20</v>
      </c>
      <c r="B223" s="211">
        <v>535.80999999999995</v>
      </c>
      <c r="C223" s="220" t="s">
        <v>82</v>
      </c>
      <c r="D223" s="223" t="s">
        <v>19</v>
      </c>
      <c r="E223" s="214" t="s">
        <v>25</v>
      </c>
      <c r="F223" s="223">
        <v>38.055720000000001</v>
      </c>
      <c r="G223" s="223">
        <v>23.834517000000002</v>
      </c>
      <c r="H223" s="220" t="s">
        <v>34</v>
      </c>
      <c r="I223" s="219">
        <v>0</v>
      </c>
      <c r="J223" s="211"/>
      <c r="K223" s="219">
        <v>0</v>
      </c>
      <c r="L223" s="211"/>
      <c r="M223" s="219">
        <v>130</v>
      </c>
      <c r="N223" s="220" t="s">
        <v>21</v>
      </c>
      <c r="O223" s="219">
        <v>0</v>
      </c>
      <c r="P223" s="219">
        <v>1</v>
      </c>
      <c r="Q223" s="219">
        <v>2</v>
      </c>
      <c r="R223" s="211"/>
      <c r="S223" s="226">
        <v>0</v>
      </c>
      <c r="T223" s="226">
        <v>0</v>
      </c>
      <c r="U223" s="211"/>
      <c r="V223" s="220" t="s">
        <v>21</v>
      </c>
      <c r="W223" s="220" t="s">
        <v>22</v>
      </c>
      <c r="X223" s="220" t="s">
        <v>22</v>
      </c>
      <c r="Y223" s="220" t="s">
        <v>22</v>
      </c>
      <c r="Z223" s="220" t="s">
        <v>21</v>
      </c>
      <c r="AA223" s="220" t="s">
        <v>21</v>
      </c>
      <c r="AB223" s="220" t="s">
        <v>21</v>
      </c>
      <c r="AC223" s="268" t="s">
        <v>21</v>
      </c>
      <c r="AD223" s="221"/>
      <c r="AE223" s="333" t="s">
        <v>181</v>
      </c>
      <c r="AG223" s="407"/>
      <c r="AH223" s="407"/>
      <c r="AI223" s="236" t="s">
        <v>21</v>
      </c>
    </row>
    <row r="224" spans="1:35" s="198" customFormat="1" ht="15.75" customHeight="1">
      <c r="A224" s="210">
        <v>21</v>
      </c>
      <c r="B224" s="211">
        <v>543.67999999999995</v>
      </c>
      <c r="C224" s="220" t="s">
        <v>83</v>
      </c>
      <c r="D224" s="223" t="s">
        <v>19</v>
      </c>
      <c r="E224" s="214" t="s">
        <v>25</v>
      </c>
      <c r="F224" s="223">
        <v>38.055779000000001</v>
      </c>
      <c r="G224" s="223">
        <v>23.834565999999999</v>
      </c>
      <c r="H224" s="220" t="s">
        <v>21</v>
      </c>
      <c r="I224" s="219">
        <v>0</v>
      </c>
      <c r="J224" s="211"/>
      <c r="K224" s="219">
        <v>0</v>
      </c>
      <c r="L224" s="211"/>
      <c r="M224" s="218"/>
      <c r="N224" s="220" t="s">
        <v>21</v>
      </c>
      <c r="O224" s="219">
        <v>0</v>
      </c>
      <c r="P224" s="219">
        <v>0</v>
      </c>
      <c r="Q224" s="219">
        <v>0</v>
      </c>
      <c r="R224" s="211"/>
      <c r="S224" s="226">
        <v>0</v>
      </c>
      <c r="T224" s="226">
        <v>0</v>
      </c>
      <c r="U224" s="211"/>
      <c r="V224" s="218"/>
      <c r="W224" s="220" t="s">
        <v>21</v>
      </c>
      <c r="X224" s="218"/>
      <c r="Y224" s="218"/>
      <c r="Z224" s="220" t="s">
        <v>21</v>
      </c>
      <c r="AA224" s="220" t="s">
        <v>21</v>
      </c>
      <c r="AB224" s="220" t="s">
        <v>21</v>
      </c>
      <c r="AC224" s="268" t="s">
        <v>21</v>
      </c>
      <c r="AD224" s="221"/>
      <c r="AE224" s="333" t="s">
        <v>181</v>
      </c>
      <c r="AG224" s="407"/>
      <c r="AH224" s="407"/>
      <c r="AI224" s="236" t="s">
        <v>21</v>
      </c>
    </row>
    <row r="225" spans="1:35" s="198" customFormat="1" ht="15.75" customHeight="1">
      <c r="A225" s="210">
        <v>22</v>
      </c>
      <c r="B225" s="211">
        <v>557.73</v>
      </c>
      <c r="C225" s="220" t="s">
        <v>84</v>
      </c>
      <c r="D225" s="224" t="s">
        <v>85</v>
      </c>
      <c r="E225" s="214" t="s">
        <v>25</v>
      </c>
      <c r="F225" s="211">
        <v>38.055895999999997</v>
      </c>
      <c r="G225" s="211">
        <v>23.834607999999999</v>
      </c>
      <c r="H225" s="220" t="s">
        <v>34</v>
      </c>
      <c r="I225" s="219">
        <v>0</v>
      </c>
      <c r="J225" s="211"/>
      <c r="K225" s="219">
        <v>0</v>
      </c>
      <c r="L225" s="211"/>
      <c r="M225" s="219">
        <v>130</v>
      </c>
      <c r="N225" s="220" t="s">
        <v>21</v>
      </c>
      <c r="O225" s="219">
        <v>0</v>
      </c>
      <c r="P225" s="219">
        <v>1</v>
      </c>
      <c r="Q225" s="219">
        <v>2</v>
      </c>
      <c r="R225" s="211"/>
      <c r="S225" s="226">
        <v>0</v>
      </c>
      <c r="T225" s="226">
        <v>0</v>
      </c>
      <c r="U225" s="211"/>
      <c r="V225" s="220" t="s">
        <v>21</v>
      </c>
      <c r="W225" s="220" t="s">
        <v>22</v>
      </c>
      <c r="X225" s="220" t="s">
        <v>22</v>
      </c>
      <c r="Y225" s="220" t="s">
        <v>22</v>
      </c>
      <c r="Z225" s="220" t="s">
        <v>21</v>
      </c>
      <c r="AA225" s="220" t="s">
        <v>21</v>
      </c>
      <c r="AB225" s="220" t="s">
        <v>21</v>
      </c>
      <c r="AC225" s="268" t="s">
        <v>21</v>
      </c>
      <c r="AD225" s="221"/>
      <c r="AE225" s="333" t="s">
        <v>181</v>
      </c>
      <c r="AG225" s="407"/>
      <c r="AH225" s="407"/>
      <c r="AI225" s="236" t="s">
        <v>21</v>
      </c>
    </row>
    <row r="226" spans="1:35" s="198" customFormat="1" ht="15.75" customHeight="1">
      <c r="A226" s="210"/>
      <c r="B226" s="398">
        <f>B225+34.07</f>
        <v>591.80000000000007</v>
      </c>
      <c r="C226" s="397" t="s">
        <v>198</v>
      </c>
      <c r="D226" s="224" t="s">
        <v>245</v>
      </c>
      <c r="E226" s="214" t="s">
        <v>25</v>
      </c>
      <c r="F226" s="211">
        <v>38.056193999999998</v>
      </c>
      <c r="G226" s="211">
        <v>23.834713000000001</v>
      </c>
      <c r="H226" s="220" t="s">
        <v>34</v>
      </c>
      <c r="I226" s="219">
        <v>0</v>
      </c>
      <c r="J226" s="211"/>
      <c r="K226" s="219">
        <v>0</v>
      </c>
      <c r="L226" s="211"/>
      <c r="M226" s="220" t="s">
        <v>736</v>
      </c>
      <c r="N226" s="220" t="s">
        <v>21</v>
      </c>
      <c r="O226" s="219">
        <v>0</v>
      </c>
      <c r="P226" s="219">
        <v>1</v>
      </c>
      <c r="Q226" s="219"/>
      <c r="R226" s="211"/>
      <c r="S226" s="226">
        <v>0</v>
      </c>
      <c r="T226" s="226">
        <v>0</v>
      </c>
      <c r="U226" s="211"/>
      <c r="V226" s="220" t="s">
        <v>21</v>
      </c>
      <c r="W226" s="220" t="s">
        <v>29</v>
      </c>
      <c r="X226" s="220" t="s">
        <v>29</v>
      </c>
      <c r="Y226" s="220" t="s">
        <v>29</v>
      </c>
      <c r="Z226" s="220" t="s">
        <v>21</v>
      </c>
      <c r="AA226" s="220" t="s">
        <v>21</v>
      </c>
      <c r="AB226" s="220" t="s">
        <v>21</v>
      </c>
      <c r="AC226" s="268" t="s">
        <v>21</v>
      </c>
      <c r="AD226" s="221"/>
      <c r="AE226" s="333" t="s">
        <v>181</v>
      </c>
      <c r="AG226" s="407"/>
      <c r="AH226" s="407"/>
      <c r="AI226" s="482" t="s">
        <v>22</v>
      </c>
    </row>
    <row r="227" spans="1:35" s="198" customFormat="1" ht="15.75" customHeight="1">
      <c r="A227" s="210">
        <v>23</v>
      </c>
      <c r="B227" s="211">
        <v>610.54999999999995</v>
      </c>
      <c r="C227" s="220" t="s">
        <v>86</v>
      </c>
      <c r="D227" s="224" t="s">
        <v>65</v>
      </c>
      <c r="E227" s="214" t="s">
        <v>25</v>
      </c>
      <c r="F227" s="211">
        <v>38.056351650962903</v>
      </c>
      <c r="G227" s="211">
        <v>23.8347719195901</v>
      </c>
      <c r="H227" s="220" t="s">
        <v>34</v>
      </c>
      <c r="I227" s="219">
        <v>0</v>
      </c>
      <c r="J227" s="211"/>
      <c r="K227" s="219">
        <v>0</v>
      </c>
      <c r="L227" s="211"/>
      <c r="M227" s="219">
        <v>130</v>
      </c>
      <c r="N227" s="220" t="s">
        <v>21</v>
      </c>
      <c r="O227" s="219">
        <v>0</v>
      </c>
      <c r="P227" s="219">
        <v>0</v>
      </c>
      <c r="Q227" s="219">
        <v>0</v>
      </c>
      <c r="R227" s="211"/>
      <c r="S227" s="219">
        <v>1</v>
      </c>
      <c r="T227" s="219">
        <v>1</v>
      </c>
      <c r="U227" s="211"/>
      <c r="V227" s="220" t="s">
        <v>21</v>
      </c>
      <c r="W227" s="220" t="s">
        <v>21</v>
      </c>
      <c r="X227" s="220" t="s">
        <v>22</v>
      </c>
      <c r="Y227" s="220" t="s">
        <v>22</v>
      </c>
      <c r="Z227" s="220" t="s">
        <v>21</v>
      </c>
      <c r="AA227" s="220" t="s">
        <v>21</v>
      </c>
      <c r="AB227" s="220" t="s">
        <v>21</v>
      </c>
      <c r="AC227" s="268" t="s">
        <v>21</v>
      </c>
      <c r="AD227" s="221"/>
      <c r="AE227" s="333" t="s">
        <v>181</v>
      </c>
      <c r="AG227" s="407"/>
      <c r="AH227" s="407"/>
      <c r="AI227" s="236" t="s">
        <v>21</v>
      </c>
    </row>
    <row r="228" spans="1:35" s="198" customFormat="1" ht="15.75" customHeight="1">
      <c r="A228" s="210">
        <v>24</v>
      </c>
      <c r="B228" s="211">
        <v>635.80999999999995</v>
      </c>
      <c r="C228" s="220" t="s">
        <v>87</v>
      </c>
      <c r="D228" s="224" t="s">
        <v>85</v>
      </c>
      <c r="E228" s="214" t="s">
        <v>25</v>
      </c>
      <c r="F228" s="211">
        <v>38.056579999999997</v>
      </c>
      <c r="G228" s="211">
        <v>23.834847</v>
      </c>
      <c r="H228" s="220" t="s">
        <v>34</v>
      </c>
      <c r="I228" s="219">
        <v>0</v>
      </c>
      <c r="J228" s="211"/>
      <c r="K228" s="219">
        <v>0</v>
      </c>
      <c r="L228" s="211"/>
      <c r="M228" s="219">
        <v>260</v>
      </c>
      <c r="N228" s="220" t="s">
        <v>21</v>
      </c>
      <c r="O228" s="219">
        <v>0</v>
      </c>
      <c r="P228" s="219">
        <v>1</v>
      </c>
      <c r="Q228" s="219">
        <v>2</v>
      </c>
      <c r="R228" s="211"/>
      <c r="S228" s="201">
        <v>0</v>
      </c>
      <c r="T228" s="201">
        <v>0</v>
      </c>
      <c r="U228" s="211"/>
      <c r="V228" s="220" t="s">
        <v>21</v>
      </c>
      <c r="W228" s="220" t="s">
        <v>22</v>
      </c>
      <c r="X228" s="220" t="s">
        <v>22</v>
      </c>
      <c r="Y228" s="220" t="s">
        <v>22</v>
      </c>
      <c r="Z228" s="220" t="s">
        <v>21</v>
      </c>
      <c r="AA228" s="220" t="s">
        <v>21</v>
      </c>
      <c r="AB228" s="220" t="s">
        <v>21</v>
      </c>
      <c r="AC228" s="268" t="s">
        <v>21</v>
      </c>
      <c r="AD228" s="221"/>
      <c r="AE228" s="333" t="s">
        <v>181</v>
      </c>
      <c r="AG228" s="407"/>
      <c r="AH228" s="407"/>
      <c r="AI228" s="236" t="s">
        <v>21</v>
      </c>
    </row>
    <row r="229" spans="1:35" s="198" customFormat="1" ht="15.75" customHeight="1">
      <c r="A229" s="210">
        <v>25</v>
      </c>
      <c r="B229" s="211">
        <v>662.05</v>
      </c>
      <c r="C229" s="220" t="s">
        <v>88</v>
      </c>
      <c r="D229" s="223" t="s">
        <v>19</v>
      </c>
      <c r="E229" s="214" t="s">
        <v>25</v>
      </c>
      <c r="F229" s="211">
        <v>38.056801999999998</v>
      </c>
      <c r="G229" s="211">
        <v>23.834928999999999</v>
      </c>
      <c r="H229" s="220" t="s">
        <v>34</v>
      </c>
      <c r="I229" s="219">
        <v>0</v>
      </c>
      <c r="J229" s="211"/>
      <c r="K229" s="219">
        <v>0</v>
      </c>
      <c r="L229" s="211"/>
      <c r="M229" s="219">
        <v>260</v>
      </c>
      <c r="N229" s="220" t="s">
        <v>22</v>
      </c>
      <c r="O229" s="219">
        <v>1</v>
      </c>
      <c r="P229" s="219">
        <v>1</v>
      </c>
      <c r="Q229" s="219">
        <v>2</v>
      </c>
      <c r="R229" s="211"/>
      <c r="S229" s="201">
        <v>0</v>
      </c>
      <c r="T229" s="201">
        <v>0</v>
      </c>
      <c r="U229" s="211"/>
      <c r="V229" s="220" t="s">
        <v>21</v>
      </c>
      <c r="W229" s="220" t="s">
        <v>22</v>
      </c>
      <c r="X229" s="220" t="s">
        <v>22</v>
      </c>
      <c r="Y229" s="220" t="s">
        <v>22</v>
      </c>
      <c r="Z229" s="220" t="s">
        <v>22</v>
      </c>
      <c r="AA229" s="220" t="s">
        <v>22</v>
      </c>
      <c r="AB229" s="220" t="s">
        <v>21</v>
      </c>
      <c r="AC229" s="268" t="s">
        <v>21</v>
      </c>
      <c r="AD229" s="221"/>
      <c r="AE229" s="333" t="s">
        <v>181</v>
      </c>
      <c r="AG229" s="407"/>
      <c r="AH229" s="407"/>
      <c r="AI229" s="236" t="s">
        <v>21</v>
      </c>
    </row>
    <row r="230" spans="1:35" s="198" customFormat="1" ht="15.75" customHeight="1">
      <c r="A230" s="227"/>
      <c r="B230" s="221"/>
      <c r="C230" s="228"/>
      <c r="D230" s="221"/>
      <c r="E230" s="221"/>
      <c r="F230" s="221"/>
      <c r="G230" s="221"/>
      <c r="H230" s="228"/>
      <c r="I230" s="221"/>
      <c r="J230" s="221"/>
      <c r="K230" s="221"/>
      <c r="L230" s="221"/>
      <c r="M230" s="221"/>
      <c r="N230" s="228"/>
      <c r="O230" s="228"/>
      <c r="P230" s="228"/>
      <c r="Q230" s="228"/>
      <c r="R230" s="221"/>
      <c r="S230" s="221"/>
      <c r="T230" s="221"/>
      <c r="U230" s="221"/>
      <c r="V230" s="221"/>
      <c r="W230" s="221"/>
      <c r="X230" s="228"/>
      <c r="Y230" s="228"/>
      <c r="Z230" s="228"/>
      <c r="AA230" s="228"/>
      <c r="AB230" s="228"/>
      <c r="AC230" s="269"/>
      <c r="AD230" s="255"/>
      <c r="AE230" s="199"/>
      <c r="AF230" s="199"/>
      <c r="AG230" s="493"/>
      <c r="AH230" s="493"/>
      <c r="AI230" s="236"/>
    </row>
    <row r="231" spans="1:35" s="198" customFormat="1" ht="15.75" customHeight="1">
      <c r="A231" s="200">
        <v>1</v>
      </c>
      <c r="B231" s="201">
        <v>0</v>
      </c>
      <c r="C231" s="229" t="s">
        <v>18</v>
      </c>
      <c r="D231" s="203" t="s">
        <v>19</v>
      </c>
      <c r="E231" s="204" t="s">
        <v>27</v>
      </c>
      <c r="F231" s="201">
        <v>38.05133</v>
      </c>
      <c r="G231" s="201">
        <v>23.832129999999999</v>
      </c>
      <c r="H231" s="205" t="s">
        <v>34</v>
      </c>
      <c r="I231" s="207">
        <v>2</v>
      </c>
      <c r="J231" s="206"/>
      <c r="K231" s="207">
        <v>0</v>
      </c>
      <c r="L231" s="201"/>
      <c r="M231" s="230"/>
      <c r="N231" s="207" t="s">
        <v>22</v>
      </c>
      <c r="O231" s="207">
        <v>1</v>
      </c>
      <c r="P231" s="207">
        <v>1</v>
      </c>
      <c r="Q231" s="207">
        <v>2</v>
      </c>
      <c r="R231" s="201"/>
      <c r="S231" s="201">
        <v>0</v>
      </c>
      <c r="T231" s="201">
        <v>0</v>
      </c>
      <c r="U231" s="201"/>
      <c r="V231" s="230"/>
      <c r="W231" s="209" t="s">
        <v>21</v>
      </c>
      <c r="X231" s="231"/>
      <c r="Y231" s="231"/>
      <c r="Z231" s="207" t="s">
        <v>21</v>
      </c>
      <c r="AA231" s="207" t="s">
        <v>21</v>
      </c>
      <c r="AB231" s="230"/>
      <c r="AC231" s="270"/>
      <c r="AD231" s="221"/>
      <c r="AE231" s="330" t="s">
        <v>181</v>
      </c>
      <c r="AF231" s="199"/>
      <c r="AG231" s="407"/>
      <c r="AH231" s="407"/>
      <c r="AI231" s="236" t="s">
        <v>21</v>
      </c>
    </row>
    <row r="232" spans="1:35" s="198" customFormat="1" ht="15.75" customHeight="1">
      <c r="A232" s="200">
        <v>2</v>
      </c>
      <c r="B232" s="201">
        <v>27.83</v>
      </c>
      <c r="C232" s="202" t="s">
        <v>23</v>
      </c>
      <c r="D232" s="506" t="s">
        <v>89</v>
      </c>
      <c r="E232" s="204" t="s">
        <v>27</v>
      </c>
      <c r="F232" s="201">
        <v>38.051569999999998</v>
      </c>
      <c r="G232" s="201">
        <v>23.832242000000001</v>
      </c>
      <c r="H232" s="205" t="s">
        <v>34</v>
      </c>
      <c r="I232" s="207">
        <v>2</v>
      </c>
      <c r="J232" s="206"/>
      <c r="K232" s="207">
        <v>0</v>
      </c>
      <c r="L232" s="201"/>
      <c r="M232" s="201">
        <v>130</v>
      </c>
      <c r="N232" s="208" t="s">
        <v>21</v>
      </c>
      <c r="O232" s="207">
        <v>0</v>
      </c>
      <c r="P232" s="207">
        <v>1</v>
      </c>
      <c r="Q232" s="207">
        <v>2</v>
      </c>
      <c r="R232" s="201"/>
      <c r="S232" s="201">
        <v>0</v>
      </c>
      <c r="T232" s="201">
        <v>0</v>
      </c>
      <c r="U232" s="201"/>
      <c r="V232" s="209" t="s">
        <v>21</v>
      </c>
      <c r="W232" s="209" t="s">
        <v>22</v>
      </c>
      <c r="X232" s="208" t="s">
        <v>22</v>
      </c>
      <c r="Y232" s="208" t="s">
        <v>22</v>
      </c>
      <c r="Z232" s="208" t="s">
        <v>22</v>
      </c>
      <c r="AA232" s="208" t="s">
        <v>21</v>
      </c>
      <c r="AB232" s="208" t="s">
        <v>21</v>
      </c>
      <c r="AC232" s="271" t="s">
        <v>21</v>
      </c>
      <c r="AD232" s="221"/>
      <c r="AE232" s="330" t="s">
        <v>181</v>
      </c>
      <c r="AF232" s="199"/>
      <c r="AG232" s="407"/>
      <c r="AH232" s="407"/>
      <c r="AI232" s="236" t="s">
        <v>21</v>
      </c>
    </row>
    <row r="233" spans="1:35" s="198" customFormat="1" ht="15.75" customHeight="1">
      <c r="A233" s="200">
        <v>2</v>
      </c>
      <c r="B233" s="201">
        <v>46.26</v>
      </c>
      <c r="C233" s="202" t="s">
        <v>26</v>
      </c>
      <c r="D233" s="506" t="s">
        <v>65</v>
      </c>
      <c r="E233" s="204" t="s">
        <v>27</v>
      </c>
      <c r="F233" s="201">
        <v>38.0517077437026</v>
      </c>
      <c r="G233" s="201">
        <v>23.832308340514999</v>
      </c>
      <c r="H233" s="205" t="s">
        <v>34</v>
      </c>
      <c r="I233" s="207">
        <v>2</v>
      </c>
      <c r="J233" s="206"/>
      <c r="K233" s="207">
        <v>0</v>
      </c>
      <c r="L233" s="201"/>
      <c r="M233" s="201">
        <v>180</v>
      </c>
      <c r="N233" s="207" t="s">
        <v>21</v>
      </c>
      <c r="O233" s="207">
        <v>0</v>
      </c>
      <c r="P233" s="201">
        <v>0</v>
      </c>
      <c r="Q233" s="201"/>
      <c r="R233" s="201"/>
      <c r="S233" s="201">
        <v>1</v>
      </c>
      <c r="T233" s="201">
        <v>1</v>
      </c>
      <c r="U233" s="201"/>
      <c r="V233" s="201" t="s">
        <v>21</v>
      </c>
      <c r="W233" s="201" t="s">
        <v>21</v>
      </c>
      <c r="X233" s="208" t="s">
        <v>22</v>
      </c>
      <c r="Y233" s="208" t="s">
        <v>22</v>
      </c>
      <c r="Z233" s="207" t="s">
        <v>21</v>
      </c>
      <c r="AA233" s="207" t="s">
        <v>21</v>
      </c>
      <c r="AB233" s="208" t="s">
        <v>21</v>
      </c>
      <c r="AC233" s="271" t="s">
        <v>21</v>
      </c>
      <c r="AD233" s="221"/>
      <c r="AE233" s="330" t="s">
        <v>181</v>
      </c>
      <c r="AF233" s="199"/>
      <c r="AG233" s="407"/>
      <c r="AH233" s="407"/>
      <c r="AI233" s="236" t="s">
        <v>21</v>
      </c>
    </row>
    <row r="234" spans="1:35" s="198" customFormat="1" ht="15.75" customHeight="1">
      <c r="A234" s="200">
        <v>3</v>
      </c>
      <c r="B234" s="201">
        <v>87.24</v>
      </c>
      <c r="C234" s="202" t="s">
        <v>31</v>
      </c>
      <c r="D234" s="203" t="s">
        <v>19</v>
      </c>
      <c r="E234" s="204" t="s">
        <v>27</v>
      </c>
      <c r="F234" s="201">
        <v>38.052064999999999</v>
      </c>
      <c r="G234" s="201">
        <v>23.83248</v>
      </c>
      <c r="H234" s="205" t="s">
        <v>34</v>
      </c>
      <c r="I234" s="207">
        <v>2</v>
      </c>
      <c r="J234" s="206"/>
      <c r="K234" s="207">
        <v>0</v>
      </c>
      <c r="L234" s="201"/>
      <c r="M234" s="201">
        <v>180</v>
      </c>
      <c r="N234" s="207" t="s">
        <v>21</v>
      </c>
      <c r="O234" s="207">
        <v>0</v>
      </c>
      <c r="P234" s="201">
        <v>1</v>
      </c>
      <c r="Q234" s="201">
        <v>2</v>
      </c>
      <c r="R234" s="201"/>
      <c r="S234" s="201">
        <v>0</v>
      </c>
      <c r="T234" s="201">
        <v>0</v>
      </c>
      <c r="U234" s="201"/>
      <c r="V234" s="201" t="s">
        <v>21</v>
      </c>
      <c r="W234" s="209" t="s">
        <v>22</v>
      </c>
      <c r="X234" s="207" t="s">
        <v>21</v>
      </c>
      <c r="Y234" s="208" t="s">
        <v>21</v>
      </c>
      <c r="Z234" s="207" t="s">
        <v>22</v>
      </c>
      <c r="AA234" s="207" t="s">
        <v>22</v>
      </c>
      <c r="AB234" s="208" t="s">
        <v>21</v>
      </c>
      <c r="AC234" s="271" t="s">
        <v>21</v>
      </c>
      <c r="AD234" s="221"/>
      <c r="AE234" s="330" t="s">
        <v>181</v>
      </c>
      <c r="AF234" s="199"/>
      <c r="AG234" s="407"/>
      <c r="AH234" s="407"/>
      <c r="AI234" s="236" t="s">
        <v>21</v>
      </c>
    </row>
    <row r="235" spans="1:35" s="198" customFormat="1" ht="15.75" customHeight="1">
      <c r="A235" s="200">
        <v>4</v>
      </c>
      <c r="B235" s="201">
        <v>93.33</v>
      </c>
      <c r="C235" s="208" t="s">
        <v>33</v>
      </c>
      <c r="D235" s="203" t="s">
        <v>19</v>
      </c>
      <c r="E235" s="204" t="s">
        <v>27</v>
      </c>
      <c r="F235" s="201">
        <v>38.052118</v>
      </c>
      <c r="G235" s="201">
        <v>23.832498000000001</v>
      </c>
      <c r="H235" s="208" t="s">
        <v>34</v>
      </c>
      <c r="I235" s="207">
        <v>5.7</v>
      </c>
      <c r="J235" s="201"/>
      <c r="K235" s="207">
        <v>1.5</v>
      </c>
      <c r="L235" s="201"/>
      <c r="M235" s="201">
        <v>180</v>
      </c>
      <c r="N235" s="208" t="s">
        <v>21</v>
      </c>
      <c r="O235" s="207">
        <v>0</v>
      </c>
      <c r="P235" s="201">
        <v>1</v>
      </c>
      <c r="Q235" s="201">
        <v>2</v>
      </c>
      <c r="R235" s="201"/>
      <c r="S235" s="201">
        <v>0</v>
      </c>
      <c r="T235" s="201">
        <v>0</v>
      </c>
      <c r="U235" s="201"/>
      <c r="V235" s="209" t="s">
        <v>21</v>
      </c>
      <c r="W235" s="209" t="s">
        <v>21</v>
      </c>
      <c r="X235" s="207" t="s">
        <v>22</v>
      </c>
      <c r="Y235" s="207" t="s">
        <v>22</v>
      </c>
      <c r="Z235" s="207" t="s">
        <v>21</v>
      </c>
      <c r="AA235" s="207" t="s">
        <v>21</v>
      </c>
      <c r="AB235" s="230"/>
      <c r="AC235" s="270"/>
      <c r="AD235" s="221"/>
      <c r="AE235" s="330" t="s">
        <v>181</v>
      </c>
      <c r="AF235" s="199"/>
      <c r="AG235" s="407"/>
      <c r="AH235" s="407"/>
      <c r="AI235" s="482" t="s">
        <v>22</v>
      </c>
    </row>
    <row r="236" spans="1:35" s="198" customFormat="1" ht="15.75" customHeight="1">
      <c r="A236" s="200">
        <v>5</v>
      </c>
      <c r="B236" s="201">
        <v>115.01</v>
      </c>
      <c r="C236" s="208" t="s">
        <v>64</v>
      </c>
      <c r="D236" s="506" t="s">
        <v>65</v>
      </c>
      <c r="E236" s="204" t="s">
        <v>27</v>
      </c>
      <c r="F236" s="201">
        <v>38.052301</v>
      </c>
      <c r="G236" s="201">
        <v>23.832585999999999</v>
      </c>
      <c r="H236" s="205" t="s">
        <v>34</v>
      </c>
      <c r="I236" s="207">
        <v>2</v>
      </c>
      <c r="J236" s="206"/>
      <c r="K236" s="207">
        <v>0</v>
      </c>
      <c r="L236" s="201"/>
      <c r="M236" s="201">
        <v>180</v>
      </c>
      <c r="N236" s="208" t="s">
        <v>21</v>
      </c>
      <c r="O236" s="207">
        <v>0</v>
      </c>
      <c r="P236" s="201">
        <v>0</v>
      </c>
      <c r="Q236" s="201"/>
      <c r="R236" s="201"/>
      <c r="S236" s="201">
        <v>1</v>
      </c>
      <c r="T236" s="201">
        <v>1</v>
      </c>
      <c r="U236" s="201"/>
      <c r="V236" s="209" t="s">
        <v>21</v>
      </c>
      <c r="W236" s="209" t="s">
        <v>21</v>
      </c>
      <c r="X236" s="208" t="s">
        <v>22</v>
      </c>
      <c r="Y236" s="208" t="s">
        <v>22</v>
      </c>
      <c r="Z236" s="208" t="s">
        <v>21</v>
      </c>
      <c r="AA236" s="208" t="s">
        <v>21</v>
      </c>
      <c r="AB236" s="208" t="s">
        <v>21</v>
      </c>
      <c r="AC236" s="271" t="s">
        <v>21</v>
      </c>
      <c r="AD236" s="221"/>
      <c r="AE236" s="330" t="s">
        <v>181</v>
      </c>
      <c r="AF236" s="199"/>
      <c r="AG236" s="407"/>
      <c r="AH236" s="407"/>
      <c r="AI236" s="236" t="s">
        <v>21</v>
      </c>
    </row>
    <row r="237" spans="1:35" s="198" customFormat="1" ht="15.75" customHeight="1">
      <c r="A237" s="200">
        <v>6</v>
      </c>
      <c r="B237" s="201">
        <v>130.16999999999999</v>
      </c>
      <c r="C237" s="208" t="s">
        <v>66</v>
      </c>
      <c r="D237" s="233" t="s">
        <v>89</v>
      </c>
      <c r="E237" s="204" t="s">
        <v>27</v>
      </c>
      <c r="F237" s="201">
        <v>38.052422999999997</v>
      </c>
      <c r="G237" s="201">
        <v>23.832630999999999</v>
      </c>
      <c r="H237" s="205" t="s">
        <v>34</v>
      </c>
      <c r="I237" s="207">
        <v>2</v>
      </c>
      <c r="J237" s="206"/>
      <c r="K237" s="207">
        <v>0</v>
      </c>
      <c r="L237" s="201"/>
      <c r="M237" s="201">
        <v>180</v>
      </c>
      <c r="N237" s="208" t="s">
        <v>21</v>
      </c>
      <c r="O237" s="207">
        <v>0</v>
      </c>
      <c r="P237" s="201">
        <v>1</v>
      </c>
      <c r="Q237" s="201">
        <v>2</v>
      </c>
      <c r="R237" s="201"/>
      <c r="S237" s="201">
        <v>0</v>
      </c>
      <c r="T237" s="201">
        <v>0</v>
      </c>
      <c r="U237" s="201"/>
      <c r="V237" s="209" t="s">
        <v>21</v>
      </c>
      <c r="W237" s="209" t="s">
        <v>22</v>
      </c>
      <c r="X237" s="208" t="s">
        <v>22</v>
      </c>
      <c r="Y237" s="208" t="s">
        <v>22</v>
      </c>
      <c r="Z237" s="208" t="s">
        <v>22</v>
      </c>
      <c r="AA237" s="208" t="s">
        <v>21</v>
      </c>
      <c r="AB237" s="208" t="s">
        <v>21</v>
      </c>
      <c r="AC237" s="271" t="s">
        <v>21</v>
      </c>
      <c r="AD237" s="221"/>
      <c r="AE237" s="330" t="s">
        <v>181</v>
      </c>
      <c r="AF237" s="199"/>
      <c r="AG237" s="407"/>
      <c r="AH237" s="407"/>
      <c r="AI237" s="236" t="s">
        <v>21</v>
      </c>
    </row>
    <row r="238" spans="1:35" s="198" customFormat="1" ht="15.5" customHeight="1">
      <c r="A238" s="200">
        <v>7</v>
      </c>
      <c r="B238" s="201">
        <v>166.86</v>
      </c>
      <c r="C238" s="208" t="s">
        <v>67</v>
      </c>
      <c r="D238" s="203" t="s">
        <v>19</v>
      </c>
      <c r="E238" s="204" t="s">
        <v>27</v>
      </c>
      <c r="F238" s="201">
        <v>38.052719000000003</v>
      </c>
      <c r="G238" s="201">
        <v>23.832785999999999</v>
      </c>
      <c r="H238" s="205" t="s">
        <v>34</v>
      </c>
      <c r="I238" s="207">
        <v>2</v>
      </c>
      <c r="J238" s="206"/>
      <c r="K238" s="207">
        <v>0</v>
      </c>
      <c r="L238" s="201"/>
      <c r="M238" s="201">
        <v>180</v>
      </c>
      <c r="N238" s="208" t="s">
        <v>22</v>
      </c>
      <c r="O238" s="207">
        <v>2</v>
      </c>
      <c r="P238" s="201">
        <v>1</v>
      </c>
      <c r="Q238" s="201">
        <v>2</v>
      </c>
      <c r="R238" s="201"/>
      <c r="S238" s="201">
        <v>0</v>
      </c>
      <c r="T238" s="201">
        <v>0</v>
      </c>
      <c r="U238" s="201"/>
      <c r="V238" s="209" t="s">
        <v>21</v>
      </c>
      <c r="W238" s="209" t="s">
        <v>22</v>
      </c>
      <c r="X238" s="208" t="s">
        <v>22</v>
      </c>
      <c r="Y238" s="208" t="s">
        <v>22</v>
      </c>
      <c r="Z238" s="208" t="s">
        <v>21</v>
      </c>
      <c r="AA238" s="208" t="s">
        <v>21</v>
      </c>
      <c r="AB238" s="208" t="s">
        <v>21</v>
      </c>
      <c r="AC238" s="271" t="s">
        <v>21</v>
      </c>
      <c r="AD238" s="221"/>
      <c r="AE238" s="330" t="s">
        <v>181</v>
      </c>
      <c r="AF238" s="199"/>
      <c r="AG238" s="407"/>
      <c r="AH238" s="407"/>
      <c r="AI238" s="236" t="s">
        <v>21</v>
      </c>
    </row>
    <row r="239" spans="1:35" s="198" customFormat="1" ht="15.75" customHeight="1">
      <c r="A239" s="200">
        <v>8</v>
      </c>
      <c r="B239" s="201">
        <v>173.16</v>
      </c>
      <c r="C239" s="208" t="s">
        <v>90</v>
      </c>
      <c r="D239" s="203" t="s">
        <v>19</v>
      </c>
      <c r="E239" s="204" t="s">
        <v>27</v>
      </c>
      <c r="F239" s="201">
        <v>38.052791999999997</v>
      </c>
      <c r="G239" s="201">
        <v>23.832833999999998</v>
      </c>
      <c r="H239" s="205" t="s">
        <v>34</v>
      </c>
      <c r="I239" s="207">
        <v>2</v>
      </c>
      <c r="J239" s="206"/>
      <c r="K239" s="207">
        <v>0</v>
      </c>
      <c r="L239" s="201"/>
      <c r="M239" s="230"/>
      <c r="N239" s="208" t="s">
        <v>22</v>
      </c>
      <c r="O239" s="207">
        <v>1</v>
      </c>
      <c r="P239" s="201">
        <v>1</v>
      </c>
      <c r="Q239" s="201">
        <v>2</v>
      </c>
      <c r="R239" s="201"/>
      <c r="S239" s="201">
        <v>0</v>
      </c>
      <c r="T239" s="201">
        <v>0</v>
      </c>
      <c r="U239" s="201"/>
      <c r="V239" s="230"/>
      <c r="W239" s="209" t="s">
        <v>22</v>
      </c>
      <c r="X239" s="230"/>
      <c r="Y239" s="230"/>
      <c r="Z239" s="208" t="s">
        <v>21</v>
      </c>
      <c r="AA239" s="208" t="s">
        <v>21</v>
      </c>
      <c r="AB239" s="208" t="s">
        <v>21</v>
      </c>
      <c r="AC239" s="271" t="s">
        <v>21</v>
      </c>
      <c r="AD239" s="221"/>
      <c r="AE239" s="330" t="s">
        <v>181</v>
      </c>
      <c r="AF239" s="199"/>
      <c r="AG239" s="407"/>
      <c r="AH239" s="407"/>
      <c r="AI239" s="236" t="s">
        <v>21</v>
      </c>
    </row>
    <row r="240" spans="1:35" s="198" customFormat="1" ht="15.75" customHeight="1">
      <c r="A240" s="200"/>
      <c r="B240" s="201"/>
      <c r="C240" s="399" t="s">
        <v>198</v>
      </c>
      <c r="D240" s="506" t="s">
        <v>199</v>
      </c>
      <c r="E240" s="204" t="s">
        <v>27</v>
      </c>
      <c r="F240" s="201">
        <v>38.054592999999997</v>
      </c>
      <c r="G240" s="201">
        <v>23.833832999999998</v>
      </c>
      <c r="H240" s="205" t="s">
        <v>34</v>
      </c>
      <c r="I240" s="207">
        <v>4.2</v>
      </c>
      <c r="J240" s="206"/>
      <c r="K240" s="207">
        <v>1.5</v>
      </c>
      <c r="L240" s="201"/>
      <c r="M240" s="209" t="s">
        <v>737</v>
      </c>
      <c r="N240" s="208" t="s">
        <v>21</v>
      </c>
      <c r="O240" s="207">
        <v>0</v>
      </c>
      <c r="P240" s="201">
        <v>0</v>
      </c>
      <c r="Q240" s="201">
        <v>0</v>
      </c>
      <c r="R240" s="201"/>
      <c r="S240" s="201">
        <v>0</v>
      </c>
      <c r="T240" s="201">
        <v>0</v>
      </c>
      <c r="U240" s="201"/>
      <c r="V240" s="209" t="s">
        <v>21</v>
      </c>
      <c r="W240" s="209" t="s">
        <v>21</v>
      </c>
      <c r="X240" s="208" t="s">
        <v>22</v>
      </c>
      <c r="Y240" s="208" t="s">
        <v>22</v>
      </c>
      <c r="Z240" s="208" t="s">
        <v>21</v>
      </c>
      <c r="AA240" s="208" t="s">
        <v>21</v>
      </c>
      <c r="AB240" s="208" t="s">
        <v>21</v>
      </c>
      <c r="AC240" s="271" t="s">
        <v>21</v>
      </c>
      <c r="AD240" s="221"/>
      <c r="AE240" s="330" t="s">
        <v>181</v>
      </c>
      <c r="AF240" s="199"/>
      <c r="AG240" s="408" t="s">
        <v>246</v>
      </c>
      <c r="AH240" s="492" t="s">
        <v>238</v>
      </c>
      <c r="AI240" s="482" t="s">
        <v>22</v>
      </c>
    </row>
    <row r="241" spans="1:35" s="198" customFormat="1" ht="15.65" customHeight="1">
      <c r="A241" s="200">
        <v>9</v>
      </c>
      <c r="B241" s="201">
        <v>406.31</v>
      </c>
      <c r="C241" s="208" t="s">
        <v>70</v>
      </c>
      <c r="D241" s="203" t="s">
        <v>19</v>
      </c>
      <c r="E241" s="204" t="s">
        <v>27</v>
      </c>
      <c r="F241" s="201">
        <v>38.054682999999997</v>
      </c>
      <c r="G241" s="201">
        <v>23.833901000000001</v>
      </c>
      <c r="H241" s="205" t="s">
        <v>34</v>
      </c>
      <c r="I241" s="207">
        <v>2</v>
      </c>
      <c r="J241" s="206"/>
      <c r="K241" s="207">
        <v>0</v>
      </c>
      <c r="L241" s="201"/>
      <c r="M241" s="201">
        <v>240</v>
      </c>
      <c r="N241" s="208" t="s">
        <v>22</v>
      </c>
      <c r="O241" s="207">
        <v>1</v>
      </c>
      <c r="P241" s="201">
        <v>0</v>
      </c>
      <c r="Q241" s="201">
        <v>0</v>
      </c>
      <c r="R241" s="201"/>
      <c r="S241" s="201">
        <v>0</v>
      </c>
      <c r="T241" s="201">
        <v>0</v>
      </c>
      <c r="U241" s="201"/>
      <c r="V241" s="209" t="s">
        <v>21</v>
      </c>
      <c r="W241" s="209" t="s">
        <v>21</v>
      </c>
      <c r="X241" s="208" t="s">
        <v>22</v>
      </c>
      <c r="Y241" s="208" t="s">
        <v>22</v>
      </c>
      <c r="Z241" s="208" t="s">
        <v>21</v>
      </c>
      <c r="AA241" s="208" t="s">
        <v>21</v>
      </c>
      <c r="AB241" s="208" t="s">
        <v>21</v>
      </c>
      <c r="AC241" s="271" t="s">
        <v>21</v>
      </c>
      <c r="AD241" s="221"/>
      <c r="AE241" s="330" t="s">
        <v>181</v>
      </c>
      <c r="AF241" s="199"/>
      <c r="AG241" s="407"/>
      <c r="AH241" s="407"/>
      <c r="AI241" s="236" t="s">
        <v>21</v>
      </c>
    </row>
    <row r="242" spans="1:35" s="198" customFormat="1" ht="15.75" customHeight="1">
      <c r="A242" s="200">
        <v>10</v>
      </c>
      <c r="B242" s="201">
        <v>428.09</v>
      </c>
      <c r="C242" s="208" t="s">
        <v>71</v>
      </c>
      <c r="D242" s="203" t="s">
        <v>19</v>
      </c>
      <c r="E242" s="204" t="s">
        <v>27</v>
      </c>
      <c r="F242" s="201">
        <v>38.054873000000001</v>
      </c>
      <c r="G242" s="201">
        <v>23.834035</v>
      </c>
      <c r="H242" s="205" t="s">
        <v>34</v>
      </c>
      <c r="I242" s="207">
        <v>2</v>
      </c>
      <c r="J242" s="206"/>
      <c r="K242" s="207">
        <v>0</v>
      </c>
      <c r="L242" s="201"/>
      <c r="M242" s="230"/>
      <c r="N242" s="207" t="s">
        <v>21</v>
      </c>
      <c r="O242" s="207">
        <v>0</v>
      </c>
      <c r="P242" s="201">
        <v>1</v>
      </c>
      <c r="Q242" s="201">
        <v>2</v>
      </c>
      <c r="R242" s="201"/>
      <c r="S242" s="201">
        <v>0</v>
      </c>
      <c r="T242" s="201">
        <v>0</v>
      </c>
      <c r="U242" s="201"/>
      <c r="V242" s="230"/>
      <c r="W242" s="209" t="s">
        <v>21</v>
      </c>
      <c r="X242" s="230"/>
      <c r="Y242" s="230"/>
      <c r="Z242" s="208" t="s">
        <v>21</v>
      </c>
      <c r="AA242" s="208" t="s">
        <v>21</v>
      </c>
      <c r="AB242" s="208" t="s">
        <v>21</v>
      </c>
      <c r="AC242" s="271" t="s">
        <v>21</v>
      </c>
      <c r="AD242" s="221"/>
      <c r="AE242" s="330" t="s">
        <v>181</v>
      </c>
      <c r="AF242" s="199"/>
      <c r="AG242" s="407"/>
      <c r="AH242" s="407"/>
      <c r="AI242" s="236" t="s">
        <v>21</v>
      </c>
    </row>
    <row r="243" spans="1:35" s="198" customFormat="1" ht="15.75" customHeight="1">
      <c r="A243" s="200">
        <v>11</v>
      </c>
      <c r="B243" s="201">
        <v>460.57</v>
      </c>
      <c r="C243" s="208" t="s">
        <v>72</v>
      </c>
      <c r="D243" s="233" t="s">
        <v>89</v>
      </c>
      <c r="E243" s="204" t="s">
        <v>27</v>
      </c>
      <c r="F243" s="201">
        <v>38.055118</v>
      </c>
      <c r="G243" s="201">
        <v>23.834268999999999</v>
      </c>
      <c r="H243" s="205" t="s">
        <v>34</v>
      </c>
      <c r="I243" s="207">
        <v>0</v>
      </c>
      <c r="J243" s="206"/>
      <c r="K243" s="207">
        <v>0</v>
      </c>
      <c r="L243" s="201"/>
      <c r="M243" s="201">
        <v>100</v>
      </c>
      <c r="N243" s="208" t="s">
        <v>21</v>
      </c>
      <c r="O243" s="207">
        <v>0</v>
      </c>
      <c r="P243" s="201">
        <v>1</v>
      </c>
      <c r="Q243" s="201">
        <v>2</v>
      </c>
      <c r="R243" s="201"/>
      <c r="S243" s="201">
        <v>0</v>
      </c>
      <c r="T243" s="201">
        <v>0</v>
      </c>
      <c r="U243" s="201"/>
      <c r="V243" s="209" t="s">
        <v>21</v>
      </c>
      <c r="W243" s="209" t="s">
        <v>22</v>
      </c>
      <c r="X243" s="208" t="s">
        <v>21</v>
      </c>
      <c r="Y243" s="208" t="s">
        <v>21</v>
      </c>
      <c r="Z243" s="208" t="s">
        <v>22</v>
      </c>
      <c r="AA243" s="208" t="s">
        <v>21</v>
      </c>
      <c r="AB243" s="208" t="s">
        <v>21</v>
      </c>
      <c r="AC243" s="271" t="s">
        <v>21</v>
      </c>
      <c r="AD243" s="221"/>
      <c r="AE243" s="330" t="s">
        <v>181</v>
      </c>
      <c r="AF243" s="199"/>
      <c r="AG243" s="407"/>
      <c r="AH243" s="407"/>
      <c r="AI243" s="236" t="s">
        <v>21</v>
      </c>
    </row>
    <row r="244" spans="1:35" s="198" customFormat="1" ht="15.75" customHeight="1">
      <c r="A244" s="200">
        <v>12</v>
      </c>
      <c r="B244" s="201">
        <v>507.51</v>
      </c>
      <c r="C244" s="208" t="s">
        <v>73</v>
      </c>
      <c r="D244" s="233" t="s">
        <v>85</v>
      </c>
      <c r="E244" s="204" t="s">
        <v>27</v>
      </c>
      <c r="F244" s="201">
        <v>38.055467999999998</v>
      </c>
      <c r="G244" s="201">
        <v>23.834512</v>
      </c>
      <c r="H244" s="205" t="s">
        <v>34</v>
      </c>
      <c r="I244" s="207">
        <v>0</v>
      </c>
      <c r="J244" s="206"/>
      <c r="K244" s="207">
        <v>0</v>
      </c>
      <c r="L244" s="201"/>
      <c r="M244" s="201">
        <v>330</v>
      </c>
      <c r="N244" s="208" t="s">
        <v>21</v>
      </c>
      <c r="O244" s="207">
        <v>0</v>
      </c>
      <c r="P244" s="201">
        <v>1</v>
      </c>
      <c r="Q244" s="201">
        <v>2</v>
      </c>
      <c r="R244" s="201"/>
      <c r="S244" s="201">
        <v>0</v>
      </c>
      <c r="T244" s="201">
        <v>0</v>
      </c>
      <c r="U244" s="201"/>
      <c r="V244" s="209" t="s">
        <v>21</v>
      </c>
      <c r="W244" s="209" t="s">
        <v>22</v>
      </c>
      <c r="X244" s="208" t="s">
        <v>22</v>
      </c>
      <c r="Y244" s="208" t="s">
        <v>22</v>
      </c>
      <c r="Z244" s="208" t="s">
        <v>21</v>
      </c>
      <c r="AA244" s="208" t="s">
        <v>21</v>
      </c>
      <c r="AB244" s="208" t="s">
        <v>21</v>
      </c>
      <c r="AC244" s="271" t="s">
        <v>21</v>
      </c>
      <c r="AD244" s="221"/>
      <c r="AE244" s="330" t="s">
        <v>181</v>
      </c>
      <c r="AF244" s="199"/>
      <c r="AG244" s="407"/>
      <c r="AH244" s="407"/>
      <c r="AI244" s="236" t="s">
        <v>21</v>
      </c>
    </row>
    <row r="245" spans="1:35" s="198" customFormat="1" ht="15.75" customHeight="1">
      <c r="A245" s="200">
        <v>13</v>
      </c>
      <c r="B245" s="201">
        <v>533.91999999999996</v>
      </c>
      <c r="C245" s="208" t="s">
        <v>91</v>
      </c>
      <c r="D245" s="233" t="s">
        <v>85</v>
      </c>
      <c r="E245" s="204" t="s">
        <v>27</v>
      </c>
      <c r="F245" s="201">
        <v>38.055683999999999</v>
      </c>
      <c r="G245" s="201">
        <v>23.834622</v>
      </c>
      <c r="H245" s="205" t="s">
        <v>34</v>
      </c>
      <c r="I245" s="207">
        <v>0</v>
      </c>
      <c r="J245" s="206"/>
      <c r="K245" s="207">
        <v>0</v>
      </c>
      <c r="L245" s="201"/>
      <c r="M245" s="201">
        <v>330</v>
      </c>
      <c r="N245" s="208" t="s">
        <v>21</v>
      </c>
      <c r="O245" s="207">
        <v>0</v>
      </c>
      <c r="P245" s="201">
        <v>1</v>
      </c>
      <c r="Q245" s="201">
        <v>2</v>
      </c>
      <c r="R245" s="201"/>
      <c r="S245" s="201">
        <v>0</v>
      </c>
      <c r="T245" s="201">
        <v>0</v>
      </c>
      <c r="U245" s="201"/>
      <c r="V245" s="209" t="s">
        <v>21</v>
      </c>
      <c r="W245" s="209" t="s">
        <v>22</v>
      </c>
      <c r="X245" s="208" t="s">
        <v>21</v>
      </c>
      <c r="Y245" s="208" t="s">
        <v>21</v>
      </c>
      <c r="Z245" s="208" t="s">
        <v>21</v>
      </c>
      <c r="AA245" s="208" t="s">
        <v>21</v>
      </c>
      <c r="AB245" s="208" t="s">
        <v>21</v>
      </c>
      <c r="AC245" s="271" t="s">
        <v>21</v>
      </c>
      <c r="AD245" s="221"/>
      <c r="AE245" s="330" t="s">
        <v>181</v>
      </c>
      <c r="AF245" s="199"/>
      <c r="AG245" s="407"/>
      <c r="AH245" s="407"/>
      <c r="AI245" s="236" t="s">
        <v>21</v>
      </c>
    </row>
    <row r="246" spans="1:35" s="198" customFormat="1" ht="15.75" customHeight="1">
      <c r="A246" s="200">
        <v>14</v>
      </c>
      <c r="B246" s="201">
        <v>564.55999999999995</v>
      </c>
      <c r="C246" s="208" t="s">
        <v>76</v>
      </c>
      <c r="D246" s="203" t="s">
        <v>19</v>
      </c>
      <c r="E246" s="204" t="s">
        <v>27</v>
      </c>
      <c r="F246" s="201">
        <v>38.055942000000002</v>
      </c>
      <c r="G246" s="201">
        <v>23.834751000000001</v>
      </c>
      <c r="H246" s="205" t="s">
        <v>34</v>
      </c>
      <c r="I246" s="207">
        <v>0</v>
      </c>
      <c r="J246" s="206"/>
      <c r="K246" s="207">
        <v>0</v>
      </c>
      <c r="L246" s="201"/>
      <c r="M246" s="201">
        <v>330</v>
      </c>
      <c r="N246" s="208" t="s">
        <v>21</v>
      </c>
      <c r="O246" s="207">
        <v>0</v>
      </c>
      <c r="P246" s="201">
        <v>1</v>
      </c>
      <c r="Q246" s="201">
        <v>2</v>
      </c>
      <c r="R246" s="201"/>
      <c r="S246" s="201">
        <v>0</v>
      </c>
      <c r="T246" s="201">
        <v>0</v>
      </c>
      <c r="U246" s="201"/>
      <c r="V246" s="209" t="s">
        <v>21</v>
      </c>
      <c r="W246" s="209" t="s">
        <v>22</v>
      </c>
      <c r="X246" s="208" t="s">
        <v>21</v>
      </c>
      <c r="Y246" s="208" t="s">
        <v>21</v>
      </c>
      <c r="Z246" s="208" t="s">
        <v>21</v>
      </c>
      <c r="AA246" s="208" t="s">
        <v>21</v>
      </c>
      <c r="AB246" s="208" t="s">
        <v>21</v>
      </c>
      <c r="AC246" s="271" t="s">
        <v>21</v>
      </c>
      <c r="AD246" s="221"/>
      <c r="AE246" s="330" t="s">
        <v>181</v>
      </c>
      <c r="AF246" s="199"/>
      <c r="AG246" s="407"/>
      <c r="AH246" s="407"/>
      <c r="AI246" s="236" t="s">
        <v>21</v>
      </c>
    </row>
    <row r="247" spans="1:35" s="198" customFormat="1" ht="15.75" customHeight="1">
      <c r="A247" s="200">
        <v>15</v>
      </c>
      <c r="B247" s="201">
        <v>572.91</v>
      </c>
      <c r="C247" s="208" t="s">
        <v>77</v>
      </c>
      <c r="D247" s="203" t="s">
        <v>19</v>
      </c>
      <c r="E247" s="204" t="s">
        <v>27</v>
      </c>
      <c r="F247" s="201">
        <v>38.056021000000001</v>
      </c>
      <c r="G247" s="201">
        <v>23.834765000000001</v>
      </c>
      <c r="H247" s="205" t="s">
        <v>34</v>
      </c>
      <c r="I247" s="207">
        <v>0</v>
      </c>
      <c r="J247" s="206"/>
      <c r="K247" s="207">
        <v>0</v>
      </c>
      <c r="L247" s="201"/>
      <c r="M247" s="230"/>
      <c r="N247" s="208" t="s">
        <v>21</v>
      </c>
      <c r="O247" s="207">
        <v>1</v>
      </c>
      <c r="P247" s="201">
        <v>1</v>
      </c>
      <c r="Q247" s="201">
        <v>2</v>
      </c>
      <c r="R247" s="201"/>
      <c r="S247" s="201">
        <v>0</v>
      </c>
      <c r="T247" s="201">
        <v>0</v>
      </c>
      <c r="U247" s="201"/>
      <c r="V247" s="230"/>
      <c r="W247" s="209" t="s">
        <v>22</v>
      </c>
      <c r="X247" s="230"/>
      <c r="Y247" s="230"/>
      <c r="Z247" s="208" t="s">
        <v>21</v>
      </c>
      <c r="AA247" s="208" t="s">
        <v>21</v>
      </c>
      <c r="AB247" s="208" t="s">
        <v>21</v>
      </c>
      <c r="AC247" s="271" t="s">
        <v>21</v>
      </c>
      <c r="AD247" s="221"/>
      <c r="AE247" s="330" t="s">
        <v>181</v>
      </c>
      <c r="AF247" s="199"/>
      <c r="AG247" s="407"/>
      <c r="AH247" s="407"/>
      <c r="AI247" s="236" t="s">
        <v>21</v>
      </c>
    </row>
    <row r="248" spans="1:35" s="198" customFormat="1" ht="15.75" customHeight="1">
      <c r="A248" s="200">
        <v>16</v>
      </c>
      <c r="B248" s="201">
        <v>577.96</v>
      </c>
      <c r="C248" s="208" t="s">
        <v>79</v>
      </c>
      <c r="D248" s="233" t="s">
        <v>69</v>
      </c>
      <c r="E248" s="204" t="s">
        <v>27</v>
      </c>
      <c r="F248" s="201">
        <v>38.056074000000002</v>
      </c>
      <c r="G248" s="201">
        <v>23.834764</v>
      </c>
      <c r="H248" s="205" t="s">
        <v>34</v>
      </c>
      <c r="I248" s="207">
        <v>0</v>
      </c>
      <c r="J248" s="206"/>
      <c r="K248" s="207">
        <v>0</v>
      </c>
      <c r="L248" s="201"/>
      <c r="M248" s="201">
        <v>200</v>
      </c>
      <c r="N248" s="208" t="s">
        <v>21</v>
      </c>
      <c r="O248" s="207">
        <v>0</v>
      </c>
      <c r="P248" s="201">
        <v>1</v>
      </c>
      <c r="Q248" s="201">
        <v>2</v>
      </c>
      <c r="R248" s="201"/>
      <c r="S248" s="201">
        <v>0</v>
      </c>
      <c r="T248" s="201">
        <v>0</v>
      </c>
      <c r="U248" s="201"/>
      <c r="V248" s="209" t="s">
        <v>21</v>
      </c>
      <c r="W248" s="209" t="s">
        <v>22</v>
      </c>
      <c r="X248" s="208" t="s">
        <v>22</v>
      </c>
      <c r="Y248" s="208" t="s">
        <v>22</v>
      </c>
      <c r="Z248" s="208" t="s">
        <v>22</v>
      </c>
      <c r="AA248" s="208" t="s">
        <v>22</v>
      </c>
      <c r="AB248" s="208" t="s">
        <v>21</v>
      </c>
      <c r="AC248" s="271" t="s">
        <v>21</v>
      </c>
      <c r="AD248" s="221"/>
      <c r="AE248" s="330" t="s">
        <v>181</v>
      </c>
      <c r="AF248" s="199"/>
      <c r="AG248" s="407"/>
      <c r="AH248" s="407"/>
      <c r="AI248" s="236" t="s">
        <v>21</v>
      </c>
    </row>
    <row r="249" spans="1:35" s="198" customFormat="1" ht="15.75" customHeight="1">
      <c r="A249" s="200">
        <v>17</v>
      </c>
      <c r="B249" s="201">
        <v>625.89</v>
      </c>
      <c r="C249" s="208" t="s">
        <v>81</v>
      </c>
      <c r="D249" s="233" t="s">
        <v>69</v>
      </c>
      <c r="E249" s="204" t="s">
        <v>27</v>
      </c>
      <c r="F249" s="201">
        <v>38.056483999999998</v>
      </c>
      <c r="G249" s="201">
        <v>23.834907999999999</v>
      </c>
      <c r="H249" s="205" t="s">
        <v>21</v>
      </c>
      <c r="I249" s="207">
        <v>0</v>
      </c>
      <c r="J249" s="206"/>
      <c r="K249" s="207">
        <v>0</v>
      </c>
      <c r="L249" s="201"/>
      <c r="M249" s="201">
        <v>100</v>
      </c>
      <c r="N249" s="208" t="s">
        <v>21</v>
      </c>
      <c r="O249" s="207">
        <v>0</v>
      </c>
      <c r="P249" s="201">
        <v>0</v>
      </c>
      <c r="Q249" s="201"/>
      <c r="R249" s="201"/>
      <c r="S249" s="201">
        <v>0</v>
      </c>
      <c r="T249" s="201">
        <v>0</v>
      </c>
      <c r="U249" s="201"/>
      <c r="V249" s="209" t="s">
        <v>21</v>
      </c>
      <c r="W249" s="209" t="s">
        <v>21</v>
      </c>
      <c r="X249" s="208" t="s">
        <v>22</v>
      </c>
      <c r="Y249" s="208" t="s">
        <v>22</v>
      </c>
      <c r="Z249" s="208" t="s">
        <v>21</v>
      </c>
      <c r="AA249" s="208" t="s">
        <v>21</v>
      </c>
      <c r="AB249" s="208" t="s">
        <v>21</v>
      </c>
      <c r="AC249" s="271" t="s">
        <v>21</v>
      </c>
      <c r="AD249" s="221"/>
      <c r="AE249" s="330" t="s">
        <v>181</v>
      </c>
      <c r="AF249" s="199"/>
      <c r="AG249" s="407"/>
      <c r="AH249" s="407"/>
      <c r="AI249" s="236" t="s">
        <v>21</v>
      </c>
    </row>
    <row r="250" spans="1:35" s="198" customFormat="1" ht="15.5" customHeight="1">
      <c r="A250" s="200"/>
      <c r="B250" s="201"/>
      <c r="C250" s="399" t="s">
        <v>198</v>
      </c>
      <c r="D250" s="233" t="s">
        <v>199</v>
      </c>
      <c r="E250" s="204" t="s">
        <v>27</v>
      </c>
      <c r="F250" s="201">
        <v>38.056585115272199</v>
      </c>
      <c r="G250" s="201">
        <v>23.834961648937298</v>
      </c>
      <c r="H250" s="205" t="s">
        <v>22</v>
      </c>
      <c r="I250" s="207">
        <v>2</v>
      </c>
      <c r="J250" s="206"/>
      <c r="K250" s="207">
        <v>3</v>
      </c>
      <c r="L250" s="201"/>
      <c r="M250" s="209" t="s">
        <v>740</v>
      </c>
      <c r="N250" s="208" t="s">
        <v>22</v>
      </c>
      <c r="O250" s="207">
        <v>0</v>
      </c>
      <c r="P250" s="201">
        <v>0</v>
      </c>
      <c r="Q250" s="201">
        <v>0</v>
      </c>
      <c r="R250" s="201"/>
      <c r="S250" s="201">
        <v>0</v>
      </c>
      <c r="T250" s="201">
        <v>0</v>
      </c>
      <c r="U250" s="201"/>
      <c r="V250" s="209" t="s">
        <v>21</v>
      </c>
      <c r="W250" s="209" t="s">
        <v>21</v>
      </c>
      <c r="X250" s="208" t="s">
        <v>22</v>
      </c>
      <c r="Y250" s="208" t="s">
        <v>22</v>
      </c>
      <c r="Z250" s="208" t="s">
        <v>21</v>
      </c>
      <c r="AA250" s="208" t="s">
        <v>21</v>
      </c>
      <c r="AB250" s="208" t="s">
        <v>21</v>
      </c>
      <c r="AC250" s="271" t="s">
        <v>21</v>
      </c>
      <c r="AD250" s="221"/>
      <c r="AE250" s="330" t="s">
        <v>181</v>
      </c>
      <c r="AF250" s="199"/>
      <c r="AG250" s="408" t="s">
        <v>247</v>
      </c>
      <c r="AH250" s="492" t="s">
        <v>238</v>
      </c>
      <c r="AI250" s="482" t="s">
        <v>22</v>
      </c>
    </row>
    <row r="251" spans="1:35" s="198" customFormat="1" ht="15.75" customHeight="1">
      <c r="A251" s="200">
        <v>18</v>
      </c>
      <c r="B251" s="201">
        <v>649.1</v>
      </c>
      <c r="C251" s="208" t="s">
        <v>82</v>
      </c>
      <c r="D251" s="203" t="s">
        <v>19</v>
      </c>
      <c r="E251" s="204" t="s">
        <v>27</v>
      </c>
      <c r="F251" s="201">
        <v>38.056671000000001</v>
      </c>
      <c r="G251" s="201">
        <v>23.834996</v>
      </c>
      <c r="H251" s="205" t="s">
        <v>34</v>
      </c>
      <c r="I251" s="207">
        <v>0</v>
      </c>
      <c r="J251" s="206"/>
      <c r="K251" s="207">
        <v>0</v>
      </c>
      <c r="L251" s="201"/>
      <c r="M251" s="201">
        <v>200</v>
      </c>
      <c r="N251" s="208" t="s">
        <v>22</v>
      </c>
      <c r="O251" s="207">
        <v>1</v>
      </c>
      <c r="P251" s="201">
        <v>1</v>
      </c>
      <c r="Q251" s="201">
        <v>2</v>
      </c>
      <c r="R251" s="201"/>
      <c r="S251" s="201">
        <v>0</v>
      </c>
      <c r="T251" s="201">
        <v>0</v>
      </c>
      <c r="U251" s="201"/>
      <c r="V251" s="209" t="s">
        <v>21</v>
      </c>
      <c r="W251" s="209" t="s">
        <v>22</v>
      </c>
      <c r="X251" s="208" t="s">
        <v>22</v>
      </c>
      <c r="Y251" s="208" t="s">
        <v>22</v>
      </c>
      <c r="Z251" s="208" t="s">
        <v>22</v>
      </c>
      <c r="AA251" s="208" t="s">
        <v>22</v>
      </c>
      <c r="AB251" s="208" t="s">
        <v>21</v>
      </c>
      <c r="AC251" s="271" t="s">
        <v>21</v>
      </c>
      <c r="AD251" s="221"/>
      <c r="AE251" s="330" t="s">
        <v>181</v>
      </c>
      <c r="AF251" s="199"/>
      <c r="AG251" s="407"/>
      <c r="AH251" s="407"/>
      <c r="AI251" s="236" t="s">
        <v>21</v>
      </c>
    </row>
    <row r="254" spans="1:35" ht="15.75" customHeight="1">
      <c r="A254" s="485" t="s">
        <v>61</v>
      </c>
      <c r="B254" s="444"/>
      <c r="C254" s="444"/>
      <c r="D254" s="444"/>
      <c r="E254" s="444"/>
      <c r="F254" s="21"/>
      <c r="G254" s="21"/>
      <c r="H254" s="22"/>
      <c r="I254" s="21"/>
      <c r="J254" s="21"/>
      <c r="K254" s="21"/>
      <c r="L254" s="21"/>
      <c r="M254" s="22"/>
      <c r="N254" s="22"/>
      <c r="O254" s="22"/>
      <c r="P254" s="22"/>
      <c r="Q254" s="22"/>
      <c r="R254" s="22"/>
      <c r="S254" s="22"/>
      <c r="T254" s="22"/>
      <c r="U254" s="21"/>
      <c r="V254" s="21"/>
      <c r="W254" s="21"/>
      <c r="X254" s="22"/>
      <c r="Y254" s="22"/>
      <c r="Z254" s="22"/>
      <c r="AA254" s="22"/>
      <c r="AB254" s="22"/>
      <c r="AC254" s="247"/>
      <c r="AD254" s="255"/>
    </row>
    <row r="255" spans="1:35" ht="15.75" customHeight="1">
      <c r="A255" s="83">
        <v>1</v>
      </c>
      <c r="B255" s="84">
        <v>0</v>
      </c>
      <c r="C255" s="85" t="s">
        <v>18</v>
      </c>
      <c r="D255" s="86" t="s">
        <v>19</v>
      </c>
      <c r="E255" s="87" t="s">
        <v>20</v>
      </c>
      <c r="F255" s="88">
        <v>38.056874999999998</v>
      </c>
      <c r="G255" s="88">
        <v>23.834954</v>
      </c>
      <c r="H255" s="89" t="s">
        <v>34</v>
      </c>
      <c r="I255" s="91">
        <v>0</v>
      </c>
      <c r="J255" s="90"/>
      <c r="K255" s="91">
        <v>0</v>
      </c>
      <c r="L255" s="84"/>
      <c r="M255" s="92"/>
      <c r="N255" s="95" t="s">
        <v>21</v>
      </c>
      <c r="O255" s="91">
        <v>0</v>
      </c>
      <c r="P255" s="91">
        <v>1</v>
      </c>
      <c r="Q255" s="91">
        <v>2</v>
      </c>
      <c r="R255" s="91"/>
      <c r="S255" s="91">
        <v>0</v>
      </c>
      <c r="T255" s="91">
        <v>0</v>
      </c>
      <c r="U255" s="84"/>
      <c r="V255" s="92"/>
      <c r="W255" s="95" t="s">
        <v>22</v>
      </c>
      <c r="X255" s="92"/>
      <c r="Y255" s="92"/>
      <c r="Z255" s="95" t="s">
        <v>21</v>
      </c>
      <c r="AA255" s="95" t="s">
        <v>21</v>
      </c>
      <c r="AB255" s="92"/>
      <c r="AC255" s="93"/>
      <c r="AD255" s="221"/>
      <c r="AE255" s="333" t="s">
        <v>181</v>
      </c>
      <c r="AF255" s="198"/>
      <c r="AG255" s="407"/>
      <c r="AH255" s="407"/>
      <c r="AI255" s="236" t="s">
        <v>21</v>
      </c>
    </row>
    <row r="256" spans="1:35" ht="15.75" customHeight="1">
      <c r="A256" s="83">
        <v>2</v>
      </c>
      <c r="B256" s="84">
        <v>9.33</v>
      </c>
      <c r="C256" s="85" t="s">
        <v>23</v>
      </c>
      <c r="D256" s="99" t="s">
        <v>92</v>
      </c>
      <c r="E256" s="87" t="s">
        <v>25</v>
      </c>
      <c r="F256" s="84">
        <v>38.056967</v>
      </c>
      <c r="G256" s="84">
        <v>23.834986000000001</v>
      </c>
      <c r="H256" s="89" t="s">
        <v>34</v>
      </c>
      <c r="I256" s="91">
        <v>0</v>
      </c>
      <c r="J256" s="90"/>
      <c r="K256" s="91">
        <v>0</v>
      </c>
      <c r="L256" s="84"/>
      <c r="M256" s="91">
        <v>300</v>
      </c>
      <c r="N256" s="95" t="s">
        <v>21</v>
      </c>
      <c r="O256" s="91">
        <v>0</v>
      </c>
      <c r="P256" s="91">
        <v>0</v>
      </c>
      <c r="Q256" s="91">
        <v>0</v>
      </c>
      <c r="R256" s="91"/>
      <c r="S256" s="91">
        <v>1</v>
      </c>
      <c r="T256" s="91">
        <v>1</v>
      </c>
      <c r="U256" s="84"/>
      <c r="V256" s="95" t="s">
        <v>21</v>
      </c>
      <c r="W256" s="95" t="s">
        <v>22</v>
      </c>
      <c r="X256" s="95" t="s">
        <v>22</v>
      </c>
      <c r="Y256" s="95" t="s">
        <v>22</v>
      </c>
      <c r="Z256" s="95" t="s">
        <v>21</v>
      </c>
      <c r="AA256" s="95" t="s">
        <v>21</v>
      </c>
      <c r="AB256" s="95" t="s">
        <v>93</v>
      </c>
      <c r="AC256" s="97" t="s">
        <v>21</v>
      </c>
      <c r="AD256" s="221"/>
      <c r="AE256" s="333" t="s">
        <v>181</v>
      </c>
      <c r="AF256" s="198"/>
      <c r="AG256" s="407"/>
      <c r="AH256" s="407"/>
      <c r="AI256" s="236" t="s">
        <v>21</v>
      </c>
    </row>
    <row r="257" spans="1:35" ht="15.75" customHeight="1">
      <c r="A257" s="83">
        <v>3</v>
      </c>
      <c r="B257" s="96">
        <v>33.47</v>
      </c>
      <c r="C257" s="85" t="s">
        <v>26</v>
      </c>
      <c r="D257" s="507" t="s">
        <v>65</v>
      </c>
      <c r="E257" s="87" t="s">
        <v>25</v>
      </c>
      <c r="F257" s="84">
        <v>38.057172999999999</v>
      </c>
      <c r="G257" s="84">
        <v>23.835052999999998</v>
      </c>
      <c r="H257" s="89" t="s">
        <v>34</v>
      </c>
      <c r="I257" s="91">
        <v>0</v>
      </c>
      <c r="J257" s="90"/>
      <c r="K257" s="91">
        <v>0</v>
      </c>
      <c r="L257" s="84"/>
      <c r="M257" s="91">
        <v>125</v>
      </c>
      <c r="N257" s="95" t="s">
        <v>21</v>
      </c>
      <c r="O257" s="91">
        <v>0</v>
      </c>
      <c r="P257" s="91">
        <v>0</v>
      </c>
      <c r="Q257" s="91">
        <v>0</v>
      </c>
      <c r="R257" s="91"/>
      <c r="S257" s="91">
        <v>1</v>
      </c>
      <c r="T257" s="91">
        <v>1</v>
      </c>
      <c r="U257" s="84"/>
      <c r="V257" s="95" t="s">
        <v>21</v>
      </c>
      <c r="W257" s="95" t="s">
        <v>21</v>
      </c>
      <c r="X257" s="95" t="s">
        <v>22</v>
      </c>
      <c r="Y257" s="95" t="s">
        <v>22</v>
      </c>
      <c r="Z257" s="95" t="s">
        <v>21</v>
      </c>
      <c r="AA257" s="95" t="s">
        <v>21</v>
      </c>
      <c r="AB257" s="95" t="s">
        <v>21</v>
      </c>
      <c r="AC257" s="97" t="s">
        <v>21</v>
      </c>
      <c r="AD257" s="221"/>
      <c r="AE257" s="333" t="s">
        <v>181</v>
      </c>
      <c r="AF257" s="198"/>
      <c r="AG257" s="407"/>
      <c r="AH257" s="407"/>
      <c r="AI257" s="236" t="s">
        <v>21</v>
      </c>
    </row>
    <row r="258" spans="1:35" ht="15.75" customHeight="1">
      <c r="A258" s="83">
        <v>4</v>
      </c>
      <c r="B258" s="84">
        <v>81.040000000000006</v>
      </c>
      <c r="C258" s="95" t="s">
        <v>31</v>
      </c>
      <c r="D258" s="508" t="s">
        <v>94</v>
      </c>
      <c r="E258" s="87" t="s">
        <v>25</v>
      </c>
      <c r="F258" s="96">
        <v>38.057577000000002</v>
      </c>
      <c r="G258" s="96">
        <v>23.835190000000001</v>
      </c>
      <c r="H258" s="95" t="s">
        <v>34</v>
      </c>
      <c r="I258" s="91">
        <v>0</v>
      </c>
      <c r="J258" s="84"/>
      <c r="K258" s="91">
        <v>0</v>
      </c>
      <c r="L258" s="84"/>
      <c r="M258" s="91">
        <v>125</v>
      </c>
      <c r="N258" s="95" t="s">
        <v>21</v>
      </c>
      <c r="O258" s="91">
        <v>0</v>
      </c>
      <c r="P258" s="91">
        <v>0</v>
      </c>
      <c r="Q258" s="91">
        <v>0</v>
      </c>
      <c r="R258" s="91"/>
      <c r="S258" s="91">
        <v>1</v>
      </c>
      <c r="T258" s="91">
        <v>1</v>
      </c>
      <c r="U258" s="84"/>
      <c r="V258" s="95" t="s">
        <v>21</v>
      </c>
      <c r="W258" s="95" t="s">
        <v>21</v>
      </c>
      <c r="X258" s="95" t="s">
        <v>22</v>
      </c>
      <c r="Y258" s="95" t="s">
        <v>22</v>
      </c>
      <c r="Z258" s="95" t="s">
        <v>21</v>
      </c>
      <c r="AA258" s="95" t="s">
        <v>21</v>
      </c>
      <c r="AB258" s="95" t="s">
        <v>21</v>
      </c>
      <c r="AC258" s="97" t="s">
        <v>21</v>
      </c>
      <c r="AD258" s="221"/>
      <c r="AE258" s="333" t="s">
        <v>181</v>
      </c>
      <c r="AF258" s="198"/>
      <c r="AG258" s="407"/>
      <c r="AH258" s="407"/>
      <c r="AI258" s="236" t="s">
        <v>21</v>
      </c>
    </row>
    <row r="259" spans="1:35" ht="15.75" customHeight="1">
      <c r="A259" s="83">
        <v>5</v>
      </c>
      <c r="B259" s="84">
        <v>90.85</v>
      </c>
      <c r="C259" s="95" t="s">
        <v>33</v>
      </c>
      <c r="D259" s="99" t="s">
        <v>95</v>
      </c>
      <c r="E259" s="87" t="s">
        <v>25</v>
      </c>
      <c r="F259" s="84">
        <v>38.057657969342202</v>
      </c>
      <c r="G259" s="84">
        <v>23.8352402949861</v>
      </c>
      <c r="H259" s="95" t="s">
        <v>21</v>
      </c>
      <c r="I259" s="91">
        <v>0</v>
      </c>
      <c r="J259" s="84"/>
      <c r="K259" s="91">
        <v>0</v>
      </c>
      <c r="L259" s="84"/>
      <c r="M259" s="91">
        <v>125</v>
      </c>
      <c r="N259" s="95" t="s">
        <v>21</v>
      </c>
      <c r="O259" s="91">
        <v>0</v>
      </c>
      <c r="P259" s="91">
        <v>0</v>
      </c>
      <c r="Q259" s="91">
        <v>0</v>
      </c>
      <c r="R259" s="91"/>
      <c r="S259" s="91">
        <v>0</v>
      </c>
      <c r="T259" s="91">
        <v>0</v>
      </c>
      <c r="U259" s="91"/>
      <c r="V259" s="95" t="s">
        <v>21</v>
      </c>
      <c r="W259" s="95" t="s">
        <v>21</v>
      </c>
      <c r="X259" s="95" t="s">
        <v>22</v>
      </c>
      <c r="Y259" s="95" t="s">
        <v>22</v>
      </c>
      <c r="Z259" s="95" t="s">
        <v>21</v>
      </c>
      <c r="AA259" s="95" t="s">
        <v>21</v>
      </c>
      <c r="AB259" s="95" t="s">
        <v>93</v>
      </c>
      <c r="AC259" s="97" t="s">
        <v>21</v>
      </c>
      <c r="AD259" s="221"/>
      <c r="AE259" s="333" t="s">
        <v>181</v>
      </c>
      <c r="AF259" s="198"/>
      <c r="AG259" s="407"/>
      <c r="AH259" s="407"/>
      <c r="AI259" s="236" t="s">
        <v>21</v>
      </c>
    </row>
    <row r="260" spans="1:35" ht="15.75" customHeight="1">
      <c r="A260" s="83">
        <v>6</v>
      </c>
      <c r="B260" s="84">
        <v>97.46</v>
      </c>
      <c r="C260" s="95" t="s">
        <v>64</v>
      </c>
      <c r="D260" s="99" t="s">
        <v>95</v>
      </c>
      <c r="E260" s="87" t="s">
        <v>25</v>
      </c>
      <c r="F260" s="84">
        <v>38.057721000000001</v>
      </c>
      <c r="G260" s="84">
        <v>23.835246000000001</v>
      </c>
      <c r="H260" s="95" t="s">
        <v>21</v>
      </c>
      <c r="I260" s="91">
        <v>0</v>
      </c>
      <c r="J260" s="84"/>
      <c r="K260" s="91">
        <v>0</v>
      </c>
      <c r="L260" s="84"/>
      <c r="M260" s="91">
        <v>260</v>
      </c>
      <c r="N260" s="95" t="s">
        <v>21</v>
      </c>
      <c r="O260" s="91">
        <v>0</v>
      </c>
      <c r="P260" s="91">
        <v>0</v>
      </c>
      <c r="Q260" s="91">
        <v>0</v>
      </c>
      <c r="R260" s="91"/>
      <c r="S260" s="91">
        <v>0</v>
      </c>
      <c r="T260" s="91">
        <v>0</v>
      </c>
      <c r="U260" s="91"/>
      <c r="V260" s="95" t="s">
        <v>21</v>
      </c>
      <c r="W260" s="95" t="s">
        <v>21</v>
      </c>
      <c r="X260" s="95" t="s">
        <v>22</v>
      </c>
      <c r="Y260" s="95" t="s">
        <v>21</v>
      </c>
      <c r="Z260" s="95" t="s">
        <v>21</v>
      </c>
      <c r="AA260" s="95" t="s">
        <v>21</v>
      </c>
      <c r="AB260" s="95" t="s">
        <v>93</v>
      </c>
      <c r="AC260" s="97" t="s">
        <v>21</v>
      </c>
      <c r="AD260" s="221"/>
      <c r="AE260" s="333" t="s">
        <v>181</v>
      </c>
      <c r="AF260" s="198"/>
      <c r="AG260" s="407"/>
      <c r="AH260" s="407"/>
      <c r="AI260" s="236" t="s">
        <v>21</v>
      </c>
    </row>
    <row r="261" spans="1:35" ht="15.75" customHeight="1">
      <c r="A261" s="83"/>
      <c r="B261" s="84"/>
      <c r="C261" s="400" t="s">
        <v>198</v>
      </c>
      <c r="D261" s="99" t="s">
        <v>89</v>
      </c>
      <c r="E261" s="87" t="s">
        <v>25</v>
      </c>
      <c r="F261" s="84">
        <v>38.057757000000002</v>
      </c>
      <c r="G261" s="84">
        <v>23.835265</v>
      </c>
      <c r="H261" s="95" t="s">
        <v>21</v>
      </c>
      <c r="I261" s="91">
        <v>0</v>
      </c>
      <c r="J261" s="84"/>
      <c r="K261" s="91">
        <v>0</v>
      </c>
      <c r="L261" s="84"/>
      <c r="M261" s="95" t="s">
        <v>738</v>
      </c>
      <c r="N261" s="95" t="s">
        <v>21</v>
      </c>
      <c r="O261" s="91">
        <v>0</v>
      </c>
      <c r="P261" s="91">
        <v>0</v>
      </c>
      <c r="Q261" s="91">
        <v>0</v>
      </c>
      <c r="R261" s="91"/>
      <c r="S261" s="91">
        <v>0</v>
      </c>
      <c r="T261" s="91">
        <v>0</v>
      </c>
      <c r="U261" s="91"/>
      <c r="V261" s="95" t="s">
        <v>21</v>
      </c>
      <c r="W261" s="95" t="s">
        <v>21</v>
      </c>
      <c r="X261" s="95" t="s">
        <v>22</v>
      </c>
      <c r="Y261" s="95" t="s">
        <v>22</v>
      </c>
      <c r="Z261" s="95" t="s">
        <v>21</v>
      </c>
      <c r="AA261" s="95" t="s">
        <v>21</v>
      </c>
      <c r="AB261" s="95" t="s">
        <v>21</v>
      </c>
      <c r="AC261" s="97" t="s">
        <v>21</v>
      </c>
      <c r="AD261" s="221"/>
      <c r="AE261" s="333" t="s">
        <v>181</v>
      </c>
      <c r="AF261" s="198"/>
      <c r="AG261" s="408" t="s">
        <v>248</v>
      </c>
      <c r="AH261" s="492" t="s">
        <v>238</v>
      </c>
      <c r="AI261" s="482" t="s">
        <v>22</v>
      </c>
    </row>
    <row r="262" spans="1:35" ht="15.75" customHeight="1">
      <c r="A262" s="83">
        <v>7</v>
      </c>
      <c r="B262" s="84">
        <v>110.59</v>
      </c>
      <c r="C262" s="95" t="s">
        <v>66</v>
      </c>
      <c r="D262" s="99" t="s">
        <v>95</v>
      </c>
      <c r="E262" s="87" t="s">
        <v>25</v>
      </c>
      <c r="F262" s="84">
        <v>38.057830000000003</v>
      </c>
      <c r="G262" s="84">
        <v>23.835287999999998</v>
      </c>
      <c r="H262" s="95" t="s">
        <v>21</v>
      </c>
      <c r="I262" s="91">
        <v>0</v>
      </c>
      <c r="J262" s="84"/>
      <c r="K262" s="91">
        <v>0</v>
      </c>
      <c r="L262" s="84"/>
      <c r="M262" s="91">
        <v>125</v>
      </c>
      <c r="N262" s="95" t="s">
        <v>21</v>
      </c>
      <c r="O262" s="91">
        <v>0</v>
      </c>
      <c r="P262" s="91">
        <v>1</v>
      </c>
      <c r="Q262" s="91">
        <v>2</v>
      </c>
      <c r="R262" s="91"/>
      <c r="S262" s="91">
        <v>0</v>
      </c>
      <c r="T262" s="91">
        <v>0</v>
      </c>
      <c r="U262" s="91"/>
      <c r="V262" s="95" t="s">
        <v>21</v>
      </c>
      <c r="W262" s="95" t="s">
        <v>21</v>
      </c>
      <c r="X262" s="95" t="s">
        <v>22</v>
      </c>
      <c r="Y262" s="95" t="s">
        <v>22</v>
      </c>
      <c r="Z262" s="95" t="s">
        <v>21</v>
      </c>
      <c r="AA262" s="95" t="s">
        <v>21</v>
      </c>
      <c r="AB262" s="95" t="s">
        <v>21</v>
      </c>
      <c r="AC262" s="97" t="s">
        <v>21</v>
      </c>
      <c r="AD262" s="221"/>
      <c r="AE262" s="333" t="s">
        <v>181</v>
      </c>
      <c r="AF262" s="198"/>
      <c r="AG262" s="407"/>
      <c r="AH262" s="407"/>
      <c r="AI262" s="236" t="s">
        <v>21</v>
      </c>
    </row>
    <row r="263" spans="1:35" ht="15.75" customHeight="1">
      <c r="A263" s="83">
        <v>8</v>
      </c>
      <c r="B263" s="84">
        <v>146.29</v>
      </c>
      <c r="C263" s="95" t="s">
        <v>67</v>
      </c>
      <c r="D263" s="507" t="s">
        <v>85</v>
      </c>
      <c r="E263" s="87" t="s">
        <v>25</v>
      </c>
      <c r="F263" s="84">
        <v>38.058160817996999</v>
      </c>
      <c r="G263" s="84">
        <v>23.835391263636701</v>
      </c>
      <c r="H263" s="95" t="s">
        <v>34</v>
      </c>
      <c r="I263" s="91">
        <v>0</v>
      </c>
      <c r="J263" s="84"/>
      <c r="K263" s="91">
        <v>0</v>
      </c>
      <c r="L263" s="84"/>
      <c r="M263" s="91">
        <v>250</v>
      </c>
      <c r="N263" s="95" t="s">
        <v>21</v>
      </c>
      <c r="O263" s="91">
        <v>0</v>
      </c>
      <c r="P263" s="91">
        <v>1</v>
      </c>
      <c r="Q263" s="91">
        <v>2</v>
      </c>
      <c r="R263" s="91"/>
      <c r="S263" s="91">
        <v>0</v>
      </c>
      <c r="T263" s="91">
        <v>0</v>
      </c>
      <c r="U263" s="91"/>
      <c r="V263" s="95" t="s">
        <v>21</v>
      </c>
      <c r="W263" s="95" t="s">
        <v>22</v>
      </c>
      <c r="X263" s="95" t="s">
        <v>21</v>
      </c>
      <c r="Y263" s="95" t="s">
        <v>21</v>
      </c>
      <c r="Z263" s="95" t="s">
        <v>21</v>
      </c>
      <c r="AA263" s="95" t="s">
        <v>21</v>
      </c>
      <c r="AB263" s="95" t="s">
        <v>21</v>
      </c>
      <c r="AC263" s="97" t="s">
        <v>21</v>
      </c>
      <c r="AD263" s="221"/>
      <c r="AE263" s="333" t="s">
        <v>181</v>
      </c>
      <c r="AF263" s="198"/>
      <c r="AG263" s="407"/>
      <c r="AH263" s="407"/>
      <c r="AI263" s="236" t="s">
        <v>21</v>
      </c>
    </row>
    <row r="264" spans="1:35" ht="15.75" customHeight="1">
      <c r="A264" s="83">
        <v>9</v>
      </c>
      <c r="B264" s="91">
        <v>194.01</v>
      </c>
      <c r="C264" s="95" t="s">
        <v>68</v>
      </c>
      <c r="D264" s="86" t="s">
        <v>19</v>
      </c>
      <c r="E264" s="87" t="s">
        <v>25</v>
      </c>
      <c r="F264" s="98">
        <v>38.058554999999998</v>
      </c>
      <c r="G264" s="98">
        <v>23.835529000000001</v>
      </c>
      <c r="H264" s="95" t="s">
        <v>34</v>
      </c>
      <c r="I264" s="91">
        <v>0</v>
      </c>
      <c r="J264" s="91"/>
      <c r="K264" s="91">
        <v>0</v>
      </c>
      <c r="L264" s="91"/>
      <c r="M264" s="91">
        <v>250</v>
      </c>
      <c r="N264" s="95" t="s">
        <v>22</v>
      </c>
      <c r="O264" s="91">
        <v>2</v>
      </c>
      <c r="P264" s="94">
        <v>1</v>
      </c>
      <c r="Q264" s="91">
        <v>2</v>
      </c>
      <c r="R264" s="91"/>
      <c r="S264" s="91">
        <v>0</v>
      </c>
      <c r="T264" s="91">
        <v>0</v>
      </c>
      <c r="U264" s="91"/>
      <c r="V264" s="95" t="s">
        <v>21</v>
      </c>
      <c r="W264" s="95" t="s">
        <v>22</v>
      </c>
      <c r="X264" s="95" t="s">
        <v>22</v>
      </c>
      <c r="Y264" s="95" t="s">
        <v>22</v>
      </c>
      <c r="Z264" s="95" t="s">
        <v>21</v>
      </c>
      <c r="AA264" s="95" t="s">
        <v>21</v>
      </c>
      <c r="AB264" s="95" t="s">
        <v>21</v>
      </c>
      <c r="AC264" s="97" t="s">
        <v>21</v>
      </c>
      <c r="AD264" s="221"/>
      <c r="AE264" s="333" t="s">
        <v>181</v>
      </c>
      <c r="AF264" s="198"/>
      <c r="AG264" s="407"/>
      <c r="AH264" s="407"/>
      <c r="AI264" s="236" t="s">
        <v>21</v>
      </c>
    </row>
    <row r="265" spans="1:35" ht="15.75" customHeight="1">
      <c r="A265" s="20"/>
      <c r="B265" s="21"/>
      <c r="C265" s="22"/>
      <c r="D265" s="21"/>
      <c r="E265" s="21"/>
      <c r="F265" s="21"/>
      <c r="G265" s="21"/>
      <c r="H265" s="22"/>
      <c r="I265" s="21"/>
      <c r="J265" s="21"/>
      <c r="K265" s="21"/>
      <c r="L265" s="21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47"/>
      <c r="AD265" s="255"/>
    </row>
    <row r="266" spans="1:35" ht="15.75" customHeight="1">
      <c r="A266" s="100">
        <v>1</v>
      </c>
      <c r="B266" s="101">
        <v>0</v>
      </c>
      <c r="C266" s="102" t="s">
        <v>18</v>
      </c>
      <c r="D266" s="103" t="s">
        <v>19</v>
      </c>
      <c r="E266" s="109" t="s">
        <v>27</v>
      </c>
      <c r="F266" s="101">
        <v>38.056815999999998</v>
      </c>
      <c r="G266" s="101">
        <v>23.835052000000001</v>
      </c>
      <c r="H266" s="104" t="s">
        <v>34</v>
      </c>
      <c r="I266" s="107">
        <v>0</v>
      </c>
      <c r="J266" s="105"/>
      <c r="K266" s="107">
        <v>0</v>
      </c>
      <c r="L266" s="101"/>
      <c r="M266" s="108"/>
      <c r="N266" s="115" t="s">
        <v>21</v>
      </c>
      <c r="O266" s="107">
        <v>0</v>
      </c>
      <c r="P266" s="107">
        <v>1</v>
      </c>
      <c r="Q266" s="107">
        <v>2</v>
      </c>
      <c r="R266" s="107"/>
      <c r="S266" s="127">
        <v>0</v>
      </c>
      <c r="T266" s="127">
        <v>0</v>
      </c>
      <c r="U266" s="107"/>
      <c r="V266" s="108"/>
      <c r="W266" s="115" t="s">
        <v>22</v>
      </c>
      <c r="X266" s="108"/>
      <c r="Y266" s="108"/>
      <c r="Z266" s="115" t="s">
        <v>22</v>
      </c>
      <c r="AA266" s="115" t="s">
        <v>21</v>
      </c>
      <c r="AB266" s="106"/>
      <c r="AC266" s="110"/>
      <c r="AD266" s="221"/>
      <c r="AE266" s="333" t="s">
        <v>181</v>
      </c>
      <c r="AF266" s="198"/>
      <c r="AG266" s="407"/>
      <c r="AH266" s="407"/>
      <c r="AI266" s="236" t="s">
        <v>21</v>
      </c>
    </row>
    <row r="267" spans="1:35" ht="15.75" customHeight="1">
      <c r="A267" s="100">
        <v>2</v>
      </c>
      <c r="B267" s="101">
        <v>17.309999999999999</v>
      </c>
      <c r="C267" s="118" t="s">
        <v>23</v>
      </c>
      <c r="D267" s="509" t="s">
        <v>65</v>
      </c>
      <c r="E267" s="109" t="s">
        <v>27</v>
      </c>
      <c r="F267" s="101">
        <v>38.0569980208831</v>
      </c>
      <c r="G267" s="101">
        <v>23.835109636098402</v>
      </c>
      <c r="H267" s="104" t="s">
        <v>34</v>
      </c>
      <c r="I267" s="107">
        <v>0</v>
      </c>
      <c r="J267" s="105"/>
      <c r="K267" s="107">
        <v>0</v>
      </c>
      <c r="L267" s="101"/>
      <c r="M267" s="107">
        <v>180</v>
      </c>
      <c r="N267" s="115" t="s">
        <v>21</v>
      </c>
      <c r="O267" s="107">
        <v>0</v>
      </c>
      <c r="P267" s="107">
        <v>0</v>
      </c>
      <c r="Q267" s="107">
        <v>0</v>
      </c>
      <c r="R267" s="107"/>
      <c r="S267" s="107">
        <v>1</v>
      </c>
      <c r="T267" s="107">
        <v>1</v>
      </c>
      <c r="U267" s="107"/>
      <c r="V267" s="115" t="s">
        <v>21</v>
      </c>
      <c r="W267" s="115" t="s">
        <v>21</v>
      </c>
      <c r="X267" s="115" t="s">
        <v>21</v>
      </c>
      <c r="Y267" s="115" t="s">
        <v>21</v>
      </c>
      <c r="Z267" s="115" t="s">
        <v>22</v>
      </c>
      <c r="AA267" s="115" t="s">
        <v>21</v>
      </c>
      <c r="AB267" s="115" t="s">
        <v>21</v>
      </c>
      <c r="AC267" s="117" t="s">
        <v>21</v>
      </c>
      <c r="AD267" s="221"/>
      <c r="AE267" s="333" t="s">
        <v>181</v>
      </c>
      <c r="AF267" s="198"/>
      <c r="AG267" s="407"/>
      <c r="AH267" s="407"/>
      <c r="AI267" s="236" t="s">
        <v>21</v>
      </c>
    </row>
    <row r="268" spans="1:35" ht="15.75" customHeight="1">
      <c r="A268" s="100">
        <v>2</v>
      </c>
      <c r="B268" s="101">
        <v>28.97</v>
      </c>
      <c r="C268" s="118" t="s">
        <v>26</v>
      </c>
      <c r="D268" s="509" t="s">
        <v>96</v>
      </c>
      <c r="E268" s="109" t="s">
        <v>27</v>
      </c>
      <c r="F268" s="101">
        <v>38.0570746730575</v>
      </c>
      <c r="G268" s="101">
        <v>23.8351351563485</v>
      </c>
      <c r="H268" s="104" t="s">
        <v>34</v>
      </c>
      <c r="I268" s="107">
        <v>0</v>
      </c>
      <c r="J268" s="105"/>
      <c r="K268" s="107">
        <v>0</v>
      </c>
      <c r="L268" s="101"/>
      <c r="M268" s="107">
        <v>180</v>
      </c>
      <c r="N268" s="115" t="s">
        <v>21</v>
      </c>
      <c r="O268" s="107">
        <v>0</v>
      </c>
      <c r="P268" s="107">
        <v>0</v>
      </c>
      <c r="Q268" s="107">
        <v>0</v>
      </c>
      <c r="R268" s="107"/>
      <c r="S268" s="107">
        <v>1</v>
      </c>
      <c r="T268" s="107">
        <v>1</v>
      </c>
      <c r="U268" s="107"/>
      <c r="V268" s="115" t="s">
        <v>21</v>
      </c>
      <c r="W268" s="115" t="s">
        <v>21</v>
      </c>
      <c r="X268" s="115" t="s">
        <v>22</v>
      </c>
      <c r="Y268" s="115" t="s">
        <v>21</v>
      </c>
      <c r="Z268" s="115" t="s">
        <v>21</v>
      </c>
      <c r="AA268" s="115" t="s">
        <v>21</v>
      </c>
      <c r="AB268" s="115" t="s">
        <v>21</v>
      </c>
      <c r="AC268" s="117" t="s">
        <v>21</v>
      </c>
      <c r="AD268" s="221"/>
      <c r="AE268" s="333" t="s">
        <v>181</v>
      </c>
      <c r="AF268" s="198"/>
      <c r="AG268" s="407"/>
      <c r="AH268" s="407"/>
      <c r="AI268" s="236" t="s">
        <v>21</v>
      </c>
    </row>
    <row r="269" spans="1:35" ht="15.75" customHeight="1">
      <c r="A269" s="111">
        <v>3</v>
      </c>
      <c r="B269" s="112">
        <v>65.13</v>
      </c>
      <c r="C269" s="119" t="s">
        <v>31</v>
      </c>
      <c r="D269" s="510" t="s">
        <v>65</v>
      </c>
      <c r="E269" s="113" t="s">
        <v>27</v>
      </c>
      <c r="F269" s="112">
        <v>38.057382657566897</v>
      </c>
      <c r="G269" s="112">
        <v>23.835246477134401</v>
      </c>
      <c r="H269" s="104" t="s">
        <v>34</v>
      </c>
      <c r="I269" s="107">
        <v>0</v>
      </c>
      <c r="J269" s="114"/>
      <c r="K269" s="107">
        <v>0</v>
      </c>
      <c r="L269" s="112"/>
      <c r="M269" s="107">
        <v>180</v>
      </c>
      <c r="N269" s="115" t="s">
        <v>21</v>
      </c>
      <c r="O269" s="107">
        <v>0</v>
      </c>
      <c r="P269" s="107">
        <v>0</v>
      </c>
      <c r="Q269" s="107">
        <v>0</v>
      </c>
      <c r="R269" s="194"/>
      <c r="S269" s="107">
        <v>1</v>
      </c>
      <c r="T269" s="107">
        <v>1</v>
      </c>
      <c r="U269" s="194"/>
      <c r="V269" s="115" t="s">
        <v>21</v>
      </c>
      <c r="W269" s="115" t="s">
        <v>21</v>
      </c>
      <c r="X269" s="115" t="s">
        <v>22</v>
      </c>
      <c r="Y269" s="115" t="s">
        <v>22</v>
      </c>
      <c r="Z269" s="115" t="s">
        <v>21</v>
      </c>
      <c r="AA269" s="115" t="s">
        <v>21</v>
      </c>
      <c r="AB269" s="115" t="s">
        <v>21</v>
      </c>
      <c r="AC269" s="117" t="s">
        <v>21</v>
      </c>
      <c r="AD269" s="221"/>
      <c r="AE269" s="333" t="s">
        <v>181</v>
      </c>
      <c r="AF269" s="198"/>
      <c r="AG269" s="407"/>
      <c r="AH269" s="407"/>
      <c r="AI269" s="236" t="s">
        <v>21</v>
      </c>
    </row>
    <row r="270" spans="1:35" ht="15.75" customHeight="1">
      <c r="A270" s="100">
        <v>4</v>
      </c>
      <c r="B270" s="101">
        <v>153.66</v>
      </c>
      <c r="C270" s="115" t="s">
        <v>33</v>
      </c>
      <c r="D270" s="510" t="s">
        <v>69</v>
      </c>
      <c r="E270" s="113" t="s">
        <v>27</v>
      </c>
      <c r="F270" s="101">
        <v>38.058153175990903</v>
      </c>
      <c r="G270" s="101">
        <v>23.835517445069801</v>
      </c>
      <c r="H270" s="104" t="s">
        <v>34</v>
      </c>
      <c r="I270" s="107">
        <v>0</v>
      </c>
      <c r="J270" s="101"/>
      <c r="K270" s="107">
        <v>0</v>
      </c>
      <c r="L270" s="101"/>
      <c r="M270" s="107">
        <v>180</v>
      </c>
      <c r="N270" s="115" t="s">
        <v>21</v>
      </c>
      <c r="O270" s="107">
        <v>0</v>
      </c>
      <c r="P270" s="107">
        <v>0</v>
      </c>
      <c r="Q270" s="107">
        <v>0</v>
      </c>
      <c r="R270" s="107"/>
      <c r="S270" s="107">
        <v>0</v>
      </c>
      <c r="T270" s="107">
        <v>0</v>
      </c>
      <c r="U270" s="107"/>
      <c r="V270" s="115" t="s">
        <v>21</v>
      </c>
      <c r="W270" s="115" t="s">
        <v>21</v>
      </c>
      <c r="X270" s="115" t="s">
        <v>22</v>
      </c>
      <c r="Y270" s="115" t="s">
        <v>22</v>
      </c>
      <c r="Z270" s="115" t="s">
        <v>21</v>
      </c>
      <c r="AA270" s="115" t="s">
        <v>21</v>
      </c>
      <c r="AB270" s="115" t="s">
        <v>93</v>
      </c>
      <c r="AC270" s="117" t="s">
        <v>21</v>
      </c>
      <c r="AD270" s="221"/>
      <c r="AE270" s="333" t="s">
        <v>181</v>
      </c>
      <c r="AF270" s="198"/>
      <c r="AG270" s="407"/>
      <c r="AH270" s="407"/>
      <c r="AI270" s="236" t="s">
        <v>21</v>
      </c>
    </row>
    <row r="271" spans="1:35" ht="15.75" customHeight="1">
      <c r="A271" s="100">
        <v>5</v>
      </c>
      <c r="B271" s="116" t="s">
        <v>97</v>
      </c>
      <c r="C271" s="115" t="s">
        <v>64</v>
      </c>
      <c r="D271" s="103" t="s">
        <v>19</v>
      </c>
      <c r="E271" s="113" t="s">
        <v>27</v>
      </c>
      <c r="F271" s="101">
        <v>38.058484999999997</v>
      </c>
      <c r="G271" s="101">
        <v>23.835643000000001</v>
      </c>
      <c r="H271" s="104" t="s">
        <v>21</v>
      </c>
      <c r="I271" s="107">
        <v>0</v>
      </c>
      <c r="J271" s="105"/>
      <c r="K271" s="107">
        <v>0</v>
      </c>
      <c r="L271" s="101"/>
      <c r="M271" s="107">
        <v>80</v>
      </c>
      <c r="N271" s="115" t="s">
        <v>21</v>
      </c>
      <c r="O271" s="107">
        <v>0</v>
      </c>
      <c r="P271" s="107">
        <v>0</v>
      </c>
      <c r="Q271" s="107">
        <v>0</v>
      </c>
      <c r="R271" s="107"/>
      <c r="S271" s="107">
        <v>0</v>
      </c>
      <c r="T271" s="107">
        <v>0</v>
      </c>
      <c r="U271" s="107"/>
      <c r="V271" s="115" t="s">
        <v>21</v>
      </c>
      <c r="W271" s="115" t="s">
        <v>21</v>
      </c>
      <c r="X271" s="115" t="s">
        <v>22</v>
      </c>
      <c r="Y271" s="115" t="s">
        <v>22</v>
      </c>
      <c r="Z271" s="115" t="s">
        <v>21</v>
      </c>
      <c r="AA271" s="115" t="s">
        <v>21</v>
      </c>
      <c r="AB271" s="115" t="s">
        <v>21</v>
      </c>
      <c r="AC271" s="117" t="s">
        <v>21</v>
      </c>
      <c r="AD271" s="221"/>
      <c r="AE271" s="333" t="s">
        <v>181</v>
      </c>
      <c r="AF271" s="198"/>
      <c r="AG271" s="407"/>
      <c r="AH271" s="407"/>
      <c r="AI271" s="236" t="s">
        <v>21</v>
      </c>
    </row>
    <row r="272" spans="1:35" ht="15.75" customHeight="1">
      <c r="A272" s="100">
        <v>6</v>
      </c>
      <c r="B272" s="101">
        <v>199.6</v>
      </c>
      <c r="C272" s="115" t="s">
        <v>66</v>
      </c>
      <c r="D272" s="103" t="s">
        <v>19</v>
      </c>
      <c r="E272" s="113" t="s">
        <v>27</v>
      </c>
      <c r="F272" s="101">
        <v>38.058540999999998</v>
      </c>
      <c r="G272" s="101">
        <v>23.835654000000002</v>
      </c>
      <c r="H272" s="104" t="s">
        <v>21</v>
      </c>
      <c r="I272" s="107">
        <v>0</v>
      </c>
      <c r="J272" s="105"/>
      <c r="K272" s="107">
        <v>0</v>
      </c>
      <c r="L272" s="101"/>
      <c r="M272" s="108"/>
      <c r="N272" s="115" t="s">
        <v>22</v>
      </c>
      <c r="O272" s="107">
        <v>1</v>
      </c>
      <c r="P272" s="107">
        <v>0</v>
      </c>
      <c r="Q272" s="107">
        <v>0</v>
      </c>
      <c r="R272" s="107"/>
      <c r="S272" s="107">
        <v>0</v>
      </c>
      <c r="T272" s="107">
        <v>0</v>
      </c>
      <c r="U272" s="107"/>
      <c r="V272" s="108"/>
      <c r="W272" s="115" t="s">
        <v>21</v>
      </c>
      <c r="X272" s="108"/>
      <c r="Y272" s="108"/>
      <c r="Z272" s="115" t="s">
        <v>21</v>
      </c>
      <c r="AA272" s="115" t="s">
        <v>21</v>
      </c>
      <c r="AB272" s="115" t="s">
        <v>21</v>
      </c>
      <c r="AC272" s="117" t="s">
        <v>21</v>
      </c>
      <c r="AD272" s="221"/>
      <c r="AE272" s="333" t="s">
        <v>181</v>
      </c>
      <c r="AF272" s="198"/>
      <c r="AG272" s="407"/>
      <c r="AH272" s="407"/>
      <c r="AI272" s="236" t="s">
        <v>21</v>
      </c>
    </row>
    <row r="273" spans="1:35" ht="15.75" customHeight="1">
      <c r="A273" s="100">
        <v>7</v>
      </c>
      <c r="B273" s="101">
        <v>207.24</v>
      </c>
      <c r="C273" s="115" t="s">
        <v>67</v>
      </c>
      <c r="D273" s="103" t="s">
        <v>19</v>
      </c>
      <c r="E273" s="113" t="s">
        <v>27</v>
      </c>
      <c r="F273" s="101">
        <v>38.058611999999997</v>
      </c>
      <c r="G273" s="101">
        <v>23.835685000000002</v>
      </c>
      <c r="H273" s="104" t="s">
        <v>21</v>
      </c>
      <c r="I273" s="107">
        <v>0</v>
      </c>
      <c r="J273" s="105"/>
      <c r="K273" s="107">
        <v>0</v>
      </c>
      <c r="L273" s="101"/>
      <c r="M273" s="107">
        <v>130</v>
      </c>
      <c r="N273" s="115" t="s">
        <v>22</v>
      </c>
      <c r="O273" s="107">
        <v>1</v>
      </c>
      <c r="P273" s="107">
        <v>0</v>
      </c>
      <c r="Q273" s="107">
        <v>0</v>
      </c>
      <c r="R273" s="107"/>
      <c r="S273" s="107">
        <v>0</v>
      </c>
      <c r="T273" s="107">
        <v>0</v>
      </c>
      <c r="U273" s="107"/>
      <c r="V273" s="115" t="s">
        <v>21</v>
      </c>
      <c r="W273" s="115" t="s">
        <v>21</v>
      </c>
      <c r="X273" s="115" t="s">
        <v>22</v>
      </c>
      <c r="Y273" s="115" t="s">
        <v>21</v>
      </c>
      <c r="Z273" s="115" t="s">
        <v>21</v>
      </c>
      <c r="AA273" s="115" t="s">
        <v>21</v>
      </c>
      <c r="AB273" s="115" t="s">
        <v>21</v>
      </c>
      <c r="AC273" s="117" t="s">
        <v>21</v>
      </c>
      <c r="AD273" s="221"/>
      <c r="AE273" s="333" t="s">
        <v>181</v>
      </c>
      <c r="AF273" s="198"/>
      <c r="AG273" s="407"/>
      <c r="AH273" s="407"/>
      <c r="AI273" s="236" t="s">
        <v>21</v>
      </c>
    </row>
    <row r="275" spans="1:35" ht="15.75" customHeight="1">
      <c r="A275" s="485" t="s">
        <v>98</v>
      </c>
      <c r="B275" s="444"/>
      <c r="C275" s="444"/>
      <c r="D275" s="444"/>
      <c r="E275" s="445"/>
      <c r="F275" s="21"/>
      <c r="G275" s="21"/>
      <c r="H275" s="22"/>
      <c r="I275" s="21"/>
      <c r="J275" s="21"/>
      <c r="K275" s="21"/>
      <c r="L275" s="21"/>
      <c r="M275" s="21"/>
      <c r="N275" s="22"/>
      <c r="O275" s="22"/>
      <c r="P275" s="21"/>
      <c r="Q275" s="21"/>
      <c r="R275" s="21"/>
      <c r="S275" s="21"/>
      <c r="T275" s="21"/>
      <c r="U275" s="21"/>
      <c r="V275" s="22"/>
      <c r="W275" s="22"/>
      <c r="X275" s="22"/>
      <c r="Y275" s="22"/>
      <c r="Z275" s="22"/>
      <c r="AA275" s="22"/>
      <c r="AB275" s="22"/>
      <c r="AC275" s="247"/>
      <c r="AD275" s="255"/>
    </row>
    <row r="276" spans="1:35" ht="15.75" customHeight="1">
      <c r="A276" s="120">
        <v>1</v>
      </c>
      <c r="B276" s="121">
        <v>0</v>
      </c>
      <c r="C276" s="122" t="s">
        <v>18</v>
      </c>
      <c r="D276" s="123" t="s">
        <v>19</v>
      </c>
      <c r="E276" s="124" t="s">
        <v>20</v>
      </c>
      <c r="F276" s="125">
        <v>38.058743</v>
      </c>
      <c r="G276" s="125">
        <v>23.835822</v>
      </c>
      <c r="H276" s="126" t="s">
        <v>21</v>
      </c>
      <c r="I276" s="127">
        <v>0</v>
      </c>
      <c r="J276" s="297"/>
      <c r="K276" s="127">
        <v>0</v>
      </c>
      <c r="L276" s="121"/>
      <c r="M276" s="128"/>
      <c r="N276" s="130" t="s">
        <v>21</v>
      </c>
      <c r="O276" s="127">
        <v>0</v>
      </c>
      <c r="P276" s="127">
        <v>0</v>
      </c>
      <c r="Q276" s="127">
        <v>0</v>
      </c>
      <c r="R276" s="121"/>
      <c r="S276" s="127">
        <v>0</v>
      </c>
      <c r="T276" s="127">
        <v>0</v>
      </c>
      <c r="U276" s="121"/>
      <c r="V276" s="128"/>
      <c r="W276" s="130" t="s">
        <v>29</v>
      </c>
      <c r="X276" s="128"/>
      <c r="Y276" s="128"/>
      <c r="Z276" s="128"/>
      <c r="AA276" s="128"/>
      <c r="AB276" s="128"/>
      <c r="AC276" s="129"/>
      <c r="AD276" s="221"/>
      <c r="AE276" s="333" t="s">
        <v>181</v>
      </c>
      <c r="AF276" s="198"/>
      <c r="AG276" s="407"/>
      <c r="AH276" s="407"/>
      <c r="AI276" s="236" t="s">
        <v>21</v>
      </c>
    </row>
    <row r="277" spans="1:35" ht="15.75" customHeight="1">
      <c r="A277" s="120">
        <v>2</v>
      </c>
      <c r="B277" s="121">
        <v>27.08</v>
      </c>
      <c r="C277" s="122" t="s">
        <v>23</v>
      </c>
      <c r="D277" s="133" t="s">
        <v>85</v>
      </c>
      <c r="E277" s="124" t="s">
        <v>25</v>
      </c>
      <c r="F277" s="121">
        <v>38.058787408582901</v>
      </c>
      <c r="G277" s="121">
        <v>23.836114197010801</v>
      </c>
      <c r="H277" s="126" t="s">
        <v>34</v>
      </c>
      <c r="I277" s="127">
        <v>0</v>
      </c>
      <c r="J277" s="297"/>
      <c r="K277" s="127">
        <v>0</v>
      </c>
      <c r="L277" s="121"/>
      <c r="M277" s="127">
        <v>400</v>
      </c>
      <c r="N277" s="130" t="s">
        <v>22</v>
      </c>
      <c r="O277" s="127">
        <v>1</v>
      </c>
      <c r="P277" s="127">
        <v>0</v>
      </c>
      <c r="Q277" s="127">
        <v>0</v>
      </c>
      <c r="R277" s="121"/>
      <c r="S277" s="127">
        <v>1</v>
      </c>
      <c r="T277" s="127">
        <v>1</v>
      </c>
      <c r="U277" s="121"/>
      <c r="V277" s="130" t="s">
        <v>21</v>
      </c>
      <c r="W277" s="130" t="s">
        <v>21</v>
      </c>
      <c r="X277" s="130" t="s">
        <v>21</v>
      </c>
      <c r="Y277" s="130" t="s">
        <v>21</v>
      </c>
      <c r="Z277" s="130" t="s">
        <v>21</v>
      </c>
      <c r="AA277" s="130" t="s">
        <v>21</v>
      </c>
      <c r="AB277" s="130" t="s">
        <v>99</v>
      </c>
      <c r="AC277" s="132" t="s">
        <v>21</v>
      </c>
      <c r="AD277" s="221"/>
      <c r="AE277" s="333" t="s">
        <v>181</v>
      </c>
      <c r="AF277" s="198"/>
      <c r="AG277" s="407"/>
      <c r="AH277" s="407"/>
      <c r="AI277" s="236" t="s">
        <v>21</v>
      </c>
    </row>
    <row r="278" spans="1:35" ht="15.75" customHeight="1">
      <c r="A278" s="120">
        <v>3</v>
      </c>
      <c r="B278" s="131">
        <v>65.34</v>
      </c>
      <c r="C278" s="122" t="s">
        <v>26</v>
      </c>
      <c r="D278" s="123" t="s">
        <v>19</v>
      </c>
      <c r="E278" s="124" t="s">
        <v>25</v>
      </c>
      <c r="F278" s="121">
        <v>38.058847999999998</v>
      </c>
      <c r="G278" s="121">
        <v>23.836532999999999</v>
      </c>
      <c r="H278" s="126" t="s">
        <v>21</v>
      </c>
      <c r="I278" s="127">
        <v>0</v>
      </c>
      <c r="J278" s="297"/>
      <c r="K278" s="127">
        <v>0</v>
      </c>
      <c r="L278" s="121"/>
      <c r="M278" s="127">
        <v>400</v>
      </c>
      <c r="N278" s="130" t="s">
        <v>21</v>
      </c>
      <c r="O278" s="127">
        <v>0</v>
      </c>
      <c r="P278" s="127">
        <v>0</v>
      </c>
      <c r="Q278" s="127">
        <v>0</v>
      </c>
      <c r="R278" s="121"/>
      <c r="S278" s="127">
        <v>1</v>
      </c>
      <c r="T278" s="127">
        <v>1</v>
      </c>
      <c r="U278" s="121"/>
      <c r="V278" s="130" t="s">
        <v>21</v>
      </c>
      <c r="W278" s="130" t="s">
        <v>21</v>
      </c>
      <c r="X278" s="130" t="s">
        <v>21</v>
      </c>
      <c r="Y278" s="130" t="s">
        <v>21</v>
      </c>
      <c r="Z278" s="130" t="s">
        <v>21</v>
      </c>
      <c r="AA278" s="130" t="s">
        <v>21</v>
      </c>
      <c r="AB278" s="130" t="s">
        <v>100</v>
      </c>
      <c r="AC278" s="132" t="s">
        <v>21</v>
      </c>
      <c r="AD278" s="221"/>
      <c r="AE278" s="333" t="s">
        <v>181</v>
      </c>
      <c r="AF278" s="198"/>
      <c r="AG278" s="407"/>
      <c r="AH278" s="407"/>
      <c r="AI278" s="236" t="s">
        <v>21</v>
      </c>
    </row>
    <row r="279" spans="1:35" ht="15.75" customHeight="1">
      <c r="A279" s="120">
        <v>4</v>
      </c>
      <c r="B279" s="121">
        <v>109.38</v>
      </c>
      <c r="C279" s="130" t="s">
        <v>31</v>
      </c>
      <c r="D279" s="123" t="s">
        <v>19</v>
      </c>
      <c r="E279" s="124" t="s">
        <v>25</v>
      </c>
      <c r="F279" s="121">
        <v>38.058861</v>
      </c>
      <c r="G279" s="121">
        <v>23.836628000000001</v>
      </c>
      <c r="H279" s="130" t="s">
        <v>21</v>
      </c>
      <c r="I279" s="127">
        <v>0</v>
      </c>
      <c r="J279" s="297"/>
      <c r="K279" s="127">
        <v>0</v>
      </c>
      <c r="L279" s="121"/>
      <c r="M279" s="128"/>
      <c r="N279" s="130" t="s">
        <v>21</v>
      </c>
      <c r="O279" s="127">
        <v>0</v>
      </c>
      <c r="P279" s="127">
        <v>0</v>
      </c>
      <c r="Q279" s="127">
        <v>0</v>
      </c>
      <c r="R279" s="121"/>
      <c r="S279" s="127">
        <v>0</v>
      </c>
      <c r="T279" s="127">
        <v>0</v>
      </c>
      <c r="U279" s="121"/>
      <c r="V279" s="128"/>
      <c r="W279" s="130" t="s">
        <v>21</v>
      </c>
      <c r="X279" s="128"/>
      <c r="Y279" s="128"/>
      <c r="Z279" s="130" t="s">
        <v>21</v>
      </c>
      <c r="AA279" s="130" t="s">
        <v>21</v>
      </c>
      <c r="AB279" s="128"/>
      <c r="AC279" s="129"/>
      <c r="AD279" s="221"/>
      <c r="AE279" s="333" t="s">
        <v>181</v>
      </c>
      <c r="AF279" s="198"/>
      <c r="AG279" s="407"/>
      <c r="AH279" s="407"/>
      <c r="AI279" s="236" t="s">
        <v>21</v>
      </c>
    </row>
    <row r="280" spans="1:35" ht="15.5" customHeight="1">
      <c r="A280" s="120">
        <v>5</v>
      </c>
      <c r="B280" s="121">
        <v>116.74</v>
      </c>
      <c r="C280" s="130" t="s">
        <v>33</v>
      </c>
      <c r="D280" s="123" t="s">
        <v>19</v>
      </c>
      <c r="E280" s="124" t="s">
        <v>25</v>
      </c>
      <c r="F280" s="121">
        <v>38.058931000000001</v>
      </c>
      <c r="G280" s="121">
        <v>23.837121</v>
      </c>
      <c r="H280" s="130" t="s">
        <v>21</v>
      </c>
      <c r="I280" s="127">
        <v>0</v>
      </c>
      <c r="J280" s="297"/>
      <c r="K280" s="127">
        <v>0</v>
      </c>
      <c r="L280" s="121"/>
      <c r="M280" s="127">
        <v>125</v>
      </c>
      <c r="N280" s="130" t="s">
        <v>21</v>
      </c>
      <c r="O280" s="127">
        <v>0</v>
      </c>
      <c r="P280" s="127">
        <v>0</v>
      </c>
      <c r="Q280" s="127">
        <v>0</v>
      </c>
      <c r="R280" s="121"/>
      <c r="S280" s="127">
        <v>1</v>
      </c>
      <c r="T280" s="127">
        <v>1</v>
      </c>
      <c r="U280" s="121"/>
      <c r="V280" s="130" t="s">
        <v>21</v>
      </c>
      <c r="W280" s="130" t="s">
        <v>21</v>
      </c>
      <c r="X280" s="130" t="s">
        <v>22</v>
      </c>
      <c r="Y280" s="130" t="s">
        <v>22</v>
      </c>
      <c r="Z280" s="130" t="s">
        <v>21</v>
      </c>
      <c r="AA280" s="130" t="s">
        <v>21</v>
      </c>
      <c r="AB280" s="130" t="s">
        <v>21</v>
      </c>
      <c r="AC280" s="132" t="s">
        <v>21</v>
      </c>
      <c r="AD280" s="221"/>
      <c r="AE280" s="333" t="s">
        <v>181</v>
      </c>
      <c r="AF280" s="198"/>
      <c r="AG280" s="407"/>
      <c r="AH280" s="407"/>
      <c r="AI280" s="236" t="s">
        <v>21</v>
      </c>
    </row>
    <row r="281" spans="1:35" ht="15.75" customHeight="1">
      <c r="A281" s="120">
        <v>6</v>
      </c>
      <c r="B281" s="134">
        <v>126.67</v>
      </c>
      <c r="C281" s="130" t="s">
        <v>64</v>
      </c>
      <c r="D281" s="123" t="s">
        <v>19</v>
      </c>
      <c r="E281" s="124" t="s">
        <v>25</v>
      </c>
      <c r="F281" s="121">
        <v>38.058945000000001</v>
      </c>
      <c r="G281" s="121">
        <v>23.837228</v>
      </c>
      <c r="H281" s="130" t="s">
        <v>21</v>
      </c>
      <c r="I281" s="127">
        <v>0</v>
      </c>
      <c r="J281" s="297"/>
      <c r="K281" s="127">
        <v>0</v>
      </c>
      <c r="L281" s="121"/>
      <c r="M281" s="128"/>
      <c r="N281" s="130" t="s">
        <v>21</v>
      </c>
      <c r="O281" s="127">
        <v>0</v>
      </c>
      <c r="P281" s="127">
        <v>0</v>
      </c>
      <c r="Q281" s="127">
        <v>0</v>
      </c>
      <c r="R281" s="121"/>
      <c r="S281" s="127">
        <v>0</v>
      </c>
      <c r="T281" s="127">
        <v>0</v>
      </c>
      <c r="U281" s="121"/>
      <c r="V281" s="128"/>
      <c r="W281" s="130" t="s">
        <v>21</v>
      </c>
      <c r="X281" s="128"/>
      <c r="Y281" s="128"/>
      <c r="Z281" s="130" t="s">
        <v>21</v>
      </c>
      <c r="AA281" s="130" t="s">
        <v>21</v>
      </c>
      <c r="AB281" s="128"/>
      <c r="AC281" s="129"/>
      <c r="AD281" s="221"/>
      <c r="AE281" s="333" t="s">
        <v>181</v>
      </c>
      <c r="AF281" s="198"/>
      <c r="AG281" s="407"/>
      <c r="AH281" s="407"/>
      <c r="AI281" s="236" t="s">
        <v>21</v>
      </c>
    </row>
    <row r="282" spans="1:35" ht="15.75" customHeight="1">
      <c r="A282" s="120">
        <v>7</v>
      </c>
      <c r="B282" s="121">
        <v>136.91999999999999</v>
      </c>
      <c r="C282" s="130" t="s">
        <v>66</v>
      </c>
      <c r="D282" s="123" t="s">
        <v>19</v>
      </c>
      <c r="E282" s="124" t="s">
        <v>25</v>
      </c>
      <c r="F282" s="121">
        <v>38.058962000000001</v>
      </c>
      <c r="G282" s="121">
        <v>23.837332</v>
      </c>
      <c r="H282" s="130" t="s">
        <v>21</v>
      </c>
      <c r="I282" s="127">
        <v>0</v>
      </c>
      <c r="J282" s="297"/>
      <c r="K282" s="127">
        <v>0</v>
      </c>
      <c r="L282" s="121"/>
      <c r="M282" s="127">
        <v>125</v>
      </c>
      <c r="N282" s="130" t="s">
        <v>22</v>
      </c>
      <c r="O282" s="127">
        <v>1</v>
      </c>
      <c r="P282" s="127">
        <v>0</v>
      </c>
      <c r="Q282" s="127">
        <v>0</v>
      </c>
      <c r="R282" s="121"/>
      <c r="S282" s="127">
        <v>0</v>
      </c>
      <c r="T282" s="127">
        <v>0</v>
      </c>
      <c r="U282" s="121"/>
      <c r="V282" s="130" t="s">
        <v>21</v>
      </c>
      <c r="W282" s="130" t="s">
        <v>21</v>
      </c>
      <c r="X282" s="130" t="s">
        <v>22</v>
      </c>
      <c r="Y282" s="130" t="s">
        <v>22</v>
      </c>
      <c r="Z282" s="130" t="s">
        <v>21</v>
      </c>
      <c r="AA282" s="130" t="s">
        <v>21</v>
      </c>
      <c r="AB282" s="130" t="s">
        <v>21</v>
      </c>
      <c r="AC282" s="132" t="s">
        <v>21</v>
      </c>
      <c r="AD282" s="221"/>
      <c r="AE282" s="333" t="s">
        <v>181</v>
      </c>
      <c r="AF282" s="198"/>
      <c r="AG282" s="407"/>
      <c r="AH282" s="407"/>
      <c r="AI282" s="236" t="s">
        <v>21</v>
      </c>
    </row>
    <row r="283" spans="1:35" ht="15.75" customHeight="1">
      <c r="A283" s="20"/>
      <c r="B283" s="21"/>
      <c r="C283" s="22"/>
      <c r="D283" s="21"/>
      <c r="E283" s="21"/>
      <c r="F283" s="21"/>
      <c r="G283" s="21"/>
      <c r="H283" s="22"/>
      <c r="I283" s="21"/>
      <c r="J283" s="21"/>
      <c r="K283" s="21"/>
      <c r="L283" s="21"/>
      <c r="M283" s="21"/>
      <c r="N283" s="22"/>
      <c r="O283" s="22"/>
      <c r="P283" s="21"/>
      <c r="Q283" s="21"/>
      <c r="R283" s="21"/>
      <c r="S283" s="22"/>
      <c r="T283" s="22"/>
      <c r="U283" s="21"/>
      <c r="V283" s="21"/>
      <c r="W283" s="21"/>
      <c r="X283" s="22"/>
      <c r="Y283" s="22"/>
      <c r="Z283" s="22"/>
      <c r="AA283" s="22"/>
      <c r="AB283" s="22"/>
      <c r="AC283" s="247"/>
      <c r="AD283" s="255"/>
    </row>
    <row r="284" spans="1:35" ht="15.75" customHeight="1">
      <c r="A284" s="261">
        <v>1</v>
      </c>
      <c r="B284" s="264">
        <v>0</v>
      </c>
      <c r="C284" s="262" t="s">
        <v>18</v>
      </c>
      <c r="D284" s="137" t="s">
        <v>19</v>
      </c>
      <c r="E284" s="142" t="s">
        <v>27</v>
      </c>
      <c r="F284" s="136">
        <v>38.058613000000001</v>
      </c>
      <c r="G284" s="136">
        <v>23.835692999999999</v>
      </c>
      <c r="H284" s="138" t="s">
        <v>21</v>
      </c>
      <c r="I284" s="140">
        <v>0</v>
      </c>
      <c r="J284" s="298"/>
      <c r="K284" s="140">
        <v>0</v>
      </c>
      <c r="L284" s="136"/>
      <c r="M284" s="141"/>
      <c r="N284" s="147" t="s">
        <v>22</v>
      </c>
      <c r="O284" s="140">
        <v>1</v>
      </c>
      <c r="P284" s="127">
        <v>0</v>
      </c>
      <c r="Q284" s="140">
        <v>0</v>
      </c>
      <c r="R284" s="136"/>
      <c r="S284" s="140">
        <v>0</v>
      </c>
      <c r="T284" s="140">
        <v>0</v>
      </c>
      <c r="U284" s="136"/>
      <c r="V284" s="139"/>
      <c r="W284" s="147" t="s">
        <v>21</v>
      </c>
      <c r="X284" s="141"/>
      <c r="Y284" s="141"/>
      <c r="Z284" s="147" t="s">
        <v>21</v>
      </c>
      <c r="AA284" s="147" t="s">
        <v>21</v>
      </c>
      <c r="AB284" s="139"/>
      <c r="AC284" s="143"/>
      <c r="AD284" s="479"/>
      <c r="AE284" s="333" t="s">
        <v>181</v>
      </c>
      <c r="AF284" s="198"/>
      <c r="AG284" s="407"/>
      <c r="AH284" s="407"/>
      <c r="AI284" s="236" t="s">
        <v>21</v>
      </c>
    </row>
    <row r="285" spans="1:35" ht="15.5" customHeight="1">
      <c r="A285" s="135">
        <v>2</v>
      </c>
      <c r="B285" s="263">
        <v>26.68</v>
      </c>
      <c r="C285" s="149" t="s">
        <v>23</v>
      </c>
      <c r="D285" s="511" t="s">
        <v>96</v>
      </c>
      <c r="E285" s="142" t="s">
        <v>27</v>
      </c>
      <c r="F285" s="136">
        <v>38.0586478747</v>
      </c>
      <c r="G285" s="136">
        <v>23.835970284030498</v>
      </c>
      <c r="H285" s="138" t="s">
        <v>34</v>
      </c>
      <c r="I285" s="140">
        <v>0</v>
      </c>
      <c r="J285" s="298"/>
      <c r="K285" s="140">
        <v>0</v>
      </c>
      <c r="L285" s="136"/>
      <c r="M285" s="140">
        <v>130</v>
      </c>
      <c r="N285" s="147" t="s">
        <v>21</v>
      </c>
      <c r="O285" s="140">
        <v>0</v>
      </c>
      <c r="P285" s="127">
        <v>0</v>
      </c>
      <c r="Q285" s="140">
        <v>0</v>
      </c>
      <c r="R285" s="136"/>
      <c r="S285" s="140">
        <v>1</v>
      </c>
      <c r="T285" s="140">
        <v>1</v>
      </c>
      <c r="U285" s="136"/>
      <c r="V285" s="147" t="s">
        <v>21</v>
      </c>
      <c r="W285" s="147" t="s">
        <v>21</v>
      </c>
      <c r="X285" s="147" t="s">
        <v>21</v>
      </c>
      <c r="Y285" s="147" t="s">
        <v>21</v>
      </c>
      <c r="Z285" s="147" t="s">
        <v>21</v>
      </c>
      <c r="AA285" s="147" t="s">
        <v>21</v>
      </c>
      <c r="AB285" s="147" t="s">
        <v>93</v>
      </c>
      <c r="AC285" s="273" t="s">
        <v>21</v>
      </c>
      <c r="AD285" s="479"/>
      <c r="AE285" s="333" t="s">
        <v>181</v>
      </c>
      <c r="AF285" s="198"/>
      <c r="AG285" s="407"/>
      <c r="AH285" s="407"/>
      <c r="AI285" s="236" t="s">
        <v>21</v>
      </c>
    </row>
    <row r="286" spans="1:35" ht="15.75" customHeight="1">
      <c r="A286" s="135">
        <v>2</v>
      </c>
      <c r="B286" s="136">
        <v>72.349999999999994</v>
      </c>
      <c r="C286" s="149" t="s">
        <v>26</v>
      </c>
      <c r="D286" s="137" t="s">
        <v>19</v>
      </c>
      <c r="E286" s="142" t="s">
        <v>27</v>
      </c>
      <c r="F286" s="136">
        <v>38.058741109622702</v>
      </c>
      <c r="G286" s="136">
        <v>23.836510588406099</v>
      </c>
      <c r="H286" s="138" t="s">
        <v>21</v>
      </c>
      <c r="I286" s="140">
        <v>0</v>
      </c>
      <c r="J286" s="298"/>
      <c r="K286" s="140">
        <v>0</v>
      </c>
      <c r="L286" s="136"/>
      <c r="M286" s="140">
        <v>130</v>
      </c>
      <c r="N286" s="147" t="s">
        <v>21</v>
      </c>
      <c r="O286" s="140">
        <v>0</v>
      </c>
      <c r="P286" s="127">
        <v>0</v>
      </c>
      <c r="Q286" s="140">
        <v>0</v>
      </c>
      <c r="R286" s="136"/>
      <c r="S286" s="140">
        <v>0</v>
      </c>
      <c r="T286" s="140">
        <v>0</v>
      </c>
      <c r="U286" s="136"/>
      <c r="V286" s="147" t="s">
        <v>21</v>
      </c>
      <c r="W286" s="147" t="s">
        <v>21</v>
      </c>
      <c r="X286" s="147" t="s">
        <v>21</v>
      </c>
      <c r="Y286" s="147" t="s">
        <v>21</v>
      </c>
      <c r="Z286" s="147" t="s">
        <v>21</v>
      </c>
      <c r="AA286" s="147" t="s">
        <v>21</v>
      </c>
      <c r="AB286" s="147" t="s">
        <v>93</v>
      </c>
      <c r="AC286" s="273" t="s">
        <v>21</v>
      </c>
      <c r="AD286" s="479"/>
      <c r="AE286" s="333" t="s">
        <v>181</v>
      </c>
      <c r="AF286" s="198"/>
      <c r="AG286" s="407"/>
      <c r="AH286" s="407"/>
      <c r="AI286" s="236" t="s">
        <v>21</v>
      </c>
    </row>
    <row r="287" spans="1:35" ht="15.75" customHeight="1">
      <c r="A287" s="144">
        <v>3</v>
      </c>
      <c r="B287" s="145">
        <v>83.39</v>
      </c>
      <c r="C287" s="150" t="s">
        <v>31</v>
      </c>
      <c r="D287" s="137" t="s">
        <v>19</v>
      </c>
      <c r="E287" s="146" t="s">
        <v>27</v>
      </c>
      <c r="F287" s="145">
        <v>38.058748000000001</v>
      </c>
      <c r="G287" s="145">
        <v>23.836587999999999</v>
      </c>
      <c r="H287" s="138" t="s">
        <v>21</v>
      </c>
      <c r="I287" s="140">
        <v>0</v>
      </c>
      <c r="J287" s="298"/>
      <c r="K287" s="140">
        <v>0</v>
      </c>
      <c r="L287" s="145"/>
      <c r="M287" s="141"/>
      <c r="N287" s="147" t="s">
        <v>21</v>
      </c>
      <c r="O287" s="140">
        <v>0</v>
      </c>
      <c r="P287" s="127">
        <v>0</v>
      </c>
      <c r="Q287" s="140">
        <v>0</v>
      </c>
      <c r="R287" s="136"/>
      <c r="S287" s="140">
        <v>0</v>
      </c>
      <c r="T287" s="140">
        <v>0</v>
      </c>
      <c r="U287" s="136"/>
      <c r="V287" s="141"/>
      <c r="W287" s="147" t="s">
        <v>21</v>
      </c>
      <c r="X287" s="141"/>
      <c r="Y287" s="141"/>
      <c r="Z287" s="147" t="s">
        <v>21</v>
      </c>
      <c r="AA287" s="147" t="s">
        <v>21</v>
      </c>
      <c r="AB287" s="139"/>
      <c r="AC287" s="143"/>
      <c r="AD287" s="479"/>
      <c r="AE287" s="333" t="s">
        <v>181</v>
      </c>
      <c r="AF287" s="198"/>
      <c r="AG287" s="407"/>
      <c r="AH287" s="407"/>
      <c r="AI287" s="236" t="s">
        <v>21</v>
      </c>
    </row>
    <row r="288" spans="1:35" ht="15.75" customHeight="1">
      <c r="A288" s="135">
        <v>4</v>
      </c>
      <c r="B288" s="136">
        <v>123.49</v>
      </c>
      <c r="C288" s="147" t="s">
        <v>33</v>
      </c>
      <c r="D288" s="512" t="s">
        <v>65</v>
      </c>
      <c r="E288" s="146" t="s">
        <v>27</v>
      </c>
      <c r="F288" s="136">
        <v>38.058826000000003</v>
      </c>
      <c r="G288" s="136">
        <v>23.837076</v>
      </c>
      <c r="H288" s="138" t="s">
        <v>34</v>
      </c>
      <c r="I288" s="140">
        <v>0</v>
      </c>
      <c r="J288" s="298"/>
      <c r="K288" s="140">
        <v>0</v>
      </c>
      <c r="L288" s="136"/>
      <c r="M288" s="140">
        <v>140</v>
      </c>
      <c r="N288" s="147" t="s">
        <v>21</v>
      </c>
      <c r="O288" s="140">
        <v>0</v>
      </c>
      <c r="P288" s="127">
        <v>0</v>
      </c>
      <c r="Q288" s="260">
        <v>0</v>
      </c>
      <c r="R288" s="136"/>
      <c r="S288" s="140">
        <v>1</v>
      </c>
      <c r="T288" s="140">
        <v>1</v>
      </c>
      <c r="U288" s="136"/>
      <c r="V288" s="147" t="s">
        <v>21</v>
      </c>
      <c r="W288" s="147" t="s">
        <v>21</v>
      </c>
      <c r="X288" s="147" t="s">
        <v>21</v>
      </c>
      <c r="Y288" s="147" t="s">
        <v>21</v>
      </c>
      <c r="Z288" s="147" t="s">
        <v>21</v>
      </c>
      <c r="AA288" s="147" t="s">
        <v>21</v>
      </c>
      <c r="AB288" s="147" t="s">
        <v>93</v>
      </c>
      <c r="AC288" s="273" t="s">
        <v>21</v>
      </c>
      <c r="AD288" s="479"/>
      <c r="AE288" s="333" t="s">
        <v>181</v>
      </c>
      <c r="AF288" s="198"/>
      <c r="AG288" s="407"/>
      <c r="AH288" s="407"/>
      <c r="AI288" s="236" t="s">
        <v>21</v>
      </c>
    </row>
    <row r="289" spans="1:35" ht="15.75" customHeight="1">
      <c r="A289" s="135">
        <v>5</v>
      </c>
      <c r="B289" s="148">
        <v>149.25</v>
      </c>
      <c r="C289" s="147" t="s">
        <v>64</v>
      </c>
      <c r="D289" s="137" t="s">
        <v>19</v>
      </c>
      <c r="E289" s="146" t="s">
        <v>27</v>
      </c>
      <c r="F289" s="136">
        <v>38.058869000000001</v>
      </c>
      <c r="G289" s="136">
        <v>23.837353</v>
      </c>
      <c r="H289" s="138" t="s">
        <v>21</v>
      </c>
      <c r="I289" s="140">
        <v>0</v>
      </c>
      <c r="J289" s="298"/>
      <c r="K289" s="140">
        <v>0</v>
      </c>
      <c r="L289" s="136"/>
      <c r="M289" s="140">
        <v>140</v>
      </c>
      <c r="N289" s="147" t="s">
        <v>21</v>
      </c>
      <c r="O289" s="140">
        <v>0</v>
      </c>
      <c r="P289" s="127">
        <v>0</v>
      </c>
      <c r="Q289" s="140">
        <v>0</v>
      </c>
      <c r="R289" s="136"/>
      <c r="S289" s="140">
        <v>0</v>
      </c>
      <c r="T289" s="140">
        <v>0</v>
      </c>
      <c r="U289" s="136"/>
      <c r="V289" s="147" t="s">
        <v>21</v>
      </c>
      <c r="W289" s="147" t="s">
        <v>21</v>
      </c>
      <c r="X289" s="147" t="s">
        <v>22</v>
      </c>
      <c r="Y289" s="147" t="s">
        <v>22</v>
      </c>
      <c r="Z289" s="147" t="s">
        <v>21</v>
      </c>
      <c r="AA289" s="147" t="s">
        <v>21</v>
      </c>
      <c r="AB289" s="147" t="s">
        <v>21</v>
      </c>
      <c r="AC289" s="273" t="s">
        <v>21</v>
      </c>
      <c r="AD289" s="479"/>
      <c r="AE289" s="333" t="s">
        <v>181</v>
      </c>
      <c r="AF289" s="198"/>
      <c r="AG289" s="407"/>
      <c r="AH289" s="407"/>
      <c r="AI289" s="236" t="s">
        <v>21</v>
      </c>
    </row>
    <row r="291" spans="1:35" ht="15.75" customHeight="1">
      <c r="A291" s="485" t="s">
        <v>101</v>
      </c>
      <c r="B291" s="444"/>
      <c r="C291" s="444"/>
      <c r="D291" s="444"/>
      <c r="E291" s="446"/>
      <c r="F291" s="21"/>
      <c r="G291" s="21"/>
      <c r="H291" s="22"/>
      <c r="I291" s="21"/>
      <c r="J291" s="21"/>
      <c r="K291" s="21"/>
      <c r="L291" s="21"/>
      <c r="M291" s="21"/>
      <c r="N291" s="22"/>
      <c r="O291" s="22"/>
      <c r="P291" s="21"/>
      <c r="Q291" s="21"/>
      <c r="R291" s="21"/>
      <c r="S291" s="21"/>
      <c r="T291" s="21"/>
      <c r="U291" s="21"/>
      <c r="V291" s="21"/>
      <c r="W291" s="21"/>
      <c r="X291" s="22"/>
      <c r="Y291" s="22"/>
      <c r="Z291" s="22"/>
      <c r="AA291" s="22"/>
      <c r="AB291" s="22"/>
      <c r="AC291" s="247"/>
      <c r="AD291" s="255"/>
    </row>
    <row r="292" spans="1:35" ht="15.65" customHeight="1">
      <c r="A292" s="151">
        <v>1</v>
      </c>
      <c r="B292" s="152">
        <v>0</v>
      </c>
      <c r="C292" s="153" t="s">
        <v>18</v>
      </c>
      <c r="D292" s="154" t="s">
        <v>19</v>
      </c>
      <c r="E292" s="155" t="s">
        <v>20</v>
      </c>
      <c r="F292" s="156">
        <v>38.0589741173821</v>
      </c>
      <c r="G292" s="156">
        <v>23.837475324946499</v>
      </c>
      <c r="H292" s="157" t="s">
        <v>21</v>
      </c>
      <c r="I292" s="159">
        <v>0</v>
      </c>
      <c r="J292" s="299"/>
      <c r="K292" s="159">
        <v>0</v>
      </c>
      <c r="L292" s="152"/>
      <c r="M292" s="160"/>
      <c r="N292" s="163" t="s">
        <v>22</v>
      </c>
      <c r="O292" s="159">
        <v>2</v>
      </c>
      <c r="P292" s="152">
        <v>0</v>
      </c>
      <c r="Q292" s="152">
        <v>0</v>
      </c>
      <c r="R292" s="152"/>
      <c r="S292" s="152">
        <v>0</v>
      </c>
      <c r="T292" s="152">
        <v>0</v>
      </c>
      <c r="U292" s="152"/>
      <c r="V292" s="160"/>
      <c r="W292" s="163" t="s">
        <v>21</v>
      </c>
      <c r="X292" s="160"/>
      <c r="Y292" s="160"/>
      <c r="Z292" s="163" t="s">
        <v>21</v>
      </c>
      <c r="AA292" s="163" t="s">
        <v>21</v>
      </c>
      <c r="AB292" s="160"/>
      <c r="AC292" s="161"/>
      <c r="AD292" s="221"/>
      <c r="AE292" s="333" t="s">
        <v>181</v>
      </c>
      <c r="AF292" s="198"/>
      <c r="AG292" s="407"/>
      <c r="AH292" s="407"/>
      <c r="AI292" s="236" t="s">
        <v>21</v>
      </c>
    </row>
    <row r="293" spans="1:35" ht="15.75" customHeight="1">
      <c r="A293" s="151">
        <v>2</v>
      </c>
      <c r="B293" s="152">
        <v>44.42</v>
      </c>
      <c r="C293" s="153" t="s">
        <v>23</v>
      </c>
      <c r="D293" s="167" t="s">
        <v>63</v>
      </c>
      <c r="E293" s="155" t="s">
        <v>25</v>
      </c>
      <c r="F293" s="152">
        <v>38.058670001895301</v>
      </c>
      <c r="G293" s="152">
        <v>23.837814624379501</v>
      </c>
      <c r="H293" s="157" t="s">
        <v>21</v>
      </c>
      <c r="I293" s="159">
        <v>0</v>
      </c>
      <c r="J293" s="299"/>
      <c r="K293" s="159">
        <v>0</v>
      </c>
      <c r="L293" s="152"/>
      <c r="M293" s="159">
        <v>150</v>
      </c>
      <c r="N293" s="163" t="s">
        <v>21</v>
      </c>
      <c r="O293" s="159">
        <v>0</v>
      </c>
      <c r="P293" s="152">
        <v>0</v>
      </c>
      <c r="Q293" s="152">
        <v>0</v>
      </c>
      <c r="R293" s="152"/>
      <c r="S293" s="159">
        <v>1</v>
      </c>
      <c r="T293" s="152">
        <v>3</v>
      </c>
      <c r="U293" s="152"/>
      <c r="V293" s="163" t="s">
        <v>21</v>
      </c>
      <c r="W293" s="163" t="s">
        <v>21</v>
      </c>
      <c r="X293" s="163" t="s">
        <v>21</v>
      </c>
      <c r="Y293" s="163" t="s">
        <v>21</v>
      </c>
      <c r="Z293" s="163" t="s">
        <v>21</v>
      </c>
      <c r="AA293" s="163" t="s">
        <v>21</v>
      </c>
      <c r="AB293" s="163" t="s">
        <v>21</v>
      </c>
      <c r="AC293" s="165" t="s">
        <v>21</v>
      </c>
      <c r="AD293" s="221"/>
      <c r="AE293" s="333" t="s">
        <v>181</v>
      </c>
      <c r="AF293" s="198"/>
      <c r="AG293" s="407"/>
      <c r="AH293" s="407"/>
      <c r="AI293" s="236" t="s">
        <v>21</v>
      </c>
    </row>
    <row r="294" spans="1:35" ht="15.75" customHeight="1">
      <c r="A294" s="151">
        <v>3</v>
      </c>
      <c r="B294" s="164">
        <v>49.29</v>
      </c>
      <c r="C294" s="153" t="s">
        <v>26</v>
      </c>
      <c r="D294" s="167" t="s">
        <v>102</v>
      </c>
      <c r="E294" s="155" t="s">
        <v>25</v>
      </c>
      <c r="F294" s="152">
        <v>38.058634099289698</v>
      </c>
      <c r="G294" s="152">
        <v>23.837850163646401</v>
      </c>
      <c r="H294" s="157" t="s">
        <v>34</v>
      </c>
      <c r="I294" s="159">
        <v>0</v>
      </c>
      <c r="J294" s="299"/>
      <c r="K294" s="159">
        <v>0</v>
      </c>
      <c r="L294" s="152"/>
      <c r="M294" s="160"/>
      <c r="N294" s="163" t="s">
        <v>21</v>
      </c>
      <c r="O294" s="159">
        <v>0</v>
      </c>
      <c r="P294" s="152">
        <v>0</v>
      </c>
      <c r="Q294" s="152">
        <v>0</v>
      </c>
      <c r="R294" s="152"/>
      <c r="S294" s="159">
        <v>1</v>
      </c>
      <c r="T294" s="152">
        <v>1</v>
      </c>
      <c r="U294" s="152"/>
      <c r="V294" s="160"/>
      <c r="W294" s="163" t="s">
        <v>21</v>
      </c>
      <c r="X294" s="160"/>
      <c r="Y294" s="160"/>
      <c r="Z294" s="163" t="s">
        <v>21</v>
      </c>
      <c r="AA294" s="163" t="s">
        <v>21</v>
      </c>
      <c r="AB294" s="160"/>
      <c r="AC294" s="161"/>
      <c r="AD294" s="221"/>
      <c r="AE294" s="333" t="s">
        <v>181</v>
      </c>
      <c r="AF294" s="198"/>
      <c r="AG294" s="407"/>
      <c r="AH294" s="407"/>
      <c r="AI294" s="236" t="s">
        <v>21</v>
      </c>
    </row>
    <row r="295" spans="1:35" ht="15.75" customHeight="1">
      <c r="A295" s="151">
        <v>4</v>
      </c>
      <c r="B295" s="152">
        <v>56.66</v>
      </c>
      <c r="C295" s="163" t="s">
        <v>31</v>
      </c>
      <c r="D295" s="167" t="s">
        <v>102</v>
      </c>
      <c r="E295" s="155" t="s">
        <v>25</v>
      </c>
      <c r="F295" s="152">
        <v>38.058583941208298</v>
      </c>
      <c r="G295" s="152">
        <v>23.837907831136</v>
      </c>
      <c r="H295" s="163" t="s">
        <v>34</v>
      </c>
      <c r="I295" s="159">
        <v>0</v>
      </c>
      <c r="J295" s="299"/>
      <c r="K295" s="159">
        <v>0</v>
      </c>
      <c r="L295" s="152"/>
      <c r="M295" s="159">
        <v>150</v>
      </c>
      <c r="N295" s="163" t="s">
        <v>21</v>
      </c>
      <c r="O295" s="159">
        <v>0</v>
      </c>
      <c r="P295" s="152">
        <v>0</v>
      </c>
      <c r="Q295" s="152">
        <v>0</v>
      </c>
      <c r="R295" s="152"/>
      <c r="S295" s="159">
        <v>1</v>
      </c>
      <c r="T295" s="152">
        <v>1</v>
      </c>
      <c r="U295" s="152"/>
      <c r="V295" s="163" t="s">
        <v>21</v>
      </c>
      <c r="W295" s="163" t="s">
        <v>21</v>
      </c>
      <c r="X295" s="163" t="s">
        <v>21</v>
      </c>
      <c r="Y295" s="163" t="s">
        <v>21</v>
      </c>
      <c r="Z295" s="163" t="s">
        <v>21</v>
      </c>
      <c r="AA295" s="163" t="s">
        <v>21</v>
      </c>
      <c r="AB295" s="163" t="s">
        <v>93</v>
      </c>
      <c r="AC295" s="165" t="s">
        <v>21</v>
      </c>
      <c r="AD295" s="221"/>
      <c r="AE295" s="333" t="s">
        <v>181</v>
      </c>
      <c r="AF295" s="198"/>
      <c r="AG295" s="407"/>
      <c r="AH295" s="407"/>
      <c r="AI295" s="236" t="s">
        <v>21</v>
      </c>
    </row>
    <row r="296" spans="1:35" ht="15.75" customHeight="1">
      <c r="A296" s="151">
        <v>5</v>
      </c>
      <c r="B296" s="152">
        <v>62.93</v>
      </c>
      <c r="C296" s="163" t="s">
        <v>33</v>
      </c>
      <c r="D296" s="513" t="s">
        <v>63</v>
      </c>
      <c r="E296" s="155" t="s">
        <v>25</v>
      </c>
      <c r="F296" s="152">
        <v>38.058546</v>
      </c>
      <c r="G296" s="152">
        <v>23.837955000000001</v>
      </c>
      <c r="H296" s="163" t="s">
        <v>34</v>
      </c>
      <c r="I296" s="159">
        <v>0</v>
      </c>
      <c r="J296" s="299"/>
      <c r="K296" s="159">
        <v>0</v>
      </c>
      <c r="L296" s="152"/>
      <c r="M296" s="160"/>
      <c r="N296" s="163" t="s">
        <v>21</v>
      </c>
      <c r="O296" s="159">
        <v>1</v>
      </c>
      <c r="P296" s="152">
        <v>0</v>
      </c>
      <c r="Q296" s="152">
        <v>0</v>
      </c>
      <c r="R296" s="152"/>
      <c r="S296" s="159">
        <v>1</v>
      </c>
      <c r="T296" s="152">
        <v>2</v>
      </c>
      <c r="U296" s="152"/>
      <c r="V296" s="160"/>
      <c r="W296" s="163" t="s">
        <v>21</v>
      </c>
      <c r="X296" s="160"/>
      <c r="Y296" s="160"/>
      <c r="Z296" s="163" t="s">
        <v>21</v>
      </c>
      <c r="AA296" s="163" t="s">
        <v>21</v>
      </c>
      <c r="AB296" s="160"/>
      <c r="AC296" s="161"/>
      <c r="AD296" s="221"/>
      <c r="AE296" s="333" t="s">
        <v>181</v>
      </c>
      <c r="AF296" s="198"/>
      <c r="AG296" s="407"/>
      <c r="AH296" s="407"/>
      <c r="AI296" s="236" t="s">
        <v>21</v>
      </c>
    </row>
    <row r="297" spans="1:35" ht="15.75" customHeight="1">
      <c r="A297" s="151">
        <v>6</v>
      </c>
      <c r="B297" s="168">
        <v>66.209999999999994</v>
      </c>
      <c r="C297" s="163" t="s">
        <v>64</v>
      </c>
      <c r="D297" s="154" t="s">
        <v>19</v>
      </c>
      <c r="E297" s="155" t="s">
        <v>25</v>
      </c>
      <c r="F297" s="152">
        <v>38.058526391364801</v>
      </c>
      <c r="G297" s="152">
        <v>23.8379842740983</v>
      </c>
      <c r="H297" s="163" t="s">
        <v>21</v>
      </c>
      <c r="I297" s="159">
        <v>0</v>
      </c>
      <c r="J297" s="299"/>
      <c r="K297" s="159">
        <v>0</v>
      </c>
      <c r="L297" s="152"/>
      <c r="M297" s="159">
        <v>150</v>
      </c>
      <c r="N297" s="163" t="s">
        <v>21</v>
      </c>
      <c r="O297" s="159">
        <v>0</v>
      </c>
      <c r="P297" s="152">
        <v>0</v>
      </c>
      <c r="Q297" s="152">
        <v>0</v>
      </c>
      <c r="R297" s="152"/>
      <c r="S297" s="159">
        <v>1</v>
      </c>
      <c r="T297" s="152">
        <v>2</v>
      </c>
      <c r="U297" s="152"/>
      <c r="V297" s="163" t="s">
        <v>21</v>
      </c>
      <c r="W297" s="163" t="s">
        <v>21</v>
      </c>
      <c r="X297" s="163" t="s">
        <v>22</v>
      </c>
      <c r="Y297" s="163" t="s">
        <v>22</v>
      </c>
      <c r="Z297" s="163" t="s">
        <v>22</v>
      </c>
      <c r="AA297" s="163" t="s">
        <v>22</v>
      </c>
      <c r="AB297" s="163" t="s">
        <v>21</v>
      </c>
      <c r="AC297" s="165" t="s">
        <v>21</v>
      </c>
      <c r="AD297" s="221"/>
      <c r="AE297" s="333" t="s">
        <v>181</v>
      </c>
      <c r="AF297" s="198"/>
      <c r="AG297" s="407"/>
      <c r="AH297" s="407"/>
      <c r="AI297" s="236" t="s">
        <v>21</v>
      </c>
    </row>
    <row r="298" spans="1:35" ht="15.75" customHeight="1">
      <c r="A298" s="151">
        <v>7</v>
      </c>
      <c r="B298" s="152">
        <v>73.55</v>
      </c>
      <c r="C298" s="163" t="s">
        <v>66</v>
      </c>
      <c r="D298" s="154" t="s">
        <v>19</v>
      </c>
      <c r="E298" s="155" t="s">
        <v>25</v>
      </c>
      <c r="F298" s="152">
        <v>38.058478713507803</v>
      </c>
      <c r="G298" s="152">
        <v>23.838045786539102</v>
      </c>
      <c r="H298" s="163" t="s">
        <v>34</v>
      </c>
      <c r="I298" s="159">
        <v>0</v>
      </c>
      <c r="J298" s="299"/>
      <c r="K298" s="159">
        <v>0</v>
      </c>
      <c r="L298" s="152"/>
      <c r="M298" s="160"/>
      <c r="N298" s="163" t="s">
        <v>22</v>
      </c>
      <c r="O298" s="159">
        <v>1</v>
      </c>
      <c r="P298" s="152">
        <v>0</v>
      </c>
      <c r="Q298" s="152">
        <v>0</v>
      </c>
      <c r="R298" s="152"/>
      <c r="S298" s="159">
        <v>1</v>
      </c>
      <c r="T298" s="152">
        <v>2</v>
      </c>
      <c r="U298" s="152"/>
      <c r="V298" s="160"/>
      <c r="W298" s="163" t="s">
        <v>21</v>
      </c>
      <c r="X298" s="160"/>
      <c r="Y298" s="160"/>
      <c r="Z298" s="163" t="s">
        <v>21</v>
      </c>
      <c r="AA298" s="163" t="s">
        <v>21</v>
      </c>
      <c r="AB298" s="160"/>
      <c r="AC298" s="161"/>
      <c r="AD298" s="221"/>
      <c r="AE298" s="333" t="s">
        <v>181</v>
      </c>
      <c r="AF298" s="198"/>
      <c r="AG298" s="407"/>
      <c r="AH298" s="407"/>
      <c r="AI298" s="236" t="s">
        <v>21</v>
      </c>
    </row>
    <row r="299" spans="1:35" ht="15.75" customHeight="1">
      <c r="A299" s="151">
        <v>8</v>
      </c>
      <c r="B299" s="152">
        <v>149.71</v>
      </c>
      <c r="C299" s="163" t="s">
        <v>67</v>
      </c>
      <c r="D299" s="154" t="s">
        <v>19</v>
      </c>
      <c r="E299" s="155" t="s">
        <v>25</v>
      </c>
      <c r="F299" s="152">
        <v>38.057863085363103</v>
      </c>
      <c r="G299" s="152">
        <v>23.838358263876799</v>
      </c>
      <c r="H299" s="163" t="s">
        <v>34</v>
      </c>
      <c r="I299" s="159">
        <v>0</v>
      </c>
      <c r="J299" s="299"/>
      <c r="K299" s="159">
        <v>0</v>
      </c>
      <c r="L299" s="152"/>
      <c r="M299" s="159">
        <v>140</v>
      </c>
      <c r="N299" s="163" t="s">
        <v>21</v>
      </c>
      <c r="O299" s="159">
        <v>0</v>
      </c>
      <c r="P299" s="152">
        <v>0</v>
      </c>
      <c r="Q299" s="152">
        <v>0</v>
      </c>
      <c r="R299" s="152"/>
      <c r="S299" s="159">
        <v>1</v>
      </c>
      <c r="T299" s="152">
        <v>2</v>
      </c>
      <c r="U299" s="152"/>
      <c r="V299" s="163" t="s">
        <v>21</v>
      </c>
      <c r="W299" s="163" t="s">
        <v>21</v>
      </c>
      <c r="X299" s="163" t="s">
        <v>22</v>
      </c>
      <c r="Y299" s="163" t="s">
        <v>22</v>
      </c>
      <c r="Z299" s="163" t="s">
        <v>21</v>
      </c>
      <c r="AA299" s="163" t="s">
        <v>21</v>
      </c>
      <c r="AB299" s="163" t="s">
        <v>103</v>
      </c>
      <c r="AC299" s="165" t="s">
        <v>21</v>
      </c>
      <c r="AD299" s="221"/>
      <c r="AE299" s="333" t="s">
        <v>181</v>
      </c>
      <c r="AF299" s="198"/>
      <c r="AG299" s="407"/>
      <c r="AH299" s="407"/>
      <c r="AI299" s="236" t="s">
        <v>21</v>
      </c>
    </row>
    <row r="300" spans="1:35" ht="15.75" customHeight="1">
      <c r="A300" s="151">
        <v>9</v>
      </c>
      <c r="B300" s="152">
        <v>163.6</v>
      </c>
      <c r="C300" s="163" t="s">
        <v>68</v>
      </c>
      <c r="D300" s="154" t="s">
        <v>19</v>
      </c>
      <c r="E300" s="155" t="s">
        <v>25</v>
      </c>
      <c r="F300" s="166">
        <v>38.057738510141697</v>
      </c>
      <c r="G300" s="166">
        <v>23.838381097654501</v>
      </c>
      <c r="H300" s="163" t="s">
        <v>21</v>
      </c>
      <c r="I300" s="159">
        <v>0</v>
      </c>
      <c r="J300" s="299"/>
      <c r="K300" s="159">
        <v>0</v>
      </c>
      <c r="L300" s="159"/>
      <c r="M300" s="160"/>
      <c r="N300" s="163" t="s">
        <v>21</v>
      </c>
      <c r="O300" s="159">
        <v>0</v>
      </c>
      <c r="P300" s="152">
        <v>0</v>
      </c>
      <c r="Q300" s="152">
        <v>0</v>
      </c>
      <c r="R300" s="159"/>
      <c r="S300" s="162">
        <v>0</v>
      </c>
      <c r="T300" s="162">
        <v>0</v>
      </c>
      <c r="U300" s="159"/>
      <c r="V300" s="160"/>
      <c r="W300" s="163" t="s">
        <v>21</v>
      </c>
      <c r="X300" s="160"/>
      <c r="Y300" s="160"/>
      <c r="Z300" s="163" t="s">
        <v>21</v>
      </c>
      <c r="AA300" s="163" t="s">
        <v>21</v>
      </c>
      <c r="AB300" s="160"/>
      <c r="AC300" s="161"/>
      <c r="AD300" s="221"/>
      <c r="AE300" s="333" t="s">
        <v>181</v>
      </c>
      <c r="AF300" s="198"/>
      <c r="AG300" s="407"/>
      <c r="AH300" s="407"/>
      <c r="AI300" s="236" t="s">
        <v>21</v>
      </c>
    </row>
    <row r="301" spans="1:35" ht="15.75" customHeight="1">
      <c r="A301" s="151">
        <v>10</v>
      </c>
      <c r="B301" s="159">
        <v>182.13</v>
      </c>
      <c r="C301" s="163" t="s">
        <v>70</v>
      </c>
      <c r="D301" s="167" t="s">
        <v>65</v>
      </c>
      <c r="E301" s="155" t="s">
        <v>25</v>
      </c>
      <c r="F301" s="166">
        <v>38.057565330498001</v>
      </c>
      <c r="G301" s="166">
        <v>23.838409931403501</v>
      </c>
      <c r="H301" s="163" t="s">
        <v>34</v>
      </c>
      <c r="I301" s="159">
        <v>0</v>
      </c>
      <c r="J301" s="299"/>
      <c r="K301" s="159">
        <v>0</v>
      </c>
      <c r="L301" s="159"/>
      <c r="M301" s="159">
        <v>170</v>
      </c>
      <c r="N301" s="163" t="s">
        <v>21</v>
      </c>
      <c r="O301" s="159">
        <v>0</v>
      </c>
      <c r="P301" s="152">
        <v>0</v>
      </c>
      <c r="Q301" s="152">
        <v>0</v>
      </c>
      <c r="R301" s="159"/>
      <c r="S301" s="162">
        <v>1</v>
      </c>
      <c r="T301" s="159">
        <v>1</v>
      </c>
      <c r="U301" s="159"/>
      <c r="V301" s="163" t="s">
        <v>21</v>
      </c>
      <c r="W301" s="163" t="s">
        <v>21</v>
      </c>
      <c r="X301" s="163" t="s">
        <v>22</v>
      </c>
      <c r="Y301" s="163" t="s">
        <v>22</v>
      </c>
      <c r="Z301" s="163" t="s">
        <v>21</v>
      </c>
      <c r="AA301" s="163" t="s">
        <v>21</v>
      </c>
      <c r="AB301" s="163" t="s">
        <v>93</v>
      </c>
      <c r="AC301" s="165" t="s">
        <v>21</v>
      </c>
      <c r="AD301" s="221"/>
      <c r="AE301" s="333" t="s">
        <v>181</v>
      </c>
      <c r="AF301" s="198"/>
      <c r="AG301" s="407"/>
      <c r="AH301" s="407"/>
      <c r="AI301" s="236" t="s">
        <v>21</v>
      </c>
    </row>
    <row r="302" spans="1:35" ht="15.75" customHeight="1">
      <c r="A302" s="151">
        <v>11</v>
      </c>
      <c r="B302" s="152">
        <v>202.26</v>
      </c>
      <c r="C302" s="163" t="s">
        <v>71</v>
      </c>
      <c r="D302" s="154" t="s">
        <v>19</v>
      </c>
      <c r="E302" s="155" t="s">
        <v>25</v>
      </c>
      <c r="F302" s="152">
        <v>38.057382646649302</v>
      </c>
      <c r="G302" s="152">
        <v>23.838444129569201</v>
      </c>
      <c r="H302" s="163" t="s">
        <v>34</v>
      </c>
      <c r="I302" s="159">
        <v>0</v>
      </c>
      <c r="J302" s="299"/>
      <c r="K302" s="159">
        <v>0</v>
      </c>
      <c r="L302" s="152"/>
      <c r="M302" s="159">
        <v>170</v>
      </c>
      <c r="N302" s="163" t="s">
        <v>22</v>
      </c>
      <c r="O302" s="159">
        <v>1</v>
      </c>
      <c r="P302" s="152">
        <v>0</v>
      </c>
      <c r="Q302" s="152">
        <v>0</v>
      </c>
      <c r="R302" s="152"/>
      <c r="S302" s="159">
        <v>1</v>
      </c>
      <c r="T302" s="152">
        <v>2</v>
      </c>
      <c r="U302" s="152"/>
      <c r="V302" s="163" t="s">
        <v>21</v>
      </c>
      <c r="W302" s="163" t="s">
        <v>21</v>
      </c>
      <c r="X302" s="163" t="s">
        <v>22</v>
      </c>
      <c r="Y302" s="163" t="s">
        <v>21</v>
      </c>
      <c r="Z302" s="163" t="s">
        <v>21</v>
      </c>
      <c r="AA302" s="163" t="s">
        <v>21</v>
      </c>
      <c r="AB302" s="163" t="s">
        <v>21</v>
      </c>
      <c r="AC302" s="165" t="s">
        <v>21</v>
      </c>
      <c r="AD302" s="221"/>
      <c r="AE302" s="333" t="s">
        <v>181</v>
      </c>
      <c r="AF302" s="198"/>
      <c r="AG302" s="407"/>
      <c r="AH302" s="407"/>
      <c r="AI302" s="236" t="s">
        <v>21</v>
      </c>
    </row>
    <row r="303" spans="1:35" ht="15.75" customHeight="1">
      <c r="A303" s="20"/>
      <c r="B303" s="21"/>
      <c r="C303" s="22"/>
      <c r="D303" s="21"/>
      <c r="E303" s="21"/>
      <c r="F303" s="21"/>
      <c r="G303" s="21"/>
      <c r="H303" s="22"/>
      <c r="I303" s="21"/>
      <c r="J303" s="21"/>
      <c r="K303" s="21"/>
      <c r="L303" s="21"/>
      <c r="M303" s="21"/>
      <c r="N303" s="22"/>
      <c r="O303" s="22"/>
      <c r="P303" s="21"/>
      <c r="Q303" s="21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47"/>
      <c r="AD303" s="255"/>
    </row>
    <row r="304" spans="1:35" ht="15.75" customHeight="1">
      <c r="A304" s="186">
        <v>1</v>
      </c>
      <c r="B304" s="189">
        <v>0</v>
      </c>
      <c r="C304" s="187" t="s">
        <v>18</v>
      </c>
      <c r="D304" s="171" t="s">
        <v>19</v>
      </c>
      <c r="E304" s="177" t="s">
        <v>27</v>
      </c>
      <c r="F304" s="170">
        <v>38.058405</v>
      </c>
      <c r="G304" s="170">
        <v>23.837972000000001</v>
      </c>
      <c r="H304" s="172" t="s">
        <v>34</v>
      </c>
      <c r="I304" s="175">
        <v>0</v>
      </c>
      <c r="J304" s="173"/>
      <c r="K304" s="175">
        <v>0</v>
      </c>
      <c r="L304" s="170"/>
      <c r="M304" s="176"/>
      <c r="N304" s="182" t="s">
        <v>22</v>
      </c>
      <c r="O304" s="175">
        <v>1</v>
      </c>
      <c r="P304" s="170">
        <v>0</v>
      </c>
      <c r="Q304" s="170">
        <v>0</v>
      </c>
      <c r="R304" s="175"/>
      <c r="S304" s="175">
        <v>1</v>
      </c>
      <c r="T304" s="175">
        <v>2</v>
      </c>
      <c r="U304" s="175"/>
      <c r="V304" s="176"/>
      <c r="W304" s="182" t="s">
        <v>21</v>
      </c>
      <c r="X304" s="176"/>
      <c r="Y304" s="176"/>
      <c r="Z304" s="182" t="s">
        <v>21</v>
      </c>
      <c r="AA304" s="182" t="s">
        <v>21</v>
      </c>
      <c r="AB304" s="174"/>
      <c r="AC304" s="178"/>
      <c r="AD304" s="311"/>
      <c r="AE304" s="333" t="s">
        <v>181</v>
      </c>
      <c r="AF304" s="198"/>
      <c r="AG304" s="407"/>
      <c r="AH304" s="407"/>
      <c r="AI304" s="236" t="s">
        <v>21</v>
      </c>
    </row>
    <row r="305" spans="1:35" ht="15.75" customHeight="1">
      <c r="A305" s="169">
        <v>2</v>
      </c>
      <c r="B305" s="188">
        <v>57.33</v>
      </c>
      <c r="C305" s="184" t="s">
        <v>23</v>
      </c>
      <c r="D305" s="514" t="s">
        <v>85</v>
      </c>
      <c r="E305" s="177" t="s">
        <v>27</v>
      </c>
      <c r="F305" s="170">
        <v>38.057943999999999</v>
      </c>
      <c r="G305" s="170">
        <v>23.838232000000001</v>
      </c>
      <c r="H305" s="172" t="s">
        <v>34</v>
      </c>
      <c r="I305" s="175">
        <v>0</v>
      </c>
      <c r="J305" s="173"/>
      <c r="K305" s="175">
        <v>0</v>
      </c>
      <c r="L305" s="170"/>
      <c r="M305" s="175">
        <v>150</v>
      </c>
      <c r="N305" s="182" t="s">
        <v>21</v>
      </c>
      <c r="O305" s="175">
        <v>0</v>
      </c>
      <c r="P305" s="170">
        <v>0</v>
      </c>
      <c r="Q305" s="170">
        <v>0</v>
      </c>
      <c r="R305" s="175"/>
      <c r="S305" s="175">
        <v>1</v>
      </c>
      <c r="T305" s="175">
        <v>2</v>
      </c>
      <c r="U305" s="175"/>
      <c r="V305" s="182" t="s">
        <v>21</v>
      </c>
      <c r="W305" s="182" t="s">
        <v>21</v>
      </c>
      <c r="X305" s="182" t="s">
        <v>22</v>
      </c>
      <c r="Y305" s="182" t="s">
        <v>22</v>
      </c>
      <c r="Z305" s="182" t="s">
        <v>21</v>
      </c>
      <c r="AA305" s="182" t="s">
        <v>21</v>
      </c>
      <c r="AB305" s="182" t="s">
        <v>104</v>
      </c>
      <c r="AC305" s="274" t="s">
        <v>21</v>
      </c>
      <c r="AD305" s="311"/>
      <c r="AE305" s="333" t="s">
        <v>181</v>
      </c>
      <c r="AF305" s="198"/>
      <c r="AG305" s="407"/>
      <c r="AH305" s="407"/>
      <c r="AI305" s="236" t="s">
        <v>21</v>
      </c>
    </row>
    <row r="306" spans="1:35" ht="15.75" customHeight="1">
      <c r="A306" s="169">
        <v>2</v>
      </c>
      <c r="B306" s="170">
        <v>78.97</v>
      </c>
      <c r="C306" s="184" t="s">
        <v>26</v>
      </c>
      <c r="D306" s="183" t="s">
        <v>19</v>
      </c>
      <c r="E306" s="177" t="s">
        <v>27</v>
      </c>
      <c r="F306" s="170">
        <v>38.057751000000003</v>
      </c>
      <c r="G306" s="170">
        <v>23.838266000000001</v>
      </c>
      <c r="H306" s="172" t="s">
        <v>34</v>
      </c>
      <c r="I306" s="175">
        <v>0</v>
      </c>
      <c r="J306" s="173"/>
      <c r="K306" s="175">
        <v>0</v>
      </c>
      <c r="L306" s="170"/>
      <c r="M306" s="175">
        <v>150</v>
      </c>
      <c r="N306" s="182" t="s">
        <v>21</v>
      </c>
      <c r="O306" s="175">
        <v>0</v>
      </c>
      <c r="P306" s="170">
        <v>0</v>
      </c>
      <c r="Q306" s="170">
        <v>0</v>
      </c>
      <c r="R306" s="175"/>
      <c r="S306" s="175">
        <v>1</v>
      </c>
      <c r="T306" s="175">
        <v>2</v>
      </c>
      <c r="U306" s="175"/>
      <c r="V306" s="182" t="s">
        <v>21</v>
      </c>
      <c r="W306" s="182" t="s">
        <v>21</v>
      </c>
      <c r="X306" s="182" t="s">
        <v>21</v>
      </c>
      <c r="Y306" s="182" t="s">
        <v>21</v>
      </c>
      <c r="Z306" s="182" t="s">
        <v>21</v>
      </c>
      <c r="AA306" s="182" t="s">
        <v>21</v>
      </c>
      <c r="AB306" s="182" t="s">
        <v>100</v>
      </c>
      <c r="AC306" s="274" t="s">
        <v>21</v>
      </c>
      <c r="AD306" s="311"/>
      <c r="AE306" s="333" t="s">
        <v>181</v>
      </c>
      <c r="AF306" s="198"/>
      <c r="AG306" s="407"/>
      <c r="AH306" s="407"/>
      <c r="AI306" s="236" t="s">
        <v>21</v>
      </c>
    </row>
    <row r="307" spans="1:35" ht="15.75" customHeight="1">
      <c r="A307" s="179">
        <v>3</v>
      </c>
      <c r="B307" s="180">
        <v>87.12</v>
      </c>
      <c r="C307" s="185" t="s">
        <v>31</v>
      </c>
      <c r="D307" s="183" t="s">
        <v>19</v>
      </c>
      <c r="E307" s="181" t="s">
        <v>27</v>
      </c>
      <c r="F307" s="180">
        <v>38.057681000000002</v>
      </c>
      <c r="G307" s="180">
        <v>23.838280999999998</v>
      </c>
      <c r="H307" s="172" t="s">
        <v>21</v>
      </c>
      <c r="I307" s="175">
        <v>0</v>
      </c>
      <c r="J307" s="173"/>
      <c r="K307" s="175">
        <v>0</v>
      </c>
      <c r="L307" s="180"/>
      <c r="M307" s="176"/>
      <c r="N307" s="163" t="s">
        <v>21</v>
      </c>
      <c r="O307" s="159">
        <v>0</v>
      </c>
      <c r="P307" s="170">
        <v>0</v>
      </c>
      <c r="Q307" s="170">
        <v>0</v>
      </c>
      <c r="R307" s="152"/>
      <c r="S307" s="159">
        <v>0</v>
      </c>
      <c r="T307" s="152">
        <v>0</v>
      </c>
      <c r="U307" s="152"/>
      <c r="V307" s="176"/>
      <c r="W307" s="182" t="s">
        <v>21</v>
      </c>
      <c r="X307" s="176"/>
      <c r="Y307" s="176"/>
      <c r="Z307" s="163" t="s">
        <v>21</v>
      </c>
      <c r="AA307" s="163" t="s">
        <v>21</v>
      </c>
      <c r="AB307" s="176"/>
      <c r="AC307" s="190"/>
      <c r="AD307" s="311"/>
      <c r="AE307" s="333" t="s">
        <v>181</v>
      </c>
      <c r="AF307" s="198"/>
      <c r="AG307" s="407"/>
      <c r="AH307" s="407"/>
      <c r="AI307" s="236" t="s">
        <v>21</v>
      </c>
    </row>
    <row r="308" spans="1:35" ht="15.75" customHeight="1">
      <c r="A308" s="169">
        <v>4</v>
      </c>
      <c r="B308" s="170">
        <v>130.91</v>
      </c>
      <c r="C308" s="182" t="s">
        <v>33</v>
      </c>
      <c r="D308" s="183" t="s">
        <v>19</v>
      </c>
      <c r="E308" s="181" t="s">
        <v>27</v>
      </c>
      <c r="F308" s="170">
        <v>38.057279999999999</v>
      </c>
      <c r="G308" s="170">
        <v>23.838352</v>
      </c>
      <c r="H308" s="172" t="s">
        <v>21</v>
      </c>
      <c r="I308" s="175">
        <v>0</v>
      </c>
      <c r="J308" s="173"/>
      <c r="K308" s="175">
        <v>0</v>
      </c>
      <c r="L308" s="170"/>
      <c r="M308" s="175">
        <v>80</v>
      </c>
      <c r="N308" s="182" t="s">
        <v>22</v>
      </c>
      <c r="O308" s="175">
        <v>1</v>
      </c>
      <c r="P308" s="170">
        <v>0</v>
      </c>
      <c r="Q308" s="170">
        <v>0</v>
      </c>
      <c r="R308" s="175"/>
      <c r="S308" s="159">
        <v>0</v>
      </c>
      <c r="T308" s="152">
        <v>0</v>
      </c>
      <c r="U308" s="175"/>
      <c r="V308" s="182" t="s">
        <v>21</v>
      </c>
      <c r="W308" s="182" t="s">
        <v>21</v>
      </c>
      <c r="X308" s="182" t="s">
        <v>21</v>
      </c>
      <c r="Y308" s="182" t="s">
        <v>21</v>
      </c>
      <c r="Z308" s="163" t="s">
        <v>21</v>
      </c>
      <c r="AA308" s="163" t="s">
        <v>21</v>
      </c>
      <c r="AB308" s="182" t="s">
        <v>21</v>
      </c>
      <c r="AC308" s="274" t="s">
        <v>21</v>
      </c>
      <c r="AD308" s="311"/>
      <c r="AE308" s="333" t="s">
        <v>181</v>
      </c>
      <c r="AF308" s="198"/>
      <c r="AG308" s="407"/>
      <c r="AH308" s="407"/>
      <c r="AI308" s="236" t="s">
        <v>21</v>
      </c>
    </row>
    <row r="309" spans="1:35" ht="15.75" customHeight="1">
      <c r="A309" s="20"/>
      <c r="B309" s="21"/>
      <c r="C309" s="22"/>
      <c r="D309" s="21"/>
      <c r="E309" s="21"/>
      <c r="F309" s="21"/>
      <c r="G309" s="21"/>
      <c r="H309" s="22"/>
      <c r="I309" s="21"/>
      <c r="J309" s="21"/>
      <c r="K309" s="21"/>
      <c r="L309" s="21"/>
      <c r="M309" s="22"/>
      <c r="N309" s="22"/>
      <c r="O309" s="22"/>
      <c r="P309" s="21"/>
      <c r="Q309" s="21"/>
      <c r="R309" s="21"/>
      <c r="S309" s="21"/>
      <c r="T309" s="21"/>
      <c r="U309" s="21"/>
      <c r="V309" s="22"/>
      <c r="W309" s="22"/>
      <c r="X309" s="22"/>
      <c r="Y309" s="22"/>
      <c r="Z309" s="22"/>
      <c r="AA309" s="22"/>
      <c r="AB309" s="22"/>
      <c r="AC309" s="247"/>
      <c r="AD309" s="255"/>
    </row>
    <row r="310" spans="1:35" ht="15.75" customHeight="1">
      <c r="A310" s="485" t="s">
        <v>106</v>
      </c>
      <c r="B310" s="444"/>
      <c r="C310" s="444"/>
      <c r="D310" s="444"/>
      <c r="E310" s="446"/>
      <c r="F310" s="21"/>
      <c r="G310" s="21"/>
      <c r="H310" s="22"/>
      <c r="I310" s="21"/>
      <c r="J310" s="21"/>
      <c r="K310" s="21"/>
      <c r="L310" s="21"/>
      <c r="M310" s="22"/>
      <c r="N310" s="22"/>
      <c r="O310" s="22"/>
      <c r="P310" s="21"/>
      <c r="Q310" s="21"/>
      <c r="R310" s="21"/>
      <c r="S310" s="21"/>
      <c r="T310" s="21"/>
      <c r="U310" s="21"/>
      <c r="V310" s="21"/>
      <c r="W310" s="21"/>
      <c r="X310" s="22"/>
      <c r="Y310" s="22"/>
      <c r="Z310" s="22"/>
      <c r="AA310" s="22"/>
      <c r="AB310" s="22"/>
      <c r="AC310" s="247"/>
      <c r="AD310" s="255"/>
    </row>
    <row r="311" spans="1:35" ht="15.75" customHeight="1">
      <c r="A311" s="44">
        <v>1</v>
      </c>
      <c r="B311" s="192">
        <v>0</v>
      </c>
      <c r="C311" s="46" t="s">
        <v>18</v>
      </c>
      <c r="D311" s="171" t="s">
        <v>19</v>
      </c>
      <c r="E311" s="177" t="s">
        <v>27</v>
      </c>
      <c r="F311" s="170">
        <v>38.051317750985099</v>
      </c>
      <c r="G311" s="170">
        <v>23.836839557090101</v>
      </c>
      <c r="H311" s="172" t="s">
        <v>22</v>
      </c>
      <c r="I311" s="175">
        <v>0</v>
      </c>
      <c r="J311" s="173"/>
      <c r="K311" s="175">
        <v>0</v>
      </c>
      <c r="L311" s="170"/>
      <c r="M311" s="176"/>
      <c r="N311" s="182" t="s">
        <v>21</v>
      </c>
      <c r="O311" s="175">
        <v>0</v>
      </c>
      <c r="P311" s="175">
        <v>1</v>
      </c>
      <c r="Q311" s="175">
        <v>2</v>
      </c>
      <c r="R311" s="175"/>
      <c r="S311" s="175">
        <v>0</v>
      </c>
      <c r="T311" s="175">
        <v>0</v>
      </c>
      <c r="U311" s="175"/>
      <c r="V311" s="176"/>
      <c r="W311" s="182" t="s">
        <v>22</v>
      </c>
      <c r="X311" s="176"/>
      <c r="Y311" s="176"/>
      <c r="Z311" s="182" t="s">
        <v>21</v>
      </c>
      <c r="AA311" s="182" t="s">
        <v>21</v>
      </c>
      <c r="AB311" s="176"/>
      <c r="AC311" s="190"/>
      <c r="AD311" s="313"/>
      <c r="AE311" s="333" t="s">
        <v>181</v>
      </c>
      <c r="AF311" s="198"/>
      <c r="AG311" s="407"/>
      <c r="AH311" s="407"/>
      <c r="AI311" s="236" t="s">
        <v>21</v>
      </c>
    </row>
    <row r="312" spans="1:35" ht="15.75" customHeight="1">
      <c r="A312" s="44">
        <v>2</v>
      </c>
      <c r="B312" s="192">
        <v>41.38</v>
      </c>
      <c r="C312" s="46" t="s">
        <v>23</v>
      </c>
      <c r="D312" s="514" t="s">
        <v>85</v>
      </c>
      <c r="E312" s="177" t="s">
        <v>27</v>
      </c>
      <c r="F312" s="170">
        <v>38.051220141602798</v>
      </c>
      <c r="G312" s="170">
        <v>23.8363735943629</v>
      </c>
      <c r="H312" s="172" t="s">
        <v>34</v>
      </c>
      <c r="I312" s="175">
        <v>0</v>
      </c>
      <c r="J312" s="173"/>
      <c r="K312" s="175">
        <v>0</v>
      </c>
      <c r="L312" s="170"/>
      <c r="M312" s="175">
        <v>254</v>
      </c>
      <c r="N312" s="182" t="s">
        <v>21</v>
      </c>
      <c r="O312" s="175">
        <v>0</v>
      </c>
      <c r="P312" s="175">
        <v>0</v>
      </c>
      <c r="Q312" s="175">
        <v>0</v>
      </c>
      <c r="R312" s="175"/>
      <c r="S312" s="175">
        <v>1</v>
      </c>
      <c r="T312" s="175">
        <v>2</v>
      </c>
      <c r="U312" s="175"/>
      <c r="V312" s="175" t="s">
        <v>21</v>
      </c>
      <c r="W312" s="182" t="s">
        <v>21</v>
      </c>
      <c r="X312" s="175" t="s">
        <v>21</v>
      </c>
      <c r="Y312" s="175" t="s">
        <v>21</v>
      </c>
      <c r="Z312" s="182" t="s">
        <v>21</v>
      </c>
      <c r="AA312" s="182" t="s">
        <v>21</v>
      </c>
      <c r="AB312" s="175" t="s">
        <v>100</v>
      </c>
      <c r="AC312" s="191" t="s">
        <v>21</v>
      </c>
      <c r="AD312" s="313"/>
      <c r="AE312" s="333" t="s">
        <v>181</v>
      </c>
      <c r="AF312" s="198"/>
      <c r="AG312" s="407"/>
      <c r="AH312" s="407"/>
      <c r="AI312" s="236" t="s">
        <v>21</v>
      </c>
    </row>
    <row r="313" spans="1:35" ht="15.75" customHeight="1">
      <c r="A313" s="44">
        <v>3</v>
      </c>
      <c r="B313" s="193">
        <v>56.27</v>
      </c>
      <c r="C313" s="46" t="s">
        <v>26</v>
      </c>
      <c r="D313" s="514" t="s">
        <v>105</v>
      </c>
      <c r="E313" s="177" t="s">
        <v>27</v>
      </c>
      <c r="F313" s="170">
        <v>38.051214597255097</v>
      </c>
      <c r="G313" s="170">
        <v>23.8362072974111</v>
      </c>
      <c r="H313" s="172" t="s">
        <v>21</v>
      </c>
      <c r="I313" s="175">
        <v>0</v>
      </c>
      <c r="J313" s="173"/>
      <c r="K313" s="175">
        <v>0</v>
      </c>
      <c r="L313" s="170"/>
      <c r="M313" s="175">
        <v>300</v>
      </c>
      <c r="N313" s="182" t="s">
        <v>21</v>
      </c>
      <c r="O313" s="175">
        <v>0</v>
      </c>
      <c r="P313" s="175">
        <v>0</v>
      </c>
      <c r="Q313" s="175">
        <v>0</v>
      </c>
      <c r="R313" s="175"/>
      <c r="S313" s="175">
        <v>0</v>
      </c>
      <c r="T313" s="175">
        <v>0</v>
      </c>
      <c r="U313" s="175"/>
      <c r="V313" s="175" t="s">
        <v>21</v>
      </c>
      <c r="W313" s="182" t="s">
        <v>21</v>
      </c>
      <c r="X313" s="175" t="s">
        <v>21</v>
      </c>
      <c r="Y313" s="175" t="s">
        <v>21</v>
      </c>
      <c r="Z313" s="182" t="s">
        <v>21</v>
      </c>
      <c r="AA313" s="182" t="s">
        <v>21</v>
      </c>
      <c r="AB313" s="175" t="s">
        <v>93</v>
      </c>
      <c r="AC313" s="191" t="s">
        <v>21</v>
      </c>
      <c r="AD313" s="313"/>
      <c r="AE313" s="333" t="s">
        <v>181</v>
      </c>
      <c r="AF313" s="198"/>
      <c r="AG313" s="407"/>
      <c r="AH313" s="407"/>
      <c r="AI313" s="236" t="s">
        <v>21</v>
      </c>
    </row>
    <row r="314" spans="1:35" ht="15.75" customHeight="1">
      <c r="A314" s="44">
        <v>4</v>
      </c>
      <c r="B314" s="192">
        <v>102.48</v>
      </c>
      <c r="C314" s="56" t="s">
        <v>31</v>
      </c>
      <c r="D314" s="514" t="s">
        <v>69</v>
      </c>
      <c r="E314" s="177" t="s">
        <v>27</v>
      </c>
      <c r="F314" s="170">
        <v>38.051204054014001</v>
      </c>
      <c r="G314" s="170">
        <v>23.83569391851</v>
      </c>
      <c r="H314" s="172" t="s">
        <v>34</v>
      </c>
      <c r="I314" s="175">
        <v>0</v>
      </c>
      <c r="J314" s="173"/>
      <c r="K314" s="175">
        <v>0</v>
      </c>
      <c r="L314" s="170"/>
      <c r="M314" s="175">
        <v>300</v>
      </c>
      <c r="N314" s="182" t="s">
        <v>21</v>
      </c>
      <c r="O314" s="175">
        <v>0</v>
      </c>
      <c r="P314" s="175">
        <v>0</v>
      </c>
      <c r="Q314" s="175">
        <v>0</v>
      </c>
      <c r="R314" s="175"/>
      <c r="S314" s="175">
        <v>0</v>
      </c>
      <c r="T314" s="175">
        <v>0</v>
      </c>
      <c r="U314" s="175"/>
      <c r="V314" s="175" t="s">
        <v>22</v>
      </c>
      <c r="W314" s="182"/>
      <c r="X314" s="175" t="s">
        <v>22</v>
      </c>
      <c r="Y314" s="175" t="s">
        <v>22</v>
      </c>
      <c r="Z314" s="182" t="s">
        <v>21</v>
      </c>
      <c r="AA314" s="182" t="s">
        <v>21</v>
      </c>
      <c r="AB314" s="175" t="s">
        <v>21</v>
      </c>
      <c r="AC314" s="191" t="s">
        <v>21</v>
      </c>
      <c r="AD314" s="313"/>
      <c r="AE314" s="333" t="s">
        <v>181</v>
      </c>
      <c r="AF314" s="198"/>
      <c r="AG314" s="407"/>
      <c r="AH314" s="407"/>
      <c r="AI314" s="236" t="s">
        <v>21</v>
      </c>
    </row>
    <row r="315" spans="1:35" ht="15.75" customHeight="1">
      <c r="A315" s="44">
        <v>5</v>
      </c>
      <c r="B315" s="192">
        <v>192.32</v>
      </c>
      <c r="C315" s="56" t="s">
        <v>33</v>
      </c>
      <c r="D315" s="183" t="s">
        <v>19</v>
      </c>
      <c r="E315" s="177" t="s">
        <v>27</v>
      </c>
      <c r="F315" s="170">
        <v>38.051203327618801</v>
      </c>
      <c r="G315" s="170">
        <v>23.834665168587701</v>
      </c>
      <c r="H315" s="172" t="s">
        <v>22</v>
      </c>
      <c r="I315" s="175">
        <v>0</v>
      </c>
      <c r="J315" s="173"/>
      <c r="K315" s="175">
        <v>0</v>
      </c>
      <c r="L315" s="170"/>
      <c r="M315" s="175">
        <v>350</v>
      </c>
      <c r="N315" s="182" t="s">
        <v>22</v>
      </c>
      <c r="O315" s="175" t="s">
        <v>21</v>
      </c>
      <c r="P315" s="175">
        <v>1</v>
      </c>
      <c r="Q315" s="175">
        <v>2</v>
      </c>
      <c r="R315" s="175"/>
      <c r="S315" s="175">
        <v>0</v>
      </c>
      <c r="T315" s="175">
        <v>0</v>
      </c>
      <c r="U315" s="175"/>
      <c r="V315" s="175" t="s">
        <v>22</v>
      </c>
      <c r="W315" s="182" t="s">
        <v>22</v>
      </c>
      <c r="X315" s="175" t="s">
        <v>22</v>
      </c>
      <c r="Y315" s="175" t="s">
        <v>22</v>
      </c>
      <c r="Z315" s="182" t="s">
        <v>21</v>
      </c>
      <c r="AA315" s="182" t="s">
        <v>21</v>
      </c>
      <c r="AB315" s="175" t="s">
        <v>21</v>
      </c>
      <c r="AC315" s="191" t="s">
        <v>21</v>
      </c>
      <c r="AD315" s="313"/>
      <c r="AE315" s="333" t="s">
        <v>181</v>
      </c>
      <c r="AF315" s="198"/>
      <c r="AG315" s="407"/>
      <c r="AH315" s="407"/>
      <c r="AI315" s="236" t="s">
        <v>21</v>
      </c>
    </row>
    <row r="316" spans="1:35" ht="15.75" customHeight="1">
      <c r="A316" s="44">
        <v>6</v>
      </c>
      <c r="B316" s="192">
        <v>198.25</v>
      </c>
      <c r="C316" s="56" t="s">
        <v>64</v>
      </c>
      <c r="D316" s="183" t="s">
        <v>19</v>
      </c>
      <c r="E316" s="177" t="s">
        <v>27</v>
      </c>
      <c r="F316" s="170">
        <v>38.0512031154284</v>
      </c>
      <c r="G316" s="170">
        <v>23.834600343435302</v>
      </c>
      <c r="H316" s="172" t="s">
        <v>34</v>
      </c>
      <c r="I316" s="175">
        <v>0</v>
      </c>
      <c r="J316" s="173"/>
      <c r="K316" s="175">
        <v>0</v>
      </c>
      <c r="L316" s="170"/>
      <c r="M316" s="176"/>
      <c r="N316" s="182" t="s">
        <v>21</v>
      </c>
      <c r="O316" s="175">
        <v>0</v>
      </c>
      <c r="P316" s="175">
        <v>1</v>
      </c>
      <c r="Q316" s="175">
        <v>2</v>
      </c>
      <c r="R316" s="175"/>
      <c r="S316" s="175">
        <v>0</v>
      </c>
      <c r="T316" s="175">
        <v>0</v>
      </c>
      <c r="U316" s="175"/>
      <c r="V316" s="176"/>
      <c r="W316" s="182" t="s">
        <v>21</v>
      </c>
      <c r="X316" s="176"/>
      <c r="Y316" s="176"/>
      <c r="Z316" s="182" t="s">
        <v>21</v>
      </c>
      <c r="AA316" s="182" t="s">
        <v>21</v>
      </c>
      <c r="AB316" s="175" t="s">
        <v>21</v>
      </c>
      <c r="AC316" s="191" t="s">
        <v>21</v>
      </c>
      <c r="AD316" s="313"/>
      <c r="AE316" s="333" t="s">
        <v>181</v>
      </c>
      <c r="AF316" s="198"/>
      <c r="AG316" s="407"/>
      <c r="AH316" s="407"/>
      <c r="AI316" s="236" t="s">
        <v>21</v>
      </c>
    </row>
    <row r="317" spans="1:35" ht="15.75" customHeight="1">
      <c r="A317" s="44">
        <v>7</v>
      </c>
      <c r="B317" s="192">
        <v>215.39</v>
      </c>
      <c r="C317" s="56" t="s">
        <v>66</v>
      </c>
      <c r="D317" s="514" t="s">
        <v>85</v>
      </c>
      <c r="E317" s="177" t="s">
        <v>27</v>
      </c>
      <c r="F317">
        <v>38.051194138862897</v>
      </c>
      <c r="G317">
        <v>23.834399177766201</v>
      </c>
      <c r="H317" s="172" t="s">
        <v>22</v>
      </c>
      <c r="I317" s="175">
        <v>0</v>
      </c>
      <c r="J317" s="173"/>
      <c r="K317" s="175">
        <v>0</v>
      </c>
      <c r="L317" s="170"/>
      <c r="M317" s="175">
        <v>220</v>
      </c>
      <c r="N317" s="182" t="s">
        <v>22</v>
      </c>
      <c r="O317" s="175">
        <v>1</v>
      </c>
      <c r="P317" s="175">
        <v>1</v>
      </c>
      <c r="Q317" s="175">
        <v>2</v>
      </c>
      <c r="R317" s="175"/>
      <c r="S317" s="175">
        <v>0</v>
      </c>
      <c r="T317" s="175">
        <v>0</v>
      </c>
      <c r="U317" s="175"/>
      <c r="V317" s="175" t="s">
        <v>21</v>
      </c>
      <c r="W317" s="182" t="s">
        <v>22</v>
      </c>
      <c r="X317" s="175" t="s">
        <v>21</v>
      </c>
      <c r="Y317" s="175" t="s">
        <v>21</v>
      </c>
      <c r="Z317" s="182" t="s">
        <v>21</v>
      </c>
      <c r="AA317" s="182" t="s">
        <v>21</v>
      </c>
      <c r="AB317" s="175" t="s">
        <v>93</v>
      </c>
      <c r="AC317" s="191" t="s">
        <v>21</v>
      </c>
      <c r="AD317" s="313"/>
      <c r="AE317" s="333" t="s">
        <v>181</v>
      </c>
      <c r="AF317" s="198"/>
      <c r="AG317" s="407"/>
      <c r="AH317" s="407"/>
      <c r="AI317" s="236" t="s">
        <v>21</v>
      </c>
    </row>
    <row r="318" spans="1:35" ht="15.75" customHeight="1">
      <c r="A318" s="44">
        <v>8</v>
      </c>
      <c r="B318" s="192">
        <v>292.39999999999998</v>
      </c>
      <c r="C318" s="56" t="s">
        <v>67</v>
      </c>
      <c r="D318" s="183" t="s">
        <v>107</v>
      </c>
      <c r="E318" s="177" t="s">
        <v>27</v>
      </c>
      <c r="F318" s="170">
        <v>38.051178764201701</v>
      </c>
      <c r="G318" s="170">
        <v>23.833528354227099</v>
      </c>
      <c r="H318" s="172" t="s">
        <v>22</v>
      </c>
      <c r="I318" s="175">
        <v>0</v>
      </c>
      <c r="J318" s="173"/>
      <c r="K318" s="175">
        <v>0</v>
      </c>
      <c r="L318" s="170"/>
      <c r="M318" s="175">
        <v>220</v>
      </c>
      <c r="N318" s="182" t="s">
        <v>21</v>
      </c>
      <c r="O318" s="175">
        <v>0</v>
      </c>
      <c r="P318" s="175">
        <v>1</v>
      </c>
      <c r="Q318" s="175">
        <v>2</v>
      </c>
      <c r="R318" s="175"/>
      <c r="S318" s="175">
        <v>0</v>
      </c>
      <c r="T318" s="175">
        <v>0</v>
      </c>
      <c r="U318" s="175"/>
      <c r="V318" s="175" t="s">
        <v>22</v>
      </c>
      <c r="W318" s="182" t="s">
        <v>22</v>
      </c>
      <c r="X318" s="175" t="s">
        <v>21</v>
      </c>
      <c r="Y318" s="175" t="s">
        <v>21</v>
      </c>
      <c r="Z318" s="182" t="s">
        <v>21</v>
      </c>
      <c r="AA318" s="182" t="s">
        <v>21</v>
      </c>
      <c r="AB318" s="175" t="s">
        <v>21</v>
      </c>
      <c r="AC318" s="191" t="s">
        <v>21</v>
      </c>
      <c r="AD318" s="313"/>
      <c r="AE318" s="333" t="s">
        <v>181</v>
      </c>
      <c r="AF318" s="198"/>
      <c r="AG318" s="407"/>
      <c r="AH318" s="407"/>
      <c r="AI318" s="236" t="s">
        <v>21</v>
      </c>
    </row>
    <row r="319" spans="1:35" ht="15.75" customHeight="1">
      <c r="A319" s="20"/>
      <c r="B319" s="21"/>
      <c r="C319" s="22"/>
      <c r="D319" s="21"/>
      <c r="E319" s="21"/>
      <c r="F319" s="21"/>
      <c r="G319" s="21"/>
      <c r="H319" s="22"/>
      <c r="I319" s="21"/>
      <c r="J319" s="21"/>
      <c r="K319" s="21"/>
      <c r="L319" s="21"/>
      <c r="M319" s="21"/>
      <c r="N319" s="22"/>
      <c r="O319" s="22"/>
      <c r="P319" s="21"/>
      <c r="Q319" s="21"/>
      <c r="R319" s="21"/>
      <c r="S319" s="21"/>
      <c r="T319" s="21"/>
      <c r="U319" s="21"/>
      <c r="V319" s="21"/>
      <c r="W319" s="21"/>
      <c r="X319" s="22"/>
      <c r="Y319" s="22"/>
      <c r="Z319" s="22"/>
      <c r="AA319" s="22"/>
      <c r="AB319" s="22"/>
      <c r="AC319" s="247"/>
    </row>
    <row r="320" spans="1:35" ht="15.75" customHeight="1">
      <c r="A320" s="485" t="s">
        <v>108</v>
      </c>
      <c r="B320" s="444"/>
      <c r="C320" s="444"/>
      <c r="D320" s="444"/>
      <c r="E320" s="446"/>
      <c r="F320" s="21"/>
      <c r="G320" s="21"/>
      <c r="H320" s="22"/>
      <c r="I320" s="21"/>
      <c r="J320" s="21"/>
      <c r="K320" s="21"/>
      <c r="L320" s="21"/>
      <c r="M320" s="21"/>
      <c r="N320" s="22"/>
      <c r="O320" s="22"/>
      <c r="P320" s="21"/>
      <c r="Q320" s="21"/>
      <c r="R320" s="21"/>
      <c r="S320" s="21"/>
      <c r="T320" s="21"/>
      <c r="U320" s="21"/>
      <c r="V320" s="21"/>
      <c r="W320" s="21"/>
      <c r="X320" s="22"/>
      <c r="Y320" s="22"/>
      <c r="Z320" s="22"/>
      <c r="AA320" s="22"/>
      <c r="AB320" s="22"/>
      <c r="AC320" s="247"/>
    </row>
    <row r="321" spans="1:35" ht="15.75" customHeight="1">
      <c r="A321" s="58">
        <v>1</v>
      </c>
      <c r="B321" s="59">
        <v>0</v>
      </c>
      <c r="C321" s="60" t="s">
        <v>18</v>
      </c>
      <c r="D321" s="61" t="s">
        <v>19</v>
      </c>
      <c r="E321" s="67" t="s">
        <v>27</v>
      </c>
      <c r="F321" s="59">
        <v>38.051182733543101</v>
      </c>
      <c r="G321" s="59">
        <v>23.833479283876301</v>
      </c>
      <c r="H321" s="62" t="s">
        <v>34</v>
      </c>
      <c r="I321" s="65">
        <v>0</v>
      </c>
      <c r="J321" s="63"/>
      <c r="K321" s="65">
        <v>0</v>
      </c>
      <c r="L321" s="59"/>
      <c r="M321" s="64"/>
      <c r="N321" s="65" t="s">
        <v>21</v>
      </c>
      <c r="O321" s="65">
        <v>0</v>
      </c>
      <c r="P321" s="65">
        <v>0</v>
      </c>
      <c r="Q321" s="65">
        <v>0</v>
      </c>
      <c r="R321" s="65"/>
      <c r="S321" s="65">
        <v>1</v>
      </c>
      <c r="T321" s="65">
        <v>1</v>
      </c>
      <c r="U321" s="59"/>
      <c r="V321" s="64"/>
      <c r="W321" s="74" t="s">
        <v>21</v>
      </c>
      <c r="X321" s="66"/>
      <c r="Y321" s="66"/>
      <c r="Z321" s="65" t="s">
        <v>21</v>
      </c>
      <c r="AA321" s="65" t="s">
        <v>21</v>
      </c>
      <c r="AB321" s="64"/>
      <c r="AC321" s="68"/>
      <c r="AD321" s="313"/>
      <c r="AE321" s="333" t="s">
        <v>181</v>
      </c>
      <c r="AF321" s="198"/>
      <c r="AG321" s="407"/>
      <c r="AH321" s="407"/>
      <c r="AI321" s="236" t="s">
        <v>21</v>
      </c>
    </row>
    <row r="322" spans="1:35" ht="15.75" customHeight="1">
      <c r="A322" s="58">
        <v>2</v>
      </c>
      <c r="B322" s="59">
        <v>61.51</v>
      </c>
      <c r="C322" s="78" t="s">
        <v>23</v>
      </c>
      <c r="D322" s="76" t="s">
        <v>19</v>
      </c>
      <c r="E322" s="67" t="s">
        <v>27</v>
      </c>
      <c r="F322" s="59">
        <v>38.051236701945697</v>
      </c>
      <c r="G322" s="59">
        <v>23.832785701676801</v>
      </c>
      <c r="H322" s="62" t="s">
        <v>22</v>
      </c>
      <c r="I322" s="65">
        <v>0</v>
      </c>
      <c r="J322" s="63"/>
      <c r="K322" s="65">
        <v>0</v>
      </c>
      <c r="L322" s="59"/>
      <c r="M322" s="65">
        <v>220</v>
      </c>
      <c r="N322" s="74" t="s">
        <v>29</v>
      </c>
      <c r="O322" s="65">
        <v>0</v>
      </c>
      <c r="P322" s="65">
        <v>1</v>
      </c>
      <c r="Q322" s="65">
        <v>1</v>
      </c>
      <c r="R322" s="65"/>
      <c r="S322" s="65">
        <v>0</v>
      </c>
      <c r="T322" s="65">
        <v>0</v>
      </c>
      <c r="U322" s="59"/>
      <c r="V322" s="74" t="s">
        <v>21</v>
      </c>
      <c r="W322" s="74" t="s">
        <v>22</v>
      </c>
      <c r="X322" s="74" t="s">
        <v>22</v>
      </c>
      <c r="Y322" s="74" t="s">
        <v>22</v>
      </c>
      <c r="Z322" s="65" t="s">
        <v>21</v>
      </c>
      <c r="AA322" s="65" t="s">
        <v>21</v>
      </c>
      <c r="AB322" s="75" t="s">
        <v>99</v>
      </c>
      <c r="AC322" s="80" t="s">
        <v>21</v>
      </c>
      <c r="AD322" s="313"/>
      <c r="AE322" s="333" t="s">
        <v>181</v>
      </c>
      <c r="AF322" s="198"/>
      <c r="AG322" s="407"/>
      <c r="AH322" s="407"/>
      <c r="AI322" s="236" t="s">
        <v>21</v>
      </c>
    </row>
    <row r="323" spans="1:35" ht="15.75" customHeight="1"/>
    <row r="324" spans="1:35" ht="15.75" customHeight="1"/>
    <row r="325" spans="1:35" ht="15.75" customHeight="1">
      <c r="A325" s="485" t="s">
        <v>110</v>
      </c>
      <c r="B325" s="444"/>
      <c r="C325" s="444"/>
      <c r="D325" s="444"/>
      <c r="E325" s="446"/>
      <c r="F325" s="21"/>
      <c r="G325" s="21"/>
      <c r="H325" s="22"/>
      <c r="I325" s="21"/>
      <c r="J325" s="21"/>
      <c r="K325" s="21"/>
      <c r="L325" s="21"/>
      <c r="M325" s="21"/>
      <c r="N325" s="22"/>
      <c r="O325" s="22"/>
      <c r="P325" s="21"/>
      <c r="Q325" s="21"/>
      <c r="R325" s="21"/>
      <c r="S325" s="21"/>
      <c r="T325" s="21"/>
      <c r="U325" s="21"/>
      <c r="V325" s="21"/>
      <c r="W325" s="21"/>
      <c r="X325" s="22"/>
      <c r="Y325" s="22"/>
      <c r="Z325" s="22"/>
      <c r="AA325" s="22"/>
      <c r="AB325" s="22"/>
      <c r="AC325" s="247"/>
    </row>
    <row r="326" spans="1:35" ht="15.75" customHeight="1">
      <c r="A326" s="58">
        <v>1</v>
      </c>
      <c r="B326" s="59">
        <v>0</v>
      </c>
      <c r="C326" s="60" t="s">
        <v>18</v>
      </c>
      <c r="D326" s="61" t="s">
        <v>19</v>
      </c>
      <c r="E326" s="67" t="s">
        <v>27</v>
      </c>
      <c r="F326" s="59">
        <v>38.051230593974097</v>
      </c>
      <c r="G326" s="59">
        <v>23.832710993133499</v>
      </c>
      <c r="H326" s="62" t="s">
        <v>22</v>
      </c>
      <c r="I326" s="65">
        <v>0</v>
      </c>
      <c r="J326" s="63"/>
      <c r="K326" s="65">
        <v>0</v>
      </c>
      <c r="L326" s="59"/>
      <c r="M326" s="64"/>
      <c r="N326" s="65" t="s">
        <v>21</v>
      </c>
      <c r="O326" s="65">
        <v>0</v>
      </c>
      <c r="P326" s="65">
        <v>1</v>
      </c>
      <c r="Q326" s="65">
        <v>2</v>
      </c>
      <c r="R326" s="65"/>
      <c r="S326" s="65">
        <v>0</v>
      </c>
      <c r="T326" s="65">
        <v>0</v>
      </c>
      <c r="U326" s="59"/>
      <c r="V326" s="64"/>
      <c r="W326" s="74" t="s">
        <v>22</v>
      </c>
      <c r="X326" s="66"/>
      <c r="Y326" s="66"/>
      <c r="Z326" s="65" t="s">
        <v>21</v>
      </c>
      <c r="AA326" s="65" t="s">
        <v>21</v>
      </c>
      <c r="AB326" s="64"/>
      <c r="AC326" s="68"/>
      <c r="AD326" s="313"/>
      <c r="AE326" s="333" t="s">
        <v>181</v>
      </c>
      <c r="AF326" s="198"/>
      <c r="AG326" s="407"/>
      <c r="AH326" s="407"/>
      <c r="AI326" s="236" t="s">
        <v>21</v>
      </c>
    </row>
    <row r="327" spans="1:35" ht="15.75" customHeight="1">
      <c r="A327" s="58">
        <v>2</v>
      </c>
      <c r="B327" s="59">
        <v>42.04</v>
      </c>
      <c r="C327" s="78" t="s">
        <v>23</v>
      </c>
      <c r="D327" s="515" t="s">
        <v>109</v>
      </c>
      <c r="E327" s="67" t="s">
        <v>27</v>
      </c>
      <c r="F327" s="59">
        <v>38.051285509390397</v>
      </c>
      <c r="G327" s="59">
        <v>23.8322496531847</v>
      </c>
      <c r="H327" s="62" t="s">
        <v>22</v>
      </c>
      <c r="I327" s="65">
        <v>0</v>
      </c>
      <c r="J327" s="63"/>
      <c r="K327" s="65">
        <v>0</v>
      </c>
      <c r="L327" s="59"/>
      <c r="M327" s="65">
        <v>220</v>
      </c>
      <c r="N327" s="74" t="s">
        <v>22</v>
      </c>
      <c r="O327" s="65">
        <v>1</v>
      </c>
      <c r="P327" s="65">
        <v>1</v>
      </c>
      <c r="Q327" s="65">
        <v>2</v>
      </c>
      <c r="R327" s="65"/>
      <c r="S327" s="65">
        <v>0</v>
      </c>
      <c r="T327" s="65">
        <v>0</v>
      </c>
      <c r="U327" s="59"/>
      <c r="V327" s="74" t="s">
        <v>21</v>
      </c>
      <c r="W327" s="74" t="s">
        <v>22</v>
      </c>
      <c r="X327" s="74" t="s">
        <v>21</v>
      </c>
      <c r="Y327" s="74" t="s">
        <v>21</v>
      </c>
      <c r="Z327" s="65" t="s">
        <v>21</v>
      </c>
      <c r="AA327" s="65" t="s">
        <v>21</v>
      </c>
      <c r="AB327" s="74" t="s">
        <v>21</v>
      </c>
      <c r="AC327" s="77" t="s">
        <v>21</v>
      </c>
      <c r="AD327" s="313"/>
      <c r="AE327" s="333" t="s">
        <v>181</v>
      </c>
      <c r="AF327" s="198"/>
      <c r="AG327" s="407"/>
      <c r="AH327" s="407"/>
      <c r="AI327" s="236" t="s">
        <v>21</v>
      </c>
    </row>
    <row r="328" spans="1:35" ht="15.75" customHeight="1">
      <c r="A328" s="44">
        <v>3</v>
      </c>
      <c r="B328" s="193">
        <v>54.19</v>
      </c>
      <c r="C328" s="46" t="s">
        <v>26</v>
      </c>
      <c r="D328" s="515" t="s">
        <v>109</v>
      </c>
      <c r="E328" s="67" t="s">
        <v>27</v>
      </c>
      <c r="F328" s="170">
        <v>38.051327566334301</v>
      </c>
      <c r="G328" s="170">
        <v>23.832132063951899</v>
      </c>
      <c r="H328" s="172" t="s">
        <v>34</v>
      </c>
      <c r="I328" s="65">
        <v>0</v>
      </c>
      <c r="J328" s="63"/>
      <c r="K328" s="65">
        <v>0</v>
      </c>
      <c r="L328" s="170"/>
      <c r="M328" s="175">
        <v>220</v>
      </c>
      <c r="N328" s="182" t="s">
        <v>22</v>
      </c>
      <c r="O328" s="175">
        <v>1</v>
      </c>
      <c r="P328" s="175">
        <v>0</v>
      </c>
      <c r="Q328" s="175">
        <v>0</v>
      </c>
      <c r="R328" s="175"/>
      <c r="S328" s="65">
        <v>1</v>
      </c>
      <c r="T328" s="65">
        <v>1</v>
      </c>
      <c r="U328" s="175"/>
      <c r="V328" s="175" t="s">
        <v>21</v>
      </c>
      <c r="W328" s="182" t="s">
        <v>21</v>
      </c>
      <c r="X328" s="175" t="s">
        <v>21</v>
      </c>
      <c r="Y328" s="175" t="s">
        <v>21</v>
      </c>
      <c r="Z328" s="182" t="s">
        <v>21</v>
      </c>
      <c r="AA328" s="182" t="s">
        <v>21</v>
      </c>
      <c r="AB328" s="74" t="s">
        <v>21</v>
      </c>
      <c r="AC328" s="77" t="s">
        <v>21</v>
      </c>
      <c r="AD328" s="313"/>
      <c r="AE328" s="333" t="s">
        <v>181</v>
      </c>
      <c r="AF328" s="198"/>
      <c r="AG328" s="407"/>
      <c r="AH328" s="407"/>
      <c r="AI328" s="236" t="s">
        <v>21</v>
      </c>
    </row>
    <row r="329" spans="1:35" ht="15.75" customHeight="1"/>
    <row r="330" spans="1:35" ht="15.75" customHeight="1"/>
    <row r="331" spans="1:35" ht="15.75" customHeight="1">
      <c r="A331" s="485" t="s">
        <v>176</v>
      </c>
      <c r="B331" s="444"/>
      <c r="C331" s="444"/>
      <c r="D331" s="444"/>
      <c r="E331" s="446"/>
      <c r="F331" s="21"/>
      <c r="G331" s="21"/>
      <c r="H331" s="22"/>
      <c r="I331" s="21"/>
      <c r="J331" s="21"/>
      <c r="K331" s="21"/>
      <c r="L331" s="21"/>
      <c r="M331" s="21"/>
      <c r="N331" s="22"/>
      <c r="O331" s="22"/>
      <c r="P331" s="21"/>
      <c r="Q331" s="21"/>
      <c r="R331" s="21"/>
      <c r="S331" s="21"/>
      <c r="T331" s="21"/>
      <c r="U331" s="21"/>
      <c r="V331" s="21"/>
      <c r="W331" s="21"/>
      <c r="X331" s="22"/>
      <c r="Y331" s="22"/>
      <c r="Z331" s="22"/>
      <c r="AA331" s="22"/>
      <c r="AB331" s="22"/>
      <c r="AC331" s="247"/>
    </row>
    <row r="332" spans="1:35" ht="15.75" customHeight="1">
      <c r="A332" s="44">
        <v>1</v>
      </c>
      <c r="B332" s="192">
        <v>0</v>
      </c>
      <c r="C332" s="46" t="s">
        <v>18</v>
      </c>
      <c r="D332" s="171" t="s">
        <v>19</v>
      </c>
      <c r="E332" s="177" t="s">
        <v>27</v>
      </c>
      <c r="F332" s="170">
        <v>38.051193889578698</v>
      </c>
      <c r="G332" s="170">
        <v>23.8318293097512</v>
      </c>
      <c r="H332" s="172" t="s">
        <v>22</v>
      </c>
      <c r="I332" s="175">
        <v>0</v>
      </c>
      <c r="J332" s="173"/>
      <c r="K332" s="175">
        <v>0</v>
      </c>
      <c r="L332" s="170"/>
      <c r="M332" s="176"/>
      <c r="N332" s="182" t="s">
        <v>22</v>
      </c>
      <c r="O332" s="175">
        <v>1</v>
      </c>
      <c r="P332" s="175">
        <v>1</v>
      </c>
      <c r="Q332" s="175">
        <v>2</v>
      </c>
      <c r="R332" s="175"/>
      <c r="S332" s="175">
        <v>0</v>
      </c>
      <c r="T332" s="175">
        <v>0</v>
      </c>
      <c r="U332" s="175"/>
      <c r="V332" s="176"/>
      <c r="W332" s="182" t="s">
        <v>22</v>
      </c>
      <c r="X332" s="176"/>
      <c r="Y332" s="176"/>
      <c r="Z332" s="182" t="s">
        <v>21</v>
      </c>
      <c r="AA332" s="182" t="s">
        <v>21</v>
      </c>
      <c r="AB332" s="176"/>
      <c r="AC332" s="190"/>
      <c r="AD332" s="313"/>
      <c r="AE332" s="333" t="s">
        <v>181</v>
      </c>
      <c r="AF332" s="198"/>
      <c r="AG332" s="407"/>
      <c r="AH332" s="407"/>
      <c r="AI332" s="236" t="s">
        <v>21</v>
      </c>
    </row>
    <row r="333" spans="1:35" ht="15.75" customHeight="1">
      <c r="A333" s="44">
        <v>2</v>
      </c>
      <c r="B333">
        <v>32.479999999999997</v>
      </c>
      <c r="C333" s="46" t="s">
        <v>23</v>
      </c>
      <c r="D333" s="515" t="s">
        <v>109</v>
      </c>
      <c r="E333" s="177" t="s">
        <v>27</v>
      </c>
      <c r="F333" s="170">
        <v>38.0511436899858</v>
      </c>
      <c r="G333" s="170">
        <v>23.832189447111499</v>
      </c>
      <c r="H333" s="172" t="s">
        <v>22</v>
      </c>
      <c r="I333" s="175">
        <v>0</v>
      </c>
      <c r="J333" s="173"/>
      <c r="K333" s="175">
        <v>0</v>
      </c>
      <c r="L333" s="170"/>
      <c r="M333" s="175">
        <v>160</v>
      </c>
      <c r="N333" s="182" t="s">
        <v>22</v>
      </c>
      <c r="O333" s="175">
        <v>1</v>
      </c>
      <c r="P333" s="175">
        <v>1</v>
      </c>
      <c r="Q333" s="175">
        <v>2</v>
      </c>
      <c r="R333" s="175"/>
      <c r="S333" s="175">
        <v>0</v>
      </c>
      <c r="T333" s="175">
        <v>0</v>
      </c>
      <c r="U333" s="175"/>
      <c r="V333" s="175" t="s">
        <v>21</v>
      </c>
      <c r="W333" s="182" t="s">
        <v>22</v>
      </c>
      <c r="X333" s="175" t="s">
        <v>21</v>
      </c>
      <c r="Y333" s="175" t="s">
        <v>21</v>
      </c>
      <c r="Z333" s="182" t="s">
        <v>21</v>
      </c>
      <c r="AA333" s="182" t="s">
        <v>21</v>
      </c>
      <c r="AB333" s="191" t="s">
        <v>21</v>
      </c>
      <c r="AC333" s="191" t="s">
        <v>21</v>
      </c>
      <c r="AD333" s="313"/>
      <c r="AE333" s="333" t="s">
        <v>181</v>
      </c>
      <c r="AF333" s="198"/>
      <c r="AG333" s="407"/>
      <c r="AH333" s="407"/>
      <c r="AI333" s="236" t="s">
        <v>21</v>
      </c>
    </row>
    <row r="334" spans="1:35" ht="15.75" customHeight="1">
      <c r="A334" s="44">
        <v>3</v>
      </c>
      <c r="B334" s="192">
        <v>37.96</v>
      </c>
      <c r="C334" s="46" t="s">
        <v>26</v>
      </c>
      <c r="D334" s="514" t="s">
        <v>249</v>
      </c>
      <c r="E334" s="177" t="s">
        <v>27</v>
      </c>
      <c r="F334" s="170">
        <v>38.051125736839097</v>
      </c>
      <c r="G334" s="170">
        <v>23.832307464305799</v>
      </c>
      <c r="H334" s="172" t="s">
        <v>34</v>
      </c>
      <c r="I334" s="175">
        <v>0</v>
      </c>
      <c r="J334" s="173"/>
      <c r="K334" s="175">
        <v>0</v>
      </c>
      <c r="L334" s="170"/>
      <c r="M334" s="175">
        <v>400</v>
      </c>
      <c r="N334" s="182" t="s">
        <v>21</v>
      </c>
      <c r="O334" s="175">
        <v>0</v>
      </c>
      <c r="P334" s="175">
        <v>0</v>
      </c>
      <c r="Q334" s="175">
        <v>0</v>
      </c>
      <c r="R334" s="175"/>
      <c r="S334" s="175">
        <v>1</v>
      </c>
      <c r="T334" s="175">
        <v>2</v>
      </c>
      <c r="U334" s="175"/>
      <c r="V334" s="175" t="s">
        <v>22</v>
      </c>
      <c r="W334" s="182" t="s">
        <v>22</v>
      </c>
      <c r="X334" s="175" t="s">
        <v>21</v>
      </c>
      <c r="Y334" s="175" t="s">
        <v>21</v>
      </c>
      <c r="Z334" s="182" t="s">
        <v>21</v>
      </c>
      <c r="AA334" s="182" t="s">
        <v>21</v>
      </c>
      <c r="AB334" s="191" t="s">
        <v>21</v>
      </c>
      <c r="AC334" s="191" t="s">
        <v>21</v>
      </c>
      <c r="AD334" s="313"/>
      <c r="AE334" s="333" t="s">
        <v>181</v>
      </c>
      <c r="AF334" s="198"/>
      <c r="AG334" s="407"/>
      <c r="AH334" s="407"/>
      <c r="AI334" s="236" t="s">
        <v>21</v>
      </c>
    </row>
    <row r="335" spans="1:35" ht="15.75" customHeight="1">
      <c r="A335" s="44">
        <v>4</v>
      </c>
      <c r="B335" s="193">
        <v>47.68</v>
      </c>
      <c r="C335" s="56" t="s">
        <v>31</v>
      </c>
      <c r="D335" s="514" t="s">
        <v>250</v>
      </c>
      <c r="E335" s="177" t="s">
        <v>27</v>
      </c>
      <c r="F335" s="170">
        <v>38.0511067276205</v>
      </c>
      <c r="G335" s="170">
        <v>23.832400000516301</v>
      </c>
      <c r="H335" s="172" t="s">
        <v>34</v>
      </c>
      <c r="I335" s="175">
        <v>0</v>
      </c>
      <c r="J335" s="173"/>
      <c r="K335" s="175">
        <v>0</v>
      </c>
      <c r="L335" s="170"/>
      <c r="M335" s="175">
        <v>400</v>
      </c>
      <c r="N335" s="182" t="s">
        <v>21</v>
      </c>
      <c r="O335" s="175">
        <v>0</v>
      </c>
      <c r="P335" s="175">
        <v>0</v>
      </c>
      <c r="Q335" s="175">
        <v>0</v>
      </c>
      <c r="R335" s="175"/>
      <c r="S335" s="175">
        <v>1</v>
      </c>
      <c r="T335" s="175">
        <v>2</v>
      </c>
      <c r="U335" s="175"/>
      <c r="V335" s="175" t="s">
        <v>22</v>
      </c>
      <c r="W335" s="182" t="s">
        <v>22</v>
      </c>
      <c r="X335" s="175" t="s">
        <v>21</v>
      </c>
      <c r="Y335" s="175" t="s">
        <v>21</v>
      </c>
      <c r="Z335" s="182" t="s">
        <v>21</v>
      </c>
      <c r="AA335" s="182" t="s">
        <v>21</v>
      </c>
      <c r="AB335" s="175" t="s">
        <v>21</v>
      </c>
      <c r="AC335" s="191" t="s">
        <v>21</v>
      </c>
      <c r="AD335" s="313"/>
      <c r="AE335" s="333" t="s">
        <v>181</v>
      </c>
      <c r="AF335" s="198"/>
      <c r="AG335" s="407"/>
      <c r="AH335" s="407"/>
      <c r="AI335" s="236" t="s">
        <v>21</v>
      </c>
    </row>
    <row r="336" spans="1:35" ht="15.75" customHeight="1">
      <c r="A336" s="44">
        <v>5</v>
      </c>
      <c r="B336" s="192">
        <v>87.35</v>
      </c>
      <c r="C336" s="56" t="s">
        <v>33</v>
      </c>
      <c r="D336" s="514" t="s">
        <v>173</v>
      </c>
      <c r="E336" s="177" t="s">
        <v>27</v>
      </c>
      <c r="F336" s="170">
        <v>38.051063428825401</v>
      </c>
      <c r="G336" s="170">
        <v>23.832839212244298</v>
      </c>
      <c r="H336" s="172" t="s">
        <v>21</v>
      </c>
      <c r="I336" s="175">
        <v>0</v>
      </c>
      <c r="J336" s="173"/>
      <c r="K336" s="175">
        <v>0</v>
      </c>
      <c r="L336" s="170"/>
      <c r="M336" s="175">
        <v>400</v>
      </c>
      <c r="N336" s="182" t="s">
        <v>21</v>
      </c>
      <c r="O336" s="175">
        <v>0</v>
      </c>
      <c r="P336" s="175">
        <v>0</v>
      </c>
      <c r="Q336" s="175">
        <v>0</v>
      </c>
      <c r="R336" s="175"/>
      <c r="S336" s="175">
        <v>0</v>
      </c>
      <c r="T336" s="175">
        <v>0</v>
      </c>
      <c r="U336" s="175"/>
      <c r="V336" s="175" t="s">
        <v>21</v>
      </c>
      <c r="W336" s="182" t="s">
        <v>21</v>
      </c>
      <c r="X336" s="175" t="s">
        <v>21</v>
      </c>
      <c r="Y336" s="175" t="s">
        <v>21</v>
      </c>
      <c r="Z336" s="182" t="s">
        <v>21</v>
      </c>
      <c r="AA336" s="182" t="s">
        <v>21</v>
      </c>
      <c r="AB336" s="175" t="s">
        <v>21</v>
      </c>
      <c r="AC336" s="191" t="s">
        <v>21</v>
      </c>
      <c r="AD336" s="313"/>
      <c r="AE336" s="333" t="s">
        <v>181</v>
      </c>
      <c r="AF336" s="198"/>
      <c r="AG336" s="407"/>
      <c r="AH336" s="407"/>
      <c r="AI336" s="236" t="s">
        <v>21</v>
      </c>
    </row>
    <row r="337" spans="1:35" ht="15.75" customHeight="1">
      <c r="A337" s="44">
        <v>6</v>
      </c>
      <c r="B337" s="192">
        <v>108.45</v>
      </c>
      <c r="C337" s="56" t="s">
        <v>64</v>
      </c>
      <c r="D337" s="171" t="s">
        <v>19</v>
      </c>
      <c r="E337" s="177" t="s">
        <v>27</v>
      </c>
      <c r="F337" s="170">
        <v>38.051022242143098</v>
      </c>
      <c r="G337" s="170">
        <v>23.833067870559098</v>
      </c>
      <c r="H337" s="172" t="s">
        <v>22</v>
      </c>
      <c r="I337" s="175">
        <v>0</v>
      </c>
      <c r="J337" s="173"/>
      <c r="K337" s="175">
        <v>0</v>
      </c>
      <c r="L337" s="170"/>
      <c r="M337" s="175">
        <v>400</v>
      </c>
      <c r="N337" s="182" t="s">
        <v>21</v>
      </c>
      <c r="O337" s="175">
        <v>0</v>
      </c>
      <c r="P337" s="175">
        <v>1</v>
      </c>
      <c r="Q337" s="175">
        <v>2</v>
      </c>
      <c r="R337" s="175"/>
      <c r="S337" s="175">
        <v>0</v>
      </c>
      <c r="T337" s="175">
        <v>0</v>
      </c>
      <c r="U337" s="175"/>
      <c r="V337" s="175" t="s">
        <v>22</v>
      </c>
      <c r="W337" s="182" t="s">
        <v>22</v>
      </c>
      <c r="X337" s="175" t="s">
        <v>21</v>
      </c>
      <c r="Y337" s="175" t="s">
        <v>21</v>
      </c>
      <c r="Z337" s="182" t="s">
        <v>21</v>
      </c>
      <c r="AA337" s="182" t="s">
        <v>21</v>
      </c>
      <c r="AB337" s="175" t="s">
        <v>21</v>
      </c>
      <c r="AC337" s="191" t="s">
        <v>21</v>
      </c>
      <c r="AD337" s="313"/>
      <c r="AE337" s="333" t="s">
        <v>181</v>
      </c>
      <c r="AF337" s="198"/>
      <c r="AG337" s="407"/>
      <c r="AH337" s="407"/>
      <c r="AI337" s="236" t="s">
        <v>21</v>
      </c>
    </row>
    <row r="338" spans="1:35" ht="15.75" customHeight="1">
      <c r="A338" s="44">
        <v>7</v>
      </c>
      <c r="B338" s="192">
        <v>114.86</v>
      </c>
      <c r="C338" s="56" t="s">
        <v>66</v>
      </c>
      <c r="D338" s="171" t="s">
        <v>19</v>
      </c>
      <c r="E338" s="177" t="s">
        <v>27</v>
      </c>
      <c r="F338">
        <v>38.051028050521701</v>
      </c>
      <c r="G338">
        <v>23.8331443135237</v>
      </c>
      <c r="H338" s="172" t="s">
        <v>22</v>
      </c>
      <c r="I338" s="175">
        <v>0</v>
      </c>
      <c r="J338" s="173"/>
      <c r="K338" s="175">
        <v>0</v>
      </c>
      <c r="L338" s="170"/>
      <c r="M338" s="176"/>
      <c r="N338" s="182" t="s">
        <v>21</v>
      </c>
      <c r="O338" s="175">
        <v>0</v>
      </c>
      <c r="P338" s="175">
        <v>1</v>
      </c>
      <c r="Q338" s="175">
        <v>2</v>
      </c>
      <c r="R338" s="175"/>
      <c r="S338" s="175">
        <v>0</v>
      </c>
      <c r="T338" s="175">
        <v>0</v>
      </c>
      <c r="U338" s="175"/>
      <c r="V338" s="176"/>
      <c r="W338" s="182" t="s">
        <v>22</v>
      </c>
      <c r="X338" s="176"/>
      <c r="Y338" s="176"/>
      <c r="Z338" s="182" t="s">
        <v>21</v>
      </c>
      <c r="AA338" s="182" t="s">
        <v>21</v>
      </c>
      <c r="AB338" s="176"/>
      <c r="AC338" s="190"/>
      <c r="AD338" s="313"/>
      <c r="AE338" s="333" t="s">
        <v>181</v>
      </c>
      <c r="AF338" s="198"/>
      <c r="AG338" s="407"/>
      <c r="AH338" s="407"/>
      <c r="AI338" s="236" t="s">
        <v>21</v>
      </c>
    </row>
    <row r="339" spans="1:35" ht="15.75" customHeight="1">
      <c r="A339" s="44">
        <v>8</v>
      </c>
      <c r="B339" s="192">
        <v>122</v>
      </c>
      <c r="C339" s="56" t="s">
        <v>67</v>
      </c>
      <c r="D339" s="171" t="s">
        <v>19</v>
      </c>
      <c r="E339" s="177" t="s">
        <v>27</v>
      </c>
      <c r="F339" s="170">
        <v>38.051024354280202</v>
      </c>
      <c r="G339" s="170">
        <v>23.8332194153746</v>
      </c>
      <c r="H339" s="172" t="s">
        <v>22</v>
      </c>
      <c r="I339" s="175">
        <v>0</v>
      </c>
      <c r="J339" s="173"/>
      <c r="K339" s="175">
        <v>0</v>
      </c>
      <c r="L339" s="170"/>
      <c r="M339" s="175">
        <v>250</v>
      </c>
      <c r="N339" s="182" t="s">
        <v>21</v>
      </c>
      <c r="O339" s="175">
        <v>0</v>
      </c>
      <c r="P339" s="175">
        <v>1</v>
      </c>
      <c r="Q339" s="175">
        <v>2</v>
      </c>
      <c r="R339" s="175"/>
      <c r="S339" s="175">
        <v>0</v>
      </c>
      <c r="T339" s="175">
        <v>0</v>
      </c>
      <c r="U339" s="175"/>
      <c r="V339" s="175" t="s">
        <v>21</v>
      </c>
      <c r="W339" s="182" t="s">
        <v>22</v>
      </c>
      <c r="X339" s="175" t="s">
        <v>21</v>
      </c>
      <c r="Y339" s="175" t="s">
        <v>21</v>
      </c>
      <c r="Z339" s="182" t="s">
        <v>21</v>
      </c>
      <c r="AA339" s="182" t="s">
        <v>21</v>
      </c>
      <c r="AB339" s="182" t="s">
        <v>21</v>
      </c>
      <c r="AC339" s="274" t="s">
        <v>21</v>
      </c>
      <c r="AD339" s="313"/>
      <c r="AE339" s="333" t="s">
        <v>181</v>
      </c>
      <c r="AF339" s="198"/>
      <c r="AG339" s="407"/>
      <c r="AH339" s="407"/>
      <c r="AI339" s="236" t="s">
        <v>21</v>
      </c>
    </row>
    <row r="340" spans="1:35" ht="15.75" customHeight="1">
      <c r="A340" s="44">
        <v>7</v>
      </c>
      <c r="B340" s="192">
        <v>131.38</v>
      </c>
      <c r="C340" s="56" t="s">
        <v>66</v>
      </c>
      <c r="D340" s="171" t="s">
        <v>19</v>
      </c>
      <c r="E340" s="177" t="s">
        <v>27</v>
      </c>
      <c r="F340">
        <v>38.051028050521701</v>
      </c>
      <c r="G340">
        <v>23.8333387736734</v>
      </c>
      <c r="H340" s="172" t="s">
        <v>22</v>
      </c>
      <c r="I340" s="175">
        <v>0</v>
      </c>
      <c r="J340" s="173"/>
      <c r="K340" s="175">
        <v>0</v>
      </c>
      <c r="L340" s="170"/>
      <c r="M340" s="176"/>
      <c r="N340" s="182" t="s">
        <v>21</v>
      </c>
      <c r="O340" s="175">
        <v>0</v>
      </c>
      <c r="P340" s="175">
        <v>1</v>
      </c>
      <c r="Q340" s="175">
        <v>2</v>
      </c>
      <c r="R340" s="175"/>
      <c r="S340" s="175">
        <v>0</v>
      </c>
      <c r="T340" s="175">
        <v>0</v>
      </c>
      <c r="U340" s="175"/>
      <c r="V340" s="176"/>
      <c r="W340" s="182" t="s">
        <v>22</v>
      </c>
      <c r="X340" s="176"/>
      <c r="Y340" s="176"/>
      <c r="Z340" s="182" t="s">
        <v>21</v>
      </c>
      <c r="AA340" s="182" t="s">
        <v>21</v>
      </c>
      <c r="AB340" s="176"/>
      <c r="AC340" s="190"/>
      <c r="AD340" s="313"/>
      <c r="AE340" s="333" t="s">
        <v>181</v>
      </c>
      <c r="AF340" s="198"/>
      <c r="AG340" s="407"/>
      <c r="AH340" s="407"/>
      <c r="AI340" s="236" t="s">
        <v>21</v>
      </c>
    </row>
    <row r="341" spans="1:35" ht="15.75" customHeight="1">
      <c r="A341" s="301">
        <v>8</v>
      </c>
      <c r="B341" s="302">
        <v>211.72</v>
      </c>
      <c r="C341" s="303" t="s">
        <v>67</v>
      </c>
      <c r="D341" s="516" t="s">
        <v>65</v>
      </c>
      <c r="E341" s="181" t="s">
        <v>27</v>
      </c>
      <c r="F341" s="180">
        <v>38.051038083177602</v>
      </c>
      <c r="G341" s="180">
        <v>23.8342178676766</v>
      </c>
      <c r="H341" s="305" t="s">
        <v>22</v>
      </c>
      <c r="I341" s="306">
        <v>0</v>
      </c>
      <c r="J341" s="307"/>
      <c r="K341" s="306">
        <v>0</v>
      </c>
      <c r="L341" s="180"/>
      <c r="M341" s="306">
        <v>230</v>
      </c>
      <c r="N341" s="308" t="s">
        <v>21</v>
      </c>
      <c r="O341" s="306">
        <v>0</v>
      </c>
      <c r="P341" s="306">
        <v>1</v>
      </c>
      <c r="Q341" s="306">
        <v>2</v>
      </c>
      <c r="R341" s="306"/>
      <c r="S341" s="306">
        <v>0</v>
      </c>
      <c r="T341" s="306">
        <v>0</v>
      </c>
      <c r="U341" s="306"/>
      <c r="V341" s="306" t="s">
        <v>21</v>
      </c>
      <c r="W341" s="308" t="s">
        <v>22</v>
      </c>
      <c r="X341" s="306" t="s">
        <v>21</v>
      </c>
      <c r="Y341" s="306" t="s">
        <v>21</v>
      </c>
      <c r="Z341" s="308" t="s">
        <v>21</v>
      </c>
      <c r="AA341" s="308" t="s">
        <v>21</v>
      </c>
      <c r="AB341" s="308" t="s">
        <v>21</v>
      </c>
      <c r="AC341" s="480" t="s">
        <v>21</v>
      </c>
      <c r="AD341" s="313"/>
      <c r="AE341" s="333" t="s">
        <v>181</v>
      </c>
      <c r="AF341" s="198"/>
      <c r="AG341" s="407"/>
      <c r="AH341" s="407"/>
      <c r="AI341" s="236" t="s">
        <v>21</v>
      </c>
    </row>
    <row r="342" spans="1:35" ht="15.75" customHeight="1">
      <c r="A342" s="210">
        <v>9</v>
      </c>
      <c r="B342" s="309">
        <v>249.39</v>
      </c>
      <c r="C342" s="220" t="s">
        <v>68</v>
      </c>
      <c r="D342" s="517" t="s">
        <v>174</v>
      </c>
      <c r="E342" s="310" t="s">
        <v>27</v>
      </c>
      <c r="F342" s="311">
        <v>38.051045475659599</v>
      </c>
      <c r="G342" s="311">
        <v>23.834676525422701</v>
      </c>
      <c r="H342" s="312" t="s">
        <v>22</v>
      </c>
      <c r="I342" s="306">
        <v>0</v>
      </c>
      <c r="J342" s="307"/>
      <c r="K342" s="306">
        <v>0</v>
      </c>
      <c r="L342" s="311"/>
      <c r="M342" s="306">
        <v>230</v>
      </c>
      <c r="N342" s="308" t="s">
        <v>21</v>
      </c>
      <c r="O342" s="306">
        <v>0</v>
      </c>
      <c r="P342" s="306">
        <v>1</v>
      </c>
      <c r="Q342" s="306">
        <v>2</v>
      </c>
      <c r="R342" s="306"/>
      <c r="S342" s="306">
        <v>0</v>
      </c>
      <c r="T342" s="306">
        <v>0</v>
      </c>
      <c r="U342" s="313"/>
      <c r="V342" s="306" t="s">
        <v>22</v>
      </c>
      <c r="W342" s="308" t="s">
        <v>22</v>
      </c>
      <c r="X342" s="306" t="s">
        <v>21</v>
      </c>
      <c r="Y342" s="306" t="s">
        <v>21</v>
      </c>
      <c r="Z342" s="308" t="s">
        <v>21</v>
      </c>
      <c r="AA342" s="308" t="s">
        <v>21</v>
      </c>
      <c r="AB342" s="308" t="s">
        <v>21</v>
      </c>
      <c r="AC342" s="480" t="s">
        <v>21</v>
      </c>
      <c r="AD342" s="313"/>
      <c r="AE342" s="333" t="s">
        <v>181</v>
      </c>
      <c r="AF342" s="198"/>
      <c r="AG342" s="407"/>
      <c r="AH342" s="407"/>
      <c r="AI342" s="236" t="s">
        <v>21</v>
      </c>
    </row>
    <row r="343" spans="1:35" ht="15.75" customHeight="1">
      <c r="A343" s="210">
        <v>10</v>
      </c>
      <c r="B343" s="309">
        <v>275.61</v>
      </c>
      <c r="C343" s="220" t="s">
        <v>70</v>
      </c>
      <c r="D343" s="517" t="s">
        <v>174</v>
      </c>
      <c r="E343" s="310" t="s">
        <v>27</v>
      </c>
      <c r="F343" s="311">
        <v>38.051041554575903</v>
      </c>
      <c r="G343" s="311">
        <v>23.834942430321899</v>
      </c>
      <c r="H343" s="312" t="s">
        <v>22</v>
      </c>
      <c r="I343" s="306">
        <v>0</v>
      </c>
      <c r="J343" s="307"/>
      <c r="K343" s="306">
        <v>0</v>
      </c>
      <c r="L343" s="311"/>
      <c r="M343" s="313">
        <v>580</v>
      </c>
      <c r="N343" s="308" t="s">
        <v>21</v>
      </c>
      <c r="O343" s="306">
        <v>0</v>
      </c>
      <c r="P343" s="306">
        <v>1</v>
      </c>
      <c r="Q343" s="306">
        <v>2</v>
      </c>
      <c r="R343" s="306"/>
      <c r="S343" s="306">
        <v>0</v>
      </c>
      <c r="T343" s="306">
        <v>0</v>
      </c>
      <c r="U343" s="313"/>
      <c r="V343" s="306" t="s">
        <v>22</v>
      </c>
      <c r="W343" s="308" t="s">
        <v>21</v>
      </c>
      <c r="X343" s="306" t="s">
        <v>21</v>
      </c>
      <c r="Y343" s="306" t="s">
        <v>21</v>
      </c>
      <c r="Z343" s="308" t="s">
        <v>21</v>
      </c>
      <c r="AA343" s="308" t="s">
        <v>21</v>
      </c>
      <c r="AB343" s="308" t="s">
        <v>21</v>
      </c>
      <c r="AC343" s="480" t="s">
        <v>21</v>
      </c>
      <c r="AD343" s="313"/>
      <c r="AE343" s="333" t="s">
        <v>181</v>
      </c>
      <c r="AF343" s="198"/>
      <c r="AG343" s="407"/>
      <c r="AH343" s="407"/>
      <c r="AI343" s="236" t="s">
        <v>21</v>
      </c>
    </row>
    <row r="344" spans="1:35" ht="15.75" customHeight="1">
      <c r="A344" s="210"/>
      <c r="B344" s="309"/>
      <c r="C344" s="397" t="s">
        <v>198</v>
      </c>
      <c r="D344" s="518" t="s">
        <v>173</v>
      </c>
      <c r="E344" s="310" t="s">
        <v>27</v>
      </c>
      <c r="F344" s="311">
        <v>38.051043</v>
      </c>
      <c r="G344" s="311">
        <v>23.835412000000002</v>
      </c>
      <c r="H344" s="312" t="s">
        <v>22</v>
      </c>
      <c r="I344" s="306">
        <v>0</v>
      </c>
      <c r="J344" s="307"/>
      <c r="K344" s="306">
        <v>0</v>
      </c>
      <c r="L344" s="311"/>
      <c r="M344" s="313">
        <v>124</v>
      </c>
      <c r="N344" s="308" t="s">
        <v>21</v>
      </c>
      <c r="O344" s="306">
        <v>0</v>
      </c>
      <c r="P344" s="306">
        <v>1</v>
      </c>
      <c r="Q344" s="306">
        <v>2</v>
      </c>
      <c r="R344" s="306"/>
      <c r="S344" s="306">
        <v>0</v>
      </c>
      <c r="T344" s="306">
        <v>0</v>
      </c>
      <c r="U344" s="313"/>
      <c r="V344" s="306" t="s">
        <v>22</v>
      </c>
      <c r="W344" s="308" t="s">
        <v>21</v>
      </c>
      <c r="X344" s="308" t="s">
        <v>21</v>
      </c>
      <c r="Y344" s="308" t="s">
        <v>21</v>
      </c>
      <c r="Z344" s="308" t="s">
        <v>21</v>
      </c>
      <c r="AA344" s="308" t="s">
        <v>21</v>
      </c>
      <c r="AB344" s="308" t="s">
        <v>21</v>
      </c>
      <c r="AC344" s="480" t="s">
        <v>21</v>
      </c>
      <c r="AD344" s="313"/>
      <c r="AE344" s="333" t="s">
        <v>181</v>
      </c>
      <c r="AF344" s="198"/>
      <c r="AG344" s="408" t="s">
        <v>251</v>
      </c>
      <c r="AH344" s="492" t="s">
        <v>238</v>
      </c>
      <c r="AI344" s="482" t="s">
        <v>22</v>
      </c>
    </row>
    <row r="345" spans="1:35" ht="15.75" customHeight="1">
      <c r="A345" s="210">
        <v>11</v>
      </c>
      <c r="B345" s="309">
        <v>332.26</v>
      </c>
      <c r="C345" s="220" t="s">
        <v>71</v>
      </c>
      <c r="D345" s="171" t="s">
        <v>19</v>
      </c>
      <c r="E345" s="310" t="s">
        <v>27</v>
      </c>
      <c r="F345" s="311">
        <v>38.051043666713397</v>
      </c>
      <c r="G345" s="311">
        <v>23.8356109709182</v>
      </c>
      <c r="H345" s="312" t="s">
        <v>22</v>
      </c>
      <c r="I345" s="306">
        <v>0</v>
      </c>
      <c r="J345" s="307"/>
      <c r="K345" s="306">
        <v>0</v>
      </c>
      <c r="L345" s="311"/>
      <c r="M345" s="313">
        <v>200</v>
      </c>
      <c r="N345" s="308" t="s">
        <v>21</v>
      </c>
      <c r="O345" s="306">
        <v>0</v>
      </c>
      <c r="P345" s="306">
        <v>1</v>
      </c>
      <c r="Q345" s="306">
        <v>2</v>
      </c>
      <c r="R345" s="306"/>
      <c r="S345" s="306">
        <v>0</v>
      </c>
      <c r="T345" s="306">
        <v>0</v>
      </c>
      <c r="U345" s="313"/>
      <c r="V345" s="306" t="s">
        <v>22</v>
      </c>
      <c r="W345" s="308" t="s">
        <v>22</v>
      </c>
      <c r="X345" s="306" t="s">
        <v>21</v>
      </c>
      <c r="Y345" s="306" t="s">
        <v>21</v>
      </c>
      <c r="Z345" s="308" t="s">
        <v>21</v>
      </c>
      <c r="AA345" s="308" t="s">
        <v>21</v>
      </c>
      <c r="AB345" s="308" t="s">
        <v>21</v>
      </c>
      <c r="AC345" s="480" t="s">
        <v>21</v>
      </c>
      <c r="AD345" s="313"/>
      <c r="AE345" s="333" t="s">
        <v>181</v>
      </c>
      <c r="AF345" s="198"/>
      <c r="AG345" s="407"/>
      <c r="AH345" s="407"/>
      <c r="AI345" s="236" t="s">
        <v>21</v>
      </c>
    </row>
    <row r="346" spans="1:35" ht="15.75" customHeight="1">
      <c r="A346" s="210">
        <v>12</v>
      </c>
      <c r="B346" s="309">
        <v>339.12</v>
      </c>
      <c r="C346" s="220" t="s">
        <v>72</v>
      </c>
      <c r="D346" s="171" t="s">
        <v>19</v>
      </c>
      <c r="E346" s="310" t="s">
        <v>27</v>
      </c>
      <c r="F346" s="311">
        <v>38.051066900222501</v>
      </c>
      <c r="G346" s="311">
        <v>23.835690766635999</v>
      </c>
      <c r="H346" s="312" t="s">
        <v>22</v>
      </c>
      <c r="I346" s="306">
        <v>0</v>
      </c>
      <c r="J346" s="307"/>
      <c r="K346" s="306">
        <v>0</v>
      </c>
      <c r="L346" s="311"/>
      <c r="M346" s="176"/>
      <c r="N346" s="315" t="s">
        <v>21</v>
      </c>
      <c r="O346" s="313">
        <v>0</v>
      </c>
      <c r="P346" s="313">
        <v>1</v>
      </c>
      <c r="Q346" s="313">
        <v>2</v>
      </c>
      <c r="R346" s="313"/>
      <c r="S346" s="313">
        <v>0</v>
      </c>
      <c r="T346" s="313">
        <v>0</v>
      </c>
      <c r="U346" s="313"/>
      <c r="V346" s="176"/>
      <c r="W346" s="315" t="s">
        <v>22</v>
      </c>
      <c r="X346" s="176"/>
      <c r="Y346" s="176"/>
      <c r="Z346" s="308" t="s">
        <v>21</v>
      </c>
      <c r="AA346" s="308" t="s">
        <v>21</v>
      </c>
      <c r="AB346" s="176"/>
      <c r="AC346" s="190"/>
      <c r="AD346" s="313"/>
      <c r="AE346" s="333" t="s">
        <v>181</v>
      </c>
      <c r="AF346" s="198"/>
      <c r="AG346" s="407"/>
      <c r="AH346" s="407"/>
      <c r="AI346" s="236" t="s">
        <v>21</v>
      </c>
    </row>
    <row r="347" spans="1:35" ht="15.75" customHeight="1">
      <c r="A347" s="210">
        <v>13</v>
      </c>
      <c r="B347" s="309">
        <v>371.29</v>
      </c>
      <c r="C347" s="220" t="s">
        <v>73</v>
      </c>
      <c r="D347" s="304" t="s">
        <v>19</v>
      </c>
      <c r="E347" s="310" t="s">
        <v>27</v>
      </c>
      <c r="F347" s="311">
        <v>38.051091189793603</v>
      </c>
      <c r="G347" s="311">
        <v>23.836056888167001</v>
      </c>
      <c r="H347" s="312" t="s">
        <v>22</v>
      </c>
      <c r="I347" s="313">
        <v>0</v>
      </c>
      <c r="J347" s="314"/>
      <c r="K347" s="313">
        <v>0</v>
      </c>
      <c r="L347" s="311"/>
      <c r="M347" s="313">
        <v>230</v>
      </c>
      <c r="N347" s="315" t="s">
        <v>21</v>
      </c>
      <c r="O347" s="313">
        <v>0</v>
      </c>
      <c r="P347" s="313">
        <v>1</v>
      </c>
      <c r="Q347" s="313">
        <v>2</v>
      </c>
      <c r="R347" s="313"/>
      <c r="S347" s="313">
        <v>0</v>
      </c>
      <c r="T347" s="313">
        <v>0</v>
      </c>
      <c r="U347" s="313"/>
      <c r="V347" s="313" t="s">
        <v>22</v>
      </c>
      <c r="W347" s="315" t="s">
        <v>22</v>
      </c>
      <c r="X347" s="308" t="s">
        <v>21</v>
      </c>
      <c r="Y347" s="308" t="s">
        <v>21</v>
      </c>
      <c r="Z347" s="308" t="s">
        <v>21</v>
      </c>
      <c r="AA347" s="308" t="s">
        <v>21</v>
      </c>
      <c r="AB347" s="308" t="s">
        <v>21</v>
      </c>
      <c r="AC347" s="480" t="s">
        <v>21</v>
      </c>
      <c r="AD347" s="313"/>
      <c r="AE347" s="333" t="s">
        <v>181</v>
      </c>
      <c r="AF347" s="198"/>
      <c r="AG347" s="407"/>
      <c r="AH347" s="407"/>
      <c r="AI347" s="236" t="s">
        <v>21</v>
      </c>
    </row>
    <row r="348" spans="1:35" ht="15.75" customHeight="1">
      <c r="A348" s="210">
        <v>14</v>
      </c>
      <c r="B348" s="309">
        <v>379.34</v>
      </c>
      <c r="C348" s="220" t="s">
        <v>91</v>
      </c>
      <c r="D348" s="304" t="s">
        <v>19</v>
      </c>
      <c r="E348" s="310" t="s">
        <v>27</v>
      </c>
      <c r="F348" s="311">
        <v>38.051083269282401</v>
      </c>
      <c r="G348" s="311">
        <v>23.836135342780398</v>
      </c>
      <c r="H348" s="312" t="s">
        <v>21</v>
      </c>
      <c r="I348" s="313">
        <v>0</v>
      </c>
      <c r="J348" s="314"/>
      <c r="K348" s="313">
        <v>0</v>
      </c>
      <c r="L348" s="311"/>
      <c r="M348" s="176"/>
      <c r="N348" s="315" t="s">
        <v>21</v>
      </c>
      <c r="O348" s="313">
        <v>0</v>
      </c>
      <c r="P348" s="313">
        <v>0</v>
      </c>
      <c r="Q348" s="313">
        <v>0</v>
      </c>
      <c r="R348" s="313"/>
      <c r="S348" s="313">
        <v>0</v>
      </c>
      <c r="T348" s="313">
        <v>0</v>
      </c>
      <c r="U348" s="313"/>
      <c r="V348" s="176"/>
      <c r="W348" s="315" t="s">
        <v>21</v>
      </c>
      <c r="X348" s="176"/>
      <c r="Y348" s="176"/>
      <c r="Z348" s="308" t="s">
        <v>21</v>
      </c>
      <c r="AA348" s="308" t="s">
        <v>21</v>
      </c>
      <c r="AB348" s="176"/>
      <c r="AC348" s="190"/>
      <c r="AD348" s="313"/>
      <c r="AE348" s="333" t="s">
        <v>181</v>
      </c>
      <c r="AF348" s="198"/>
      <c r="AG348" s="407"/>
      <c r="AH348" s="407"/>
      <c r="AI348" s="236" t="s">
        <v>21</v>
      </c>
    </row>
    <row r="349" spans="1:35" ht="15.75" customHeight="1">
      <c r="A349" s="210">
        <v>15</v>
      </c>
      <c r="B349" s="309">
        <v>433.67</v>
      </c>
      <c r="C349" s="220" t="s">
        <v>76</v>
      </c>
      <c r="D349" s="517" t="s">
        <v>63</v>
      </c>
      <c r="E349" s="310" t="s">
        <v>27</v>
      </c>
      <c r="F349" s="311">
        <v>38.051132155519298</v>
      </c>
      <c r="G349" s="311">
        <v>23.836748196733101</v>
      </c>
      <c r="H349" s="312" t="s">
        <v>21</v>
      </c>
      <c r="I349" s="313">
        <v>0</v>
      </c>
      <c r="J349" s="314"/>
      <c r="K349" s="313">
        <v>0</v>
      </c>
      <c r="L349" s="311"/>
      <c r="M349" s="313">
        <v>230</v>
      </c>
      <c r="N349" s="315" t="s">
        <v>21</v>
      </c>
      <c r="O349" s="313">
        <v>0</v>
      </c>
      <c r="P349" s="313">
        <v>0</v>
      </c>
      <c r="Q349" s="313">
        <v>0</v>
      </c>
      <c r="R349" s="313"/>
      <c r="S349" s="313">
        <v>0</v>
      </c>
      <c r="T349" s="313">
        <v>0</v>
      </c>
      <c r="U349" s="313"/>
      <c r="V349" s="315" t="s">
        <v>21</v>
      </c>
      <c r="W349" s="315" t="s">
        <v>21</v>
      </c>
      <c r="X349" s="315" t="s">
        <v>21</v>
      </c>
      <c r="Y349" s="315" t="s">
        <v>21</v>
      </c>
      <c r="Z349" s="315" t="s">
        <v>21</v>
      </c>
      <c r="AA349" s="315" t="s">
        <v>21</v>
      </c>
      <c r="AB349" s="315" t="s">
        <v>21</v>
      </c>
      <c r="AC349" s="481" t="s">
        <v>21</v>
      </c>
      <c r="AD349" s="313"/>
      <c r="AE349" s="333" t="s">
        <v>181</v>
      </c>
      <c r="AF349" s="198"/>
      <c r="AG349" s="407"/>
      <c r="AH349" s="407"/>
      <c r="AI349" s="236" t="s">
        <v>21</v>
      </c>
    </row>
    <row r="350" spans="1:35" ht="15.75" customHeight="1">
      <c r="A350" s="210">
        <v>16</v>
      </c>
      <c r="B350" s="309">
        <v>442.85</v>
      </c>
      <c r="C350" s="220" t="s">
        <v>77</v>
      </c>
      <c r="D350" s="517" t="s">
        <v>175</v>
      </c>
      <c r="E350" s="310" t="s">
        <v>27</v>
      </c>
      <c r="F350" s="311">
        <v>38.051155917033903</v>
      </c>
      <c r="G350" s="311">
        <v>23.8368514617781</v>
      </c>
      <c r="H350" s="312" t="s">
        <v>21</v>
      </c>
      <c r="I350" s="313">
        <v>0</v>
      </c>
      <c r="J350" s="314"/>
      <c r="K350" s="313">
        <v>0</v>
      </c>
      <c r="L350" s="311"/>
      <c r="M350" s="176"/>
      <c r="N350" s="315" t="s">
        <v>21</v>
      </c>
      <c r="O350" s="313">
        <v>0</v>
      </c>
      <c r="P350" s="313">
        <v>0</v>
      </c>
      <c r="Q350" s="313">
        <v>0</v>
      </c>
      <c r="R350" s="313"/>
      <c r="S350" s="313">
        <v>0</v>
      </c>
      <c r="T350" s="313">
        <v>0</v>
      </c>
      <c r="U350" s="313"/>
      <c r="V350" s="176"/>
      <c r="W350" s="315" t="s">
        <v>21</v>
      </c>
      <c r="X350" s="176"/>
      <c r="Y350" s="176"/>
      <c r="Z350" s="315" t="s">
        <v>21</v>
      </c>
      <c r="AA350" s="315" t="s">
        <v>21</v>
      </c>
      <c r="AB350" s="315" t="s">
        <v>21</v>
      </c>
      <c r="AC350" s="481" t="s">
        <v>21</v>
      </c>
      <c r="AD350" s="313"/>
      <c r="AE350" s="333" t="s">
        <v>181</v>
      </c>
      <c r="AF350" s="198"/>
      <c r="AG350" s="407"/>
      <c r="AH350" s="407"/>
      <c r="AI350" s="236" t="s">
        <v>21</v>
      </c>
    </row>
    <row r="351" spans="1:35" ht="15.75" customHeight="1">
      <c r="A351" s="210">
        <v>17</v>
      </c>
      <c r="B351" s="309">
        <v>451.5</v>
      </c>
      <c r="C351" s="220" t="s">
        <v>79</v>
      </c>
      <c r="D351" s="517" t="s">
        <v>152</v>
      </c>
      <c r="E351" s="310" t="s">
        <v>27</v>
      </c>
      <c r="F351" s="311">
        <v>38.051181262641201</v>
      </c>
      <c r="G351" s="311">
        <v>23.8369520446156</v>
      </c>
      <c r="H351" s="312" t="s">
        <v>21</v>
      </c>
      <c r="I351" s="313">
        <v>0</v>
      </c>
      <c r="J351" s="314"/>
      <c r="K351" s="313">
        <v>0</v>
      </c>
      <c r="L351" s="311"/>
      <c r="M351" s="313">
        <v>220</v>
      </c>
      <c r="N351" s="315" t="s">
        <v>21</v>
      </c>
      <c r="O351" s="313">
        <v>0</v>
      </c>
      <c r="P351" s="313">
        <v>0</v>
      </c>
      <c r="Q351" s="313">
        <v>0</v>
      </c>
      <c r="R351" s="313"/>
      <c r="S351" s="313">
        <v>0</v>
      </c>
      <c r="T351" s="313">
        <v>0</v>
      </c>
      <c r="U351" s="313"/>
      <c r="V351" s="313" t="s">
        <v>21</v>
      </c>
      <c r="W351" s="315" t="s">
        <v>21</v>
      </c>
      <c r="X351" s="315" t="s">
        <v>21</v>
      </c>
      <c r="Y351" s="315" t="s">
        <v>21</v>
      </c>
      <c r="Z351" s="315" t="s">
        <v>21</v>
      </c>
      <c r="AA351" s="315" t="s">
        <v>21</v>
      </c>
      <c r="AB351" s="315" t="s">
        <v>21</v>
      </c>
      <c r="AC351" s="481" t="s">
        <v>21</v>
      </c>
      <c r="AD351" s="313"/>
      <c r="AE351" s="333" t="s">
        <v>181</v>
      </c>
      <c r="AF351" s="198"/>
      <c r="AG351" s="407"/>
      <c r="AH351" s="407"/>
      <c r="AI351" s="236" t="s">
        <v>21</v>
      </c>
    </row>
    <row r="356" spans="1:35" ht="15.75" customHeight="1">
      <c r="A356" s="485" t="s">
        <v>111</v>
      </c>
      <c r="B356" s="444"/>
      <c r="C356" s="444"/>
      <c r="D356" s="444"/>
      <c r="E356" s="446"/>
    </row>
    <row r="357" spans="1:35" ht="15.75" customHeight="1">
      <c r="A357" s="58">
        <v>1</v>
      </c>
      <c r="B357" s="59">
        <v>0</v>
      </c>
      <c r="C357" s="60" t="s">
        <v>18</v>
      </c>
      <c r="D357" s="61" t="s">
        <v>19</v>
      </c>
      <c r="E357" s="67" t="s">
        <v>27</v>
      </c>
      <c r="F357" s="59">
        <v>38.051236701945697</v>
      </c>
      <c r="G357" s="59">
        <v>23.832783690020101</v>
      </c>
      <c r="H357" s="62" t="s">
        <v>22</v>
      </c>
      <c r="I357" s="65">
        <v>2</v>
      </c>
      <c r="J357" s="300"/>
      <c r="K357" s="65">
        <v>0</v>
      </c>
      <c r="L357" s="59"/>
      <c r="M357" s="64"/>
      <c r="N357" s="65" t="s">
        <v>21</v>
      </c>
      <c r="O357" s="65">
        <v>0</v>
      </c>
      <c r="P357" s="65">
        <v>1</v>
      </c>
      <c r="Q357" s="65">
        <v>2</v>
      </c>
      <c r="R357" s="59"/>
      <c r="S357" s="65">
        <v>0</v>
      </c>
      <c r="T357" s="65">
        <v>0</v>
      </c>
      <c r="U357" s="59"/>
      <c r="V357" s="64"/>
      <c r="W357" s="74" t="s">
        <v>22</v>
      </c>
      <c r="X357" s="66"/>
      <c r="Y357" s="66"/>
      <c r="Z357" s="65" t="s">
        <v>21</v>
      </c>
      <c r="AA357" s="65" t="s">
        <v>21</v>
      </c>
      <c r="AB357" s="64"/>
      <c r="AC357" s="425"/>
      <c r="AD357" s="313"/>
      <c r="AE357" s="333" t="s">
        <v>179</v>
      </c>
      <c r="AF357" s="333"/>
      <c r="AG357" s="407"/>
      <c r="AH357" s="407"/>
      <c r="AI357" s="236" t="s">
        <v>21</v>
      </c>
    </row>
    <row r="358" spans="1:35" ht="15.75" customHeight="1">
      <c r="A358" s="58">
        <v>2</v>
      </c>
      <c r="B358" s="59">
        <v>76.17</v>
      </c>
      <c r="C358" s="78" t="s">
        <v>23</v>
      </c>
      <c r="D358" s="76" t="s">
        <v>19</v>
      </c>
      <c r="E358" s="67" t="s">
        <v>27</v>
      </c>
      <c r="F358" s="59">
        <v>38.051893572050197</v>
      </c>
      <c r="G358" s="59">
        <v>23.833068004175001</v>
      </c>
      <c r="H358" s="62" t="s">
        <v>21</v>
      </c>
      <c r="I358" s="65">
        <v>2</v>
      </c>
      <c r="J358" s="300"/>
      <c r="K358" s="65">
        <v>0</v>
      </c>
      <c r="L358" s="59"/>
      <c r="M358" s="65">
        <v>100</v>
      </c>
      <c r="N358" s="74" t="s">
        <v>21</v>
      </c>
      <c r="O358" s="65">
        <v>0</v>
      </c>
      <c r="P358" s="65">
        <v>0</v>
      </c>
      <c r="Q358" s="65">
        <v>0</v>
      </c>
      <c r="R358" s="65"/>
      <c r="S358" s="65">
        <v>0</v>
      </c>
      <c r="T358" s="65">
        <v>0</v>
      </c>
      <c r="U358" s="59"/>
      <c r="V358" s="74" t="s">
        <v>21</v>
      </c>
      <c r="W358" s="74" t="s">
        <v>21</v>
      </c>
      <c r="X358" s="74" t="s">
        <v>22</v>
      </c>
      <c r="Y358" s="74" t="s">
        <v>22</v>
      </c>
      <c r="Z358" s="65" t="s">
        <v>21</v>
      </c>
      <c r="AA358" s="65" t="s">
        <v>21</v>
      </c>
      <c r="AB358" s="74" t="s">
        <v>21</v>
      </c>
      <c r="AC358" s="426" t="s">
        <v>21</v>
      </c>
      <c r="AD358" s="313"/>
      <c r="AE358" s="333" t="s">
        <v>179</v>
      </c>
      <c r="AF358" s="333"/>
      <c r="AG358" s="407"/>
      <c r="AH358" s="407"/>
      <c r="AI358" s="236" t="s">
        <v>21</v>
      </c>
    </row>
    <row r="359" spans="1:35" ht="15.75" customHeight="1">
      <c r="I359" s="251"/>
      <c r="J359" s="251"/>
      <c r="K359" s="251"/>
    </row>
    <row r="360" spans="1:35" ht="15.65" customHeight="1">
      <c r="A360" s="151">
        <v>1</v>
      </c>
      <c r="B360" s="152">
        <v>0</v>
      </c>
      <c r="C360" s="153" t="s">
        <v>18</v>
      </c>
      <c r="D360" s="154" t="s">
        <v>19</v>
      </c>
      <c r="E360" s="195" t="s">
        <v>20</v>
      </c>
      <c r="F360" s="198">
        <v>38.051234012520702</v>
      </c>
      <c r="G360" s="199">
        <v>23.832708046138201</v>
      </c>
      <c r="H360" s="196" t="s">
        <v>22</v>
      </c>
      <c r="I360" s="159">
        <v>2</v>
      </c>
      <c r="J360" s="299"/>
      <c r="K360" s="65">
        <v>0</v>
      </c>
      <c r="L360" s="152"/>
      <c r="M360" s="160"/>
      <c r="N360" s="163" t="s">
        <v>29</v>
      </c>
      <c r="O360" s="159">
        <v>0</v>
      </c>
      <c r="P360" s="159">
        <v>1</v>
      </c>
      <c r="Q360" s="159">
        <v>2</v>
      </c>
      <c r="R360" s="152"/>
      <c r="S360" s="159">
        <v>0</v>
      </c>
      <c r="T360" s="159">
        <v>0</v>
      </c>
      <c r="U360" s="152"/>
      <c r="V360" s="160"/>
      <c r="W360" s="163" t="s">
        <v>22</v>
      </c>
      <c r="X360" s="160"/>
      <c r="Y360" s="160"/>
      <c r="Z360" s="163" t="s">
        <v>21</v>
      </c>
      <c r="AA360" s="163" t="s">
        <v>21</v>
      </c>
      <c r="AB360" s="160"/>
      <c r="AC360" s="418"/>
      <c r="AD360" s="313"/>
      <c r="AE360" s="333" t="s">
        <v>179</v>
      </c>
      <c r="AF360" s="198"/>
      <c r="AG360" s="407"/>
      <c r="AH360" s="407"/>
      <c r="AI360" s="236" t="s">
        <v>21</v>
      </c>
    </row>
    <row r="361" spans="1:35" ht="15.75" customHeight="1">
      <c r="A361" s="151">
        <v>2</v>
      </c>
      <c r="B361" s="152">
        <v>79.87</v>
      </c>
      <c r="C361" s="153" t="s">
        <v>23</v>
      </c>
      <c r="D361" s="167" t="s">
        <v>19</v>
      </c>
      <c r="E361" s="155" t="s">
        <v>25</v>
      </c>
      <c r="F361" s="197">
        <v>38.051912416148198</v>
      </c>
      <c r="G361" s="197">
        <v>23.833010479807601</v>
      </c>
      <c r="H361" s="157" t="s">
        <v>22</v>
      </c>
      <c r="I361" s="159">
        <v>2</v>
      </c>
      <c r="J361" s="299"/>
      <c r="K361" s="65">
        <v>0</v>
      </c>
      <c r="L361" s="152"/>
      <c r="M361" s="159">
        <v>150</v>
      </c>
      <c r="N361" s="163" t="s">
        <v>29</v>
      </c>
      <c r="O361" s="159">
        <v>0</v>
      </c>
      <c r="P361" s="159">
        <v>1</v>
      </c>
      <c r="Q361" s="159">
        <v>2</v>
      </c>
      <c r="R361" s="152"/>
      <c r="S361" s="159">
        <v>0</v>
      </c>
      <c r="T361" s="159">
        <v>0</v>
      </c>
      <c r="U361" s="152"/>
      <c r="V361" s="163" t="s">
        <v>22</v>
      </c>
      <c r="W361" s="163" t="s">
        <v>22</v>
      </c>
      <c r="X361" s="163" t="s">
        <v>22</v>
      </c>
      <c r="Y361" s="163" t="s">
        <v>22</v>
      </c>
      <c r="Z361" s="163" t="s">
        <v>21</v>
      </c>
      <c r="AA361" s="163" t="s">
        <v>21</v>
      </c>
      <c r="AB361" s="163" t="s">
        <v>21</v>
      </c>
      <c r="AC361" s="419" t="s">
        <v>21</v>
      </c>
      <c r="AD361" s="313"/>
      <c r="AE361" s="333" t="s">
        <v>179</v>
      </c>
      <c r="AF361" s="198"/>
      <c r="AG361" s="407"/>
      <c r="AH361" s="407"/>
      <c r="AI361" s="236" t="s">
        <v>21</v>
      </c>
    </row>
    <row r="362" spans="1:35" ht="15.75" customHeight="1"/>
    <row r="363" spans="1:35" ht="15.75" customHeight="1"/>
    <row r="364" spans="1:35" ht="15.75" customHeight="1">
      <c r="A364" s="485" t="s">
        <v>112</v>
      </c>
      <c r="B364" s="444"/>
      <c r="C364" s="444"/>
      <c r="D364" s="444"/>
      <c r="E364" s="446"/>
    </row>
    <row r="365" spans="1:35" ht="15.75" customHeight="1">
      <c r="A365" s="58">
        <v>1</v>
      </c>
      <c r="B365" s="59">
        <v>0</v>
      </c>
      <c r="C365" s="60" t="s">
        <v>18</v>
      </c>
      <c r="D365" s="60" t="s">
        <v>19</v>
      </c>
      <c r="E365" s="67" t="s">
        <v>27</v>
      </c>
      <c r="F365" s="59">
        <v>38.051959411298299</v>
      </c>
      <c r="G365" s="59">
        <v>23.833066515601601</v>
      </c>
      <c r="H365" s="62" t="s">
        <v>22</v>
      </c>
      <c r="I365" s="65">
        <v>2</v>
      </c>
      <c r="J365" s="300"/>
      <c r="K365" s="65">
        <v>0</v>
      </c>
      <c r="L365" s="59"/>
      <c r="M365" s="64"/>
      <c r="N365" s="65" t="s">
        <v>21</v>
      </c>
      <c r="O365" s="65">
        <v>0</v>
      </c>
      <c r="P365" s="159">
        <v>1</v>
      </c>
      <c r="Q365" s="159">
        <v>2</v>
      </c>
      <c r="R365" s="59"/>
      <c r="S365" s="65">
        <v>0</v>
      </c>
      <c r="T365" s="65">
        <v>0</v>
      </c>
      <c r="U365" s="59"/>
      <c r="V365" s="64"/>
      <c r="W365" s="74" t="s">
        <v>22</v>
      </c>
      <c r="X365" s="66"/>
      <c r="Y365" s="66"/>
      <c r="Z365" s="65" t="s">
        <v>21</v>
      </c>
      <c r="AA365" s="65" t="s">
        <v>21</v>
      </c>
      <c r="AB365" s="64"/>
      <c r="AC365" s="425"/>
      <c r="AD365" s="313"/>
      <c r="AE365" s="333" t="s">
        <v>179</v>
      </c>
      <c r="AF365" s="198"/>
      <c r="AG365" s="407"/>
      <c r="AH365" s="407"/>
      <c r="AI365" s="236" t="s">
        <v>21</v>
      </c>
    </row>
    <row r="366" spans="1:35" ht="15.75" customHeight="1">
      <c r="A366" s="58">
        <v>2</v>
      </c>
      <c r="B366" s="59">
        <v>68.11</v>
      </c>
      <c r="C366" s="78" t="s">
        <v>23</v>
      </c>
      <c r="D366" s="78" t="s">
        <v>19</v>
      </c>
      <c r="E366" s="67" t="s">
        <v>27</v>
      </c>
      <c r="F366" s="59">
        <v>38.052533670413602</v>
      </c>
      <c r="G366" s="59">
        <v>23.833320175586898</v>
      </c>
      <c r="H366" s="62" t="s">
        <v>22</v>
      </c>
      <c r="I366" s="65">
        <v>2</v>
      </c>
      <c r="J366" s="300"/>
      <c r="K366" s="65">
        <v>0</v>
      </c>
      <c r="L366" s="59"/>
      <c r="M366" s="65">
        <v>100</v>
      </c>
      <c r="N366" s="74" t="s">
        <v>21</v>
      </c>
      <c r="O366" s="65">
        <v>0</v>
      </c>
      <c r="P366" s="159">
        <v>1</v>
      </c>
      <c r="Q366" s="159">
        <v>2</v>
      </c>
      <c r="R366" s="65"/>
      <c r="S366" s="65">
        <v>0</v>
      </c>
      <c r="T366" s="65">
        <v>0</v>
      </c>
      <c r="U366" s="59"/>
      <c r="V366" s="74" t="s">
        <v>22</v>
      </c>
      <c r="W366" s="74" t="s">
        <v>22</v>
      </c>
      <c r="X366" s="74" t="s">
        <v>21</v>
      </c>
      <c r="Y366" s="74" t="s">
        <v>21</v>
      </c>
      <c r="Z366" s="65" t="s">
        <v>21</v>
      </c>
      <c r="AA366" s="65" t="s">
        <v>21</v>
      </c>
      <c r="AB366" s="74" t="s">
        <v>21</v>
      </c>
      <c r="AC366" s="426" t="s">
        <v>21</v>
      </c>
      <c r="AD366" s="313"/>
      <c r="AE366" s="333" t="s">
        <v>179</v>
      </c>
      <c r="AF366" s="198"/>
      <c r="AG366" s="407"/>
      <c r="AH366" s="407"/>
      <c r="AI366" s="236" t="s">
        <v>21</v>
      </c>
    </row>
    <row r="367" spans="1:35" ht="15.75" customHeight="1">
      <c r="I367" s="251"/>
      <c r="J367" s="251"/>
      <c r="K367" s="251"/>
    </row>
    <row r="368" spans="1:35" ht="15.65" customHeight="1">
      <c r="A368" s="151">
        <v>1</v>
      </c>
      <c r="B368" s="152">
        <v>0</v>
      </c>
      <c r="C368" s="153" t="s">
        <v>18</v>
      </c>
      <c r="D368" s="60" t="s">
        <v>19</v>
      </c>
      <c r="E368" s="195" t="s">
        <v>20</v>
      </c>
      <c r="F368" s="198">
        <v>38.051976488858202</v>
      </c>
      <c r="G368" s="199">
        <v>23.833008468360202</v>
      </c>
      <c r="H368" s="196" t="s">
        <v>21</v>
      </c>
      <c r="I368" s="159">
        <v>2</v>
      </c>
      <c r="J368" s="299"/>
      <c r="K368" s="65">
        <v>0</v>
      </c>
      <c r="L368" s="152"/>
      <c r="M368" s="160"/>
      <c r="N368" s="163" t="s">
        <v>21</v>
      </c>
      <c r="O368" s="159">
        <v>0</v>
      </c>
      <c r="P368" s="159">
        <v>0</v>
      </c>
      <c r="Q368" s="159">
        <v>0</v>
      </c>
      <c r="R368" s="152"/>
      <c r="S368" s="159">
        <v>0</v>
      </c>
      <c r="T368" s="159">
        <v>0</v>
      </c>
      <c r="U368" s="152"/>
      <c r="V368" s="160"/>
      <c r="W368" s="163" t="s">
        <v>21</v>
      </c>
      <c r="X368" s="160"/>
      <c r="Y368" s="160"/>
      <c r="Z368" s="65" t="s">
        <v>21</v>
      </c>
      <c r="AA368" s="65" t="s">
        <v>21</v>
      </c>
      <c r="AB368" s="160"/>
      <c r="AC368" s="418"/>
      <c r="AD368" s="313"/>
      <c r="AE368" s="333" t="s">
        <v>179</v>
      </c>
      <c r="AF368" s="198"/>
      <c r="AG368" s="407"/>
      <c r="AH368" s="407"/>
      <c r="AI368" s="236" t="s">
        <v>21</v>
      </c>
    </row>
    <row r="369" spans="1:35" ht="15.65" customHeight="1">
      <c r="A369" s="414"/>
      <c r="B369" s="152"/>
      <c r="C369" s="401" t="s">
        <v>198</v>
      </c>
      <c r="D369" s="515" t="s">
        <v>89</v>
      </c>
      <c r="E369" s="416" t="s">
        <v>20</v>
      </c>
      <c r="F369" s="198">
        <v>38.052472999999999</v>
      </c>
      <c r="G369" s="199">
        <v>23.833213000000001</v>
      </c>
      <c r="H369" s="196" t="s">
        <v>21</v>
      </c>
      <c r="I369" s="159">
        <v>2</v>
      </c>
      <c r="J369" s="299"/>
      <c r="K369" s="65">
        <v>0</v>
      </c>
      <c r="L369" s="152"/>
      <c r="M369" s="160"/>
      <c r="N369" s="163" t="s">
        <v>21</v>
      </c>
      <c r="O369" s="159">
        <v>0</v>
      </c>
      <c r="P369" s="159">
        <v>0</v>
      </c>
      <c r="Q369" s="159">
        <v>0</v>
      </c>
      <c r="R369" s="152"/>
      <c r="S369" s="159">
        <v>0</v>
      </c>
      <c r="T369" s="159">
        <v>0</v>
      </c>
      <c r="U369" s="152"/>
      <c r="V369" s="160"/>
      <c r="W369" s="163" t="s">
        <v>21</v>
      </c>
      <c r="X369" s="160"/>
      <c r="Y369" s="160"/>
      <c r="Z369" s="65" t="s">
        <v>21</v>
      </c>
      <c r="AA369" s="65" t="s">
        <v>21</v>
      </c>
      <c r="AB369" s="160"/>
      <c r="AC369" s="418"/>
      <c r="AD369" s="313"/>
      <c r="AE369" s="333"/>
      <c r="AF369" s="198"/>
      <c r="AG369" s="408" t="s">
        <v>252</v>
      </c>
      <c r="AH369" s="407"/>
      <c r="AI369" s="236" t="s">
        <v>21</v>
      </c>
    </row>
    <row r="370" spans="1:35" ht="15.75" customHeight="1">
      <c r="A370" s="413">
        <v>2</v>
      </c>
      <c r="B370" s="152">
        <v>68.459999999999994</v>
      </c>
      <c r="C370" s="153" t="s">
        <v>23</v>
      </c>
      <c r="D370" s="78" t="s">
        <v>19</v>
      </c>
      <c r="E370" s="417" t="s">
        <v>25</v>
      </c>
      <c r="F370" s="415">
        <v>38.052557853972701</v>
      </c>
      <c r="G370" s="197">
        <v>23.8332425244039</v>
      </c>
      <c r="H370" s="157" t="s">
        <v>22</v>
      </c>
      <c r="I370" s="159">
        <v>2</v>
      </c>
      <c r="J370" s="299"/>
      <c r="K370" s="65">
        <v>0</v>
      </c>
      <c r="L370" s="152"/>
      <c r="M370" s="159">
        <v>100</v>
      </c>
      <c r="N370" s="163" t="s">
        <v>21</v>
      </c>
      <c r="O370" s="159">
        <v>0</v>
      </c>
      <c r="P370" s="159">
        <v>1</v>
      </c>
      <c r="Q370" s="159">
        <v>2</v>
      </c>
      <c r="R370" s="152"/>
      <c r="S370" s="159">
        <v>0</v>
      </c>
      <c r="T370" s="159">
        <v>0</v>
      </c>
      <c r="U370" s="152"/>
      <c r="V370" s="163" t="s">
        <v>21</v>
      </c>
      <c r="W370" s="163" t="s">
        <v>22</v>
      </c>
      <c r="X370" s="163" t="s">
        <v>22</v>
      </c>
      <c r="Y370" s="163" t="s">
        <v>22</v>
      </c>
      <c r="Z370" s="65" t="s">
        <v>21</v>
      </c>
      <c r="AA370" s="65" t="s">
        <v>21</v>
      </c>
      <c r="AB370" s="163" t="s">
        <v>21</v>
      </c>
      <c r="AC370" s="419" t="s">
        <v>21</v>
      </c>
      <c r="AD370" s="313"/>
      <c r="AE370" s="333" t="s">
        <v>179</v>
      </c>
      <c r="AF370" s="198"/>
      <c r="AG370" s="407"/>
      <c r="AH370" s="407"/>
      <c r="AI370" s="236" t="s">
        <v>21</v>
      </c>
    </row>
    <row r="371" spans="1:35" ht="15.75" customHeight="1"/>
    <row r="372" spans="1:35" ht="15.75" customHeight="1">
      <c r="A372" s="485" t="s">
        <v>256</v>
      </c>
      <c r="B372" s="444"/>
      <c r="C372" s="444"/>
      <c r="D372" s="444"/>
      <c r="E372" s="446"/>
    </row>
    <row r="373" spans="1:35" ht="15.5" customHeight="1">
      <c r="A373" s="58">
        <v>1</v>
      </c>
      <c r="B373" s="59">
        <v>0</v>
      </c>
      <c r="C373" s="60" t="s">
        <v>18</v>
      </c>
      <c r="D373" s="60" t="s">
        <v>113</v>
      </c>
      <c r="E373" s="67" t="s">
        <v>27</v>
      </c>
      <c r="F373" s="59">
        <v>38.051180594816302</v>
      </c>
      <c r="G373" s="59">
        <v>23.833522296857801</v>
      </c>
      <c r="H373" s="62" t="s">
        <v>22</v>
      </c>
      <c r="I373" s="159">
        <v>2</v>
      </c>
      <c r="J373" s="63"/>
      <c r="K373" s="65">
        <v>0</v>
      </c>
      <c r="L373" s="59"/>
      <c r="M373" s="64"/>
      <c r="N373" s="65" t="s">
        <v>21</v>
      </c>
      <c r="O373" s="65">
        <v>0</v>
      </c>
      <c r="P373" s="159">
        <v>1</v>
      </c>
      <c r="Q373" s="159">
        <v>2</v>
      </c>
      <c r="R373" s="59"/>
      <c r="S373" s="65">
        <v>0</v>
      </c>
      <c r="T373" s="65">
        <v>0</v>
      </c>
      <c r="U373" s="59"/>
      <c r="V373" s="64"/>
      <c r="W373" s="74" t="s">
        <v>22</v>
      </c>
      <c r="X373" s="66"/>
      <c r="Y373" s="66"/>
      <c r="Z373" s="65" t="s">
        <v>21</v>
      </c>
      <c r="AA373" s="65" t="s">
        <v>21</v>
      </c>
      <c r="AB373" s="68"/>
      <c r="AC373" s="420"/>
      <c r="AD373" s="313"/>
      <c r="AE373" s="333" t="s">
        <v>180</v>
      </c>
      <c r="AF373" s="198"/>
      <c r="AG373" s="407" t="s">
        <v>253</v>
      </c>
      <c r="AH373" s="407"/>
      <c r="AI373" s="236" t="s">
        <v>21</v>
      </c>
    </row>
    <row r="374" spans="1:35" ht="15.75" customHeight="1">
      <c r="A374" s="58">
        <v>2</v>
      </c>
      <c r="B374" s="59">
        <v>64.25</v>
      </c>
      <c r="C374" s="78" t="s">
        <v>23</v>
      </c>
      <c r="D374" s="78" t="s">
        <v>113</v>
      </c>
      <c r="E374" s="67" t="s">
        <v>27</v>
      </c>
      <c r="F374" s="59">
        <v>38.051731331584499</v>
      </c>
      <c r="G374" s="59">
        <v>23.833719439218299</v>
      </c>
      <c r="H374" s="62" t="s">
        <v>34</v>
      </c>
      <c r="I374" s="159">
        <v>2</v>
      </c>
      <c r="J374" s="63"/>
      <c r="K374" s="65">
        <v>0</v>
      </c>
      <c r="L374" s="59"/>
      <c r="M374" s="65">
        <v>420</v>
      </c>
      <c r="N374" s="74" t="s">
        <v>21</v>
      </c>
      <c r="O374" s="65">
        <v>0</v>
      </c>
      <c r="P374" s="159">
        <v>0</v>
      </c>
      <c r="Q374" s="159">
        <v>0</v>
      </c>
      <c r="R374" s="65"/>
      <c r="S374" s="65">
        <v>0</v>
      </c>
      <c r="T374" s="65">
        <v>0</v>
      </c>
      <c r="U374" s="59"/>
      <c r="V374" s="74" t="s">
        <v>22</v>
      </c>
      <c r="W374" s="74" t="s">
        <v>21</v>
      </c>
      <c r="X374" s="74" t="s">
        <v>21</v>
      </c>
      <c r="Y374" s="74" t="s">
        <v>21</v>
      </c>
      <c r="Z374" s="65" t="s">
        <v>21</v>
      </c>
      <c r="AA374" s="65" t="s">
        <v>21</v>
      </c>
      <c r="AB374" s="77" t="s">
        <v>21</v>
      </c>
      <c r="AC374" s="421" t="s">
        <v>21</v>
      </c>
      <c r="AD374" s="313"/>
      <c r="AE374" s="333" t="s">
        <v>180</v>
      </c>
      <c r="AF374" s="198"/>
      <c r="AG374" s="407" t="s">
        <v>254</v>
      </c>
      <c r="AH374" s="407"/>
      <c r="AI374" s="236" t="s">
        <v>21</v>
      </c>
    </row>
    <row r="375" spans="1:35" ht="15.75" customHeight="1">
      <c r="A375" s="44">
        <v>3</v>
      </c>
      <c r="B375" s="193">
        <v>70.14</v>
      </c>
      <c r="C375" s="46" t="s">
        <v>26</v>
      </c>
      <c r="D375" s="78" t="s">
        <v>113</v>
      </c>
      <c r="E375" s="67" t="s">
        <v>27</v>
      </c>
      <c r="F375" s="170">
        <v>38.051786774654197</v>
      </c>
      <c r="G375" s="170">
        <v>23.833738885233601</v>
      </c>
      <c r="H375" s="172" t="s">
        <v>34</v>
      </c>
      <c r="I375" s="159">
        <v>2</v>
      </c>
      <c r="J375" s="173"/>
      <c r="K375" s="65">
        <v>0</v>
      </c>
      <c r="L375" s="170"/>
      <c r="M375" s="64"/>
      <c r="N375" s="74" t="s">
        <v>21</v>
      </c>
      <c r="O375" s="65">
        <v>0</v>
      </c>
      <c r="P375" s="175">
        <v>0</v>
      </c>
      <c r="Q375" s="159">
        <v>0</v>
      </c>
      <c r="R375" s="175"/>
      <c r="S375" s="65">
        <v>0</v>
      </c>
      <c r="T375" s="65">
        <v>0</v>
      </c>
      <c r="U375" s="175"/>
      <c r="V375" s="64"/>
      <c r="W375" s="74" t="s">
        <v>21</v>
      </c>
      <c r="X375" s="64"/>
      <c r="Y375" s="64"/>
      <c r="Z375" s="65" t="s">
        <v>21</v>
      </c>
      <c r="AA375" s="65" t="s">
        <v>21</v>
      </c>
      <c r="AB375" s="77" t="s">
        <v>21</v>
      </c>
      <c r="AC375" s="421" t="s">
        <v>21</v>
      </c>
      <c r="AD375" s="313"/>
      <c r="AE375" s="333" t="s">
        <v>180</v>
      </c>
      <c r="AF375" s="198"/>
      <c r="AG375" s="407" t="s">
        <v>254</v>
      </c>
      <c r="AH375" s="407"/>
      <c r="AI375" s="236" t="s">
        <v>21</v>
      </c>
    </row>
    <row r="376" spans="1:35" ht="15.75" customHeight="1">
      <c r="A376" s="44">
        <v>4</v>
      </c>
      <c r="B376" s="192">
        <v>135.16</v>
      </c>
      <c r="C376" s="56" t="s">
        <v>31</v>
      </c>
      <c r="D376" s="78" t="s">
        <v>113</v>
      </c>
      <c r="E376" s="67" t="s">
        <v>27</v>
      </c>
      <c r="F376" s="170">
        <v>38.052345427236503</v>
      </c>
      <c r="G376" s="170">
        <v>23.833964861342501</v>
      </c>
      <c r="H376" s="172" t="s">
        <v>22</v>
      </c>
      <c r="I376" s="159">
        <v>2</v>
      </c>
      <c r="J376" s="173"/>
      <c r="K376" s="65">
        <v>0</v>
      </c>
      <c r="L376" s="170"/>
      <c r="M376" s="175">
        <v>420</v>
      </c>
      <c r="N376" s="182" t="s">
        <v>21</v>
      </c>
      <c r="O376" s="175">
        <v>0</v>
      </c>
      <c r="P376" s="175">
        <v>1</v>
      </c>
      <c r="Q376" s="175">
        <v>2</v>
      </c>
      <c r="R376" s="175"/>
      <c r="S376" s="175">
        <v>0</v>
      </c>
      <c r="T376" s="175">
        <v>0</v>
      </c>
      <c r="U376" s="175"/>
      <c r="V376" s="175" t="s">
        <v>22</v>
      </c>
      <c r="W376" s="182" t="s">
        <v>22</v>
      </c>
      <c r="X376" s="175" t="s">
        <v>21</v>
      </c>
      <c r="Y376" s="175" t="s">
        <v>21</v>
      </c>
      <c r="Z376" s="182" t="s">
        <v>21</v>
      </c>
      <c r="AA376" s="182" t="s">
        <v>21</v>
      </c>
      <c r="AB376" s="191" t="s">
        <v>21</v>
      </c>
      <c r="AC376" s="422" t="s">
        <v>21</v>
      </c>
      <c r="AD376" s="313"/>
      <c r="AE376" s="333" t="s">
        <v>180</v>
      </c>
      <c r="AF376" s="198"/>
      <c r="AG376" s="407" t="s">
        <v>253</v>
      </c>
      <c r="AH376" s="407"/>
      <c r="AI376" s="236" t="s">
        <v>21</v>
      </c>
    </row>
    <row r="377" spans="1:35" ht="15.75" customHeight="1"/>
    <row r="378" spans="1:35" ht="15.75" customHeight="1">
      <c r="A378" s="20"/>
      <c r="B378" s="21"/>
      <c r="C378" s="22"/>
    </row>
    <row r="379" spans="1:35" ht="15.75" customHeight="1">
      <c r="A379" s="151">
        <v>1</v>
      </c>
      <c r="B379" s="152">
        <v>0</v>
      </c>
      <c r="C379" s="153" t="s">
        <v>18</v>
      </c>
      <c r="D379" s="60" t="s">
        <v>113</v>
      </c>
      <c r="E379" s="195" t="s">
        <v>20</v>
      </c>
      <c r="F379" s="198">
        <v>38.051180480143998</v>
      </c>
      <c r="G379" s="199">
        <v>23.833477183157498</v>
      </c>
      <c r="H379" s="196" t="s">
        <v>34</v>
      </c>
      <c r="I379" s="159">
        <v>2</v>
      </c>
      <c r="J379" s="158"/>
      <c r="K379" s="65">
        <v>0</v>
      </c>
      <c r="L379" s="152"/>
      <c r="M379" s="160"/>
      <c r="N379" s="163" t="s">
        <v>21</v>
      </c>
      <c r="O379" s="159">
        <v>0</v>
      </c>
      <c r="P379" s="159">
        <v>0</v>
      </c>
      <c r="Q379" s="159">
        <v>0</v>
      </c>
      <c r="R379" s="152"/>
      <c r="S379" s="159">
        <v>1</v>
      </c>
      <c r="T379" s="159">
        <v>1</v>
      </c>
      <c r="U379" s="152"/>
      <c r="V379" s="160"/>
      <c r="W379" s="163" t="s">
        <v>21</v>
      </c>
      <c r="X379" s="160"/>
      <c r="Y379" s="160"/>
      <c r="Z379" s="65" t="s">
        <v>21</v>
      </c>
      <c r="AA379" s="65" t="s">
        <v>21</v>
      </c>
      <c r="AB379" s="160"/>
      <c r="AC379" s="418"/>
      <c r="AD379" s="313"/>
      <c r="AE379" s="333" t="s">
        <v>180</v>
      </c>
      <c r="AF379" s="198"/>
      <c r="AG379" s="407"/>
      <c r="AH379" s="407"/>
      <c r="AI379" s="236" t="s">
        <v>21</v>
      </c>
    </row>
    <row r="380" spans="1:35" ht="15.75" customHeight="1">
      <c r="A380" s="151">
        <v>2</v>
      </c>
      <c r="B380" s="152">
        <v>64.84</v>
      </c>
      <c r="C380" s="153" t="s">
        <v>23</v>
      </c>
      <c r="D380" s="78" t="s">
        <v>113</v>
      </c>
      <c r="E380" s="155" t="s">
        <v>25</v>
      </c>
      <c r="F380" s="197">
        <v>38.051739665385497</v>
      </c>
      <c r="G380" s="197">
        <v>23.833664267235601</v>
      </c>
      <c r="H380" s="62" t="s">
        <v>34</v>
      </c>
      <c r="I380" s="159">
        <v>2</v>
      </c>
      <c r="J380" s="158"/>
      <c r="K380" s="65">
        <v>0</v>
      </c>
      <c r="L380" s="152"/>
      <c r="M380" s="159">
        <v>420</v>
      </c>
      <c r="N380" s="163" t="s">
        <v>21</v>
      </c>
      <c r="O380" s="159">
        <v>0</v>
      </c>
      <c r="P380" s="159">
        <v>0</v>
      </c>
      <c r="Q380" s="159">
        <v>0</v>
      </c>
      <c r="R380" s="152"/>
      <c r="S380" s="159">
        <v>0</v>
      </c>
      <c r="T380" s="159">
        <v>0</v>
      </c>
      <c r="U380" s="152"/>
      <c r="V380" s="163" t="s">
        <v>22</v>
      </c>
      <c r="W380" s="163" t="s">
        <v>21</v>
      </c>
      <c r="X380" s="163" t="s">
        <v>21</v>
      </c>
      <c r="Y380" s="163" t="s">
        <v>21</v>
      </c>
      <c r="Z380" s="65" t="s">
        <v>21</v>
      </c>
      <c r="AA380" s="65" t="s">
        <v>21</v>
      </c>
      <c r="AB380" s="163" t="s">
        <v>115</v>
      </c>
      <c r="AC380" s="419" t="s">
        <v>21</v>
      </c>
      <c r="AD380" s="313"/>
      <c r="AE380" s="333" t="s">
        <v>180</v>
      </c>
      <c r="AF380" s="198"/>
      <c r="AG380" s="407"/>
      <c r="AH380" s="407"/>
      <c r="AI380" s="236" t="s">
        <v>21</v>
      </c>
    </row>
    <row r="381" spans="1:35" ht="15.75" customHeight="1">
      <c r="A381" s="44">
        <v>3</v>
      </c>
      <c r="B381" s="193">
        <v>69.88</v>
      </c>
      <c r="C381" s="46" t="s">
        <v>114</v>
      </c>
      <c r="D381" s="78" t="s">
        <v>113</v>
      </c>
      <c r="E381" s="155" t="s">
        <v>25</v>
      </c>
      <c r="F381" s="170">
        <v>38.051787188012597</v>
      </c>
      <c r="G381" s="170">
        <v>23.833686395459502</v>
      </c>
      <c r="H381" s="172" t="s">
        <v>34</v>
      </c>
      <c r="I381" s="159">
        <v>2</v>
      </c>
      <c r="J381" s="173"/>
      <c r="K381" s="65">
        <v>0</v>
      </c>
      <c r="L381" s="170"/>
      <c r="M381" s="160"/>
      <c r="N381" s="182" t="s">
        <v>21</v>
      </c>
      <c r="O381" s="175">
        <v>0</v>
      </c>
      <c r="P381" s="175">
        <v>0</v>
      </c>
      <c r="Q381" s="175">
        <v>0</v>
      </c>
      <c r="R381" s="175"/>
      <c r="S381" s="175">
        <v>0</v>
      </c>
      <c r="T381" s="175">
        <v>0</v>
      </c>
      <c r="U381" s="175"/>
      <c r="V381" s="160"/>
      <c r="W381" s="163" t="s">
        <v>21</v>
      </c>
      <c r="X381" s="160"/>
      <c r="Y381" s="160"/>
      <c r="Z381" s="65" t="s">
        <v>21</v>
      </c>
      <c r="AA381" s="65" t="s">
        <v>21</v>
      </c>
      <c r="AB381" s="65" t="s">
        <v>21</v>
      </c>
      <c r="AC381" s="423" t="s">
        <v>21</v>
      </c>
      <c r="AD381" s="313"/>
      <c r="AE381" s="333" t="s">
        <v>180</v>
      </c>
      <c r="AF381" s="198"/>
      <c r="AG381" s="407"/>
      <c r="AH381" s="407"/>
      <c r="AI381" s="236" t="s">
        <v>21</v>
      </c>
    </row>
    <row r="382" spans="1:35" ht="15.75" customHeight="1">
      <c r="A382" s="44">
        <v>4</v>
      </c>
      <c r="B382" s="192">
        <v>136.85</v>
      </c>
      <c r="C382" s="56" t="s">
        <v>31</v>
      </c>
      <c r="D382" s="78" t="s">
        <v>113</v>
      </c>
      <c r="E382" s="155" t="s">
        <v>25</v>
      </c>
      <c r="F382" s="170">
        <v>38.052363672915497</v>
      </c>
      <c r="G382" s="170">
        <v>23.8338994197224</v>
      </c>
      <c r="H382" s="172" t="s">
        <v>22</v>
      </c>
      <c r="I382" s="159">
        <v>2</v>
      </c>
      <c r="J382" s="173"/>
      <c r="K382" s="65">
        <v>0</v>
      </c>
      <c r="L382" s="170"/>
      <c r="M382" s="175">
        <v>420</v>
      </c>
      <c r="N382" s="182" t="s">
        <v>21</v>
      </c>
      <c r="O382" s="175">
        <v>0</v>
      </c>
      <c r="P382" s="175">
        <v>1</v>
      </c>
      <c r="Q382" s="175">
        <v>2</v>
      </c>
      <c r="R382" s="175"/>
      <c r="S382" s="175">
        <v>0</v>
      </c>
      <c r="T382" s="175">
        <v>0</v>
      </c>
      <c r="U382" s="175"/>
      <c r="V382" s="175" t="s">
        <v>22</v>
      </c>
      <c r="W382" s="182" t="s">
        <v>22</v>
      </c>
      <c r="X382" s="175" t="s">
        <v>21</v>
      </c>
      <c r="Y382" s="175" t="s">
        <v>21</v>
      </c>
      <c r="Z382" s="182" t="s">
        <v>21</v>
      </c>
      <c r="AA382" s="182" t="s">
        <v>21</v>
      </c>
      <c r="AB382" s="175" t="s">
        <v>116</v>
      </c>
      <c r="AC382" s="424" t="s">
        <v>21</v>
      </c>
      <c r="AD382" s="313"/>
      <c r="AE382" s="333" t="s">
        <v>180</v>
      </c>
      <c r="AF382" s="198"/>
      <c r="AG382" s="407"/>
      <c r="AH382" s="407"/>
      <c r="AI382" s="236" t="s">
        <v>21</v>
      </c>
    </row>
    <row r="383" spans="1:35" ht="15.75" customHeight="1"/>
    <row r="384" spans="1:35" ht="15.75" customHeight="1">
      <c r="A384" s="485" t="s">
        <v>255</v>
      </c>
      <c r="B384" s="444"/>
      <c r="C384" s="444"/>
      <c r="D384" s="444"/>
      <c r="E384" s="446"/>
      <c r="F384" s="21"/>
      <c r="G384" s="21"/>
      <c r="H384" s="22"/>
      <c r="I384" s="21"/>
      <c r="J384" s="21"/>
      <c r="K384" s="21"/>
      <c r="L384" s="21"/>
      <c r="M384" s="21"/>
      <c r="N384" s="22"/>
      <c r="O384" s="22"/>
      <c r="P384" s="21"/>
      <c r="Q384" s="21"/>
      <c r="R384" s="21"/>
      <c r="S384" s="21"/>
      <c r="T384" s="21"/>
      <c r="U384" s="21"/>
      <c r="V384" s="21"/>
      <c r="W384" s="21"/>
      <c r="X384" s="22"/>
      <c r="Y384" s="22"/>
      <c r="Z384" s="22"/>
      <c r="AA384" s="22"/>
      <c r="AB384" s="22"/>
      <c r="AC384" s="247"/>
    </row>
    <row r="385" spans="1:35">
      <c r="A385" s="44">
        <v>1</v>
      </c>
      <c r="B385" s="45">
        <v>0</v>
      </c>
      <c r="C385" s="46" t="s">
        <v>18</v>
      </c>
      <c r="D385" s="47" t="s">
        <v>19</v>
      </c>
      <c r="E385" s="48" t="s">
        <v>20</v>
      </c>
      <c r="F385" s="49">
        <v>38.052115219857299</v>
      </c>
      <c r="G385" s="49">
        <v>23.832498498697799</v>
      </c>
      <c r="H385" s="50" t="s">
        <v>21</v>
      </c>
      <c r="I385" s="52">
        <v>0</v>
      </c>
      <c r="J385" s="51"/>
      <c r="K385" s="52">
        <v>0</v>
      </c>
      <c r="L385" s="45"/>
      <c r="M385" s="53"/>
      <c r="N385" s="52" t="s">
        <v>21</v>
      </c>
      <c r="O385" s="52">
        <v>0</v>
      </c>
      <c r="P385" s="52">
        <v>0</v>
      </c>
      <c r="Q385" s="52">
        <v>0</v>
      </c>
      <c r="R385" s="52"/>
      <c r="S385" s="52">
        <v>1</v>
      </c>
      <c r="T385" s="52">
        <v>2</v>
      </c>
      <c r="U385" s="45"/>
      <c r="V385" s="53"/>
      <c r="W385" s="56" t="s">
        <v>21</v>
      </c>
      <c r="X385" s="53"/>
      <c r="Y385" s="53"/>
      <c r="Z385" s="56" t="s">
        <v>32</v>
      </c>
      <c r="AA385" s="52" t="s">
        <v>22</v>
      </c>
      <c r="AB385" s="53"/>
      <c r="AC385" s="54"/>
      <c r="AD385" s="313"/>
      <c r="AE385" s="333" t="s">
        <v>181</v>
      </c>
      <c r="AF385" s="198"/>
      <c r="AG385" s="407"/>
      <c r="AH385" s="407"/>
      <c r="AI385" s="236" t="s">
        <v>21</v>
      </c>
    </row>
    <row r="386" spans="1:35">
      <c r="A386" s="44">
        <v>2</v>
      </c>
      <c r="B386" s="45">
        <v>5.59</v>
      </c>
      <c r="C386" s="46" t="s">
        <v>23</v>
      </c>
      <c r="D386" s="519" t="s">
        <v>117</v>
      </c>
      <c r="E386" s="48" t="s">
        <v>25</v>
      </c>
      <c r="F386" s="45">
        <v>38.052095682868497</v>
      </c>
      <c r="G386" s="45">
        <v>23.832560189503901</v>
      </c>
      <c r="H386" s="50" t="s">
        <v>34</v>
      </c>
      <c r="I386" s="52">
        <v>0</v>
      </c>
      <c r="J386" s="51"/>
      <c r="K386" s="52">
        <v>0</v>
      </c>
      <c r="L386" s="45"/>
      <c r="M386" s="52">
        <v>100</v>
      </c>
      <c r="N386" s="56" t="s">
        <v>21</v>
      </c>
      <c r="O386" s="52">
        <v>0</v>
      </c>
      <c r="P386" s="52">
        <v>0</v>
      </c>
      <c r="Q386" s="52">
        <v>0</v>
      </c>
      <c r="R386" s="52"/>
      <c r="S386" s="52">
        <v>1</v>
      </c>
      <c r="T386" s="52">
        <v>1</v>
      </c>
      <c r="U386" s="45"/>
      <c r="V386" s="56" t="s">
        <v>21</v>
      </c>
      <c r="W386" s="52" t="s">
        <v>21</v>
      </c>
      <c r="X386" s="56" t="s">
        <v>32</v>
      </c>
      <c r="Y386" s="56" t="s">
        <v>22</v>
      </c>
      <c r="Z386" s="52" t="s">
        <v>21</v>
      </c>
      <c r="AA386" s="52" t="s">
        <v>21</v>
      </c>
      <c r="AB386" s="56" t="s">
        <v>21</v>
      </c>
      <c r="AC386" s="55" t="s">
        <v>21</v>
      </c>
      <c r="AD386" s="313"/>
      <c r="AE386" s="333" t="s">
        <v>181</v>
      </c>
      <c r="AF386" s="198"/>
      <c r="AG386" s="407"/>
      <c r="AH386" s="407"/>
      <c r="AI386" s="236" t="s">
        <v>21</v>
      </c>
    </row>
    <row r="387" spans="1:35">
      <c r="A387" s="44"/>
      <c r="B387" s="45"/>
      <c r="C387" s="403" t="s">
        <v>198</v>
      </c>
      <c r="D387" s="519" t="s">
        <v>89</v>
      </c>
      <c r="E387" s="48" t="s">
        <v>25</v>
      </c>
      <c r="F387" s="45">
        <v>38.052081000000001</v>
      </c>
      <c r="G387" s="45">
        <v>23.832619999999999</v>
      </c>
      <c r="H387" s="50" t="s">
        <v>29</v>
      </c>
      <c r="I387" s="52">
        <v>0</v>
      </c>
      <c r="J387" s="51"/>
      <c r="K387" s="52">
        <v>0</v>
      </c>
      <c r="L387" s="45"/>
      <c r="M387" s="53"/>
      <c r="N387" s="56" t="s">
        <v>21</v>
      </c>
      <c r="O387" s="52">
        <v>0</v>
      </c>
      <c r="P387" s="52">
        <v>0</v>
      </c>
      <c r="Q387" s="52">
        <v>0</v>
      </c>
      <c r="R387" s="52"/>
      <c r="S387" s="52">
        <v>0</v>
      </c>
      <c r="T387" s="52">
        <v>0</v>
      </c>
      <c r="U387" s="45"/>
      <c r="V387" s="56" t="s">
        <v>21</v>
      </c>
      <c r="W387" s="56" t="s">
        <v>21</v>
      </c>
      <c r="X387" s="56" t="s">
        <v>32</v>
      </c>
      <c r="Y387" s="56" t="s">
        <v>22</v>
      </c>
      <c r="Z387" s="56" t="s">
        <v>21</v>
      </c>
      <c r="AA387" s="56" t="s">
        <v>21</v>
      </c>
      <c r="AB387" s="56" t="s">
        <v>21</v>
      </c>
      <c r="AC387" s="404" t="s">
        <v>21</v>
      </c>
      <c r="AD387" s="313"/>
      <c r="AE387" s="333" t="s">
        <v>181</v>
      </c>
      <c r="AF387" s="198"/>
      <c r="AG387" s="407"/>
      <c r="AH387" s="407"/>
      <c r="AI387" s="236" t="s">
        <v>21</v>
      </c>
    </row>
    <row r="388" spans="1:35" ht="15.75" customHeight="1">
      <c r="A388" s="44">
        <v>3</v>
      </c>
      <c r="B388" s="57">
        <v>47.69</v>
      </c>
      <c r="C388" s="46" t="s">
        <v>26</v>
      </c>
      <c r="D388" s="519" t="s">
        <v>118</v>
      </c>
      <c r="E388" s="48" t="s">
        <v>25</v>
      </c>
      <c r="F388" s="45">
        <v>38.051973708576902</v>
      </c>
      <c r="G388" s="45">
        <v>23.8330114711699</v>
      </c>
      <c r="H388" s="50" t="s">
        <v>34</v>
      </c>
      <c r="I388" s="52">
        <v>0</v>
      </c>
      <c r="J388" s="51"/>
      <c r="K388" s="52">
        <v>0</v>
      </c>
      <c r="L388" s="45"/>
      <c r="M388" s="52">
        <v>100</v>
      </c>
      <c r="N388" s="52" t="s">
        <v>21</v>
      </c>
      <c r="O388" s="52">
        <v>0</v>
      </c>
      <c r="P388" s="52">
        <v>0</v>
      </c>
      <c r="Q388" s="52">
        <v>0</v>
      </c>
      <c r="R388" s="52"/>
      <c r="S388" s="52">
        <v>1</v>
      </c>
      <c r="T388" s="52">
        <v>2</v>
      </c>
      <c r="U388" s="45"/>
      <c r="V388" s="56" t="s">
        <v>21</v>
      </c>
      <c r="W388" s="52" t="s">
        <v>21</v>
      </c>
      <c r="X388" s="56" t="s">
        <v>32</v>
      </c>
      <c r="Y388" s="56" t="s">
        <v>22</v>
      </c>
      <c r="Z388" s="52" t="s">
        <v>21</v>
      </c>
      <c r="AA388" s="52" t="s">
        <v>21</v>
      </c>
      <c r="AB388" s="56" t="s">
        <v>21</v>
      </c>
      <c r="AC388" s="55" t="s">
        <v>21</v>
      </c>
      <c r="AD388" s="313"/>
      <c r="AE388" s="333" t="s">
        <v>181</v>
      </c>
      <c r="AF388" s="198"/>
      <c r="AG388" s="407"/>
      <c r="AH388" s="407"/>
      <c r="AI388" s="236" t="s">
        <v>21</v>
      </c>
    </row>
    <row r="389" spans="1:35" ht="15.75" customHeight="1">
      <c r="A389" s="20"/>
      <c r="B389" s="21"/>
      <c r="C389" s="22"/>
      <c r="D389" s="21"/>
      <c r="E389" s="21"/>
      <c r="F389" s="21"/>
      <c r="G389" s="21"/>
      <c r="H389" s="22"/>
      <c r="I389" s="21"/>
      <c r="J389" s="21"/>
      <c r="K389" s="21"/>
      <c r="L389" s="21"/>
      <c r="M389" s="21"/>
      <c r="N389" s="22"/>
      <c r="O389" s="22"/>
      <c r="P389" s="21"/>
      <c r="Q389" s="21"/>
      <c r="R389" s="21"/>
      <c r="S389" s="21"/>
      <c r="T389" s="21"/>
      <c r="U389" s="21"/>
      <c r="V389" s="21"/>
      <c r="W389" s="21"/>
      <c r="X389" s="22"/>
      <c r="Y389" s="22"/>
      <c r="Z389" s="22"/>
      <c r="AA389" s="22"/>
      <c r="AB389" s="22"/>
      <c r="AC389" s="247"/>
      <c r="AD389" s="277"/>
    </row>
    <row r="390" spans="1:35" ht="15.75" customHeight="1">
      <c r="A390" s="58">
        <v>1</v>
      </c>
      <c r="B390" s="59">
        <v>0</v>
      </c>
      <c r="C390" s="60" t="s">
        <v>18</v>
      </c>
      <c r="D390" s="61" t="s">
        <v>19</v>
      </c>
      <c r="E390" s="67" t="s">
        <v>27</v>
      </c>
      <c r="F390" s="70">
        <v>38.052067419002299</v>
      </c>
      <c r="G390" s="70">
        <v>23.832489494480601</v>
      </c>
      <c r="H390" s="72" t="s">
        <v>22</v>
      </c>
      <c r="I390" s="409">
        <v>0</v>
      </c>
      <c r="J390" s="63"/>
      <c r="K390" s="52">
        <v>0</v>
      </c>
      <c r="L390" s="59"/>
      <c r="M390" s="64"/>
      <c r="N390" s="65" t="s">
        <v>21</v>
      </c>
      <c r="O390" s="65">
        <v>0</v>
      </c>
      <c r="P390" s="65">
        <v>1</v>
      </c>
      <c r="Q390" s="65">
        <v>2</v>
      </c>
      <c r="R390" s="65"/>
      <c r="S390" s="65">
        <v>0</v>
      </c>
      <c r="T390" s="65">
        <v>0</v>
      </c>
      <c r="U390" s="59"/>
      <c r="V390" s="64"/>
      <c r="W390" s="74" t="s">
        <v>22</v>
      </c>
      <c r="X390" s="66"/>
      <c r="Y390" s="66"/>
      <c r="Z390" s="73" t="s">
        <v>21</v>
      </c>
      <c r="AA390" s="73" t="s">
        <v>21</v>
      </c>
      <c r="AB390" s="428"/>
      <c r="AC390" s="429"/>
      <c r="AD390" s="313"/>
      <c r="AE390" s="333" t="s">
        <v>181</v>
      </c>
      <c r="AF390" s="198"/>
      <c r="AG390" s="407"/>
      <c r="AH390" s="407"/>
      <c r="AI390" s="236" t="s">
        <v>21</v>
      </c>
    </row>
    <row r="391" spans="1:35" ht="15.75" customHeight="1">
      <c r="A391" s="69">
        <v>2</v>
      </c>
      <c r="B391" s="70">
        <v>16.29</v>
      </c>
      <c r="C391" s="79" t="s">
        <v>23</v>
      </c>
      <c r="D391" s="520" t="s">
        <v>65</v>
      </c>
      <c r="E391" s="430" t="s">
        <v>27</v>
      </c>
      <c r="F391" s="201">
        <v>38.052013047807101</v>
      </c>
      <c r="G391" s="201">
        <v>23.832666380123101</v>
      </c>
      <c r="H391" s="205" t="s">
        <v>34</v>
      </c>
      <c r="I391" s="219">
        <v>0</v>
      </c>
      <c r="J391" s="431"/>
      <c r="K391" s="52">
        <v>0</v>
      </c>
      <c r="L391" s="59"/>
      <c r="M391" s="65">
        <v>70</v>
      </c>
      <c r="N391" s="81" t="s">
        <v>21</v>
      </c>
      <c r="O391" s="73">
        <v>0</v>
      </c>
      <c r="P391" s="73">
        <v>0</v>
      </c>
      <c r="Q391" s="73">
        <v>0</v>
      </c>
      <c r="R391" s="70"/>
      <c r="S391" s="73">
        <v>1</v>
      </c>
      <c r="T391" s="73">
        <v>1</v>
      </c>
      <c r="U391" s="70"/>
      <c r="V391" s="81" t="s">
        <v>22</v>
      </c>
      <c r="W391" s="81" t="s">
        <v>21</v>
      </c>
      <c r="X391" s="81" t="s">
        <v>21</v>
      </c>
      <c r="Y391" s="82" t="s">
        <v>21</v>
      </c>
      <c r="Z391" s="208" t="s">
        <v>21</v>
      </c>
      <c r="AA391" s="208" t="s">
        <v>21</v>
      </c>
      <c r="AB391" s="208" t="s">
        <v>21</v>
      </c>
      <c r="AC391" s="271" t="s">
        <v>21</v>
      </c>
      <c r="AD391" s="313"/>
      <c r="AE391" s="333" t="s">
        <v>181</v>
      </c>
      <c r="AF391" s="198"/>
      <c r="AG391" s="407"/>
      <c r="AH391" s="407"/>
      <c r="AI391" s="236" t="s">
        <v>21</v>
      </c>
    </row>
    <row r="392" spans="1:35" s="199" customFormat="1" ht="15.75" customHeight="1">
      <c r="A392" s="200">
        <v>3</v>
      </c>
      <c r="B392" s="201">
        <v>41.38</v>
      </c>
      <c r="C392" s="202" t="s">
        <v>26</v>
      </c>
      <c r="D392" s="506" t="s">
        <v>65</v>
      </c>
      <c r="E392" s="434" t="s">
        <v>27</v>
      </c>
      <c r="F392" s="201">
        <v>38.051937953221</v>
      </c>
      <c r="G392" s="201">
        <v>23.832928747747399</v>
      </c>
      <c r="H392" s="205" t="s">
        <v>34</v>
      </c>
      <c r="I392" s="219">
        <v>0</v>
      </c>
      <c r="J392" s="432"/>
      <c r="K392" s="52">
        <v>0</v>
      </c>
      <c r="L392" s="70"/>
      <c r="M392" s="427">
        <v>70</v>
      </c>
      <c r="N392" s="208" t="s">
        <v>21</v>
      </c>
      <c r="O392" s="207">
        <v>0</v>
      </c>
      <c r="P392" s="207">
        <v>0</v>
      </c>
      <c r="Q392" s="207">
        <v>0</v>
      </c>
      <c r="R392" s="201"/>
      <c r="S392" s="207">
        <v>1</v>
      </c>
      <c r="T392" s="207">
        <v>1</v>
      </c>
      <c r="U392" s="201"/>
      <c r="V392" s="208" t="s">
        <v>22</v>
      </c>
      <c r="W392" s="208" t="s">
        <v>21</v>
      </c>
      <c r="X392" s="208" t="s">
        <v>21</v>
      </c>
      <c r="Y392" s="271" t="s">
        <v>21</v>
      </c>
      <c r="Z392" s="208" t="s">
        <v>21</v>
      </c>
      <c r="AA392" s="208" t="s">
        <v>21</v>
      </c>
      <c r="AB392" s="208" t="s">
        <v>21</v>
      </c>
      <c r="AC392" s="271" t="s">
        <v>21</v>
      </c>
      <c r="AD392" s="313"/>
      <c r="AE392" s="333" t="s">
        <v>181</v>
      </c>
      <c r="AF392" s="198"/>
      <c r="AG392" s="407"/>
      <c r="AH392" s="407"/>
      <c r="AI392" s="236" t="s">
        <v>21</v>
      </c>
    </row>
    <row r="393" spans="1:35" s="199" customFormat="1" ht="15.75" customHeight="1">
      <c r="A393" s="200"/>
      <c r="B393" s="201"/>
      <c r="C393" s="202" t="s">
        <v>198</v>
      </c>
      <c r="D393" s="506" t="s">
        <v>89</v>
      </c>
      <c r="E393" s="434" t="s">
        <v>27</v>
      </c>
      <c r="F393" s="201">
        <v>38.051937000000002</v>
      </c>
      <c r="G393" s="201">
        <v>23.83297</v>
      </c>
      <c r="H393" s="205" t="s">
        <v>34</v>
      </c>
      <c r="I393" s="219">
        <v>6.8</v>
      </c>
      <c r="J393" s="406"/>
      <c r="K393" s="52">
        <v>1.7</v>
      </c>
      <c r="L393" s="405"/>
      <c r="M393" s="272">
        <v>195</v>
      </c>
      <c r="N393" s="208" t="s">
        <v>21</v>
      </c>
      <c r="O393" s="207">
        <v>0</v>
      </c>
      <c r="P393" s="207">
        <v>0</v>
      </c>
      <c r="Q393" s="207">
        <v>1.4</v>
      </c>
      <c r="R393" s="201"/>
      <c r="S393" s="207">
        <v>0</v>
      </c>
      <c r="T393" s="207">
        <v>0</v>
      </c>
      <c r="U393" s="201"/>
      <c r="V393" s="208" t="s">
        <v>22</v>
      </c>
      <c r="W393" s="208" t="s">
        <v>21</v>
      </c>
      <c r="X393" s="208" t="s">
        <v>22</v>
      </c>
      <c r="Y393" s="271" t="s">
        <v>22</v>
      </c>
      <c r="Z393" s="208" t="s">
        <v>21</v>
      </c>
      <c r="AA393" s="208" t="s">
        <v>21</v>
      </c>
      <c r="AB393" s="208" t="s">
        <v>21</v>
      </c>
      <c r="AC393" s="271" t="s">
        <v>21</v>
      </c>
      <c r="AD393" s="313"/>
      <c r="AE393" s="333" t="s">
        <v>181</v>
      </c>
      <c r="AF393" s="198"/>
      <c r="AG393" s="494" t="s">
        <v>257</v>
      </c>
      <c r="AH393" s="407"/>
      <c r="AI393" s="482" t="s">
        <v>22</v>
      </c>
    </row>
    <row r="394" spans="1:35" s="198" customFormat="1" ht="15.75" customHeight="1">
      <c r="A394" s="200">
        <v>4</v>
      </c>
      <c r="B394" s="201">
        <v>49.81</v>
      </c>
      <c r="C394" s="202" t="s">
        <v>31</v>
      </c>
      <c r="D394" s="203" t="s">
        <v>19</v>
      </c>
      <c r="E394" s="204" t="s">
        <v>27</v>
      </c>
      <c r="F394" s="286">
        <v>38.051916304072698</v>
      </c>
      <c r="G394" s="286">
        <v>23.833015919538699</v>
      </c>
      <c r="H394" s="288" t="s">
        <v>22</v>
      </c>
      <c r="I394" s="433">
        <v>0</v>
      </c>
      <c r="J394" s="206"/>
      <c r="K394" s="52">
        <v>0</v>
      </c>
      <c r="L394" s="201"/>
      <c r="M394" s="272">
        <v>70</v>
      </c>
      <c r="N394" s="207" t="s">
        <v>21</v>
      </c>
      <c r="O394" s="207">
        <v>0</v>
      </c>
      <c r="P394" s="207">
        <v>1</v>
      </c>
      <c r="Q394" s="207">
        <v>2</v>
      </c>
      <c r="R394" s="201"/>
      <c r="S394" s="207">
        <v>0</v>
      </c>
      <c r="T394" s="207">
        <v>0</v>
      </c>
      <c r="U394" s="201"/>
      <c r="V394" s="208" t="s">
        <v>22</v>
      </c>
      <c r="W394" s="208" t="s">
        <v>22</v>
      </c>
      <c r="X394" s="208" t="s">
        <v>21</v>
      </c>
      <c r="Y394" s="271" t="s">
        <v>21</v>
      </c>
      <c r="Z394" s="208" t="s">
        <v>21</v>
      </c>
      <c r="AA394" s="208" t="s">
        <v>21</v>
      </c>
      <c r="AB394" s="208" t="s">
        <v>21</v>
      </c>
      <c r="AC394" s="271" t="s">
        <v>21</v>
      </c>
      <c r="AD394" s="313"/>
      <c r="AE394" s="333" t="s">
        <v>181</v>
      </c>
      <c r="AG394" s="407"/>
      <c r="AH394" s="407"/>
      <c r="AI394" s="236" t="s">
        <v>21</v>
      </c>
    </row>
    <row r="395" spans="1:35" ht="15.75" customHeight="1">
      <c r="A395" s="20"/>
      <c r="B395" s="21"/>
      <c r="C395" s="22"/>
      <c r="D395" s="21"/>
      <c r="E395" s="21"/>
      <c r="F395" s="21"/>
      <c r="G395" s="21"/>
      <c r="H395" s="22"/>
      <c r="I395" s="21"/>
      <c r="J395" s="21"/>
      <c r="K395" s="21"/>
      <c r="L395" s="21"/>
      <c r="M395" s="22"/>
      <c r="N395" s="22"/>
      <c r="O395" s="22"/>
      <c r="P395" s="21"/>
      <c r="Q395" s="21"/>
      <c r="R395" s="21"/>
      <c r="S395" s="21"/>
      <c r="T395" s="21"/>
      <c r="U395" s="21"/>
      <c r="V395" s="21"/>
      <c r="W395" s="21"/>
      <c r="X395" s="22"/>
      <c r="Y395" s="22"/>
      <c r="Z395" s="22"/>
      <c r="AA395" s="22"/>
      <c r="AB395" s="22"/>
      <c r="AC395" s="247"/>
      <c r="AD395" s="247"/>
    </row>
    <row r="396" spans="1:35" ht="15.75" customHeight="1">
      <c r="A396" s="485" t="s">
        <v>258</v>
      </c>
      <c r="B396" s="444"/>
      <c r="C396" s="444"/>
      <c r="D396" s="444"/>
      <c r="E396" s="446"/>
      <c r="F396" s="21"/>
      <c r="G396" s="21"/>
      <c r="H396" s="22"/>
      <c r="I396" s="21"/>
      <c r="J396" s="21"/>
      <c r="K396" s="21"/>
      <c r="L396" s="21"/>
      <c r="M396" s="21"/>
      <c r="N396" s="22"/>
      <c r="O396" s="22"/>
      <c r="P396" s="21"/>
      <c r="Q396" s="21"/>
      <c r="R396" s="21"/>
      <c r="S396" s="21"/>
      <c r="T396" s="21"/>
      <c r="U396" s="21"/>
      <c r="V396" s="21"/>
      <c r="W396" s="21"/>
      <c r="X396" s="22"/>
      <c r="Y396" s="22"/>
      <c r="Z396" s="22"/>
      <c r="AA396" s="22"/>
      <c r="AB396" s="22"/>
      <c r="AC396" s="247"/>
      <c r="AD396" s="247"/>
    </row>
    <row r="397" spans="1:35" s="236" customFormat="1">
      <c r="A397" s="219">
        <v>1</v>
      </c>
      <c r="B397" s="241">
        <v>0</v>
      </c>
      <c r="C397" s="212" t="s">
        <v>18</v>
      </c>
      <c r="D397" s="212" t="s">
        <v>19</v>
      </c>
      <c r="E397" s="235" t="s">
        <v>20</v>
      </c>
      <c r="F397" s="236">
        <v>38.0519563830754</v>
      </c>
      <c r="G397" s="236">
        <v>23.833064508071701</v>
      </c>
      <c r="H397" s="234" t="s">
        <v>22</v>
      </c>
      <c r="I397" s="52">
        <v>0</v>
      </c>
      <c r="J397" s="237"/>
      <c r="K397" s="52">
        <v>0</v>
      </c>
      <c r="L397" s="219"/>
      <c r="M397" s="218"/>
      <c r="N397" s="219" t="s">
        <v>21</v>
      </c>
      <c r="O397" s="219">
        <v>0</v>
      </c>
      <c r="P397" s="219">
        <v>1</v>
      </c>
      <c r="Q397" s="219">
        <v>2</v>
      </c>
      <c r="R397" s="219"/>
      <c r="S397" s="219">
        <v>0</v>
      </c>
      <c r="T397" s="219">
        <v>0</v>
      </c>
      <c r="U397" s="219"/>
      <c r="V397" s="218"/>
      <c r="W397" s="220" t="s">
        <v>22</v>
      </c>
      <c r="X397" s="220" t="s">
        <v>22</v>
      </c>
      <c r="Y397" s="220" t="s">
        <v>22</v>
      </c>
      <c r="Z397" s="220" t="s">
        <v>22</v>
      </c>
      <c r="AA397" s="220" t="s">
        <v>22</v>
      </c>
      <c r="AB397" s="218"/>
      <c r="AC397" s="218"/>
      <c r="AD397" s="228"/>
      <c r="AE397" s="333" t="s">
        <v>181</v>
      </c>
      <c r="AG397" s="494" t="s">
        <v>259</v>
      </c>
      <c r="AH397" s="407"/>
      <c r="AI397" s="236" t="s">
        <v>21</v>
      </c>
    </row>
    <row r="398" spans="1:35" s="236" customFormat="1">
      <c r="A398" s="219">
        <v>2</v>
      </c>
      <c r="B398" s="241">
        <v>20.97</v>
      </c>
      <c r="C398" s="212" t="s">
        <v>23</v>
      </c>
      <c r="D398" s="282" t="s">
        <v>65</v>
      </c>
      <c r="E398" s="235" t="s">
        <v>25</v>
      </c>
      <c r="F398" s="236">
        <v>38.051884855513201</v>
      </c>
      <c r="G398" s="236">
        <v>23.833269843063</v>
      </c>
      <c r="H398" s="219" t="s">
        <v>34</v>
      </c>
      <c r="I398" s="52">
        <v>0</v>
      </c>
      <c r="J398" s="237"/>
      <c r="K398" s="52">
        <v>0</v>
      </c>
      <c r="L398" s="219"/>
      <c r="M398" s="219">
        <v>100</v>
      </c>
      <c r="N398" s="220" t="s">
        <v>21</v>
      </c>
      <c r="O398" s="219">
        <v>0</v>
      </c>
      <c r="P398" s="219">
        <v>0</v>
      </c>
      <c r="Q398" s="219">
        <v>0</v>
      </c>
      <c r="R398" s="219"/>
      <c r="S398" s="219">
        <v>1</v>
      </c>
      <c r="T398" s="219">
        <v>1</v>
      </c>
      <c r="U398" s="219"/>
      <c r="V398" s="220" t="s">
        <v>22</v>
      </c>
      <c r="W398" s="219" t="s">
        <v>21</v>
      </c>
      <c r="X398" s="220" t="s">
        <v>22</v>
      </c>
      <c r="Y398" s="220" t="s">
        <v>22</v>
      </c>
      <c r="Z398" s="219" t="s">
        <v>21</v>
      </c>
      <c r="AA398" s="219" t="s">
        <v>21</v>
      </c>
      <c r="AB398" s="220" t="s">
        <v>21</v>
      </c>
      <c r="AC398" s="219" t="s">
        <v>21</v>
      </c>
      <c r="AD398" s="228"/>
      <c r="AE398" s="333" t="s">
        <v>181</v>
      </c>
      <c r="AG398" s="407"/>
      <c r="AH398" s="407"/>
      <c r="AI398" s="236" t="s">
        <v>21</v>
      </c>
    </row>
    <row r="399" spans="1:35" s="236" customFormat="1">
      <c r="A399" s="219"/>
      <c r="B399" s="241"/>
      <c r="C399" s="238" t="s">
        <v>198</v>
      </c>
      <c r="D399" s="282" t="s">
        <v>260</v>
      </c>
      <c r="E399" s="235" t="s">
        <v>25</v>
      </c>
      <c r="F399" s="407">
        <v>38.051814999999998</v>
      </c>
      <c r="G399" s="407">
        <v>23.833555</v>
      </c>
      <c r="H399" s="220" t="s">
        <v>21</v>
      </c>
      <c r="I399" s="52">
        <v>0</v>
      </c>
      <c r="J399" s="237"/>
      <c r="K399" s="52">
        <v>0</v>
      </c>
      <c r="L399" s="219"/>
      <c r="M399" s="218"/>
      <c r="N399" s="220" t="s">
        <v>21</v>
      </c>
      <c r="O399" s="219">
        <v>0</v>
      </c>
      <c r="P399" s="219">
        <v>0</v>
      </c>
      <c r="Q399" s="219">
        <v>0</v>
      </c>
      <c r="R399" s="219"/>
      <c r="S399" s="219">
        <v>0</v>
      </c>
      <c r="T399" s="219">
        <v>0</v>
      </c>
      <c r="U399" s="219"/>
      <c r="V399" s="220" t="s">
        <v>21</v>
      </c>
      <c r="W399" s="220" t="s">
        <v>21</v>
      </c>
      <c r="X399" s="220" t="s">
        <v>22</v>
      </c>
      <c r="Y399" s="220" t="s">
        <v>22</v>
      </c>
      <c r="Z399" s="220" t="s">
        <v>21</v>
      </c>
      <c r="AA399" s="220" t="s">
        <v>21</v>
      </c>
      <c r="AB399" s="220" t="s">
        <v>21</v>
      </c>
      <c r="AC399" s="220" t="s">
        <v>21</v>
      </c>
      <c r="AD399" s="228"/>
      <c r="AE399" s="333" t="s">
        <v>181</v>
      </c>
      <c r="AG399" s="408" t="s">
        <v>261</v>
      </c>
      <c r="AH399" s="407"/>
      <c r="AI399" s="236" t="s">
        <v>21</v>
      </c>
    </row>
    <row r="400" spans="1:35" s="236" customFormat="1" ht="15.75" customHeight="1">
      <c r="A400" s="219">
        <v>3</v>
      </c>
      <c r="B400" s="242">
        <v>57.97</v>
      </c>
      <c r="C400" s="212" t="s">
        <v>26</v>
      </c>
      <c r="D400" s="212" t="s">
        <v>19</v>
      </c>
      <c r="E400" s="235" t="s">
        <v>25</v>
      </c>
      <c r="F400" s="236">
        <v>38.051786642180602</v>
      </c>
      <c r="G400" s="236">
        <v>23.833680891590902</v>
      </c>
      <c r="H400" s="219" t="s">
        <v>21</v>
      </c>
      <c r="I400" s="52">
        <v>0</v>
      </c>
      <c r="J400" s="237"/>
      <c r="K400" s="52">
        <v>0</v>
      </c>
      <c r="L400" s="219"/>
      <c r="M400" s="219">
        <v>100</v>
      </c>
      <c r="N400" s="219" t="s">
        <v>21</v>
      </c>
      <c r="O400" s="219">
        <v>0</v>
      </c>
      <c r="P400" s="219">
        <v>0</v>
      </c>
      <c r="Q400" s="219">
        <v>0</v>
      </c>
      <c r="R400" s="219"/>
      <c r="S400" s="219">
        <v>0</v>
      </c>
      <c r="T400" s="219">
        <v>0</v>
      </c>
      <c r="U400" s="219"/>
      <c r="V400" s="219" t="s">
        <v>22</v>
      </c>
      <c r="W400" s="219" t="s">
        <v>21</v>
      </c>
      <c r="X400" s="219" t="s">
        <v>22</v>
      </c>
      <c r="Y400" s="219" t="s">
        <v>22</v>
      </c>
      <c r="Z400" s="219" t="s">
        <v>21</v>
      </c>
      <c r="AA400" s="219" t="s">
        <v>21</v>
      </c>
      <c r="AB400" s="220" t="s">
        <v>21</v>
      </c>
      <c r="AC400" s="219" t="s">
        <v>21</v>
      </c>
      <c r="AD400" s="228"/>
      <c r="AE400" s="333" t="s">
        <v>181</v>
      </c>
      <c r="AG400" s="407"/>
      <c r="AH400" s="407"/>
      <c r="AI400" s="236" t="s">
        <v>21</v>
      </c>
    </row>
    <row r="401" spans="1:35" s="236" customFormat="1" ht="15.75" customHeight="1">
      <c r="A401" s="219">
        <v>4</v>
      </c>
      <c r="B401" s="241">
        <v>63.54</v>
      </c>
      <c r="C401" s="220" t="s">
        <v>31</v>
      </c>
      <c r="D401" s="212" t="s">
        <v>19</v>
      </c>
      <c r="E401" s="235" t="s">
        <v>25</v>
      </c>
      <c r="F401" s="219">
        <v>38.051783474005497</v>
      </c>
      <c r="G401" s="219">
        <v>23.833745935163499</v>
      </c>
      <c r="H401" s="220" t="s">
        <v>21</v>
      </c>
      <c r="I401" s="52">
        <v>0</v>
      </c>
      <c r="J401" s="219"/>
      <c r="K401" s="52">
        <v>0</v>
      </c>
      <c r="L401" s="219"/>
      <c r="M401" s="218"/>
      <c r="N401" s="219" t="s">
        <v>21</v>
      </c>
      <c r="O401" s="219">
        <v>0</v>
      </c>
      <c r="P401" s="219">
        <v>0</v>
      </c>
      <c r="Q401" s="219">
        <v>0</v>
      </c>
      <c r="R401" s="219"/>
      <c r="S401" s="219">
        <v>0</v>
      </c>
      <c r="T401" s="219">
        <v>0</v>
      </c>
      <c r="U401" s="219"/>
      <c r="V401" s="218"/>
      <c r="W401" s="220" t="s">
        <v>21</v>
      </c>
      <c r="X401" s="218"/>
      <c r="Y401" s="218"/>
      <c r="Z401" s="219" t="s">
        <v>21</v>
      </c>
      <c r="AA401" s="219" t="s">
        <v>21</v>
      </c>
      <c r="AB401" s="218"/>
      <c r="AC401" s="218"/>
      <c r="AD401" s="228"/>
      <c r="AE401" s="333" t="s">
        <v>181</v>
      </c>
      <c r="AG401" s="407"/>
      <c r="AH401" s="407"/>
      <c r="AI401" s="236" t="s">
        <v>21</v>
      </c>
    </row>
    <row r="402" spans="1:35" s="236" customFormat="1" ht="15.75" customHeight="1">
      <c r="A402" s="219">
        <v>5</v>
      </c>
      <c r="B402" s="241">
        <v>70.2</v>
      </c>
      <c r="C402" s="220" t="s">
        <v>33</v>
      </c>
      <c r="D402" s="407" t="s">
        <v>119</v>
      </c>
      <c r="E402" s="235" t="s">
        <v>25</v>
      </c>
      <c r="F402" s="219">
        <v>38.051767105103302</v>
      </c>
      <c r="G402" s="219">
        <v>23.833822378118999</v>
      </c>
      <c r="H402" s="219" t="s">
        <v>21</v>
      </c>
      <c r="I402" s="52">
        <v>0</v>
      </c>
      <c r="J402" s="219"/>
      <c r="K402" s="52">
        <v>0</v>
      </c>
      <c r="L402" s="219"/>
      <c r="M402" s="219">
        <v>100</v>
      </c>
      <c r="N402" s="220" t="s">
        <v>21</v>
      </c>
      <c r="O402" s="219">
        <v>0</v>
      </c>
      <c r="P402" s="219">
        <v>0</v>
      </c>
      <c r="Q402" s="219">
        <v>0</v>
      </c>
      <c r="R402" s="219"/>
      <c r="S402" s="219">
        <v>0</v>
      </c>
      <c r="T402" s="219">
        <v>0</v>
      </c>
      <c r="U402" s="219"/>
      <c r="V402" s="219" t="s">
        <v>21</v>
      </c>
      <c r="W402" s="220" t="s">
        <v>21</v>
      </c>
      <c r="X402" s="219" t="s">
        <v>22</v>
      </c>
      <c r="Y402" s="219" t="s">
        <v>22</v>
      </c>
      <c r="Z402" s="219" t="s">
        <v>21</v>
      </c>
      <c r="AA402" s="219" t="s">
        <v>21</v>
      </c>
      <c r="AB402" s="219" t="s">
        <v>21</v>
      </c>
      <c r="AC402" s="219" t="s">
        <v>21</v>
      </c>
      <c r="AD402" s="228"/>
      <c r="AE402" s="333" t="s">
        <v>181</v>
      </c>
      <c r="AG402" s="407"/>
      <c r="AH402" s="407"/>
      <c r="AI402" s="236" t="s">
        <v>21</v>
      </c>
    </row>
    <row r="403" spans="1:35" s="236" customFormat="1" ht="15.75" customHeight="1">
      <c r="A403" s="219">
        <v>6</v>
      </c>
      <c r="B403" s="241">
        <v>78.41</v>
      </c>
      <c r="C403" s="220" t="s">
        <v>64</v>
      </c>
      <c r="D403" s="282" t="s">
        <v>120</v>
      </c>
      <c r="E403" s="235" t="s">
        <v>25</v>
      </c>
      <c r="F403" s="219">
        <v>38.051754432402298</v>
      </c>
      <c r="G403" s="219">
        <v>23.833909549910199</v>
      </c>
      <c r="H403" s="220" t="s">
        <v>21</v>
      </c>
      <c r="I403" s="52">
        <v>0</v>
      </c>
      <c r="J403" s="219"/>
      <c r="K403" s="52">
        <v>0</v>
      </c>
      <c r="L403" s="219"/>
      <c r="M403" s="218"/>
      <c r="N403" s="219" t="s">
        <v>21</v>
      </c>
      <c r="O403" s="219">
        <v>0</v>
      </c>
      <c r="P403" s="219">
        <v>0</v>
      </c>
      <c r="Q403" s="219">
        <v>0</v>
      </c>
      <c r="R403" s="219"/>
      <c r="S403" s="219">
        <v>0</v>
      </c>
      <c r="T403" s="219">
        <v>0</v>
      </c>
      <c r="U403" s="219"/>
      <c r="V403" s="218"/>
      <c r="W403" s="220" t="s">
        <v>21</v>
      </c>
      <c r="X403" s="218"/>
      <c r="Y403" s="218"/>
      <c r="Z403" s="219" t="s">
        <v>21</v>
      </c>
      <c r="AA403" s="219" t="s">
        <v>21</v>
      </c>
      <c r="AB403" s="218"/>
      <c r="AC403" s="218"/>
      <c r="AD403" s="228"/>
      <c r="AE403" s="333" t="s">
        <v>181</v>
      </c>
      <c r="AG403" s="407"/>
      <c r="AH403" s="407"/>
      <c r="AI403" s="236" t="s">
        <v>21</v>
      </c>
    </row>
    <row r="404" spans="1:35" s="236" customFormat="1" ht="15.75" customHeight="1">
      <c r="A404" s="219">
        <v>7</v>
      </c>
      <c r="B404" s="241">
        <v>96.82</v>
      </c>
      <c r="C404" s="220" t="s">
        <v>66</v>
      </c>
      <c r="D404" s="407" t="s">
        <v>65</v>
      </c>
      <c r="E404" s="235" t="s">
        <v>25</v>
      </c>
      <c r="F404" s="219">
        <v>38.051724489486602</v>
      </c>
      <c r="G404" s="219">
        <v>23.834119951556001</v>
      </c>
      <c r="H404" s="220" t="s">
        <v>34</v>
      </c>
      <c r="I404" s="52">
        <v>0</v>
      </c>
      <c r="J404" s="219"/>
      <c r="K404" s="52">
        <v>0</v>
      </c>
      <c r="L404" s="219"/>
      <c r="M404" s="219">
        <v>100</v>
      </c>
      <c r="N404" s="220" t="s">
        <v>21</v>
      </c>
      <c r="O404" s="219">
        <v>0</v>
      </c>
      <c r="P404" s="219">
        <v>0</v>
      </c>
      <c r="Q404" s="219">
        <v>0</v>
      </c>
      <c r="R404" s="219"/>
      <c r="S404" s="219">
        <v>1</v>
      </c>
      <c r="T404" s="219">
        <v>1</v>
      </c>
      <c r="U404" s="219"/>
      <c r="V404" s="220" t="s">
        <v>21</v>
      </c>
      <c r="W404" s="220" t="s">
        <v>21</v>
      </c>
      <c r="X404" s="219" t="s">
        <v>21</v>
      </c>
      <c r="Y404" s="220" t="s">
        <v>21</v>
      </c>
      <c r="Z404" s="219" t="s">
        <v>21</v>
      </c>
      <c r="AA404" s="219" t="s">
        <v>21</v>
      </c>
      <c r="AB404" s="219" t="s">
        <v>21</v>
      </c>
      <c r="AC404" s="219" t="s">
        <v>21</v>
      </c>
      <c r="AD404" s="228"/>
      <c r="AE404" s="333" t="s">
        <v>181</v>
      </c>
      <c r="AG404" s="407"/>
      <c r="AH404" s="407"/>
      <c r="AI404" s="236" t="s">
        <v>21</v>
      </c>
    </row>
    <row r="405" spans="1:35" s="236" customFormat="1" ht="15.75" customHeight="1">
      <c r="A405" s="219">
        <v>8</v>
      </c>
      <c r="B405" s="241">
        <v>113.9</v>
      </c>
      <c r="C405" s="220" t="s">
        <v>67</v>
      </c>
      <c r="D405" s="504" t="s">
        <v>65</v>
      </c>
      <c r="E405" s="235" t="s">
        <v>25</v>
      </c>
      <c r="F405" s="219">
        <v>38.051696503919302</v>
      </c>
      <c r="G405" s="219">
        <v>23.8343103883923</v>
      </c>
      <c r="H405" s="220" t="s">
        <v>34</v>
      </c>
      <c r="I405" s="52">
        <v>0</v>
      </c>
      <c r="J405" s="219"/>
      <c r="K405" s="52">
        <v>0</v>
      </c>
      <c r="L405" s="219"/>
      <c r="M405" s="219">
        <v>100</v>
      </c>
      <c r="N405" s="220" t="s">
        <v>21</v>
      </c>
      <c r="O405" s="219">
        <v>0</v>
      </c>
      <c r="P405" s="219">
        <v>0</v>
      </c>
      <c r="Q405" s="219">
        <v>0</v>
      </c>
      <c r="R405" s="219"/>
      <c r="S405" s="219">
        <v>1</v>
      </c>
      <c r="T405" s="219">
        <v>1</v>
      </c>
      <c r="U405" s="219"/>
      <c r="V405" s="219" t="s">
        <v>21</v>
      </c>
      <c r="W405" s="220" t="s">
        <v>21</v>
      </c>
      <c r="X405" s="219" t="s">
        <v>21</v>
      </c>
      <c r="Y405" s="220" t="s">
        <v>21</v>
      </c>
      <c r="Z405" s="219" t="s">
        <v>21</v>
      </c>
      <c r="AA405" s="219" t="s">
        <v>21</v>
      </c>
      <c r="AB405" s="219" t="s">
        <v>21</v>
      </c>
      <c r="AC405" s="219" t="s">
        <v>21</v>
      </c>
      <c r="AD405" s="228"/>
      <c r="AE405" s="333" t="s">
        <v>181</v>
      </c>
      <c r="AG405" s="407"/>
      <c r="AH405" s="407"/>
      <c r="AI405" s="236" t="s">
        <v>21</v>
      </c>
    </row>
    <row r="406" spans="1:35" s="246" customFormat="1" ht="15.75" customHeight="1">
      <c r="A406" s="219"/>
      <c r="B406" s="241"/>
      <c r="C406" s="397" t="s">
        <v>198</v>
      </c>
      <c r="D406" s="504" t="s">
        <v>89</v>
      </c>
      <c r="E406" s="235" t="s">
        <v>25</v>
      </c>
      <c r="F406" s="410">
        <v>38.051698000000002</v>
      </c>
      <c r="G406" s="410">
        <v>23.834408</v>
      </c>
      <c r="H406" s="220" t="s">
        <v>21</v>
      </c>
      <c r="I406" s="409">
        <v>3.2</v>
      </c>
      <c r="J406" s="219"/>
      <c r="K406" s="409">
        <v>0.8</v>
      </c>
      <c r="L406" s="219"/>
      <c r="M406" s="219">
        <v>100</v>
      </c>
      <c r="N406" s="220" t="s">
        <v>21</v>
      </c>
      <c r="O406" s="219">
        <v>0</v>
      </c>
      <c r="P406" s="219">
        <v>0</v>
      </c>
      <c r="Q406" s="219">
        <v>0</v>
      </c>
      <c r="R406" s="219"/>
      <c r="S406" s="219">
        <v>0</v>
      </c>
      <c r="T406" s="219">
        <v>0</v>
      </c>
      <c r="U406" s="219"/>
      <c r="V406" s="220" t="s">
        <v>21</v>
      </c>
      <c r="W406" s="220" t="s">
        <v>21</v>
      </c>
      <c r="X406" s="220" t="s">
        <v>22</v>
      </c>
      <c r="Y406" s="220" t="s">
        <v>22</v>
      </c>
      <c r="Z406" s="220" t="s">
        <v>21</v>
      </c>
      <c r="AA406" s="220" t="s">
        <v>21</v>
      </c>
      <c r="AB406" s="220" t="s">
        <v>21</v>
      </c>
      <c r="AC406" s="220" t="s">
        <v>21</v>
      </c>
      <c r="AD406" s="228"/>
      <c r="AE406" s="333" t="s">
        <v>181</v>
      </c>
      <c r="AF406" s="236"/>
      <c r="AG406" s="408" t="s">
        <v>262</v>
      </c>
      <c r="AH406" s="407"/>
      <c r="AI406" s="482" t="s">
        <v>22</v>
      </c>
    </row>
    <row r="407" spans="1:35" s="246" customFormat="1" ht="15.75" customHeight="1">
      <c r="A407" s="219">
        <v>9</v>
      </c>
      <c r="B407" s="241">
        <v>150.83000000000001</v>
      </c>
      <c r="C407" s="220" t="s">
        <v>68</v>
      </c>
      <c r="D407" s="212" t="s">
        <v>19</v>
      </c>
      <c r="E407" s="235" t="s">
        <v>25</v>
      </c>
      <c r="F407" s="319">
        <v>38.0516711584904</v>
      </c>
      <c r="G407" s="319">
        <v>23.834725460235202</v>
      </c>
      <c r="H407" s="220" t="s">
        <v>21</v>
      </c>
      <c r="I407" s="320">
        <v>0</v>
      </c>
      <c r="J407" s="219"/>
      <c r="K407" s="320">
        <v>0</v>
      </c>
      <c r="L407" s="219"/>
      <c r="M407" s="219">
        <v>100</v>
      </c>
      <c r="N407" s="219" t="s">
        <v>21</v>
      </c>
      <c r="O407" s="219">
        <v>0</v>
      </c>
      <c r="P407" s="219">
        <v>0</v>
      </c>
      <c r="Q407" s="219">
        <v>0</v>
      </c>
      <c r="R407" s="219"/>
      <c r="S407" s="219">
        <v>0</v>
      </c>
      <c r="T407" s="219">
        <v>0</v>
      </c>
      <c r="U407" s="219"/>
      <c r="V407" s="220" t="s">
        <v>21</v>
      </c>
      <c r="W407" s="220" t="s">
        <v>21</v>
      </c>
      <c r="X407" s="219" t="s">
        <v>22</v>
      </c>
      <c r="Y407" s="220" t="s">
        <v>22</v>
      </c>
      <c r="Z407" s="219" t="s">
        <v>21</v>
      </c>
      <c r="AA407" s="219" t="s">
        <v>21</v>
      </c>
      <c r="AB407" s="219" t="s">
        <v>21</v>
      </c>
      <c r="AC407" s="219" t="s">
        <v>21</v>
      </c>
      <c r="AD407" s="228"/>
      <c r="AE407" s="333" t="s">
        <v>181</v>
      </c>
      <c r="AF407" s="236"/>
      <c r="AG407" s="407"/>
      <c r="AH407" s="407"/>
      <c r="AI407" s="236" t="s">
        <v>21</v>
      </c>
    </row>
    <row r="408" spans="1:35" s="248" customFormat="1" ht="15.75" customHeight="1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  <c r="AD408" s="247"/>
      <c r="AG408" s="470"/>
      <c r="AH408" s="470"/>
    </row>
    <row r="409" spans="1:35" s="236" customFormat="1" ht="15.75" customHeight="1">
      <c r="A409" s="207">
        <v>1</v>
      </c>
      <c r="B409" s="207">
        <v>0</v>
      </c>
      <c r="C409" s="229" t="s">
        <v>18</v>
      </c>
      <c r="D409" s="229" t="s">
        <v>19</v>
      </c>
      <c r="E409" s="239" t="s">
        <v>27</v>
      </c>
      <c r="F409" s="207">
        <v>38.051895328125802</v>
      </c>
      <c r="G409" s="207">
        <v>23.833071496921299</v>
      </c>
      <c r="H409" s="205" t="s">
        <v>21</v>
      </c>
      <c r="I409" s="52">
        <v>0</v>
      </c>
      <c r="J409" s="240"/>
      <c r="K409" s="52">
        <v>0</v>
      </c>
      <c r="L409" s="207"/>
      <c r="M409" s="231"/>
      <c r="N409" s="207" t="s">
        <v>21</v>
      </c>
      <c r="O409" s="207">
        <v>0</v>
      </c>
      <c r="P409" s="207">
        <v>0</v>
      </c>
      <c r="Q409" s="207">
        <v>0</v>
      </c>
      <c r="R409" s="207"/>
      <c r="S409" s="207">
        <v>0</v>
      </c>
      <c r="T409" s="207">
        <v>0</v>
      </c>
      <c r="U409" s="207"/>
      <c r="V409" s="231"/>
      <c r="W409" s="208" t="s">
        <v>21</v>
      </c>
      <c r="X409" s="231"/>
      <c r="Y409" s="231"/>
      <c r="Z409" s="207" t="s">
        <v>21</v>
      </c>
      <c r="AA409" s="207" t="s">
        <v>21</v>
      </c>
      <c r="AB409" s="231"/>
      <c r="AC409" s="275"/>
      <c r="AD409" s="228"/>
      <c r="AE409" s="333" t="s">
        <v>181</v>
      </c>
      <c r="AG409" s="407"/>
      <c r="AH409" s="407"/>
    </row>
    <row r="410" spans="1:35" s="236" customFormat="1" ht="15.75" customHeight="1">
      <c r="A410" s="207">
        <v>2</v>
      </c>
      <c r="B410" s="207">
        <v>19.38</v>
      </c>
      <c r="C410" s="202" t="s">
        <v>23</v>
      </c>
      <c r="D410" s="506" t="s">
        <v>65</v>
      </c>
      <c r="E410" s="239" t="s">
        <v>27</v>
      </c>
      <c r="F410" s="207">
        <v>38.051835660911401</v>
      </c>
      <c r="G410" s="207">
        <v>23.833270650940701</v>
      </c>
      <c r="H410" s="205" t="s">
        <v>34</v>
      </c>
      <c r="I410" s="52">
        <v>0</v>
      </c>
      <c r="J410" s="240"/>
      <c r="K410" s="52">
        <v>0</v>
      </c>
      <c r="L410" s="207"/>
      <c r="M410" s="207">
        <v>100</v>
      </c>
      <c r="N410" s="207" t="s">
        <v>21</v>
      </c>
      <c r="O410" s="207">
        <v>0</v>
      </c>
      <c r="P410" s="207">
        <v>0</v>
      </c>
      <c r="Q410" s="207">
        <v>0</v>
      </c>
      <c r="R410" s="207"/>
      <c r="S410" s="207">
        <v>1</v>
      </c>
      <c r="T410" s="207">
        <v>1</v>
      </c>
      <c r="U410" s="207"/>
      <c r="V410" s="208" t="s">
        <v>21</v>
      </c>
      <c r="W410" s="208" t="s">
        <v>21</v>
      </c>
      <c r="X410" s="208" t="s">
        <v>21</v>
      </c>
      <c r="Y410" s="208" t="s">
        <v>21</v>
      </c>
      <c r="Z410" s="208" t="s">
        <v>21</v>
      </c>
      <c r="AA410" s="208" t="s">
        <v>21</v>
      </c>
      <c r="AB410" s="208" t="s">
        <v>21</v>
      </c>
      <c r="AC410" s="271" t="s">
        <v>21</v>
      </c>
      <c r="AD410" s="228"/>
      <c r="AE410" s="333" t="s">
        <v>181</v>
      </c>
      <c r="AG410" s="407"/>
      <c r="AH410" s="407"/>
    </row>
    <row r="411" spans="1:35" s="248" customFormat="1" ht="15.75" customHeight="1">
      <c r="A411" s="207"/>
      <c r="B411" s="207"/>
      <c r="C411" s="202" t="s">
        <v>198</v>
      </c>
      <c r="D411" s="506" t="s">
        <v>89</v>
      </c>
      <c r="E411" s="239" t="s">
        <v>27</v>
      </c>
      <c r="F411" s="411">
        <v>38.051811999999998</v>
      </c>
      <c r="G411" s="411">
        <v>23.833318999999999</v>
      </c>
      <c r="H411" s="205" t="s">
        <v>21</v>
      </c>
      <c r="I411" s="52">
        <v>2.1</v>
      </c>
      <c r="J411" s="240"/>
      <c r="K411" s="52">
        <v>0</v>
      </c>
      <c r="L411" s="207"/>
      <c r="M411" s="208" t="s">
        <v>739</v>
      </c>
      <c r="N411" s="208" t="s">
        <v>21</v>
      </c>
      <c r="O411" s="207">
        <v>0</v>
      </c>
      <c r="P411" s="207">
        <v>0</v>
      </c>
      <c r="Q411" s="207">
        <v>0</v>
      </c>
      <c r="R411" s="207"/>
      <c r="S411" s="207">
        <v>0</v>
      </c>
      <c r="T411" s="207">
        <v>0</v>
      </c>
      <c r="U411" s="207"/>
      <c r="V411" s="208" t="s">
        <v>21</v>
      </c>
      <c r="W411" s="208" t="s">
        <v>21</v>
      </c>
      <c r="X411" s="208" t="s">
        <v>22</v>
      </c>
      <c r="Y411" s="208" t="s">
        <v>22</v>
      </c>
      <c r="Z411" s="208" t="s">
        <v>21</v>
      </c>
      <c r="AA411" s="208" t="s">
        <v>21</v>
      </c>
      <c r="AB411" s="208" t="s">
        <v>21</v>
      </c>
      <c r="AC411" s="271" t="s">
        <v>21</v>
      </c>
      <c r="AD411" s="228"/>
      <c r="AE411" s="333" t="s">
        <v>181</v>
      </c>
      <c r="AF411" s="236"/>
      <c r="AG411" s="408" t="s">
        <v>263</v>
      </c>
      <c r="AH411" s="407"/>
      <c r="AI411" s="482" t="s">
        <v>22</v>
      </c>
    </row>
    <row r="412" spans="1:35">
      <c r="A412" s="198"/>
      <c r="B412" s="236">
        <v>29.77</v>
      </c>
      <c r="C412" s="202" t="s">
        <v>26</v>
      </c>
      <c r="D412" s="407" t="s">
        <v>121</v>
      </c>
      <c r="E412" s="239" t="s">
        <v>27</v>
      </c>
      <c r="F412" s="236">
        <v>38.051790778459797</v>
      </c>
      <c r="G412" s="236">
        <v>23.8333826331653</v>
      </c>
      <c r="H412" s="236" t="s">
        <v>21</v>
      </c>
      <c r="I412" s="52">
        <v>0</v>
      </c>
      <c r="J412" s="198"/>
      <c r="K412" s="52">
        <v>0</v>
      </c>
      <c r="L412" s="198"/>
      <c r="M412" s="207">
        <v>100</v>
      </c>
      <c r="N412" s="207" t="s">
        <v>21</v>
      </c>
      <c r="O412" s="207">
        <v>0</v>
      </c>
      <c r="P412" s="207">
        <v>0</v>
      </c>
      <c r="Q412" s="207">
        <v>0</v>
      </c>
      <c r="R412" s="207"/>
      <c r="S412" s="207">
        <v>0</v>
      </c>
      <c r="T412" s="207">
        <v>0</v>
      </c>
      <c r="U412" s="207"/>
      <c r="V412" s="208" t="s">
        <v>21</v>
      </c>
      <c r="W412" s="208" t="s">
        <v>21</v>
      </c>
      <c r="X412" s="208" t="s">
        <v>21</v>
      </c>
      <c r="Y412" s="208" t="s">
        <v>21</v>
      </c>
      <c r="Z412" s="208" t="s">
        <v>21</v>
      </c>
      <c r="AA412" s="208" t="s">
        <v>21</v>
      </c>
      <c r="AB412" s="208" t="s">
        <v>21</v>
      </c>
      <c r="AC412" s="271" t="s">
        <v>21</v>
      </c>
      <c r="AD412" s="198"/>
      <c r="AE412" s="333" t="s">
        <v>181</v>
      </c>
      <c r="AF412" s="198"/>
      <c r="AG412" s="407"/>
      <c r="AH412" s="407"/>
      <c r="AI412" s="236"/>
    </row>
    <row r="413" spans="1:35" s="236" customFormat="1" ht="15.75" customHeight="1">
      <c r="A413" s="207">
        <v>2</v>
      </c>
      <c r="B413" s="207">
        <v>56.4</v>
      </c>
      <c r="C413" s="202" t="s">
        <v>31</v>
      </c>
      <c r="D413" s="202" t="s">
        <v>19</v>
      </c>
      <c r="E413" s="239" t="s">
        <v>27</v>
      </c>
      <c r="F413" s="207">
        <v>38.051741143717599</v>
      </c>
      <c r="G413" s="207">
        <v>23.833656889034799</v>
      </c>
      <c r="H413" s="205" t="s">
        <v>21</v>
      </c>
      <c r="I413" s="52">
        <v>0</v>
      </c>
      <c r="J413" s="240"/>
      <c r="K413" s="52">
        <v>0</v>
      </c>
      <c r="L413" s="207"/>
      <c r="M413" s="207">
        <v>50</v>
      </c>
      <c r="N413" s="207" t="s">
        <v>21</v>
      </c>
      <c r="O413" s="207">
        <v>0</v>
      </c>
      <c r="P413" s="207">
        <v>0</v>
      </c>
      <c r="Q413" s="207">
        <v>0</v>
      </c>
      <c r="R413" s="207"/>
      <c r="S413" s="207">
        <v>0</v>
      </c>
      <c r="T413" s="207">
        <v>0</v>
      </c>
      <c r="U413" s="207"/>
      <c r="V413" s="208" t="s">
        <v>21</v>
      </c>
      <c r="W413" s="208" t="s">
        <v>21</v>
      </c>
      <c r="X413" s="208" t="s">
        <v>22</v>
      </c>
      <c r="Y413" s="208" t="s">
        <v>22</v>
      </c>
      <c r="Z413" s="208" t="s">
        <v>21</v>
      </c>
      <c r="AA413" s="208" t="s">
        <v>21</v>
      </c>
      <c r="AB413" s="208" t="s">
        <v>21</v>
      </c>
      <c r="AC413" s="271" t="s">
        <v>21</v>
      </c>
      <c r="AD413" s="228"/>
      <c r="AE413" s="333" t="s">
        <v>181</v>
      </c>
    </row>
    <row r="414" spans="1:35" s="236" customFormat="1" ht="15.75" customHeight="1">
      <c r="A414" s="207">
        <v>3</v>
      </c>
      <c r="B414" s="207">
        <v>61.17</v>
      </c>
      <c r="C414" s="208" t="s">
        <v>33</v>
      </c>
      <c r="D414" s="202" t="s">
        <v>19</v>
      </c>
      <c r="E414" s="239" t="s">
        <v>27</v>
      </c>
      <c r="F414" s="207">
        <v>38.051724246776097</v>
      </c>
      <c r="G414" s="207">
        <v>23.833735343652201</v>
      </c>
      <c r="H414" s="205" t="s">
        <v>21</v>
      </c>
      <c r="I414" s="52">
        <v>0</v>
      </c>
      <c r="J414" s="240"/>
      <c r="K414" s="52">
        <v>0</v>
      </c>
      <c r="L414" s="207"/>
      <c r="M414" s="231"/>
      <c r="N414" s="207" t="s">
        <v>21</v>
      </c>
      <c r="O414" s="207">
        <v>0</v>
      </c>
      <c r="P414" s="207">
        <v>0</v>
      </c>
      <c r="Q414" s="207">
        <v>0</v>
      </c>
      <c r="R414" s="207"/>
      <c r="S414" s="207">
        <v>0</v>
      </c>
      <c r="T414" s="207">
        <v>0</v>
      </c>
      <c r="U414" s="207"/>
      <c r="V414" s="231"/>
      <c r="W414" s="208" t="s">
        <v>21</v>
      </c>
      <c r="X414" s="231"/>
      <c r="Y414" s="231"/>
      <c r="Z414" s="208" t="s">
        <v>21</v>
      </c>
      <c r="AA414" s="208" t="s">
        <v>21</v>
      </c>
      <c r="AB414" s="231"/>
      <c r="AC414" s="275"/>
      <c r="AD414" s="228"/>
      <c r="AE414" s="333" t="s">
        <v>181</v>
      </c>
    </row>
    <row r="415" spans="1:35" s="236" customFormat="1" ht="15.75" customHeight="1">
      <c r="A415" s="207">
        <v>4</v>
      </c>
      <c r="B415" s="207">
        <v>69.06</v>
      </c>
      <c r="C415" s="208" t="s">
        <v>64</v>
      </c>
      <c r="D415" s="521" t="s">
        <v>65</v>
      </c>
      <c r="E415" s="239" t="s">
        <v>27</v>
      </c>
      <c r="F415" s="207">
        <v>38.0517142142156</v>
      </c>
      <c r="G415" s="207">
        <v>23.8338178215777</v>
      </c>
      <c r="H415" s="208" t="s">
        <v>34</v>
      </c>
      <c r="I415" s="52">
        <v>0</v>
      </c>
      <c r="J415" s="207"/>
      <c r="K415" s="52">
        <v>0</v>
      </c>
      <c r="L415" s="207"/>
      <c r="M415" s="207">
        <v>100</v>
      </c>
      <c r="N415" s="208" t="s">
        <v>21</v>
      </c>
      <c r="O415" s="207">
        <v>0</v>
      </c>
      <c r="P415" s="207">
        <v>0</v>
      </c>
      <c r="Q415" s="207">
        <v>0</v>
      </c>
      <c r="R415" s="207"/>
      <c r="S415" s="207">
        <v>1</v>
      </c>
      <c r="T415" s="207">
        <v>1</v>
      </c>
      <c r="U415" s="207"/>
      <c r="V415" s="208" t="s">
        <v>21</v>
      </c>
      <c r="W415" s="208" t="s">
        <v>21</v>
      </c>
      <c r="X415" s="207" t="s">
        <v>22</v>
      </c>
      <c r="Y415" s="207" t="s">
        <v>22</v>
      </c>
      <c r="Z415" s="208" t="s">
        <v>21</v>
      </c>
      <c r="AA415" s="208" t="s">
        <v>21</v>
      </c>
      <c r="AB415" s="208" t="s">
        <v>21</v>
      </c>
      <c r="AC415" s="271" t="s">
        <v>21</v>
      </c>
      <c r="AD415" s="228"/>
      <c r="AE415" s="333" t="s">
        <v>181</v>
      </c>
    </row>
    <row r="416" spans="1:35" s="236" customFormat="1" ht="15.75" customHeight="1">
      <c r="A416" s="207">
        <v>5</v>
      </c>
      <c r="B416" s="207">
        <v>147.41</v>
      </c>
      <c r="C416" s="236" t="s">
        <v>66</v>
      </c>
      <c r="D416" s="202" t="s">
        <v>19</v>
      </c>
      <c r="E416" s="239" t="s">
        <v>27</v>
      </c>
      <c r="F416" s="207">
        <v>38.051613888530603</v>
      </c>
      <c r="G416" s="207">
        <v>23.834688868952</v>
      </c>
      <c r="H416" s="208" t="s">
        <v>34</v>
      </c>
      <c r="I416" s="317">
        <v>0</v>
      </c>
      <c r="J416" s="240"/>
      <c r="K416" s="318">
        <v>0</v>
      </c>
      <c r="L416" s="207"/>
      <c r="M416" s="207">
        <v>100</v>
      </c>
      <c r="N416" s="208" t="s">
        <v>21</v>
      </c>
      <c r="O416" s="207">
        <v>1</v>
      </c>
      <c r="P416" s="207">
        <v>1</v>
      </c>
      <c r="Q416" s="207">
        <v>2</v>
      </c>
      <c r="R416" s="207"/>
      <c r="S416" s="207">
        <v>0</v>
      </c>
      <c r="T416" s="207">
        <v>0</v>
      </c>
      <c r="U416" s="207"/>
      <c r="V416" s="208" t="s">
        <v>21</v>
      </c>
      <c r="W416" s="208" t="s">
        <v>22</v>
      </c>
      <c r="X416" s="207" t="s">
        <v>22</v>
      </c>
      <c r="Y416" s="207" t="s">
        <v>22</v>
      </c>
      <c r="Z416" s="208" t="s">
        <v>21</v>
      </c>
      <c r="AA416" s="208" t="s">
        <v>21</v>
      </c>
      <c r="AB416" s="208" t="s">
        <v>21</v>
      </c>
      <c r="AC416" s="271" t="s">
        <v>21</v>
      </c>
      <c r="AD416" s="228"/>
      <c r="AE416" s="333" t="s">
        <v>181</v>
      </c>
    </row>
    <row r="418" spans="1:33" ht="15.75" customHeight="1">
      <c r="A418" s="485" t="s">
        <v>122</v>
      </c>
      <c r="B418" s="444"/>
      <c r="C418" s="444"/>
      <c r="D418" s="444"/>
      <c r="E418" s="446"/>
      <c r="F418" s="21"/>
      <c r="G418" s="21"/>
      <c r="H418" s="22"/>
      <c r="I418" s="256"/>
      <c r="J418" s="21"/>
      <c r="K418" s="21"/>
      <c r="L418" s="21"/>
      <c r="M418" s="21"/>
      <c r="N418" s="22"/>
      <c r="O418" s="22"/>
      <c r="P418" s="21"/>
      <c r="Q418" s="21"/>
      <c r="R418" s="21"/>
      <c r="S418" s="21"/>
      <c r="T418" s="21"/>
      <c r="U418" s="21"/>
      <c r="V418" s="21"/>
      <c r="W418" s="21"/>
      <c r="X418" s="22"/>
      <c r="Y418" s="22"/>
      <c r="Z418" s="22"/>
      <c r="AA418" s="22"/>
      <c r="AB418" s="22"/>
      <c r="AC418" s="247"/>
      <c r="AD418" s="255"/>
    </row>
    <row r="419" spans="1:33" s="236" customFormat="1">
      <c r="A419" s="219">
        <v>1</v>
      </c>
      <c r="B419" s="241">
        <v>0</v>
      </c>
      <c r="C419" s="212" t="s">
        <v>18</v>
      </c>
      <c r="D419" s="212" t="s">
        <v>19</v>
      </c>
      <c r="E419" s="235" t="s">
        <v>20</v>
      </c>
      <c r="F419" s="236">
        <v>38.0511964775541</v>
      </c>
      <c r="G419" s="236">
        <v>23.834595273065599</v>
      </c>
      <c r="H419" s="234" t="s">
        <v>21</v>
      </c>
      <c r="I419" s="219">
        <v>2</v>
      </c>
      <c r="J419" s="237"/>
      <c r="K419" s="219">
        <v>0</v>
      </c>
      <c r="L419" s="219"/>
      <c r="M419" s="218"/>
      <c r="N419" s="219" t="s">
        <v>30</v>
      </c>
      <c r="O419" s="219">
        <v>0</v>
      </c>
      <c r="P419" s="219">
        <v>0</v>
      </c>
      <c r="Q419" s="219">
        <v>0</v>
      </c>
      <c r="R419" s="219"/>
      <c r="S419" s="219">
        <v>0</v>
      </c>
      <c r="T419" s="219">
        <v>0</v>
      </c>
      <c r="U419" s="219"/>
      <c r="V419" s="218"/>
      <c r="W419" s="220" t="s">
        <v>21</v>
      </c>
      <c r="X419" s="218"/>
      <c r="Y419" s="218"/>
      <c r="Z419" s="220" t="s">
        <v>21</v>
      </c>
      <c r="AA419" s="219" t="s">
        <v>21</v>
      </c>
      <c r="AB419" s="218"/>
      <c r="AC419" s="266"/>
      <c r="AD419" s="228"/>
      <c r="AE419" s="333" t="s">
        <v>181</v>
      </c>
    </row>
    <row r="420" spans="1:33" s="236" customFormat="1">
      <c r="A420" s="219">
        <v>2</v>
      </c>
      <c r="B420" s="241">
        <v>12.84</v>
      </c>
      <c r="C420" s="212" t="s">
        <v>23</v>
      </c>
      <c r="D420" s="282" t="s">
        <v>123</v>
      </c>
      <c r="E420" s="235" t="s">
        <v>25</v>
      </c>
      <c r="F420" s="236">
        <v>38.051301022734997</v>
      </c>
      <c r="G420" s="236">
        <v>23.834625618795901</v>
      </c>
      <c r="H420" s="219" t="s">
        <v>21</v>
      </c>
      <c r="I420" s="289">
        <v>2</v>
      </c>
      <c r="J420" s="237"/>
      <c r="K420" s="219">
        <v>0</v>
      </c>
      <c r="L420" s="219"/>
      <c r="M420" s="219">
        <v>130</v>
      </c>
      <c r="N420" s="219" t="s">
        <v>30</v>
      </c>
      <c r="O420" s="219">
        <v>0</v>
      </c>
      <c r="P420" s="219">
        <v>0</v>
      </c>
      <c r="Q420" s="219">
        <v>0</v>
      </c>
      <c r="R420" s="219"/>
      <c r="S420" s="219">
        <v>0</v>
      </c>
      <c r="T420" s="219">
        <v>0</v>
      </c>
      <c r="U420" s="219"/>
      <c r="V420" s="220" t="s">
        <v>21</v>
      </c>
      <c r="W420" s="219" t="s">
        <v>21</v>
      </c>
      <c r="X420" s="220" t="s">
        <v>21</v>
      </c>
      <c r="Y420" s="220" t="s">
        <v>21</v>
      </c>
      <c r="Z420" s="220" t="s">
        <v>21</v>
      </c>
      <c r="AA420" s="219" t="s">
        <v>21</v>
      </c>
      <c r="AB420" s="219" t="s">
        <v>21</v>
      </c>
      <c r="AC420" s="267" t="s">
        <v>21</v>
      </c>
      <c r="AD420" s="228"/>
      <c r="AE420" s="333" t="s">
        <v>181</v>
      </c>
    </row>
    <row r="421" spans="1:33" s="236" customFormat="1" ht="15.75" customHeight="1">
      <c r="A421" s="219">
        <v>3</v>
      </c>
      <c r="B421" s="242">
        <v>21.92</v>
      </c>
      <c r="C421" s="212" t="s">
        <v>26</v>
      </c>
      <c r="D421" s="282" t="s">
        <v>123</v>
      </c>
      <c r="E421" s="235" t="s">
        <v>25</v>
      </c>
      <c r="F421" s="236">
        <v>38.051388652255902</v>
      </c>
      <c r="G421" s="236">
        <v>23.834652950144601</v>
      </c>
      <c r="H421" s="219" t="s">
        <v>21</v>
      </c>
      <c r="I421" s="289">
        <v>2</v>
      </c>
      <c r="J421" s="237"/>
      <c r="K421" s="219">
        <v>0</v>
      </c>
      <c r="L421" s="219"/>
      <c r="M421" s="218"/>
      <c r="N421" s="219" t="s">
        <v>30</v>
      </c>
      <c r="O421" s="219">
        <v>0</v>
      </c>
      <c r="P421" s="219">
        <v>0</v>
      </c>
      <c r="Q421" s="219">
        <v>0</v>
      </c>
      <c r="R421" s="219"/>
      <c r="S421" s="219">
        <v>0</v>
      </c>
      <c r="T421" s="219">
        <v>0</v>
      </c>
      <c r="U421" s="219"/>
      <c r="V421" s="218"/>
      <c r="W421" s="219" t="s">
        <v>21</v>
      </c>
      <c r="X421" s="218"/>
      <c r="Y421" s="218"/>
      <c r="Z421" s="219" t="s">
        <v>21</v>
      </c>
      <c r="AA421" s="219" t="s">
        <v>21</v>
      </c>
      <c r="AB421" s="218"/>
      <c r="AC421" s="266"/>
      <c r="AD421" s="228"/>
      <c r="AE421" s="333" t="s">
        <v>181</v>
      </c>
    </row>
    <row r="422" spans="1:33" s="236" customFormat="1" ht="15.75" customHeight="1">
      <c r="A422" s="219">
        <v>4</v>
      </c>
      <c r="B422" s="241">
        <v>46.05</v>
      </c>
      <c r="C422" s="220" t="s">
        <v>31</v>
      </c>
      <c r="D422" s="212" t="s">
        <v>19</v>
      </c>
      <c r="E422" s="235" t="s">
        <v>25</v>
      </c>
      <c r="F422" s="219">
        <v>38.051607785167903</v>
      </c>
      <c r="G422" s="219">
        <v>23.834703912114399</v>
      </c>
      <c r="H422" s="220" t="s">
        <v>34</v>
      </c>
      <c r="I422" s="289">
        <v>2</v>
      </c>
      <c r="J422" s="219"/>
      <c r="K422" s="219">
        <v>0</v>
      </c>
      <c r="L422" s="219"/>
      <c r="M422" s="219">
        <v>90</v>
      </c>
      <c r="N422" s="219" t="s">
        <v>30</v>
      </c>
      <c r="O422" s="219">
        <v>0</v>
      </c>
      <c r="P422" s="219">
        <v>1</v>
      </c>
      <c r="Q422" s="219">
        <v>2</v>
      </c>
      <c r="R422" s="219"/>
      <c r="S422" s="219">
        <v>0</v>
      </c>
      <c r="T422" s="219">
        <v>0</v>
      </c>
      <c r="U422" s="219"/>
      <c r="V422" s="236" t="s">
        <v>21</v>
      </c>
      <c r="W422" s="220" t="s">
        <v>22</v>
      </c>
      <c r="X422" s="236" t="s">
        <v>21</v>
      </c>
      <c r="Y422" s="236" t="s">
        <v>21</v>
      </c>
      <c r="Z422" s="219" t="s">
        <v>22</v>
      </c>
      <c r="AA422" s="219" t="s">
        <v>21</v>
      </c>
      <c r="AB422" s="236" t="s">
        <v>21</v>
      </c>
      <c r="AC422" s="276" t="s">
        <v>21</v>
      </c>
      <c r="AD422" s="228"/>
      <c r="AE422" s="333" t="s">
        <v>181</v>
      </c>
    </row>
    <row r="423" spans="1:33" s="236" customFormat="1" ht="15.75" customHeight="1">
      <c r="A423" s="219">
        <v>5</v>
      </c>
      <c r="B423" s="241">
        <v>54.26</v>
      </c>
      <c r="C423" s="220" t="s">
        <v>33</v>
      </c>
      <c r="D423" s="212" t="s">
        <v>19</v>
      </c>
      <c r="E423" s="235" t="s">
        <v>25</v>
      </c>
      <c r="F423" s="219">
        <v>38.051671676809597</v>
      </c>
      <c r="G423" s="219">
        <v>23.834728051995501</v>
      </c>
      <c r="H423" s="219" t="s">
        <v>21</v>
      </c>
      <c r="I423" s="289">
        <v>2</v>
      </c>
      <c r="J423" s="219"/>
      <c r="K423" s="219">
        <v>0</v>
      </c>
      <c r="L423" s="219"/>
      <c r="M423" s="218"/>
      <c r="N423" s="220" t="s">
        <v>30</v>
      </c>
      <c r="O423" s="219">
        <v>0</v>
      </c>
      <c r="P423" s="219">
        <v>0</v>
      </c>
      <c r="Q423" s="219">
        <v>0</v>
      </c>
      <c r="R423" s="219"/>
      <c r="S423" s="219">
        <v>0</v>
      </c>
      <c r="T423" s="219">
        <v>0</v>
      </c>
      <c r="U423" s="219"/>
      <c r="V423" s="218"/>
      <c r="W423" s="220" t="s">
        <v>21</v>
      </c>
      <c r="X423" s="218"/>
      <c r="Y423" s="218"/>
      <c r="Z423" s="219" t="s">
        <v>21</v>
      </c>
      <c r="AA423" s="219" t="s">
        <v>21</v>
      </c>
      <c r="AB423" s="218"/>
      <c r="AC423" s="266"/>
      <c r="AD423" s="228"/>
      <c r="AE423" s="333" t="s">
        <v>181</v>
      </c>
    </row>
    <row r="424" spans="1:33" s="236" customFormat="1" ht="15.75" customHeight="1">
      <c r="A424" s="219"/>
      <c r="B424" s="241"/>
      <c r="C424" s="397" t="s">
        <v>198</v>
      </c>
      <c r="D424" s="282" t="s">
        <v>89</v>
      </c>
      <c r="E424" s="235" t="s">
        <v>25</v>
      </c>
      <c r="F424" s="410">
        <v>38.051952999999997</v>
      </c>
      <c r="G424" s="410">
        <v>23.834802</v>
      </c>
      <c r="H424" s="220" t="s">
        <v>21</v>
      </c>
      <c r="I424" s="289">
        <v>2</v>
      </c>
      <c r="J424" s="219"/>
      <c r="K424" s="219">
        <v>0</v>
      </c>
      <c r="L424" s="219"/>
      <c r="M424" s="218"/>
      <c r="N424" s="220" t="s">
        <v>30</v>
      </c>
      <c r="O424" s="219">
        <v>0</v>
      </c>
      <c r="P424" s="219">
        <v>0</v>
      </c>
      <c r="Q424" s="219">
        <v>0</v>
      </c>
      <c r="R424" s="219"/>
      <c r="S424" s="219">
        <v>0</v>
      </c>
      <c r="T424" s="219">
        <v>0</v>
      </c>
      <c r="U424" s="219"/>
      <c r="V424" s="220" t="s">
        <v>21</v>
      </c>
      <c r="W424" s="220" t="s">
        <v>21</v>
      </c>
      <c r="X424" s="220" t="s">
        <v>22</v>
      </c>
      <c r="Y424" s="220" t="s">
        <v>22</v>
      </c>
      <c r="Z424" s="220" t="s">
        <v>21</v>
      </c>
      <c r="AA424" s="220" t="s">
        <v>21</v>
      </c>
      <c r="AB424" s="220" t="s">
        <v>21</v>
      </c>
      <c r="AC424" s="268" t="s">
        <v>21</v>
      </c>
      <c r="AD424" s="228"/>
      <c r="AE424" s="333" t="s">
        <v>181</v>
      </c>
    </row>
    <row r="425" spans="1:33" s="236" customFormat="1" ht="15.75" customHeight="1">
      <c r="A425" s="219">
        <v>6</v>
      </c>
      <c r="B425" s="207">
        <v>100.16</v>
      </c>
      <c r="C425" s="220" t="s">
        <v>64</v>
      </c>
      <c r="D425" s="212" t="s">
        <v>19</v>
      </c>
      <c r="E425" s="235" t="s">
        <v>25</v>
      </c>
      <c r="F425" s="219">
        <v>38.052080191025503</v>
      </c>
      <c r="G425" s="219">
        <v>23.834836864124998</v>
      </c>
      <c r="H425" s="220" t="s">
        <v>21</v>
      </c>
      <c r="I425" s="289">
        <v>2</v>
      </c>
      <c r="J425" s="219"/>
      <c r="K425" s="219">
        <v>0</v>
      </c>
      <c r="L425" s="219"/>
      <c r="M425" s="219">
        <v>90</v>
      </c>
      <c r="N425" s="219" t="s">
        <v>30</v>
      </c>
      <c r="O425" s="219">
        <v>0</v>
      </c>
      <c r="P425" s="219">
        <v>1</v>
      </c>
      <c r="Q425" s="219">
        <v>2</v>
      </c>
      <c r="R425" s="219"/>
      <c r="S425" s="219">
        <v>0</v>
      </c>
      <c r="T425" s="219">
        <v>0</v>
      </c>
      <c r="U425" s="219"/>
      <c r="V425" s="236" t="s">
        <v>21</v>
      </c>
      <c r="W425" s="236" t="s">
        <v>22</v>
      </c>
      <c r="X425" s="236" t="s">
        <v>22</v>
      </c>
      <c r="Y425" s="236" t="s">
        <v>22</v>
      </c>
      <c r="Z425" s="236" t="s">
        <v>22</v>
      </c>
      <c r="AA425" s="236" t="s">
        <v>22</v>
      </c>
      <c r="AB425" s="236" t="s">
        <v>21</v>
      </c>
      <c r="AC425" s="276" t="s">
        <v>21</v>
      </c>
      <c r="AD425" s="228"/>
      <c r="AE425" s="333" t="s">
        <v>181</v>
      </c>
    </row>
    <row r="426" spans="1:33" s="248" customFormat="1" ht="15.75" customHeight="1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  <c r="AD426" s="247"/>
    </row>
    <row r="427" spans="1:33" s="236" customFormat="1" ht="15.75" customHeight="1">
      <c r="A427" s="207">
        <v>1</v>
      </c>
      <c r="B427" s="207">
        <v>0</v>
      </c>
      <c r="C427" s="229" t="s">
        <v>18</v>
      </c>
      <c r="D427" s="212" t="s">
        <v>19</v>
      </c>
      <c r="E427" s="239" t="s">
        <v>27</v>
      </c>
      <c r="F427" s="207">
        <v>38.0512011098252</v>
      </c>
      <c r="G427" s="207">
        <v>23.834663207674701</v>
      </c>
      <c r="H427" s="205" t="s">
        <v>22</v>
      </c>
      <c r="I427" s="207">
        <v>2</v>
      </c>
      <c r="J427" s="240"/>
      <c r="K427" s="207">
        <v>0</v>
      </c>
      <c r="L427" s="207"/>
      <c r="M427" s="231"/>
      <c r="N427" s="207" t="s">
        <v>21</v>
      </c>
      <c r="O427" s="207">
        <v>0</v>
      </c>
      <c r="P427" s="207">
        <v>1</v>
      </c>
      <c r="Q427" s="207">
        <v>2</v>
      </c>
      <c r="R427" s="207"/>
      <c r="S427" s="207">
        <v>0</v>
      </c>
      <c r="T427" s="207">
        <v>0</v>
      </c>
      <c r="U427" s="207"/>
      <c r="V427" s="231"/>
      <c r="W427" s="208" t="s">
        <v>22</v>
      </c>
      <c r="X427" s="231"/>
      <c r="Y427" s="231"/>
      <c r="Z427" s="207" t="s">
        <v>21</v>
      </c>
      <c r="AA427" s="207" t="s">
        <v>21</v>
      </c>
      <c r="AB427" s="231"/>
      <c r="AC427" s="275"/>
      <c r="AD427" s="228"/>
      <c r="AE427" s="333" t="s">
        <v>181</v>
      </c>
    </row>
    <row r="428" spans="1:33" s="236" customFormat="1" ht="15.75" customHeight="1">
      <c r="A428" s="207">
        <v>2</v>
      </c>
      <c r="B428" s="236">
        <v>19.2</v>
      </c>
      <c r="C428" s="202" t="s">
        <v>23</v>
      </c>
      <c r="D428" s="407" t="s">
        <v>121</v>
      </c>
      <c r="E428" s="239" t="s">
        <v>27</v>
      </c>
      <c r="F428" s="207">
        <v>38.051373339329899</v>
      </c>
      <c r="G428" s="207">
        <v>23.834717323159499</v>
      </c>
      <c r="H428" s="236" t="s">
        <v>34</v>
      </c>
      <c r="I428" s="207">
        <v>2</v>
      </c>
      <c r="K428" s="207">
        <v>0</v>
      </c>
      <c r="M428" s="236">
        <v>90</v>
      </c>
      <c r="N428" s="207" t="s">
        <v>21</v>
      </c>
      <c r="O428" s="207">
        <v>0</v>
      </c>
      <c r="P428" s="207">
        <v>0</v>
      </c>
      <c r="Q428" s="207">
        <v>0</v>
      </c>
      <c r="R428" s="207"/>
      <c r="S428" s="207">
        <v>0</v>
      </c>
      <c r="T428" s="207">
        <v>0</v>
      </c>
      <c r="V428" s="236" t="s">
        <v>22</v>
      </c>
      <c r="W428" s="236" t="s">
        <v>21</v>
      </c>
      <c r="X428" s="236" t="s">
        <v>21</v>
      </c>
      <c r="Y428" s="236" t="s">
        <v>21</v>
      </c>
      <c r="Z428" s="236" t="s">
        <v>21</v>
      </c>
      <c r="AA428" s="236" t="s">
        <v>21</v>
      </c>
      <c r="AB428" s="236" t="s">
        <v>21</v>
      </c>
      <c r="AC428" s="276" t="s">
        <v>21</v>
      </c>
      <c r="AD428" s="228"/>
      <c r="AE428" s="333" t="s">
        <v>181</v>
      </c>
    </row>
    <row r="429" spans="1:33">
      <c r="A429" s="198">
        <v>3</v>
      </c>
      <c r="B429" s="236">
        <v>99.57</v>
      </c>
      <c r="C429" s="202" t="s">
        <v>26</v>
      </c>
      <c r="D429" s="212" t="s">
        <v>19</v>
      </c>
      <c r="E429" s="239" t="s">
        <v>27</v>
      </c>
      <c r="F429" s="236">
        <v>38.0520597476402</v>
      </c>
      <c r="G429" s="236">
        <v>23.834904199369401</v>
      </c>
      <c r="H429" s="205" t="s">
        <v>22</v>
      </c>
      <c r="I429" s="207">
        <v>2</v>
      </c>
      <c r="J429" s="240"/>
      <c r="K429" s="207">
        <v>0</v>
      </c>
      <c r="L429" s="207"/>
      <c r="M429" s="207">
        <v>140</v>
      </c>
      <c r="N429" s="207" t="s">
        <v>21</v>
      </c>
      <c r="O429" s="207">
        <v>0</v>
      </c>
      <c r="P429" s="207">
        <v>1</v>
      </c>
      <c r="Q429" s="207">
        <v>2</v>
      </c>
      <c r="R429" s="207"/>
      <c r="S429" s="207">
        <v>0</v>
      </c>
      <c r="T429" s="207">
        <v>0</v>
      </c>
      <c r="U429" s="207"/>
      <c r="V429" s="207" t="s">
        <v>22</v>
      </c>
      <c r="W429" s="208" t="s">
        <v>22</v>
      </c>
      <c r="X429" s="207" t="s">
        <v>21</v>
      </c>
      <c r="Y429" s="207" t="s">
        <v>21</v>
      </c>
      <c r="Z429" s="207" t="s">
        <v>21</v>
      </c>
      <c r="AA429" s="207" t="s">
        <v>21</v>
      </c>
      <c r="AB429" s="208" t="s">
        <v>21</v>
      </c>
      <c r="AC429" s="271" t="s">
        <v>21</v>
      </c>
      <c r="AD429" s="198"/>
      <c r="AE429" s="333" t="s">
        <v>181</v>
      </c>
      <c r="AF429" s="198"/>
      <c r="AG429" s="407"/>
    </row>
    <row r="430" spans="1:33" ht="15.75" customHeight="1">
      <c r="A430" s="20"/>
      <c r="B430" s="21"/>
      <c r="C430" s="22"/>
      <c r="D430" s="21"/>
      <c r="E430" s="21"/>
      <c r="F430" s="21"/>
      <c r="G430" s="21"/>
      <c r="H430" s="22"/>
      <c r="I430" s="21"/>
      <c r="J430" s="21"/>
      <c r="K430" s="21"/>
      <c r="L430" s="21"/>
      <c r="M430" s="21"/>
      <c r="N430" s="22"/>
      <c r="O430" s="22"/>
      <c r="P430" s="21"/>
      <c r="Q430" s="21"/>
      <c r="R430" s="21"/>
      <c r="S430" s="21"/>
      <c r="T430" s="21"/>
      <c r="U430" s="21"/>
      <c r="V430" s="21"/>
      <c r="W430" s="21"/>
      <c r="X430" s="22"/>
      <c r="Y430" s="22"/>
      <c r="Z430" s="22"/>
      <c r="AA430" s="22"/>
      <c r="AB430" s="22"/>
      <c r="AC430" s="247"/>
      <c r="AD430" s="255"/>
    </row>
    <row r="431" spans="1:33" ht="15.75" customHeight="1">
      <c r="A431" s="485" t="s">
        <v>124</v>
      </c>
      <c r="B431" s="444"/>
      <c r="C431" s="444"/>
      <c r="D431" s="444"/>
      <c r="E431" s="446"/>
      <c r="F431" s="21"/>
      <c r="G431" s="21"/>
      <c r="H431" s="22"/>
      <c r="I431" s="21"/>
      <c r="J431" s="21"/>
      <c r="K431" s="21"/>
      <c r="L431" s="21"/>
      <c r="M431" s="21"/>
      <c r="N431" s="22"/>
      <c r="O431" s="22"/>
      <c r="P431" s="21"/>
      <c r="Q431" s="21"/>
      <c r="R431" s="21"/>
      <c r="S431" s="21"/>
      <c r="T431" s="21"/>
      <c r="U431" s="21"/>
      <c r="V431" s="21"/>
      <c r="W431" s="21"/>
      <c r="X431" s="22"/>
      <c r="Y431" s="22"/>
      <c r="Z431" s="22"/>
      <c r="AA431" s="22"/>
      <c r="AB431" s="22"/>
      <c r="AC431" s="247"/>
      <c r="AD431" s="255"/>
    </row>
    <row r="432" spans="1:33" s="198" customFormat="1">
      <c r="A432" s="210">
        <v>1</v>
      </c>
      <c r="B432" s="211">
        <v>0</v>
      </c>
      <c r="C432" s="212" t="s">
        <v>18</v>
      </c>
      <c r="D432" s="212" t="s">
        <v>19</v>
      </c>
      <c r="E432" s="204" t="s">
        <v>27</v>
      </c>
      <c r="F432" s="215">
        <v>38.052725920465299</v>
      </c>
      <c r="G432" s="215">
        <v>23.832805015712101</v>
      </c>
      <c r="H432" s="216" t="s">
        <v>22</v>
      </c>
      <c r="I432" s="219">
        <v>0</v>
      </c>
      <c r="J432" s="217"/>
      <c r="K432" s="219">
        <v>0</v>
      </c>
      <c r="L432" s="211"/>
      <c r="M432" s="218"/>
      <c r="N432" s="219" t="s">
        <v>21</v>
      </c>
      <c r="O432" s="219">
        <v>0</v>
      </c>
      <c r="P432" s="219">
        <v>1</v>
      </c>
      <c r="Q432" s="219">
        <v>2</v>
      </c>
      <c r="R432" s="219"/>
      <c r="S432" s="219">
        <v>0</v>
      </c>
      <c r="T432" s="219">
        <v>0</v>
      </c>
      <c r="U432" s="211"/>
      <c r="V432" s="218"/>
      <c r="W432" s="220" t="s">
        <v>22</v>
      </c>
      <c r="X432" s="218"/>
      <c r="Y432" s="218"/>
      <c r="Z432" s="220" t="s">
        <v>21</v>
      </c>
      <c r="AA432" s="219" t="s">
        <v>21</v>
      </c>
      <c r="AB432" s="218"/>
      <c r="AC432" s="266"/>
      <c r="AD432" s="221"/>
      <c r="AE432" s="333" t="s">
        <v>181</v>
      </c>
      <c r="AG432" s="407"/>
    </row>
    <row r="433" spans="1:33" s="198" customFormat="1">
      <c r="A433" s="210">
        <v>2</v>
      </c>
      <c r="B433" s="211">
        <v>39.58</v>
      </c>
      <c r="C433" s="212" t="s">
        <v>23</v>
      </c>
      <c r="D433" s="212" t="s">
        <v>19</v>
      </c>
      <c r="E433" s="204" t="s">
        <v>27</v>
      </c>
      <c r="F433" s="211">
        <v>38.052554841054302</v>
      </c>
      <c r="G433" s="211">
        <v>23.8332435568859</v>
      </c>
      <c r="H433" s="216" t="s">
        <v>22</v>
      </c>
      <c r="I433" s="219">
        <v>0</v>
      </c>
      <c r="J433" s="217"/>
      <c r="K433" s="219">
        <v>0</v>
      </c>
      <c r="L433" s="211"/>
      <c r="M433" s="219">
        <v>150</v>
      </c>
      <c r="N433" s="219" t="s">
        <v>21</v>
      </c>
      <c r="O433" s="219">
        <v>0</v>
      </c>
      <c r="P433" s="219">
        <v>1</v>
      </c>
      <c r="Q433" s="219">
        <v>2</v>
      </c>
      <c r="R433" s="219"/>
      <c r="S433" s="219">
        <v>0</v>
      </c>
      <c r="T433" s="219">
        <v>0</v>
      </c>
      <c r="U433" s="211"/>
      <c r="V433" s="220" t="s">
        <v>22</v>
      </c>
      <c r="W433" s="220" t="s">
        <v>22</v>
      </c>
      <c r="X433" s="220" t="s">
        <v>21</v>
      </c>
      <c r="Y433" s="220" t="s">
        <v>21</v>
      </c>
      <c r="Z433" s="220" t="s">
        <v>21</v>
      </c>
      <c r="AA433" s="219" t="s">
        <v>21</v>
      </c>
      <c r="AB433" s="219" t="s">
        <v>21</v>
      </c>
      <c r="AC433" s="267" t="s">
        <v>21</v>
      </c>
      <c r="AD433" s="221"/>
      <c r="AE433" s="333" t="s">
        <v>181</v>
      </c>
      <c r="AG433" s="408" t="s">
        <v>264</v>
      </c>
    </row>
    <row r="434" spans="1:33" s="198" customFormat="1" ht="15.75" customHeight="1">
      <c r="A434" s="210">
        <v>3</v>
      </c>
      <c r="B434" s="223">
        <v>48.72</v>
      </c>
      <c r="C434" s="212" t="s">
        <v>26</v>
      </c>
      <c r="D434" s="212" t="s">
        <v>19</v>
      </c>
      <c r="E434" s="204" t="s">
        <v>27</v>
      </c>
      <c r="F434" s="211">
        <v>38.052533192088099</v>
      </c>
      <c r="G434" s="211">
        <v>23.8333153059776</v>
      </c>
      <c r="H434" s="216" t="s">
        <v>22</v>
      </c>
      <c r="I434" s="219">
        <v>0</v>
      </c>
      <c r="J434" s="217"/>
      <c r="K434" s="219">
        <v>0</v>
      </c>
      <c r="L434" s="211"/>
      <c r="M434" s="218"/>
      <c r="N434" s="219" t="s">
        <v>21</v>
      </c>
      <c r="O434" s="219">
        <v>0</v>
      </c>
      <c r="P434" s="219">
        <v>1</v>
      </c>
      <c r="Q434" s="219">
        <v>2</v>
      </c>
      <c r="R434" s="219"/>
      <c r="S434" s="219">
        <v>0</v>
      </c>
      <c r="T434" s="219">
        <v>0</v>
      </c>
      <c r="U434" s="211"/>
      <c r="V434" s="218"/>
      <c r="W434" s="220" t="s">
        <v>22</v>
      </c>
      <c r="X434" s="218"/>
      <c r="Y434" s="218"/>
      <c r="Z434" s="220" t="s">
        <v>21</v>
      </c>
      <c r="AA434" s="219" t="s">
        <v>21</v>
      </c>
      <c r="AB434" s="218"/>
      <c r="AC434" s="266"/>
      <c r="AD434" s="221"/>
      <c r="AE434" s="333" t="s">
        <v>181</v>
      </c>
    </row>
    <row r="435" spans="1:33" s="198" customFormat="1" ht="15.75" customHeight="1">
      <c r="A435" s="210">
        <v>4</v>
      </c>
      <c r="B435" s="211">
        <v>102.69</v>
      </c>
      <c r="C435" s="220" t="s">
        <v>31</v>
      </c>
      <c r="D435" s="212" t="s">
        <v>19</v>
      </c>
      <c r="E435" s="204" t="s">
        <v>27</v>
      </c>
      <c r="F435" s="211">
        <v>38.052360765510201</v>
      </c>
      <c r="G435" s="211">
        <v>23.833892979622501</v>
      </c>
      <c r="H435" s="220" t="s">
        <v>22</v>
      </c>
      <c r="I435" s="219">
        <v>0</v>
      </c>
      <c r="J435" s="211"/>
      <c r="K435" s="219">
        <v>0</v>
      </c>
      <c r="L435" s="211"/>
      <c r="M435" s="219">
        <v>150</v>
      </c>
      <c r="N435" s="220" t="s">
        <v>21</v>
      </c>
      <c r="O435" s="219">
        <v>0</v>
      </c>
      <c r="P435" s="219">
        <v>1</v>
      </c>
      <c r="Q435" s="219">
        <v>2</v>
      </c>
      <c r="R435" s="219"/>
      <c r="S435" s="219">
        <v>0</v>
      </c>
      <c r="T435" s="219">
        <v>0</v>
      </c>
      <c r="U435" s="219"/>
      <c r="V435" s="220" t="s">
        <v>22</v>
      </c>
      <c r="W435" s="219" t="s">
        <v>22</v>
      </c>
      <c r="X435" s="220" t="s">
        <v>21</v>
      </c>
      <c r="Y435" s="220" t="s">
        <v>21</v>
      </c>
      <c r="Z435" s="220" t="s">
        <v>21</v>
      </c>
      <c r="AA435" s="220" t="s">
        <v>21</v>
      </c>
      <c r="AB435" s="220" t="s">
        <v>21</v>
      </c>
      <c r="AC435" s="268" t="s">
        <v>21</v>
      </c>
      <c r="AD435" s="221"/>
      <c r="AE435" s="333" t="s">
        <v>181</v>
      </c>
    </row>
    <row r="436" spans="1:33" s="198" customFormat="1" ht="15.75" customHeight="1">
      <c r="A436" s="210">
        <v>5</v>
      </c>
      <c r="B436" s="211">
        <v>110</v>
      </c>
      <c r="C436" s="220" t="s">
        <v>33</v>
      </c>
      <c r="D436" s="212" t="s">
        <v>19</v>
      </c>
      <c r="E436" s="204" t="s">
        <v>27</v>
      </c>
      <c r="F436" s="211">
        <v>38.052335948336697</v>
      </c>
      <c r="G436" s="211">
        <v>23.833960034846601</v>
      </c>
      <c r="H436" s="216" t="s">
        <v>22</v>
      </c>
      <c r="I436" s="219">
        <v>0</v>
      </c>
      <c r="J436" s="217"/>
      <c r="K436" s="219">
        <v>0</v>
      </c>
      <c r="L436" s="211"/>
      <c r="M436" s="218"/>
      <c r="N436" s="219" t="s">
        <v>21</v>
      </c>
      <c r="O436" s="219">
        <v>0</v>
      </c>
      <c r="P436" s="219">
        <v>1</v>
      </c>
      <c r="Q436" s="219">
        <v>2</v>
      </c>
      <c r="R436" s="219"/>
      <c r="S436" s="219">
        <v>0</v>
      </c>
      <c r="T436" s="219">
        <v>0</v>
      </c>
      <c r="U436" s="211"/>
      <c r="V436" s="218"/>
      <c r="W436" s="220" t="s">
        <v>22</v>
      </c>
      <c r="X436" s="218"/>
      <c r="Y436" s="218"/>
      <c r="Z436" s="220" t="s">
        <v>21</v>
      </c>
      <c r="AA436" s="219" t="s">
        <v>21</v>
      </c>
      <c r="AB436" s="218"/>
      <c r="AC436" s="266"/>
      <c r="AD436" s="221"/>
      <c r="AE436" s="333" t="s">
        <v>181</v>
      </c>
    </row>
    <row r="437" spans="1:33" s="198" customFormat="1" ht="15.75" customHeight="1">
      <c r="A437" s="210">
        <v>6</v>
      </c>
      <c r="B437" s="211">
        <v>192.38</v>
      </c>
      <c r="C437" s="220" t="s">
        <v>64</v>
      </c>
      <c r="D437" s="212" t="s">
        <v>19</v>
      </c>
      <c r="E437" s="204" t="s">
        <v>27</v>
      </c>
      <c r="F437" s="211">
        <v>38.052077215594899</v>
      </c>
      <c r="G437" s="211">
        <v>23.834833764432801</v>
      </c>
      <c r="H437" s="220" t="s">
        <v>22</v>
      </c>
      <c r="I437" s="219">
        <v>0</v>
      </c>
      <c r="J437" s="211"/>
      <c r="K437" s="219">
        <v>0</v>
      </c>
      <c r="L437" s="211"/>
      <c r="M437" s="219">
        <v>150</v>
      </c>
      <c r="N437" s="220" t="s">
        <v>21</v>
      </c>
      <c r="O437" s="219">
        <v>0</v>
      </c>
      <c r="P437" s="219">
        <v>1</v>
      </c>
      <c r="Q437" s="219">
        <v>2</v>
      </c>
      <c r="R437" s="219"/>
      <c r="S437" s="219">
        <v>0</v>
      </c>
      <c r="T437" s="219">
        <v>0</v>
      </c>
      <c r="U437" s="219"/>
      <c r="V437" s="220" t="s">
        <v>22</v>
      </c>
      <c r="W437" s="219" t="s">
        <v>22</v>
      </c>
      <c r="X437" s="220" t="s">
        <v>21</v>
      </c>
      <c r="Y437" s="220" t="s">
        <v>21</v>
      </c>
      <c r="Z437" s="220" t="s">
        <v>21</v>
      </c>
      <c r="AA437" s="220" t="s">
        <v>21</v>
      </c>
      <c r="AB437" s="220" t="s">
        <v>21</v>
      </c>
      <c r="AC437" s="268" t="s">
        <v>21</v>
      </c>
      <c r="AD437" s="221"/>
      <c r="AE437" s="333" t="s">
        <v>181</v>
      </c>
    </row>
    <row r="438" spans="1:33" s="198" customFormat="1" ht="15.75" customHeight="1">
      <c r="A438" s="210">
        <v>7</v>
      </c>
      <c r="B438" s="211">
        <v>197.47</v>
      </c>
      <c r="C438" s="220" t="s">
        <v>66</v>
      </c>
      <c r="D438" s="212" t="s">
        <v>19</v>
      </c>
      <c r="E438" s="204" t="s">
        <v>27</v>
      </c>
      <c r="F438" s="211">
        <v>38.052055566487297</v>
      </c>
      <c r="G438" s="211">
        <v>23.8348994785533</v>
      </c>
      <c r="H438" s="216" t="s">
        <v>22</v>
      </c>
      <c r="I438" s="219">
        <v>0</v>
      </c>
      <c r="J438" s="217"/>
      <c r="K438" s="219">
        <v>0</v>
      </c>
      <c r="L438" s="211"/>
      <c r="M438" s="218"/>
      <c r="N438" s="219" t="s">
        <v>21</v>
      </c>
      <c r="O438" s="219">
        <v>0</v>
      </c>
      <c r="P438" s="219">
        <v>1</v>
      </c>
      <c r="Q438" s="219">
        <v>2</v>
      </c>
      <c r="R438" s="219"/>
      <c r="S438" s="219">
        <v>0</v>
      </c>
      <c r="T438" s="219">
        <v>0</v>
      </c>
      <c r="U438" s="211"/>
      <c r="V438" s="218"/>
      <c r="W438" s="220" t="s">
        <v>22</v>
      </c>
      <c r="X438" s="218"/>
      <c r="Y438" s="218"/>
      <c r="Z438" s="220" t="s">
        <v>21</v>
      </c>
      <c r="AA438" s="219" t="s">
        <v>21</v>
      </c>
      <c r="AB438" s="218"/>
      <c r="AC438" s="266"/>
      <c r="AD438" s="221"/>
      <c r="AE438" s="333" t="s">
        <v>181</v>
      </c>
    </row>
    <row r="439" spans="1:33" s="198" customFormat="1" ht="15.75" customHeight="1">
      <c r="A439" s="210">
        <v>8</v>
      </c>
      <c r="B439" s="211">
        <v>289.44</v>
      </c>
      <c r="C439" s="220" t="s">
        <v>67</v>
      </c>
      <c r="D439" s="212" t="s">
        <v>107</v>
      </c>
      <c r="E439" s="204" t="s">
        <v>27</v>
      </c>
      <c r="F439" s="211">
        <v>38.051778879768001</v>
      </c>
      <c r="G439" s="211">
        <v>23.835892566441601</v>
      </c>
      <c r="H439" s="220" t="s">
        <v>22</v>
      </c>
      <c r="I439" s="219">
        <v>0</v>
      </c>
      <c r="J439" s="211"/>
      <c r="K439" s="219">
        <v>0</v>
      </c>
      <c r="L439" s="211"/>
      <c r="M439" s="219">
        <v>150</v>
      </c>
      <c r="N439" s="220" t="s">
        <v>21</v>
      </c>
      <c r="O439" s="219">
        <v>0</v>
      </c>
      <c r="P439" s="219">
        <v>0</v>
      </c>
      <c r="Q439" s="219">
        <v>0</v>
      </c>
      <c r="R439" s="219"/>
      <c r="S439" s="219">
        <v>0</v>
      </c>
      <c r="T439" s="219">
        <v>0</v>
      </c>
      <c r="U439" s="219"/>
      <c r="V439" s="220" t="s">
        <v>22</v>
      </c>
      <c r="W439" s="219" t="s">
        <v>22</v>
      </c>
      <c r="X439" s="220" t="s">
        <v>21</v>
      </c>
      <c r="Y439" s="220" t="s">
        <v>21</v>
      </c>
      <c r="Z439" s="220" t="s">
        <v>21</v>
      </c>
      <c r="AA439" s="220" t="s">
        <v>21</v>
      </c>
      <c r="AB439" s="220" t="s">
        <v>21</v>
      </c>
      <c r="AC439" s="268" t="s">
        <v>21</v>
      </c>
      <c r="AD439" s="221"/>
      <c r="AE439" s="333" t="s">
        <v>181</v>
      </c>
    </row>
    <row r="440" spans="1:33" s="198" customFormat="1" ht="15.75" customHeight="1">
      <c r="A440" s="227"/>
      <c r="B440" s="221"/>
      <c r="C440" s="228"/>
      <c r="D440" s="221"/>
      <c r="E440" s="221"/>
      <c r="F440" s="221"/>
      <c r="G440" s="221"/>
      <c r="H440" s="228"/>
      <c r="I440" s="221"/>
      <c r="J440" s="221"/>
      <c r="K440" s="221"/>
      <c r="L440" s="221"/>
      <c r="M440" s="221"/>
      <c r="N440" s="228"/>
      <c r="O440" s="228"/>
      <c r="P440" s="221"/>
      <c r="Q440" s="221"/>
      <c r="R440" s="221"/>
      <c r="S440" s="221"/>
      <c r="T440" s="221"/>
      <c r="U440" s="221"/>
      <c r="V440" s="221"/>
      <c r="W440" s="221"/>
      <c r="X440" s="228"/>
      <c r="Y440" s="228"/>
      <c r="Z440" s="228"/>
      <c r="AA440" s="228"/>
      <c r="AB440" s="228"/>
      <c r="AC440" s="269"/>
      <c r="AD440" s="255"/>
      <c r="AE440" s="199"/>
    </row>
    <row r="441" spans="1:33" s="198" customFormat="1" ht="15.75" customHeight="1">
      <c r="A441" s="200">
        <v>1</v>
      </c>
      <c r="B441" s="201">
        <v>0</v>
      </c>
      <c r="C441" s="229" t="s">
        <v>18</v>
      </c>
      <c r="D441" s="229" t="s">
        <v>19</v>
      </c>
      <c r="E441" s="214" t="s">
        <v>25</v>
      </c>
      <c r="F441" s="201">
        <v>38.052803328232699</v>
      </c>
      <c r="G441" s="201">
        <v>23.832832838921099</v>
      </c>
      <c r="H441" s="216" t="s">
        <v>22</v>
      </c>
      <c r="I441" s="219">
        <v>0</v>
      </c>
      <c r="J441" s="217"/>
      <c r="K441" s="219">
        <v>0</v>
      </c>
      <c r="L441" s="211"/>
      <c r="M441" s="218"/>
      <c r="N441" s="219" t="s">
        <v>21</v>
      </c>
      <c r="O441" s="219">
        <v>0</v>
      </c>
      <c r="P441" s="219">
        <v>1</v>
      </c>
      <c r="Q441" s="219">
        <v>2</v>
      </c>
      <c r="R441" s="219"/>
      <c r="S441" s="219">
        <v>0</v>
      </c>
      <c r="T441" s="219">
        <v>0</v>
      </c>
      <c r="U441" s="211"/>
      <c r="V441" s="218"/>
      <c r="W441" s="220" t="s">
        <v>22</v>
      </c>
      <c r="X441" s="218"/>
      <c r="Y441" s="218"/>
      <c r="Z441" s="220" t="s">
        <v>125</v>
      </c>
      <c r="AA441" s="219" t="s">
        <v>22</v>
      </c>
      <c r="AB441" s="218"/>
      <c r="AC441" s="266"/>
      <c r="AD441" s="221"/>
      <c r="AE441" s="333" t="s">
        <v>181</v>
      </c>
    </row>
    <row r="442" spans="1:33" s="198" customFormat="1" ht="15.75" customHeight="1">
      <c r="A442" s="200">
        <v>2</v>
      </c>
      <c r="B442" s="201">
        <v>15.09</v>
      </c>
      <c r="C442" s="202" t="s">
        <v>23</v>
      </c>
      <c r="D442" s="506" t="s">
        <v>126</v>
      </c>
      <c r="E442" s="214" t="s">
        <v>25</v>
      </c>
      <c r="F442" s="201">
        <v>38.052719173234202</v>
      </c>
      <c r="G442" s="201">
        <v>23.832999512031598</v>
      </c>
      <c r="H442" s="205" t="s">
        <v>21</v>
      </c>
      <c r="I442" s="219">
        <v>0</v>
      </c>
      <c r="J442" s="206"/>
      <c r="K442" s="219">
        <v>0</v>
      </c>
      <c r="L442" s="201"/>
      <c r="M442" s="219">
        <v>150</v>
      </c>
      <c r="N442" s="219" t="s">
        <v>21</v>
      </c>
      <c r="O442" s="219">
        <v>0</v>
      </c>
      <c r="P442" s="219">
        <v>0</v>
      </c>
      <c r="Q442" s="219">
        <v>0</v>
      </c>
      <c r="R442" s="219"/>
      <c r="S442" s="219">
        <v>0</v>
      </c>
      <c r="T442" s="219">
        <v>0</v>
      </c>
      <c r="U442" s="201"/>
      <c r="V442" s="208" t="s">
        <v>21</v>
      </c>
      <c r="W442" s="208" t="s">
        <v>21</v>
      </c>
      <c r="X442" s="208" t="s">
        <v>22</v>
      </c>
      <c r="Y442" s="208" t="s">
        <v>22</v>
      </c>
      <c r="Z442" s="208" t="s">
        <v>21</v>
      </c>
      <c r="AA442" s="208" t="s">
        <v>21</v>
      </c>
      <c r="AB442" s="208" t="s">
        <v>21</v>
      </c>
      <c r="AC442" s="271" t="s">
        <v>21</v>
      </c>
      <c r="AD442" s="221"/>
      <c r="AE442" s="333" t="s">
        <v>181</v>
      </c>
    </row>
    <row r="443" spans="1:33" s="198" customFormat="1" ht="15.75" customHeight="1">
      <c r="A443" s="200">
        <v>2</v>
      </c>
      <c r="B443" s="201">
        <v>18.13</v>
      </c>
      <c r="C443" s="202" t="s">
        <v>26</v>
      </c>
      <c r="D443" s="506" t="s">
        <v>127</v>
      </c>
      <c r="E443" s="214" t="s">
        <v>25</v>
      </c>
      <c r="F443" s="201">
        <v>38.052713893011003</v>
      </c>
      <c r="G443" s="201">
        <v>23.833016275837601</v>
      </c>
      <c r="H443" s="205" t="s">
        <v>21</v>
      </c>
      <c r="I443" s="219">
        <v>0</v>
      </c>
      <c r="J443" s="206"/>
      <c r="K443" s="219">
        <v>0</v>
      </c>
      <c r="L443" s="201"/>
      <c r="M443" s="218"/>
      <c r="N443" s="219" t="s">
        <v>21</v>
      </c>
      <c r="O443" s="219">
        <v>0</v>
      </c>
      <c r="P443" s="219">
        <v>0</v>
      </c>
      <c r="Q443" s="219">
        <v>0</v>
      </c>
      <c r="R443" s="219"/>
      <c r="S443" s="219">
        <v>0</v>
      </c>
      <c r="T443" s="219">
        <v>0</v>
      </c>
      <c r="U443" s="211"/>
      <c r="V443" s="218"/>
      <c r="W443" s="220" t="s">
        <v>21</v>
      </c>
      <c r="X443" s="218"/>
      <c r="Y443" s="218"/>
      <c r="Z443" s="220" t="s">
        <v>21</v>
      </c>
      <c r="AA443" s="219" t="s">
        <v>21</v>
      </c>
      <c r="AB443" s="218"/>
      <c r="AC443" s="266"/>
      <c r="AD443" s="221"/>
      <c r="AE443" s="333" t="s">
        <v>181</v>
      </c>
    </row>
    <row r="444" spans="1:33" s="198" customFormat="1" ht="15.75" customHeight="1">
      <c r="A444" s="200">
        <v>3</v>
      </c>
      <c r="B444" s="201">
        <v>58.98</v>
      </c>
      <c r="C444" s="202" t="s">
        <v>31</v>
      </c>
      <c r="D444" s="506" t="s">
        <v>128</v>
      </c>
      <c r="E444" s="214" t="s">
        <v>25</v>
      </c>
      <c r="F444" s="201">
        <v>38.052553374044301</v>
      </c>
      <c r="G444" s="201">
        <v>23.8334460998312</v>
      </c>
      <c r="H444" s="205" t="s">
        <v>21</v>
      </c>
      <c r="I444" s="219">
        <v>0</v>
      </c>
      <c r="J444" s="206"/>
      <c r="K444" s="219">
        <v>0</v>
      </c>
      <c r="L444" s="201"/>
      <c r="M444" s="219">
        <v>150</v>
      </c>
      <c r="N444" s="219" t="s">
        <v>21</v>
      </c>
      <c r="O444" s="219">
        <v>0</v>
      </c>
      <c r="P444" s="219">
        <v>0</v>
      </c>
      <c r="Q444" s="219">
        <v>0</v>
      </c>
      <c r="R444" s="219"/>
      <c r="S444" s="219">
        <v>0</v>
      </c>
      <c r="T444" s="219">
        <v>0</v>
      </c>
      <c r="U444" s="201"/>
      <c r="V444" s="207" t="s">
        <v>21</v>
      </c>
      <c r="W444" s="208" t="s">
        <v>21</v>
      </c>
      <c r="X444" s="208" t="s">
        <v>22</v>
      </c>
      <c r="Y444" s="208" t="s">
        <v>22</v>
      </c>
      <c r="Z444" s="220" t="s">
        <v>21</v>
      </c>
      <c r="AA444" s="219" t="s">
        <v>21</v>
      </c>
      <c r="AB444" s="208" t="s">
        <v>21</v>
      </c>
      <c r="AC444" s="271" t="s">
        <v>21</v>
      </c>
      <c r="AD444" s="221"/>
      <c r="AE444" s="333" t="s">
        <v>181</v>
      </c>
    </row>
    <row r="445" spans="1:33" s="198" customFormat="1" ht="15.75" customHeight="1">
      <c r="A445" s="200">
        <v>4</v>
      </c>
      <c r="B445" s="201">
        <v>62.32</v>
      </c>
      <c r="C445" s="208" t="s">
        <v>33</v>
      </c>
      <c r="D445" s="506" t="s">
        <v>127</v>
      </c>
      <c r="E445" s="214" t="s">
        <v>25</v>
      </c>
      <c r="F445" s="201">
        <v>38.052541757526598</v>
      </c>
      <c r="G445" s="201">
        <v>23.833478956891</v>
      </c>
      <c r="H445" s="205" t="s">
        <v>21</v>
      </c>
      <c r="I445" s="219">
        <v>0</v>
      </c>
      <c r="J445" s="201"/>
      <c r="K445" s="219">
        <v>0</v>
      </c>
      <c r="L445" s="201"/>
      <c r="M445" s="218"/>
      <c r="N445" s="219" t="s">
        <v>21</v>
      </c>
      <c r="O445" s="219">
        <v>0</v>
      </c>
      <c r="P445" s="219">
        <v>0</v>
      </c>
      <c r="Q445" s="219">
        <v>0</v>
      </c>
      <c r="R445" s="219"/>
      <c r="S445" s="219">
        <v>0</v>
      </c>
      <c r="T445" s="219">
        <v>0</v>
      </c>
      <c r="U445" s="211"/>
      <c r="V445" s="218"/>
      <c r="W445" s="208" t="s">
        <v>21</v>
      </c>
      <c r="X445" s="218"/>
      <c r="Y445" s="218"/>
      <c r="Z445" s="220" t="s">
        <v>21</v>
      </c>
      <c r="AA445" s="219" t="s">
        <v>21</v>
      </c>
      <c r="AB445" s="218"/>
      <c r="AC445" s="266"/>
      <c r="AD445" s="221"/>
      <c r="AE445" s="333" t="s">
        <v>181</v>
      </c>
    </row>
    <row r="446" spans="1:33" s="198" customFormat="1" ht="15.75" customHeight="1">
      <c r="A446" s="200">
        <v>5</v>
      </c>
      <c r="B446" s="201">
        <v>109.12</v>
      </c>
      <c r="C446" s="208" t="s">
        <v>64</v>
      </c>
      <c r="D446" s="506" t="s">
        <v>128</v>
      </c>
      <c r="E446" s="214" t="s">
        <v>25</v>
      </c>
      <c r="F446" s="201">
        <v>38.052392732035401</v>
      </c>
      <c r="G446" s="201">
        <v>23.833982499665598</v>
      </c>
      <c r="H446" s="205" t="s">
        <v>21</v>
      </c>
      <c r="I446" s="219">
        <v>0</v>
      </c>
      <c r="J446" s="206"/>
      <c r="K446" s="219">
        <v>0</v>
      </c>
      <c r="L446" s="201"/>
      <c r="M446" s="219">
        <v>150</v>
      </c>
      <c r="N446" s="219" t="s">
        <v>21</v>
      </c>
      <c r="O446" s="219">
        <v>0</v>
      </c>
      <c r="P446" s="219">
        <v>0</v>
      </c>
      <c r="Q446" s="219">
        <v>0</v>
      </c>
      <c r="R446" s="219"/>
      <c r="S446" s="219">
        <v>0</v>
      </c>
      <c r="T446" s="219">
        <v>0</v>
      </c>
      <c r="U446" s="201"/>
      <c r="V446" s="208" t="s">
        <v>21</v>
      </c>
      <c r="W446" s="208" t="s">
        <v>21</v>
      </c>
      <c r="X446" s="208" t="s">
        <v>21</v>
      </c>
      <c r="Y446" s="208" t="s">
        <v>21</v>
      </c>
      <c r="Z446" s="220" t="s">
        <v>21</v>
      </c>
      <c r="AA446" s="219" t="s">
        <v>21</v>
      </c>
      <c r="AB446" s="219" t="s">
        <v>21</v>
      </c>
      <c r="AC446" s="267" t="s">
        <v>21</v>
      </c>
      <c r="AD446" s="221"/>
      <c r="AE446" s="333" t="s">
        <v>181</v>
      </c>
    </row>
    <row r="447" spans="1:33" s="198" customFormat="1" ht="15.75" customHeight="1">
      <c r="A447" s="200">
        <v>6</v>
      </c>
      <c r="B447" s="201">
        <v>112.62</v>
      </c>
      <c r="C447" s="208" t="s">
        <v>66</v>
      </c>
      <c r="D447" s="506" t="s">
        <v>127</v>
      </c>
      <c r="E447" s="214" t="s">
        <v>25</v>
      </c>
      <c r="F447" s="201">
        <v>38.052383227591001</v>
      </c>
      <c r="G447" s="201">
        <v>23.834016697829899</v>
      </c>
      <c r="H447" s="205" t="s">
        <v>21</v>
      </c>
      <c r="I447" s="219">
        <v>0</v>
      </c>
      <c r="J447" s="206"/>
      <c r="K447" s="219">
        <v>0</v>
      </c>
      <c r="L447" s="201"/>
      <c r="M447" s="218"/>
      <c r="N447" s="219" t="s">
        <v>21</v>
      </c>
      <c r="O447" s="219">
        <v>0</v>
      </c>
      <c r="P447" s="219">
        <v>0</v>
      </c>
      <c r="Q447" s="219">
        <v>0</v>
      </c>
      <c r="R447" s="219"/>
      <c r="S447" s="219">
        <v>0</v>
      </c>
      <c r="T447" s="219">
        <v>0</v>
      </c>
      <c r="U447" s="211"/>
      <c r="V447" s="218"/>
      <c r="W447" s="208" t="s">
        <v>21</v>
      </c>
      <c r="X447" s="218"/>
      <c r="Y447" s="218"/>
      <c r="Z447" s="220" t="s">
        <v>21</v>
      </c>
      <c r="AA447" s="219" t="s">
        <v>21</v>
      </c>
      <c r="AB447" s="218"/>
      <c r="AC447" s="266"/>
      <c r="AD447" s="221"/>
      <c r="AE447" s="333" t="s">
        <v>181</v>
      </c>
    </row>
    <row r="448" spans="1:33" s="198" customFormat="1" ht="15.75" customHeight="1">
      <c r="A448" s="200">
        <v>7</v>
      </c>
      <c r="B448" s="201">
        <v>147.94</v>
      </c>
      <c r="C448" s="208" t="s">
        <v>67</v>
      </c>
      <c r="D448" s="506" t="s">
        <v>128</v>
      </c>
      <c r="E448" s="214" t="s">
        <v>25</v>
      </c>
      <c r="F448" s="201">
        <v>38.052270344561002</v>
      </c>
      <c r="G448" s="201">
        <v>23.834401018205</v>
      </c>
      <c r="H448" s="205" t="s">
        <v>21</v>
      </c>
      <c r="I448" s="219">
        <v>0</v>
      </c>
      <c r="J448" s="206"/>
      <c r="K448" s="219">
        <v>0</v>
      </c>
      <c r="L448" s="201"/>
      <c r="M448" s="219">
        <v>150</v>
      </c>
      <c r="N448" s="219" t="s">
        <v>21</v>
      </c>
      <c r="O448" s="219">
        <v>0</v>
      </c>
      <c r="P448" s="219">
        <v>0</v>
      </c>
      <c r="Q448" s="219">
        <v>0</v>
      </c>
      <c r="R448" s="219"/>
      <c r="S448" s="219">
        <v>0</v>
      </c>
      <c r="T448" s="219">
        <v>0</v>
      </c>
      <c r="U448" s="201"/>
      <c r="V448" s="208" t="s">
        <v>21</v>
      </c>
      <c r="W448" s="208" t="s">
        <v>21</v>
      </c>
      <c r="X448" s="208" t="s">
        <v>21</v>
      </c>
      <c r="Y448" s="208" t="s">
        <v>21</v>
      </c>
      <c r="Z448" s="220" t="s">
        <v>21</v>
      </c>
      <c r="AA448" s="219" t="s">
        <v>21</v>
      </c>
      <c r="AB448" s="219" t="s">
        <v>21</v>
      </c>
      <c r="AC448" s="267" t="s">
        <v>21</v>
      </c>
      <c r="AD448" s="221"/>
      <c r="AE448" s="333" t="s">
        <v>181</v>
      </c>
    </row>
    <row r="449" spans="1:31" s="198" customFormat="1" ht="15.75" customHeight="1">
      <c r="A449" s="200">
        <v>8</v>
      </c>
      <c r="B449" s="201">
        <v>151.44999999999999</v>
      </c>
      <c r="C449" s="208" t="s">
        <v>90</v>
      </c>
      <c r="D449" s="506" t="s">
        <v>127</v>
      </c>
      <c r="E449" s="214" t="s">
        <v>25</v>
      </c>
      <c r="F449" s="201">
        <v>38.052259256024001</v>
      </c>
      <c r="G449" s="201">
        <v>23.8344332047126</v>
      </c>
      <c r="H449" s="205" t="s">
        <v>21</v>
      </c>
      <c r="I449" s="219">
        <v>0</v>
      </c>
      <c r="J449" s="206"/>
      <c r="K449" s="219">
        <v>0</v>
      </c>
      <c r="L449" s="201"/>
      <c r="M449" s="218"/>
      <c r="N449" s="219" t="s">
        <v>21</v>
      </c>
      <c r="O449" s="219">
        <v>0</v>
      </c>
      <c r="P449" s="219">
        <v>0</v>
      </c>
      <c r="Q449" s="219">
        <v>0</v>
      </c>
      <c r="R449" s="219"/>
      <c r="S449" s="219">
        <v>0</v>
      </c>
      <c r="T449" s="219">
        <v>0</v>
      </c>
      <c r="U449" s="211"/>
      <c r="V449" s="218"/>
      <c r="W449" s="208" t="s">
        <v>21</v>
      </c>
      <c r="X449" s="218"/>
      <c r="Y449" s="218"/>
      <c r="Z449" s="220" t="s">
        <v>21</v>
      </c>
      <c r="AA449" s="219" t="s">
        <v>21</v>
      </c>
      <c r="AB449" s="218"/>
      <c r="AC449" s="266"/>
      <c r="AD449" s="221"/>
      <c r="AE449" s="333" t="s">
        <v>181</v>
      </c>
    </row>
    <row r="450" spans="1:31" s="198" customFormat="1" ht="15.75" customHeight="1">
      <c r="A450" s="200">
        <v>9</v>
      </c>
      <c r="B450" s="201">
        <v>167.17</v>
      </c>
      <c r="C450" s="208" t="s">
        <v>70</v>
      </c>
      <c r="D450" s="229" t="s">
        <v>19</v>
      </c>
      <c r="E450" s="214" t="s">
        <v>25</v>
      </c>
      <c r="F450" s="201">
        <v>38.052211733702201</v>
      </c>
      <c r="G450" s="201">
        <v>23.834602183882101</v>
      </c>
      <c r="H450" s="205" t="s">
        <v>22</v>
      </c>
      <c r="I450" s="219">
        <v>0</v>
      </c>
      <c r="J450" s="206"/>
      <c r="K450" s="219">
        <v>0</v>
      </c>
      <c r="L450" s="201"/>
      <c r="M450" s="219">
        <v>150</v>
      </c>
      <c r="N450" s="219" t="s">
        <v>21</v>
      </c>
      <c r="O450" s="219">
        <v>0</v>
      </c>
      <c r="P450" s="219">
        <v>1</v>
      </c>
      <c r="Q450" s="219">
        <v>2</v>
      </c>
      <c r="R450" s="219"/>
      <c r="S450" s="219">
        <v>0</v>
      </c>
      <c r="T450" s="219">
        <v>0</v>
      </c>
      <c r="U450" s="201"/>
      <c r="V450" s="208" t="s">
        <v>21</v>
      </c>
      <c r="W450" s="207" t="s">
        <v>125</v>
      </c>
      <c r="X450" s="208" t="s">
        <v>22</v>
      </c>
      <c r="Y450" s="208" t="s">
        <v>22</v>
      </c>
      <c r="Z450" s="220" t="s">
        <v>21</v>
      </c>
      <c r="AA450" s="219" t="s">
        <v>21</v>
      </c>
      <c r="AB450" s="208" t="s">
        <v>21</v>
      </c>
      <c r="AC450" s="271" t="s">
        <v>21</v>
      </c>
      <c r="AD450" s="221"/>
      <c r="AE450" s="333" t="s">
        <v>181</v>
      </c>
    </row>
    <row r="451" spans="1:31" s="198" customFormat="1" ht="15.75" customHeight="1">
      <c r="A451" s="200">
        <v>10</v>
      </c>
      <c r="B451" s="201">
        <v>175.01</v>
      </c>
      <c r="C451" s="208" t="s">
        <v>71</v>
      </c>
      <c r="D451" s="229" t="s">
        <v>19</v>
      </c>
      <c r="E451" s="214" t="s">
        <v>25</v>
      </c>
      <c r="F451" s="201">
        <v>38.052190612660901</v>
      </c>
      <c r="G451" s="201">
        <v>23.8346752740763</v>
      </c>
      <c r="H451" s="205" t="s">
        <v>21</v>
      </c>
      <c r="I451" s="219">
        <v>0</v>
      </c>
      <c r="J451" s="206"/>
      <c r="K451" s="219">
        <v>0</v>
      </c>
      <c r="L451" s="201"/>
      <c r="M451" s="218"/>
      <c r="N451" s="219" t="s">
        <v>21</v>
      </c>
      <c r="O451" s="219">
        <v>0</v>
      </c>
      <c r="P451" s="219">
        <v>0</v>
      </c>
      <c r="Q451" s="219">
        <v>0</v>
      </c>
      <c r="R451" s="219"/>
      <c r="S451" s="219">
        <v>0</v>
      </c>
      <c r="T451" s="219">
        <v>0</v>
      </c>
      <c r="U451" s="211"/>
      <c r="V451" s="218"/>
      <c r="W451" s="208" t="s">
        <v>21</v>
      </c>
      <c r="X451" s="218"/>
      <c r="Y451" s="218"/>
      <c r="Z451" s="220" t="s">
        <v>21</v>
      </c>
      <c r="AA451" s="219" t="s">
        <v>21</v>
      </c>
      <c r="AB451" s="218"/>
      <c r="AC451" s="266"/>
      <c r="AD451" s="221"/>
      <c r="AE451" s="333" t="s">
        <v>181</v>
      </c>
    </row>
    <row r="452" spans="1:31" s="198" customFormat="1" ht="15.75" customHeight="1">
      <c r="A452" s="200">
        <v>11</v>
      </c>
      <c r="B452" s="201">
        <v>281.18</v>
      </c>
      <c r="C452" s="208" t="s">
        <v>72</v>
      </c>
      <c r="D452" s="229" t="s">
        <v>19</v>
      </c>
      <c r="E452" s="214" t="s">
        <v>25</v>
      </c>
      <c r="F452" s="201">
        <v>38.051869695462301</v>
      </c>
      <c r="G452" s="201">
        <v>23.835822994826302</v>
      </c>
      <c r="H452" s="205" t="s">
        <v>21</v>
      </c>
      <c r="I452" s="219">
        <v>0</v>
      </c>
      <c r="J452" s="206"/>
      <c r="K452" s="219">
        <v>0</v>
      </c>
      <c r="L452" s="201"/>
      <c r="M452" s="207">
        <v>100</v>
      </c>
      <c r="N452" s="219" t="s">
        <v>21</v>
      </c>
      <c r="O452" s="219">
        <v>0</v>
      </c>
      <c r="P452" s="219">
        <v>0</v>
      </c>
      <c r="Q452" s="219">
        <v>0</v>
      </c>
      <c r="R452" s="219"/>
      <c r="S452" s="219">
        <v>0</v>
      </c>
      <c r="T452" s="219">
        <v>0</v>
      </c>
      <c r="U452" s="211"/>
      <c r="V452" s="219" t="s">
        <v>21</v>
      </c>
      <c r="W452" s="208" t="s">
        <v>21</v>
      </c>
      <c r="X452" s="219" t="s">
        <v>22</v>
      </c>
      <c r="Y452" s="219" t="s">
        <v>22</v>
      </c>
      <c r="Z452" s="220" t="s">
        <v>21</v>
      </c>
      <c r="AA452" s="219" t="s">
        <v>21</v>
      </c>
      <c r="AB452" s="219" t="s">
        <v>21</v>
      </c>
      <c r="AC452" s="267" t="s">
        <v>21</v>
      </c>
      <c r="AD452" s="221"/>
      <c r="AE452" s="333" t="s">
        <v>181</v>
      </c>
    </row>
    <row r="453" spans="1:31" ht="15.75" customHeight="1">
      <c r="A453" s="20"/>
      <c r="B453" s="21"/>
      <c r="C453" s="22"/>
      <c r="D453" s="21"/>
      <c r="E453" s="21"/>
      <c r="F453" s="21"/>
      <c r="G453" s="21"/>
      <c r="H453" s="22"/>
      <c r="I453" s="21"/>
      <c r="J453" s="21"/>
      <c r="K453" s="21"/>
      <c r="L453" s="21"/>
      <c r="M453" s="21"/>
      <c r="N453" s="22"/>
      <c r="O453" s="22"/>
      <c r="P453" s="21"/>
      <c r="Q453" s="21"/>
      <c r="R453" s="21"/>
      <c r="S453" s="21"/>
      <c r="T453" s="21"/>
      <c r="U453" s="21"/>
      <c r="V453" s="21"/>
      <c r="W453" s="21"/>
      <c r="X453" s="22"/>
      <c r="Y453" s="22"/>
      <c r="Z453" s="22"/>
      <c r="AA453" s="22"/>
      <c r="AB453" s="22"/>
      <c r="AC453" s="247"/>
      <c r="AD453" s="255"/>
    </row>
    <row r="454" spans="1:31" ht="15.75" customHeight="1">
      <c r="A454" s="485" t="s">
        <v>129</v>
      </c>
      <c r="B454" s="444"/>
      <c r="C454" s="444"/>
      <c r="D454" s="444"/>
      <c r="E454" s="446"/>
      <c r="F454" s="21"/>
      <c r="G454" s="21"/>
      <c r="H454" s="22"/>
      <c r="I454" s="21"/>
      <c r="J454" s="21"/>
      <c r="K454" s="21"/>
      <c r="L454" s="21"/>
      <c r="M454" s="21"/>
      <c r="N454" s="22"/>
      <c r="O454" s="22"/>
      <c r="P454" s="21"/>
      <c r="Q454" s="21"/>
      <c r="R454" s="21"/>
      <c r="S454" s="21"/>
      <c r="T454" s="21"/>
      <c r="U454" s="21"/>
      <c r="V454" s="21"/>
      <c r="W454" s="21"/>
      <c r="X454" s="22"/>
      <c r="Y454" s="22"/>
      <c r="Z454" s="22"/>
      <c r="AA454" s="22"/>
      <c r="AB454" s="22"/>
      <c r="AC454" s="247"/>
      <c r="AD454" s="255"/>
    </row>
    <row r="455" spans="1:31" s="198" customFormat="1">
      <c r="A455" s="210">
        <v>1</v>
      </c>
      <c r="B455" s="211">
        <v>0</v>
      </c>
      <c r="C455" s="212" t="s">
        <v>18</v>
      </c>
      <c r="D455" s="213" t="s">
        <v>19</v>
      </c>
      <c r="E455" s="214" t="s">
        <v>20</v>
      </c>
      <c r="F455" s="215">
        <v>38.051879936484902</v>
      </c>
      <c r="G455" s="215">
        <v>23.835834627494599</v>
      </c>
      <c r="H455" s="216" t="s">
        <v>29</v>
      </c>
      <c r="I455" s="219">
        <v>0</v>
      </c>
      <c r="J455" s="217"/>
      <c r="K455" s="219">
        <v>0</v>
      </c>
      <c r="L455" s="211"/>
      <c r="M455" s="218"/>
      <c r="N455" s="219" t="s">
        <v>21</v>
      </c>
      <c r="O455" s="219">
        <v>0</v>
      </c>
      <c r="P455" s="219">
        <v>0</v>
      </c>
      <c r="Q455" s="219">
        <v>0</v>
      </c>
      <c r="R455" s="211"/>
      <c r="S455" s="219">
        <v>0</v>
      </c>
      <c r="T455" s="219">
        <v>0</v>
      </c>
      <c r="U455" s="211"/>
      <c r="V455" s="218"/>
      <c r="W455" s="220" t="s">
        <v>29</v>
      </c>
      <c r="X455" s="218"/>
      <c r="Y455" s="218"/>
      <c r="Z455" s="220" t="s">
        <v>29</v>
      </c>
      <c r="AA455" s="219" t="s">
        <v>29</v>
      </c>
      <c r="AB455" s="218"/>
      <c r="AC455" s="266"/>
      <c r="AD455" s="221"/>
      <c r="AE455" s="333" t="s">
        <v>181</v>
      </c>
    </row>
    <row r="456" spans="1:31" s="198" customFormat="1">
      <c r="A456" s="210">
        <v>2</v>
      </c>
      <c r="B456" s="211">
        <v>20.3</v>
      </c>
      <c r="C456" s="212" t="s">
        <v>23</v>
      </c>
      <c r="D456" s="213" t="s">
        <v>19</v>
      </c>
      <c r="E456" s="214" t="s">
        <v>25</v>
      </c>
      <c r="F456" s="211">
        <v>38.051962823869701</v>
      </c>
      <c r="G456" s="211">
        <v>23.836112131574701</v>
      </c>
      <c r="H456" s="216" t="s">
        <v>29</v>
      </c>
      <c r="I456" s="219">
        <v>0</v>
      </c>
      <c r="J456" s="217"/>
      <c r="K456" s="219">
        <v>0</v>
      </c>
      <c r="L456" s="211"/>
      <c r="M456" s="219">
        <v>50</v>
      </c>
      <c r="N456" s="220" t="s">
        <v>21</v>
      </c>
      <c r="O456" s="219">
        <v>0</v>
      </c>
      <c r="P456" s="219">
        <v>0</v>
      </c>
      <c r="Q456" s="219">
        <v>0</v>
      </c>
      <c r="R456" s="211"/>
      <c r="S456" s="219">
        <v>1</v>
      </c>
      <c r="T456" s="219">
        <v>1</v>
      </c>
      <c r="U456" s="211"/>
      <c r="V456" s="220" t="s">
        <v>29</v>
      </c>
      <c r="W456" s="219" t="s">
        <v>29</v>
      </c>
      <c r="X456" s="220" t="s">
        <v>22</v>
      </c>
      <c r="Y456" s="220" t="s">
        <v>22</v>
      </c>
      <c r="Z456" s="219" t="s">
        <v>21</v>
      </c>
      <c r="AA456" s="219" t="s">
        <v>21</v>
      </c>
      <c r="AB456" s="220" t="s">
        <v>21</v>
      </c>
      <c r="AC456" s="267" t="s">
        <v>21</v>
      </c>
      <c r="AD456" s="221"/>
      <c r="AE456" s="333" t="s">
        <v>181</v>
      </c>
    </row>
    <row r="457" spans="1:31" s="198" customFormat="1" ht="15.75" customHeight="1">
      <c r="A457" s="20"/>
      <c r="B457" s="21"/>
      <c r="C457" s="22"/>
      <c r="D457" s="21"/>
      <c r="E457" s="21"/>
      <c r="F457" s="21"/>
      <c r="G457" s="21"/>
      <c r="H457" s="22"/>
      <c r="I457" s="21"/>
      <c r="J457" s="21"/>
      <c r="K457" s="21"/>
      <c r="L457" s="21"/>
      <c r="M457" s="21"/>
      <c r="N457" s="22"/>
      <c r="O457" s="22"/>
      <c r="P457" s="22"/>
      <c r="Q457" s="22"/>
      <c r="R457" s="21"/>
      <c r="S457" s="21"/>
      <c r="T457" s="21"/>
      <c r="U457" s="21"/>
      <c r="V457" s="21"/>
      <c r="W457" s="21"/>
      <c r="X457" s="22"/>
      <c r="Y457" s="22"/>
      <c r="Z457" s="22"/>
      <c r="AA457" s="22"/>
      <c r="AB457" s="22"/>
      <c r="AC457" s="247"/>
      <c r="AD457" s="221"/>
    </row>
    <row r="458" spans="1:31" ht="15.75" customHeight="1">
      <c r="A458" s="485" t="s">
        <v>130</v>
      </c>
      <c r="B458" s="444"/>
      <c r="C458" s="444"/>
      <c r="D458" s="444"/>
      <c r="E458" s="446"/>
      <c r="F458" s="21"/>
      <c r="G458" s="21"/>
      <c r="H458" s="22"/>
      <c r="I458" s="21"/>
      <c r="J458" s="21"/>
      <c r="K458" s="21"/>
      <c r="L458" s="21"/>
      <c r="M458" s="21"/>
      <c r="N458" s="22"/>
      <c r="O458" s="22"/>
      <c r="P458" s="22"/>
      <c r="Q458" s="22"/>
      <c r="R458" s="21"/>
      <c r="S458" s="21"/>
      <c r="T458" s="21"/>
      <c r="U458" s="21"/>
      <c r="V458" s="21"/>
      <c r="W458" s="21"/>
      <c r="X458" s="22"/>
      <c r="Y458" s="22"/>
      <c r="Z458" s="22"/>
      <c r="AA458" s="22"/>
      <c r="AB458" s="22"/>
      <c r="AC458" s="247"/>
      <c r="AD458" s="255"/>
    </row>
    <row r="459" spans="1:31" s="198" customFormat="1">
      <c r="A459" s="210">
        <v>1</v>
      </c>
      <c r="B459" s="211">
        <v>0</v>
      </c>
      <c r="C459" s="212" t="s">
        <v>18</v>
      </c>
      <c r="D459" s="213" t="s">
        <v>19</v>
      </c>
      <c r="E459" s="214" t="s">
        <v>20</v>
      </c>
      <c r="F459" s="215">
        <v>38.0520180072063</v>
      </c>
      <c r="G459" s="215">
        <v>23.836263588378198</v>
      </c>
      <c r="H459" s="216" t="s">
        <v>29</v>
      </c>
      <c r="I459" s="219">
        <v>0</v>
      </c>
      <c r="J459" s="217"/>
      <c r="K459" s="219">
        <v>0</v>
      </c>
      <c r="L459" s="211"/>
      <c r="M459" s="218"/>
      <c r="N459" s="219" t="s">
        <v>21</v>
      </c>
      <c r="O459" s="219">
        <v>0</v>
      </c>
      <c r="P459" s="219">
        <v>0</v>
      </c>
      <c r="Q459" s="219">
        <v>0</v>
      </c>
      <c r="R459" s="211"/>
      <c r="S459" s="219">
        <v>0</v>
      </c>
      <c r="T459" s="219">
        <v>0</v>
      </c>
      <c r="U459" s="211"/>
      <c r="V459" s="218"/>
      <c r="W459" s="220" t="s">
        <v>29</v>
      </c>
      <c r="X459" s="218"/>
      <c r="Y459" s="218"/>
      <c r="Z459" s="220" t="s">
        <v>29</v>
      </c>
      <c r="AA459" s="219" t="s">
        <v>29</v>
      </c>
      <c r="AB459" s="218"/>
      <c r="AC459" s="266"/>
      <c r="AD459" s="221"/>
      <c r="AE459" s="333" t="s">
        <v>181</v>
      </c>
    </row>
    <row r="460" spans="1:31" s="198" customFormat="1">
      <c r="A460" s="210">
        <v>2</v>
      </c>
      <c r="B460" s="211">
        <v>10.3</v>
      </c>
      <c r="C460" s="212" t="s">
        <v>23</v>
      </c>
      <c r="D460" s="213" t="s">
        <v>19</v>
      </c>
      <c r="E460" s="214" t="s">
        <v>25</v>
      </c>
      <c r="F460" s="211">
        <v>38.052017379272399</v>
      </c>
      <c r="G460" s="211">
        <v>23.836297080249</v>
      </c>
      <c r="H460" s="216" t="s">
        <v>29</v>
      </c>
      <c r="I460" s="219">
        <v>0</v>
      </c>
      <c r="J460" s="217"/>
      <c r="K460" s="219">
        <v>0</v>
      </c>
      <c r="L460" s="211"/>
      <c r="M460" s="219">
        <v>50</v>
      </c>
      <c r="N460" s="220" t="s">
        <v>21</v>
      </c>
      <c r="O460" s="219">
        <v>0</v>
      </c>
      <c r="P460" s="219">
        <v>0</v>
      </c>
      <c r="Q460" s="219">
        <v>0</v>
      </c>
      <c r="R460" s="211"/>
      <c r="S460" s="219">
        <v>1</v>
      </c>
      <c r="T460" s="219">
        <v>1</v>
      </c>
      <c r="U460" s="211"/>
      <c r="V460" s="220" t="s">
        <v>29</v>
      </c>
      <c r="W460" s="219" t="s">
        <v>29</v>
      </c>
      <c r="X460" s="220" t="s">
        <v>22</v>
      </c>
      <c r="Y460" s="220" t="s">
        <v>22</v>
      </c>
      <c r="Z460" s="219" t="s">
        <v>21</v>
      </c>
      <c r="AA460" s="219" t="s">
        <v>21</v>
      </c>
      <c r="AB460" s="220" t="s">
        <v>21</v>
      </c>
      <c r="AC460" s="267" t="s">
        <v>21</v>
      </c>
      <c r="AD460" s="221"/>
      <c r="AE460" s="333" t="s">
        <v>181</v>
      </c>
    </row>
    <row r="462" spans="1:31" ht="15.75" customHeight="1">
      <c r="A462" s="485" t="s">
        <v>131</v>
      </c>
      <c r="B462" s="444"/>
      <c r="C462" s="444"/>
      <c r="D462" s="444"/>
      <c r="E462" s="446"/>
      <c r="F462" s="21"/>
      <c r="G462" s="21"/>
      <c r="H462" s="22"/>
      <c r="I462" s="21"/>
      <c r="J462" s="21"/>
      <c r="K462" s="21"/>
      <c r="L462" s="21"/>
      <c r="M462" s="21"/>
      <c r="N462" s="22"/>
      <c r="O462" s="22"/>
      <c r="P462" s="22"/>
      <c r="Q462" s="22"/>
      <c r="R462" s="21"/>
      <c r="S462" s="21"/>
      <c r="T462" s="21"/>
      <c r="U462" s="21"/>
      <c r="V462" s="21"/>
      <c r="W462" s="21"/>
      <c r="X462" s="22"/>
      <c r="Y462" s="22"/>
      <c r="Z462" s="22"/>
      <c r="AA462" s="22"/>
      <c r="AB462" s="22"/>
      <c r="AC462" s="247"/>
      <c r="AD462" s="255"/>
    </row>
    <row r="463" spans="1:31" s="198" customFormat="1">
      <c r="A463" s="210">
        <v>1</v>
      </c>
      <c r="B463" s="211">
        <v>0</v>
      </c>
      <c r="C463" s="212" t="s">
        <v>18</v>
      </c>
      <c r="D463" s="213" t="s">
        <v>132</v>
      </c>
      <c r="E463" s="214" t="s">
        <v>20</v>
      </c>
      <c r="F463" s="211">
        <v>38.051980478890101</v>
      </c>
      <c r="G463" s="211">
        <v>23.836634287528199</v>
      </c>
      <c r="H463" s="216" t="s">
        <v>29</v>
      </c>
      <c r="I463" s="219">
        <v>0</v>
      </c>
      <c r="J463" s="217"/>
      <c r="K463" s="219">
        <v>0</v>
      </c>
      <c r="L463" s="211"/>
      <c r="M463" s="218"/>
      <c r="N463" s="219" t="s">
        <v>21</v>
      </c>
      <c r="O463" s="219">
        <v>0</v>
      </c>
      <c r="P463" s="219">
        <v>0</v>
      </c>
      <c r="Q463" s="219">
        <v>0</v>
      </c>
      <c r="R463" s="211"/>
      <c r="S463" s="219">
        <v>0</v>
      </c>
      <c r="T463" s="219">
        <v>0</v>
      </c>
      <c r="U463" s="211"/>
      <c r="V463" s="218"/>
      <c r="W463" s="220" t="s">
        <v>29</v>
      </c>
      <c r="X463" s="218"/>
      <c r="Y463" s="218"/>
      <c r="Z463" s="220" t="s">
        <v>29</v>
      </c>
      <c r="AA463" s="219" t="s">
        <v>29</v>
      </c>
      <c r="AB463" s="218"/>
      <c r="AC463" s="266"/>
      <c r="AD463" s="221"/>
      <c r="AE463" s="333" t="s">
        <v>181</v>
      </c>
    </row>
    <row r="464" spans="1:31" s="198" customFormat="1">
      <c r="A464" s="210">
        <v>2</v>
      </c>
      <c r="B464" s="211">
        <v>38.04</v>
      </c>
      <c r="C464" s="212" t="s">
        <v>23</v>
      </c>
      <c r="D464" s="213" t="s">
        <v>132</v>
      </c>
      <c r="E464" s="214" t="s">
        <v>25</v>
      </c>
      <c r="F464" s="198">
        <v>38.051975726641501</v>
      </c>
      <c r="G464" s="198">
        <v>23.8370614293069</v>
      </c>
      <c r="H464" s="216" t="s">
        <v>29</v>
      </c>
      <c r="I464" s="219">
        <v>0</v>
      </c>
      <c r="J464" s="217"/>
      <c r="K464" s="219">
        <v>0</v>
      </c>
      <c r="L464" s="211"/>
      <c r="M464" s="219">
        <v>50</v>
      </c>
      <c r="N464" s="220" t="s">
        <v>21</v>
      </c>
      <c r="O464" s="219">
        <v>0</v>
      </c>
      <c r="P464" s="219">
        <v>0</v>
      </c>
      <c r="Q464" s="219">
        <v>0</v>
      </c>
      <c r="R464" s="211"/>
      <c r="S464" s="219">
        <v>0</v>
      </c>
      <c r="T464" s="219">
        <v>0</v>
      </c>
      <c r="U464" s="211"/>
      <c r="V464" s="220" t="s">
        <v>29</v>
      </c>
      <c r="W464" s="219" t="s">
        <v>29</v>
      </c>
      <c r="X464" s="220" t="s">
        <v>21</v>
      </c>
      <c r="Y464" s="220" t="s">
        <v>21</v>
      </c>
      <c r="Z464" s="219" t="s">
        <v>21</v>
      </c>
      <c r="AA464" s="219" t="s">
        <v>21</v>
      </c>
      <c r="AB464" s="220" t="s">
        <v>21</v>
      </c>
      <c r="AC464" s="267" t="s">
        <v>21</v>
      </c>
      <c r="AD464" s="221"/>
      <c r="AE464" s="333" t="s">
        <v>181</v>
      </c>
    </row>
    <row r="466" spans="1:31" ht="15.5" customHeight="1">
      <c r="A466" s="485" t="s">
        <v>133</v>
      </c>
      <c r="B466" s="444"/>
      <c r="C466" s="444"/>
      <c r="D466" s="444"/>
      <c r="E466" s="446"/>
      <c r="F466" s="21"/>
      <c r="G466" s="21"/>
      <c r="H466" s="22"/>
      <c r="I466" s="21"/>
      <c r="J466" s="21"/>
      <c r="K466" s="21"/>
      <c r="L466" s="21"/>
      <c r="M466" s="21"/>
      <c r="N466" s="22"/>
      <c r="O466" s="22"/>
      <c r="P466" s="22"/>
      <c r="Q466" s="22"/>
      <c r="R466" s="21"/>
      <c r="S466" s="21"/>
      <c r="T466" s="21"/>
      <c r="U466" s="21"/>
      <c r="V466" s="21"/>
      <c r="W466" s="21"/>
      <c r="X466" s="22"/>
      <c r="Y466" s="22"/>
      <c r="Z466" s="22"/>
      <c r="AA466" s="22"/>
      <c r="AB466" s="22"/>
      <c r="AC466" s="247"/>
      <c r="AD466" s="255"/>
    </row>
    <row r="467" spans="1:31" s="198" customFormat="1">
      <c r="A467" s="210">
        <v>1</v>
      </c>
      <c r="B467" s="211">
        <v>0</v>
      </c>
      <c r="C467" s="212" t="s">
        <v>134</v>
      </c>
      <c r="D467" s="212" t="s">
        <v>136</v>
      </c>
      <c r="E467" s="214" t="s">
        <v>20</v>
      </c>
      <c r="F467" s="211">
        <v>38.052694815914499</v>
      </c>
      <c r="G467" s="211">
        <v>23.836386913434701</v>
      </c>
      <c r="H467" s="216" t="s">
        <v>34</v>
      </c>
      <c r="I467" s="219">
        <v>0</v>
      </c>
      <c r="J467" s="217"/>
      <c r="K467" s="219">
        <v>0</v>
      </c>
      <c r="L467" s="211"/>
      <c r="M467" s="218"/>
      <c r="N467" s="219" t="s">
        <v>21</v>
      </c>
      <c r="O467" s="219">
        <v>0</v>
      </c>
      <c r="P467" s="219">
        <v>0</v>
      </c>
      <c r="Q467" s="219">
        <v>0</v>
      </c>
      <c r="R467" s="211"/>
      <c r="S467" s="219">
        <v>0</v>
      </c>
      <c r="T467" s="219">
        <v>0</v>
      </c>
      <c r="U467" s="211"/>
      <c r="V467" s="218"/>
      <c r="W467" s="220" t="s">
        <v>29</v>
      </c>
      <c r="X467" s="218"/>
      <c r="Y467" s="218"/>
      <c r="Z467" s="220" t="s">
        <v>29</v>
      </c>
      <c r="AA467" s="219" t="s">
        <v>29</v>
      </c>
      <c r="AB467" s="218"/>
      <c r="AC467" s="266"/>
      <c r="AD467" s="221"/>
      <c r="AE467" s="333" t="s">
        <v>181</v>
      </c>
    </row>
    <row r="468" spans="1:31" s="198" customFormat="1">
      <c r="A468" s="210">
        <v>2</v>
      </c>
      <c r="B468" s="211">
        <v>36.33</v>
      </c>
      <c r="C468" s="212" t="s">
        <v>135</v>
      </c>
      <c r="D468" s="212" t="s">
        <v>136</v>
      </c>
      <c r="E468" s="214" t="s">
        <v>25</v>
      </c>
      <c r="F468" s="198">
        <v>38.0527017231231</v>
      </c>
      <c r="G468" s="198">
        <v>23.8368191180531</v>
      </c>
      <c r="H468" s="216" t="s">
        <v>34</v>
      </c>
      <c r="I468" s="219">
        <v>0</v>
      </c>
      <c r="J468" s="217"/>
      <c r="K468" s="219">
        <v>0</v>
      </c>
      <c r="L468" s="211"/>
      <c r="M468" s="219">
        <v>90</v>
      </c>
      <c r="N468" s="220" t="s">
        <v>21</v>
      </c>
      <c r="O468" s="219">
        <v>0</v>
      </c>
      <c r="P468" s="219">
        <v>0</v>
      </c>
      <c r="Q468" s="219">
        <v>0</v>
      </c>
      <c r="R468" s="211"/>
      <c r="S468" s="219">
        <v>0</v>
      </c>
      <c r="T468" s="219">
        <v>0</v>
      </c>
      <c r="U468" s="211"/>
      <c r="V468" s="220" t="s">
        <v>29</v>
      </c>
      <c r="W468" s="219" t="s">
        <v>29</v>
      </c>
      <c r="X468" s="220" t="s">
        <v>21</v>
      </c>
      <c r="Y468" s="220" t="s">
        <v>21</v>
      </c>
      <c r="Z468" s="219" t="s">
        <v>21</v>
      </c>
      <c r="AA468" s="219" t="s">
        <v>21</v>
      </c>
      <c r="AB468" s="220" t="s">
        <v>21</v>
      </c>
      <c r="AC468" s="267" t="s">
        <v>21</v>
      </c>
      <c r="AD468" s="221"/>
      <c r="AE468" s="333" t="s">
        <v>181</v>
      </c>
    </row>
    <row r="469" spans="1:31" s="198" customFormat="1" ht="15.75" customHeight="1">
      <c r="A469" s="20"/>
      <c r="B469" s="21"/>
      <c r="C469" s="22"/>
      <c r="D469" s="21"/>
      <c r="E469" s="21"/>
      <c r="F469" s="21"/>
      <c r="G469" s="21"/>
      <c r="H469" s="22"/>
      <c r="I469" s="21"/>
      <c r="J469" s="21"/>
      <c r="K469" s="21"/>
      <c r="L469" s="21"/>
      <c r="M469" s="21"/>
      <c r="N469" s="22"/>
      <c r="O469" s="22"/>
      <c r="P469" s="21"/>
      <c r="Q469" s="21"/>
      <c r="R469" s="21"/>
      <c r="S469" s="21"/>
      <c r="T469" s="21"/>
      <c r="U469" s="21"/>
      <c r="V469" s="21"/>
      <c r="W469" s="21"/>
      <c r="X469" s="22"/>
      <c r="Y469" s="22"/>
      <c r="Z469" s="22"/>
      <c r="AA469" s="22"/>
      <c r="AB469" s="22"/>
      <c r="AC469" s="247"/>
      <c r="AD469" s="255"/>
      <c r="AE469" s="199"/>
    </row>
    <row r="470" spans="1:31" s="198" customFormat="1">
      <c r="A470" s="210">
        <v>1</v>
      </c>
      <c r="B470" s="211">
        <v>0</v>
      </c>
      <c r="C470" s="212" t="s">
        <v>134</v>
      </c>
      <c r="D470" s="212" t="s">
        <v>136</v>
      </c>
      <c r="E470" s="204" t="s">
        <v>27</v>
      </c>
      <c r="F470" s="211">
        <v>38.052649602893403</v>
      </c>
      <c r="G470" s="211">
        <v>23.836380045144601</v>
      </c>
      <c r="H470" s="216" t="s">
        <v>34</v>
      </c>
      <c r="I470" s="219">
        <v>0</v>
      </c>
      <c r="J470" s="217"/>
      <c r="K470" s="219">
        <v>0</v>
      </c>
      <c r="L470" s="211"/>
      <c r="M470" s="218"/>
      <c r="N470" s="219" t="s">
        <v>21</v>
      </c>
      <c r="O470" s="219">
        <v>0</v>
      </c>
      <c r="P470" s="219">
        <v>0</v>
      </c>
      <c r="Q470" s="219">
        <v>0</v>
      </c>
      <c r="R470" s="211"/>
      <c r="S470" s="219">
        <v>0</v>
      </c>
      <c r="T470" s="219">
        <v>0</v>
      </c>
      <c r="U470" s="211"/>
      <c r="V470" s="218"/>
      <c r="W470" s="220" t="s">
        <v>29</v>
      </c>
      <c r="X470" s="218"/>
      <c r="Y470" s="218"/>
      <c r="Z470" s="220" t="s">
        <v>29</v>
      </c>
      <c r="AA470" s="219" t="s">
        <v>29</v>
      </c>
      <c r="AB470" s="218"/>
      <c r="AC470" s="266"/>
      <c r="AD470" s="221"/>
      <c r="AE470" s="333" t="s">
        <v>181</v>
      </c>
    </row>
    <row r="471" spans="1:31" s="198" customFormat="1">
      <c r="A471" s="210">
        <v>2</v>
      </c>
      <c r="B471" s="211">
        <v>38.76</v>
      </c>
      <c r="C471" s="212" t="s">
        <v>135</v>
      </c>
      <c r="D471" s="212" t="s">
        <v>136</v>
      </c>
      <c r="E471" s="204" t="s">
        <v>27</v>
      </c>
      <c r="F471" s="198">
        <v>38.052660277676601</v>
      </c>
      <c r="G471" s="198">
        <v>23.836793908976698</v>
      </c>
      <c r="H471" s="216" t="s">
        <v>34</v>
      </c>
      <c r="I471" s="219">
        <v>0</v>
      </c>
      <c r="J471" s="217"/>
      <c r="K471" s="219">
        <v>0</v>
      </c>
      <c r="L471" s="211"/>
      <c r="M471" s="219">
        <v>40</v>
      </c>
      <c r="N471" s="220" t="s">
        <v>21</v>
      </c>
      <c r="O471" s="219">
        <v>0</v>
      </c>
      <c r="P471" s="219">
        <v>0</v>
      </c>
      <c r="Q471" s="219">
        <v>0</v>
      </c>
      <c r="R471" s="211"/>
      <c r="S471" s="219">
        <v>0</v>
      </c>
      <c r="T471" s="219">
        <v>0</v>
      </c>
      <c r="U471" s="211"/>
      <c r="V471" s="220" t="s">
        <v>29</v>
      </c>
      <c r="W471" s="219" t="s">
        <v>29</v>
      </c>
      <c r="X471" s="220" t="s">
        <v>21</v>
      </c>
      <c r="Y471" s="220" t="s">
        <v>21</v>
      </c>
      <c r="Z471" s="219" t="s">
        <v>21</v>
      </c>
      <c r="AA471" s="219" t="s">
        <v>21</v>
      </c>
      <c r="AB471" s="220" t="s">
        <v>21</v>
      </c>
      <c r="AC471" s="267" t="s">
        <v>21</v>
      </c>
      <c r="AD471" s="221"/>
      <c r="AE471" s="333" t="s">
        <v>181</v>
      </c>
    </row>
    <row r="472" spans="1:31" s="198" customFormat="1" ht="15.75" customHeight="1">
      <c r="A472" s="20"/>
      <c r="B472" s="21"/>
      <c r="C472" s="22"/>
      <c r="D472" s="21"/>
      <c r="E472" s="21"/>
      <c r="F472" s="21"/>
      <c r="G472" s="21"/>
      <c r="H472" s="22"/>
      <c r="I472" s="21"/>
      <c r="J472" s="21"/>
      <c r="K472" s="21"/>
      <c r="L472" s="21"/>
      <c r="M472" s="21"/>
      <c r="N472" s="22"/>
      <c r="O472" s="22"/>
      <c r="P472" s="21"/>
      <c r="Q472" s="21"/>
      <c r="R472" s="21"/>
      <c r="S472" s="21"/>
      <c r="T472" s="21"/>
      <c r="U472" s="21"/>
      <c r="V472" s="21"/>
      <c r="W472" s="21"/>
      <c r="X472" s="22"/>
      <c r="Y472" s="22"/>
      <c r="Z472" s="22"/>
      <c r="AA472" s="22"/>
      <c r="AB472" s="22"/>
      <c r="AC472" s="247"/>
      <c r="AD472" s="255"/>
      <c r="AE472" s="199"/>
    </row>
    <row r="473" spans="1:31" s="198" customFormat="1" ht="15.75" customHeight="1">
      <c r="A473" s="20"/>
      <c r="B473" s="21"/>
      <c r="C473" s="22"/>
      <c r="D473" s="21"/>
      <c r="E473" s="21"/>
      <c r="F473" s="21"/>
      <c r="G473" s="21"/>
      <c r="H473" s="22"/>
      <c r="I473" s="21"/>
      <c r="J473" s="21"/>
      <c r="K473" s="21"/>
      <c r="L473" s="21"/>
      <c r="M473" s="21"/>
      <c r="N473" s="22"/>
      <c r="O473" s="22"/>
      <c r="P473" s="21"/>
      <c r="Q473" s="21"/>
      <c r="R473" s="21"/>
      <c r="S473" s="21"/>
      <c r="T473" s="21"/>
      <c r="U473" s="21"/>
      <c r="V473" s="21"/>
      <c r="W473" s="21"/>
      <c r="X473" s="22"/>
      <c r="Y473" s="22"/>
      <c r="Z473" s="22"/>
      <c r="AA473" s="22"/>
      <c r="AB473" s="22"/>
      <c r="AC473" s="247"/>
      <c r="AD473" s="255"/>
      <c r="AE473" s="199"/>
    </row>
    <row r="474" spans="1:31" ht="15.75" customHeight="1">
      <c r="A474" s="485" t="s">
        <v>137</v>
      </c>
      <c r="B474" s="444"/>
      <c r="C474" s="444"/>
      <c r="D474" s="444"/>
      <c r="E474" s="446"/>
      <c r="F474" s="21"/>
      <c r="G474" s="21"/>
      <c r="H474" s="22"/>
      <c r="I474" s="21"/>
      <c r="J474" s="21"/>
      <c r="K474" s="21"/>
      <c r="L474" s="21"/>
      <c r="M474" s="21"/>
      <c r="N474" s="22"/>
      <c r="O474" s="22"/>
      <c r="P474" s="22"/>
      <c r="Q474" s="22"/>
      <c r="R474" s="21"/>
      <c r="S474" s="21"/>
      <c r="T474" s="21"/>
      <c r="U474" s="21"/>
      <c r="V474" s="21"/>
      <c r="W474" s="21"/>
      <c r="X474" s="22"/>
      <c r="Y474" s="22"/>
      <c r="Z474" s="22"/>
      <c r="AA474" s="22"/>
      <c r="AB474" s="22"/>
      <c r="AC474" s="247"/>
      <c r="AD474" s="255"/>
    </row>
    <row r="475" spans="1:31" s="198" customFormat="1">
      <c r="A475" s="210">
        <v>1</v>
      </c>
      <c r="B475" s="211">
        <v>0</v>
      </c>
      <c r="C475" s="212" t="s">
        <v>134</v>
      </c>
      <c r="D475" s="212" t="s">
        <v>19</v>
      </c>
      <c r="E475" s="214" t="s">
        <v>20</v>
      </c>
      <c r="F475" s="211">
        <v>38.053298764507801</v>
      </c>
      <c r="G475" s="211">
        <v>23.837069101775398</v>
      </c>
      <c r="H475" s="216" t="s">
        <v>21</v>
      </c>
      <c r="I475" s="219">
        <v>0</v>
      </c>
      <c r="J475" s="217"/>
      <c r="K475" s="219">
        <v>0</v>
      </c>
      <c r="L475" s="211"/>
      <c r="M475" s="218"/>
      <c r="N475" s="219" t="s">
        <v>21</v>
      </c>
      <c r="O475" s="219">
        <v>0</v>
      </c>
      <c r="P475" s="219">
        <v>0</v>
      </c>
      <c r="Q475" s="219">
        <v>0</v>
      </c>
      <c r="R475" s="211"/>
      <c r="S475" s="219">
        <v>0</v>
      </c>
      <c r="T475" s="219">
        <v>0</v>
      </c>
      <c r="U475" s="211"/>
      <c r="V475" s="218"/>
      <c r="W475" s="220" t="s">
        <v>29</v>
      </c>
      <c r="X475" s="218"/>
      <c r="Y475" s="218"/>
      <c r="Z475" s="220" t="s">
        <v>29</v>
      </c>
      <c r="AA475" s="219" t="s">
        <v>29</v>
      </c>
      <c r="AB475" s="218"/>
      <c r="AC475" s="266"/>
      <c r="AD475" s="221"/>
      <c r="AE475" s="333" t="s">
        <v>181</v>
      </c>
    </row>
    <row r="476" spans="1:31" s="198" customFormat="1">
      <c r="A476" s="210">
        <v>2</v>
      </c>
      <c r="B476" s="211">
        <v>33.869999999999997</v>
      </c>
      <c r="C476" s="212" t="s">
        <v>135</v>
      </c>
      <c r="D476" s="212" t="s">
        <v>19</v>
      </c>
      <c r="E476" s="214" t="s">
        <v>25</v>
      </c>
      <c r="F476" s="198">
        <v>38.053288108301999</v>
      </c>
      <c r="G476" s="198">
        <v>23.837443508118898</v>
      </c>
      <c r="H476" s="216" t="s">
        <v>21</v>
      </c>
      <c r="I476" s="219">
        <v>0</v>
      </c>
      <c r="J476" s="217"/>
      <c r="K476" s="219">
        <v>0</v>
      </c>
      <c r="L476" s="211"/>
      <c r="M476" s="219">
        <v>100</v>
      </c>
      <c r="N476" s="220" t="s">
        <v>21</v>
      </c>
      <c r="O476" s="219">
        <v>0</v>
      </c>
      <c r="P476" s="219">
        <v>0</v>
      </c>
      <c r="Q476" s="219">
        <v>0</v>
      </c>
      <c r="R476" s="211"/>
      <c r="S476" s="219">
        <v>0</v>
      </c>
      <c r="T476" s="219">
        <v>0</v>
      </c>
      <c r="U476" s="211"/>
      <c r="V476" s="220" t="s">
        <v>29</v>
      </c>
      <c r="W476" s="219" t="s">
        <v>29</v>
      </c>
      <c r="X476" s="220" t="s">
        <v>22</v>
      </c>
      <c r="Y476" s="220" t="s">
        <v>22</v>
      </c>
      <c r="Z476" s="219" t="s">
        <v>21</v>
      </c>
      <c r="AA476" s="219" t="s">
        <v>21</v>
      </c>
      <c r="AB476" s="220" t="s">
        <v>21</v>
      </c>
      <c r="AC476" s="267" t="s">
        <v>21</v>
      </c>
      <c r="AD476" s="221"/>
      <c r="AE476" s="333" t="s">
        <v>181</v>
      </c>
    </row>
    <row r="478" spans="1:31" s="198" customFormat="1">
      <c r="A478" s="210">
        <v>1</v>
      </c>
      <c r="B478" s="211">
        <v>0</v>
      </c>
      <c r="C478" s="212" t="s">
        <v>134</v>
      </c>
      <c r="D478" s="212" t="s">
        <v>19</v>
      </c>
      <c r="E478" s="204" t="s">
        <v>27</v>
      </c>
      <c r="F478" s="198">
        <v>38.053234964323899</v>
      </c>
      <c r="G478" s="198">
        <v>23.837043627078302</v>
      </c>
      <c r="H478" s="216" t="s">
        <v>21</v>
      </c>
      <c r="I478" s="219">
        <v>0</v>
      </c>
      <c r="J478" s="217"/>
      <c r="K478" s="219">
        <v>0</v>
      </c>
      <c r="L478" s="211"/>
      <c r="M478" s="218"/>
      <c r="N478" s="219" t="s">
        <v>21</v>
      </c>
      <c r="O478" s="219">
        <v>0</v>
      </c>
      <c r="P478" s="219">
        <v>0</v>
      </c>
      <c r="Q478" s="219">
        <v>0</v>
      </c>
      <c r="R478" s="211"/>
      <c r="S478" s="219">
        <v>0</v>
      </c>
      <c r="T478" s="219">
        <v>0</v>
      </c>
      <c r="U478" s="211"/>
      <c r="V478" s="218"/>
      <c r="W478" s="220" t="s">
        <v>29</v>
      </c>
      <c r="X478" s="218"/>
      <c r="Y478" s="218"/>
      <c r="Z478" s="220" t="s">
        <v>29</v>
      </c>
      <c r="AA478" s="219" t="s">
        <v>29</v>
      </c>
      <c r="AB478" s="218"/>
      <c r="AC478" s="266"/>
      <c r="AD478" s="221"/>
      <c r="AE478" s="333" t="s">
        <v>181</v>
      </c>
    </row>
    <row r="479" spans="1:31" s="198" customFormat="1">
      <c r="A479" s="210">
        <v>2</v>
      </c>
      <c r="B479" s="211">
        <v>28.35</v>
      </c>
      <c r="C479" s="212" t="s">
        <v>135</v>
      </c>
      <c r="D479" s="212" t="s">
        <v>19</v>
      </c>
      <c r="E479" s="204" t="s">
        <v>27</v>
      </c>
      <c r="F479" s="198">
        <v>38.053220522083201</v>
      </c>
      <c r="G479" s="198">
        <v>23.837372963809099</v>
      </c>
      <c r="H479" s="216" t="s">
        <v>21</v>
      </c>
      <c r="I479" s="219">
        <v>0</v>
      </c>
      <c r="J479" s="217"/>
      <c r="K479" s="219">
        <v>0</v>
      </c>
      <c r="L479" s="211"/>
      <c r="M479" s="219">
        <v>100</v>
      </c>
      <c r="N479" s="220" t="s">
        <v>21</v>
      </c>
      <c r="O479" s="219">
        <v>0</v>
      </c>
      <c r="P479" s="219">
        <v>0</v>
      </c>
      <c r="Q479" s="219">
        <v>0</v>
      </c>
      <c r="R479" s="211"/>
      <c r="S479" s="219">
        <v>0</v>
      </c>
      <c r="T479" s="219">
        <v>0</v>
      </c>
      <c r="U479" s="211"/>
      <c r="V479" s="220" t="s">
        <v>29</v>
      </c>
      <c r="W479" s="219" t="s">
        <v>29</v>
      </c>
      <c r="X479" s="220" t="s">
        <v>22</v>
      </c>
      <c r="Y479" s="220" t="s">
        <v>22</v>
      </c>
      <c r="Z479" s="219" t="s">
        <v>21</v>
      </c>
      <c r="AA479" s="219" t="s">
        <v>21</v>
      </c>
      <c r="AB479" s="220" t="s">
        <v>21</v>
      </c>
      <c r="AC479" s="267" t="s">
        <v>21</v>
      </c>
      <c r="AD479" s="221"/>
      <c r="AE479" s="333" t="s">
        <v>181</v>
      </c>
    </row>
    <row r="480" spans="1:31" ht="15.75" customHeight="1">
      <c r="A480" s="20"/>
      <c r="B480" s="21"/>
      <c r="C480" s="22"/>
      <c r="D480" s="21"/>
      <c r="E480" s="21"/>
      <c r="F480" s="21"/>
      <c r="G480" s="21"/>
      <c r="H480" s="22"/>
      <c r="I480" s="21"/>
      <c r="J480" s="21"/>
      <c r="K480" s="21"/>
      <c r="L480" s="21"/>
      <c r="M480" s="21"/>
      <c r="N480" s="22"/>
      <c r="O480" s="22"/>
      <c r="P480" s="21"/>
      <c r="Q480" s="21"/>
      <c r="R480" s="21"/>
      <c r="S480" s="21"/>
      <c r="T480" s="21"/>
      <c r="U480" s="21"/>
      <c r="V480" s="21"/>
      <c r="W480" s="21"/>
      <c r="X480" s="22"/>
      <c r="Y480" s="22"/>
      <c r="Z480" s="22"/>
      <c r="AA480" s="22"/>
      <c r="AB480" s="22"/>
      <c r="AC480" s="247"/>
      <c r="AD480" s="255"/>
    </row>
    <row r="481" spans="1:33" ht="15.75" customHeight="1">
      <c r="A481" s="485" t="s">
        <v>171</v>
      </c>
      <c r="B481" s="444"/>
      <c r="C481" s="444"/>
      <c r="D481" s="444"/>
      <c r="E481" s="446"/>
      <c r="F481" s="21"/>
      <c r="G481" s="21"/>
      <c r="H481" s="22"/>
      <c r="I481" s="21"/>
      <c r="J481" s="21"/>
      <c r="K481" s="21"/>
      <c r="L481" s="21"/>
      <c r="M481" s="21"/>
      <c r="N481" s="22"/>
      <c r="O481" s="22"/>
      <c r="P481" s="22"/>
      <c r="Q481" s="22"/>
      <c r="R481" s="21"/>
      <c r="S481" s="21"/>
      <c r="T481" s="21"/>
      <c r="U481" s="21"/>
      <c r="V481" s="21"/>
      <c r="W481" s="21"/>
      <c r="X481" s="22"/>
      <c r="Y481" s="22"/>
      <c r="Z481" s="22"/>
      <c r="AA481" s="22"/>
      <c r="AB481" s="22"/>
      <c r="AC481" s="247"/>
      <c r="AD481" s="255"/>
    </row>
    <row r="482" spans="1:33" s="198" customFormat="1">
      <c r="A482" s="210">
        <v>1</v>
      </c>
      <c r="B482" s="211">
        <v>0</v>
      </c>
      <c r="C482" s="212" t="s">
        <v>134</v>
      </c>
      <c r="D482" s="522" t="s">
        <v>138</v>
      </c>
      <c r="E482" s="211"/>
      <c r="F482" s="211">
        <v>38.052205301221598</v>
      </c>
      <c r="G482" s="211">
        <v>23.8346369645142</v>
      </c>
      <c r="H482" s="332" t="s">
        <v>34</v>
      </c>
      <c r="I482" s="219">
        <v>2</v>
      </c>
      <c r="J482" s="237"/>
      <c r="K482" s="219">
        <v>0</v>
      </c>
      <c r="L482" s="211"/>
      <c r="M482" s="218"/>
      <c r="N482" s="219" t="s">
        <v>21</v>
      </c>
      <c r="O482" s="219">
        <v>0</v>
      </c>
      <c r="P482" s="219">
        <v>0</v>
      </c>
      <c r="Q482" s="219">
        <v>0</v>
      </c>
      <c r="R482" s="211"/>
      <c r="S482" s="219">
        <v>1</v>
      </c>
      <c r="T482" s="219">
        <v>1</v>
      </c>
      <c r="U482" s="211"/>
      <c r="V482" s="218"/>
      <c r="W482" s="220" t="s">
        <v>29</v>
      </c>
      <c r="X482" s="218"/>
      <c r="Y482" s="218"/>
      <c r="Z482" s="220" t="s">
        <v>29</v>
      </c>
      <c r="AA482" s="219" t="s">
        <v>29</v>
      </c>
      <c r="AB482" s="218"/>
      <c r="AC482" s="266"/>
      <c r="AD482" s="221"/>
      <c r="AE482" s="333" t="s">
        <v>180</v>
      </c>
      <c r="AG482" s="494" t="s">
        <v>265</v>
      </c>
    </row>
    <row r="483" spans="1:33" s="198" customFormat="1">
      <c r="A483" s="210">
        <v>2</v>
      </c>
      <c r="B483" s="211">
        <v>70.14</v>
      </c>
      <c r="C483" s="212" t="s">
        <v>135</v>
      </c>
      <c r="D483" s="522" t="s">
        <v>139</v>
      </c>
      <c r="E483" s="211"/>
      <c r="F483" s="198">
        <v>38.052821013502403</v>
      </c>
      <c r="G483" s="198">
        <v>23.834806206962401</v>
      </c>
      <c r="H483" s="332" t="s">
        <v>34</v>
      </c>
      <c r="I483" s="219">
        <v>2</v>
      </c>
      <c r="J483" s="237"/>
      <c r="K483" s="219">
        <v>0</v>
      </c>
      <c r="L483" s="211"/>
      <c r="M483" s="219">
        <v>520</v>
      </c>
      <c r="N483" s="220" t="s">
        <v>21</v>
      </c>
      <c r="O483" s="219">
        <v>0</v>
      </c>
      <c r="P483" s="219">
        <v>0</v>
      </c>
      <c r="Q483" s="219">
        <v>0</v>
      </c>
      <c r="R483" s="211"/>
      <c r="S483" s="219">
        <v>1</v>
      </c>
      <c r="T483" s="219">
        <v>1</v>
      </c>
      <c r="U483" s="211"/>
      <c r="V483" s="220" t="s">
        <v>29</v>
      </c>
      <c r="W483" s="219" t="s">
        <v>29</v>
      </c>
      <c r="X483" s="220" t="s">
        <v>21</v>
      </c>
      <c r="Y483" s="220" t="s">
        <v>21</v>
      </c>
      <c r="Z483" s="219" t="s">
        <v>21</v>
      </c>
      <c r="AA483" s="219" t="s">
        <v>21</v>
      </c>
      <c r="AB483" s="220" t="s">
        <v>21</v>
      </c>
      <c r="AC483" s="267" t="s">
        <v>21</v>
      </c>
      <c r="AD483" s="221"/>
      <c r="AE483" s="333" t="s">
        <v>180</v>
      </c>
      <c r="AG483" s="494" t="s">
        <v>265</v>
      </c>
    </row>
    <row r="484" spans="1:33" s="198" customFormat="1" ht="15.75" customHeight="1">
      <c r="A484" s="20"/>
      <c r="B484" s="21"/>
      <c r="C484" s="22"/>
      <c r="D484" s="21"/>
      <c r="E484" s="21"/>
      <c r="F484" s="21"/>
      <c r="G484" s="21"/>
      <c r="H484" s="22"/>
      <c r="I484" s="21"/>
      <c r="J484" s="21"/>
      <c r="K484" s="21"/>
      <c r="L484" s="21"/>
      <c r="M484" s="21"/>
      <c r="N484" s="22"/>
      <c r="O484" s="22"/>
      <c r="P484" s="21"/>
      <c r="Q484" s="21"/>
      <c r="R484" s="21"/>
      <c r="S484" s="21"/>
      <c r="T484" s="21"/>
      <c r="U484" s="21"/>
      <c r="V484" s="21"/>
      <c r="W484" s="21"/>
      <c r="X484" s="22"/>
      <c r="Y484" s="22"/>
      <c r="Z484" s="22"/>
      <c r="AA484" s="22"/>
      <c r="AB484" s="22"/>
      <c r="AC484" s="247"/>
      <c r="AD484" s="255"/>
      <c r="AE484" s="199"/>
      <c r="AF484" s="199"/>
      <c r="AG484" s="493"/>
    </row>
    <row r="485" spans="1:33" ht="15.75" customHeight="1">
      <c r="A485" s="485" t="s">
        <v>172</v>
      </c>
      <c r="B485" s="444"/>
      <c r="C485" s="444"/>
      <c r="D485" s="444"/>
      <c r="E485" s="446"/>
      <c r="F485" s="21"/>
      <c r="G485" s="21"/>
      <c r="H485" s="22"/>
      <c r="I485" s="21"/>
      <c r="J485" s="21"/>
      <c r="K485" s="21"/>
      <c r="L485" s="21"/>
      <c r="M485" s="21"/>
      <c r="N485" s="22"/>
      <c r="O485" s="22"/>
      <c r="P485" s="22"/>
      <c r="Q485" s="22"/>
      <c r="R485" s="21"/>
      <c r="S485" s="21"/>
      <c r="T485" s="21"/>
      <c r="U485" s="21"/>
      <c r="V485" s="21"/>
      <c r="W485" s="21"/>
      <c r="X485" s="22"/>
      <c r="Y485" s="22"/>
      <c r="Z485" s="22"/>
      <c r="AA485" s="22"/>
      <c r="AB485" s="22"/>
      <c r="AC485" s="247"/>
      <c r="AD485" s="255"/>
    </row>
    <row r="486" spans="1:33" s="198" customFormat="1">
      <c r="A486" s="210">
        <v>1</v>
      </c>
      <c r="B486" s="211">
        <v>0</v>
      </c>
      <c r="C486" s="212" t="s">
        <v>134</v>
      </c>
      <c r="D486" s="212" t="s">
        <v>19</v>
      </c>
      <c r="E486" s="214" t="s">
        <v>20</v>
      </c>
      <c r="F486" s="211">
        <v>38.0536362685623</v>
      </c>
      <c r="G486" s="211">
        <v>23.8350695330025</v>
      </c>
      <c r="H486" s="216" t="s">
        <v>21</v>
      </c>
      <c r="I486" s="219">
        <v>2</v>
      </c>
      <c r="J486" s="237"/>
      <c r="K486" s="219">
        <v>0</v>
      </c>
      <c r="L486" s="211"/>
      <c r="M486" s="218"/>
      <c r="N486" s="219" t="s">
        <v>21</v>
      </c>
      <c r="O486" s="219">
        <v>0</v>
      </c>
      <c r="P486" s="219">
        <v>0</v>
      </c>
      <c r="Q486" s="219">
        <v>0</v>
      </c>
      <c r="R486" s="211"/>
      <c r="S486" s="219">
        <v>0</v>
      </c>
      <c r="T486" s="219">
        <v>0</v>
      </c>
      <c r="U486" s="211"/>
      <c r="V486" s="218"/>
      <c r="W486" s="220" t="s">
        <v>29</v>
      </c>
      <c r="X486" s="218"/>
      <c r="Y486" s="218"/>
      <c r="Z486" s="220" t="s">
        <v>29</v>
      </c>
      <c r="AA486" s="219" t="s">
        <v>29</v>
      </c>
      <c r="AB486" s="218"/>
      <c r="AC486" s="266"/>
      <c r="AD486" s="221"/>
      <c r="AE486" s="333" t="s">
        <v>180</v>
      </c>
      <c r="AG486" s="407"/>
    </row>
    <row r="487" spans="1:33" s="198" customFormat="1">
      <c r="A487" s="210"/>
      <c r="B487" s="211"/>
      <c r="C487" s="238" t="s">
        <v>198</v>
      </c>
      <c r="D487" s="282" t="s">
        <v>211</v>
      </c>
      <c r="E487" s="214" t="s">
        <v>20</v>
      </c>
      <c r="F487" s="211">
        <v>38.053575000000002</v>
      </c>
      <c r="G487" s="211">
        <v>23.835443000000001</v>
      </c>
      <c r="H487" s="216" t="s">
        <v>21</v>
      </c>
      <c r="I487" s="219">
        <v>2</v>
      </c>
      <c r="J487" s="237"/>
      <c r="K487" s="219">
        <v>0</v>
      </c>
      <c r="L487" s="211"/>
      <c r="M487" s="218"/>
      <c r="N487" s="220" t="s">
        <v>21</v>
      </c>
      <c r="O487" s="219">
        <v>0</v>
      </c>
      <c r="P487" s="219">
        <v>0</v>
      </c>
      <c r="Q487" s="219">
        <v>0</v>
      </c>
      <c r="R487" s="211"/>
      <c r="S487" s="219">
        <v>0</v>
      </c>
      <c r="T487" s="219">
        <v>0</v>
      </c>
      <c r="U487" s="211"/>
      <c r="V487" s="218"/>
      <c r="W487" s="220" t="s">
        <v>21</v>
      </c>
      <c r="X487" s="218"/>
      <c r="Y487" s="218"/>
      <c r="Z487" s="220" t="s">
        <v>21</v>
      </c>
      <c r="AA487" s="220" t="s">
        <v>21</v>
      </c>
      <c r="AB487" s="218"/>
      <c r="AC487" s="266"/>
      <c r="AD487" s="221"/>
      <c r="AE487" s="333" t="s">
        <v>180</v>
      </c>
      <c r="AG487" s="408" t="s">
        <v>266</v>
      </c>
    </row>
    <row r="488" spans="1:33" s="198" customFormat="1">
      <c r="A488" s="210">
        <v>2</v>
      </c>
      <c r="B488" s="211">
        <v>81.99</v>
      </c>
      <c r="C488" s="212" t="s">
        <v>135</v>
      </c>
      <c r="D488" s="212" t="s">
        <v>19</v>
      </c>
      <c r="E488" s="214" t="s">
        <v>25</v>
      </c>
      <c r="F488" s="198">
        <v>38.053455917527998</v>
      </c>
      <c r="G488" s="198">
        <v>23.835987040598599</v>
      </c>
      <c r="H488" s="216" t="s">
        <v>21</v>
      </c>
      <c r="I488" s="219">
        <v>2</v>
      </c>
      <c r="J488" s="237"/>
      <c r="K488" s="219">
        <v>0</v>
      </c>
      <c r="L488" s="211"/>
      <c r="M488" s="219">
        <v>90</v>
      </c>
      <c r="N488" s="220" t="s">
        <v>21</v>
      </c>
      <c r="O488" s="219">
        <v>0</v>
      </c>
      <c r="P488" s="219">
        <v>0</v>
      </c>
      <c r="Q488" s="219">
        <v>0</v>
      </c>
      <c r="R488" s="211"/>
      <c r="S488" s="219">
        <v>0</v>
      </c>
      <c r="T488" s="219">
        <v>0</v>
      </c>
      <c r="U488" s="211"/>
      <c r="V488" s="220" t="s">
        <v>29</v>
      </c>
      <c r="W488" s="219" t="s">
        <v>29</v>
      </c>
      <c r="X488" s="220" t="s">
        <v>22</v>
      </c>
      <c r="Y488" s="220" t="s">
        <v>22</v>
      </c>
      <c r="Z488" s="219" t="s">
        <v>21</v>
      </c>
      <c r="AA488" s="219" t="s">
        <v>21</v>
      </c>
      <c r="AB488" s="220" t="s">
        <v>21</v>
      </c>
      <c r="AC488" s="267" t="s">
        <v>21</v>
      </c>
      <c r="AD488" s="221"/>
      <c r="AE488" s="333" t="s">
        <v>180</v>
      </c>
      <c r="AG488" s="407"/>
    </row>
    <row r="489" spans="1:33" ht="15.75" customHeight="1">
      <c r="A489" s="20"/>
      <c r="B489" s="21"/>
      <c r="C489" s="22"/>
      <c r="D489" s="21"/>
      <c r="E489" s="21"/>
      <c r="F489" s="21"/>
      <c r="G489" s="21"/>
      <c r="H489" s="22"/>
      <c r="I489" s="21"/>
      <c r="J489" s="21"/>
      <c r="K489" s="21"/>
      <c r="L489" s="21"/>
      <c r="M489" s="21"/>
      <c r="N489" s="22"/>
      <c r="O489" s="22"/>
      <c r="P489" s="21"/>
      <c r="Q489" s="21"/>
      <c r="R489" s="21"/>
      <c r="S489" s="21"/>
      <c r="T489" s="21"/>
      <c r="U489" s="21"/>
      <c r="V489" s="21"/>
      <c r="W489" s="21"/>
      <c r="X489" s="22"/>
      <c r="Y489" s="22"/>
      <c r="Z489" s="22"/>
      <c r="AA489" s="22"/>
      <c r="AB489" s="22"/>
      <c r="AC489" s="247"/>
      <c r="AD489" s="255"/>
    </row>
    <row r="490" spans="1:33" s="198" customFormat="1">
      <c r="A490" s="210">
        <v>1</v>
      </c>
      <c r="B490" s="211">
        <v>0</v>
      </c>
      <c r="C490" s="212" t="s">
        <v>134</v>
      </c>
      <c r="D490" s="212" t="s">
        <v>19</v>
      </c>
      <c r="E490" s="204" t="s">
        <v>27</v>
      </c>
      <c r="F490" s="198">
        <v>38.0535839002426</v>
      </c>
      <c r="G490" s="198">
        <v>23.8350568018177</v>
      </c>
      <c r="H490" s="216" t="s">
        <v>21</v>
      </c>
      <c r="I490" s="219">
        <v>2</v>
      </c>
      <c r="J490" s="237"/>
      <c r="K490" s="219">
        <v>0</v>
      </c>
      <c r="L490" s="211"/>
      <c r="M490" s="218"/>
      <c r="N490" s="219" t="s">
        <v>21</v>
      </c>
      <c r="O490" s="219">
        <v>0</v>
      </c>
      <c r="P490" s="219">
        <v>0</v>
      </c>
      <c r="Q490" s="219">
        <v>0</v>
      </c>
      <c r="R490" s="211"/>
      <c r="S490" s="219">
        <v>0</v>
      </c>
      <c r="T490" s="219">
        <v>0</v>
      </c>
      <c r="U490" s="211"/>
      <c r="V490" s="218"/>
      <c r="W490" s="220" t="s">
        <v>29</v>
      </c>
      <c r="X490" s="218"/>
      <c r="Y490" s="218"/>
      <c r="Z490" s="220" t="s">
        <v>29</v>
      </c>
      <c r="AA490" s="219" t="s">
        <v>29</v>
      </c>
      <c r="AB490" s="218"/>
      <c r="AC490" s="266"/>
      <c r="AD490" s="221"/>
      <c r="AE490" s="333" t="s">
        <v>180</v>
      </c>
      <c r="AG490" s="407"/>
    </row>
    <row r="491" spans="1:33" s="198" customFormat="1">
      <c r="A491" s="210">
        <v>2</v>
      </c>
      <c r="B491" s="211">
        <v>82.03</v>
      </c>
      <c r="C491" s="212" t="s">
        <v>135</v>
      </c>
      <c r="D491" s="212" t="s">
        <v>19</v>
      </c>
      <c r="E491" s="204" t="s">
        <v>27</v>
      </c>
      <c r="F491" s="198">
        <v>38.053404669456398</v>
      </c>
      <c r="G491" s="198">
        <v>23.835970154289502</v>
      </c>
      <c r="H491" s="216" t="s">
        <v>21</v>
      </c>
      <c r="I491" s="219">
        <v>2</v>
      </c>
      <c r="J491" s="237"/>
      <c r="K491" s="219">
        <v>0</v>
      </c>
      <c r="L491" s="211"/>
      <c r="M491" s="219">
        <v>90</v>
      </c>
      <c r="N491" s="220" t="s">
        <v>21</v>
      </c>
      <c r="O491" s="219">
        <v>0</v>
      </c>
      <c r="P491" s="219">
        <v>0</v>
      </c>
      <c r="Q491" s="219">
        <v>0</v>
      </c>
      <c r="R491" s="211"/>
      <c r="S491" s="219">
        <v>0</v>
      </c>
      <c r="T491" s="219">
        <v>0</v>
      </c>
      <c r="U491" s="211"/>
      <c r="V491" s="220" t="s">
        <v>29</v>
      </c>
      <c r="W491" s="219" t="s">
        <v>29</v>
      </c>
      <c r="X491" s="220" t="s">
        <v>22</v>
      </c>
      <c r="Y491" s="220" t="s">
        <v>22</v>
      </c>
      <c r="Z491" s="219" t="s">
        <v>21</v>
      </c>
      <c r="AA491" s="219" t="s">
        <v>21</v>
      </c>
      <c r="AB491" s="220" t="s">
        <v>21</v>
      </c>
      <c r="AC491" s="267" t="s">
        <v>21</v>
      </c>
      <c r="AD491" s="221"/>
      <c r="AE491" s="333" t="s">
        <v>180</v>
      </c>
      <c r="AG491" s="407"/>
    </row>
    <row r="493" spans="1:33" ht="15.75" customHeight="1">
      <c r="A493" s="485" t="s">
        <v>141</v>
      </c>
      <c r="B493" s="444"/>
      <c r="C493" s="444"/>
      <c r="D493" s="444"/>
      <c r="E493" s="446"/>
      <c r="F493" s="21"/>
      <c r="G493" s="21"/>
      <c r="H493" s="22"/>
      <c r="I493" s="21"/>
      <c r="J493" s="21"/>
      <c r="K493" s="21"/>
      <c r="L493" s="21"/>
      <c r="M493" s="21"/>
      <c r="N493" s="22"/>
      <c r="O493" s="22"/>
      <c r="P493" s="22"/>
      <c r="Q493" s="22"/>
      <c r="R493" s="21"/>
      <c r="S493" s="21"/>
      <c r="T493" s="21"/>
      <c r="U493" s="21"/>
      <c r="V493" s="21"/>
      <c r="W493" s="21"/>
      <c r="X493" s="22"/>
      <c r="Y493" s="22"/>
      <c r="Z493" s="22"/>
      <c r="AA493" s="22"/>
      <c r="AB493" s="22"/>
      <c r="AC493" s="247"/>
      <c r="AD493" s="255"/>
    </row>
    <row r="494" spans="1:33" s="198" customFormat="1">
      <c r="A494" s="210">
        <v>1</v>
      </c>
      <c r="B494" s="211">
        <v>0</v>
      </c>
      <c r="C494" s="212" t="s">
        <v>134</v>
      </c>
      <c r="D494" s="212" t="s">
        <v>136</v>
      </c>
      <c r="E494" s="204" t="s">
        <v>27</v>
      </c>
      <c r="F494" s="198">
        <v>38.053783776631697</v>
      </c>
      <c r="G494" s="198">
        <v>23.836338502883301</v>
      </c>
      <c r="H494" s="216" t="s">
        <v>34</v>
      </c>
      <c r="I494" s="219">
        <v>0</v>
      </c>
      <c r="J494" s="237"/>
      <c r="K494" s="219">
        <v>0</v>
      </c>
      <c r="L494" s="211"/>
      <c r="M494" s="218"/>
      <c r="N494" s="219" t="s">
        <v>21</v>
      </c>
      <c r="O494" s="219">
        <v>0</v>
      </c>
      <c r="P494" s="219">
        <v>1</v>
      </c>
      <c r="Q494" s="219">
        <v>2</v>
      </c>
      <c r="R494" s="211"/>
      <c r="S494" s="219">
        <v>0</v>
      </c>
      <c r="T494" s="219">
        <v>0</v>
      </c>
      <c r="U494" s="211"/>
      <c r="V494" s="218"/>
      <c r="W494" s="220" t="s">
        <v>29</v>
      </c>
      <c r="X494" s="218"/>
      <c r="Y494" s="218"/>
      <c r="Z494" s="220" t="s">
        <v>29</v>
      </c>
      <c r="AA494" s="219" t="s">
        <v>29</v>
      </c>
      <c r="AB494" s="218"/>
      <c r="AC494" s="266"/>
      <c r="AD494" s="221"/>
      <c r="AE494" s="330" t="s">
        <v>181</v>
      </c>
      <c r="AF494" s="199"/>
      <c r="AG494" s="407"/>
    </row>
    <row r="495" spans="1:33" s="198" customFormat="1">
      <c r="A495" s="210">
        <v>2</v>
      </c>
      <c r="B495" s="211">
        <v>35.26</v>
      </c>
      <c r="C495" s="212" t="s">
        <v>135</v>
      </c>
      <c r="D495" s="504" t="s">
        <v>85</v>
      </c>
      <c r="E495" s="204" t="s">
        <v>27</v>
      </c>
      <c r="F495" s="198">
        <v>38.053846610344301</v>
      </c>
      <c r="G495" s="198">
        <v>23.8367381520208</v>
      </c>
      <c r="H495" s="216" t="s">
        <v>22</v>
      </c>
      <c r="I495" s="219">
        <v>0</v>
      </c>
      <c r="J495" s="237"/>
      <c r="K495" s="219">
        <v>0</v>
      </c>
      <c r="L495" s="211"/>
      <c r="M495" s="219">
        <v>120</v>
      </c>
      <c r="N495" s="220" t="s">
        <v>21</v>
      </c>
      <c r="O495" s="219">
        <v>0</v>
      </c>
      <c r="P495" s="219">
        <v>1</v>
      </c>
      <c r="Q495" s="219">
        <v>2</v>
      </c>
      <c r="R495" s="211"/>
      <c r="S495" s="219">
        <v>0</v>
      </c>
      <c r="T495" s="219">
        <v>0</v>
      </c>
      <c r="U495" s="211"/>
      <c r="V495" s="220" t="s">
        <v>29</v>
      </c>
      <c r="W495" s="219" t="s">
        <v>22</v>
      </c>
      <c r="X495" s="220" t="s">
        <v>21</v>
      </c>
      <c r="Y495" s="220" t="s">
        <v>21</v>
      </c>
      <c r="Z495" s="219" t="s">
        <v>21</v>
      </c>
      <c r="AA495" s="219" t="s">
        <v>21</v>
      </c>
      <c r="AB495" s="220" t="s">
        <v>21</v>
      </c>
      <c r="AC495" s="267" t="s">
        <v>21</v>
      </c>
      <c r="AD495" s="221"/>
      <c r="AE495" s="330" t="s">
        <v>181</v>
      </c>
      <c r="AF495" s="199"/>
      <c r="AG495" s="407"/>
    </row>
    <row r="496" spans="1:33" s="198" customFormat="1">
      <c r="A496" s="210">
        <v>3</v>
      </c>
      <c r="B496" s="211">
        <v>60.82</v>
      </c>
      <c r="C496" s="212" t="s">
        <v>26</v>
      </c>
      <c r="D496" s="212" t="s">
        <v>136</v>
      </c>
      <c r="E496" s="204" t="s">
        <v>27</v>
      </c>
      <c r="F496" s="198">
        <v>38.053887795439103</v>
      </c>
      <c r="G496" s="198">
        <v>23.837022466177501</v>
      </c>
      <c r="H496" s="216" t="s">
        <v>21</v>
      </c>
      <c r="I496" s="219">
        <v>0</v>
      </c>
      <c r="J496" s="237"/>
      <c r="K496" s="219">
        <v>0</v>
      </c>
      <c r="L496" s="211"/>
      <c r="M496" s="219">
        <v>120</v>
      </c>
      <c r="N496" s="220" t="s">
        <v>21</v>
      </c>
      <c r="O496" s="219">
        <v>0</v>
      </c>
      <c r="P496" s="219">
        <v>0</v>
      </c>
      <c r="Q496" s="219">
        <v>0</v>
      </c>
      <c r="R496" s="211"/>
      <c r="S496" s="219">
        <v>0</v>
      </c>
      <c r="T496" s="219">
        <v>0</v>
      </c>
      <c r="U496" s="211"/>
      <c r="V496" s="220" t="s">
        <v>29</v>
      </c>
      <c r="W496" s="219" t="s">
        <v>29</v>
      </c>
      <c r="X496" s="220" t="s">
        <v>21</v>
      </c>
      <c r="Y496" s="220" t="s">
        <v>21</v>
      </c>
      <c r="Z496" s="219" t="s">
        <v>21</v>
      </c>
      <c r="AA496" s="219" t="s">
        <v>21</v>
      </c>
      <c r="AB496" s="220" t="s">
        <v>21</v>
      </c>
      <c r="AC496" s="267" t="s">
        <v>21</v>
      </c>
      <c r="AD496" s="221"/>
      <c r="AE496" s="330" t="s">
        <v>181</v>
      </c>
      <c r="AF496" s="199"/>
      <c r="AG496" s="407"/>
    </row>
    <row r="498" spans="1:33" s="198" customFormat="1">
      <c r="A498" s="210">
        <v>1</v>
      </c>
      <c r="B498" s="211">
        <v>0</v>
      </c>
      <c r="C498" s="212" t="s">
        <v>134</v>
      </c>
      <c r="D498" s="212" t="s">
        <v>136</v>
      </c>
      <c r="E498" s="214" t="s">
        <v>20</v>
      </c>
      <c r="F498" s="198">
        <v>38.053837046583297</v>
      </c>
      <c r="G498" s="198">
        <v>23.836333323893101</v>
      </c>
      <c r="H498" s="216" t="s">
        <v>21</v>
      </c>
      <c r="I498" s="219">
        <v>0</v>
      </c>
      <c r="J498" s="237"/>
      <c r="K498" s="219">
        <v>0</v>
      </c>
      <c r="L498" s="211"/>
      <c r="M498" s="218"/>
      <c r="N498" s="219" t="s">
        <v>21</v>
      </c>
      <c r="O498" s="219">
        <v>0</v>
      </c>
      <c r="P498" s="219">
        <v>0</v>
      </c>
      <c r="Q498" s="219">
        <v>0</v>
      </c>
      <c r="R498" s="211"/>
      <c r="S498" s="219">
        <v>0</v>
      </c>
      <c r="T498" s="219">
        <v>0</v>
      </c>
      <c r="U498" s="211"/>
      <c r="V498" s="218"/>
      <c r="W498" s="220" t="s">
        <v>29</v>
      </c>
      <c r="X498" s="218"/>
      <c r="Y498" s="218"/>
      <c r="Z498" s="220" t="s">
        <v>29</v>
      </c>
      <c r="AA498" s="219" t="s">
        <v>29</v>
      </c>
      <c r="AB498" s="218"/>
      <c r="AC498" s="266"/>
      <c r="AD498" s="221"/>
      <c r="AE498" s="330" t="s">
        <v>181</v>
      </c>
      <c r="AF498" s="199"/>
      <c r="AG498" s="407"/>
    </row>
    <row r="499" spans="1:33" s="198" customFormat="1">
      <c r="A499" s="210"/>
      <c r="B499" s="211"/>
      <c r="C499" s="238" t="s">
        <v>198</v>
      </c>
      <c r="D499" s="282" t="s">
        <v>89</v>
      </c>
      <c r="E499" s="214" t="s">
        <v>20</v>
      </c>
      <c r="F499" s="198">
        <v>38.053860999999998</v>
      </c>
      <c r="G499" s="198">
        <v>23.836465</v>
      </c>
      <c r="H499" s="216" t="s">
        <v>21</v>
      </c>
      <c r="I499" s="219">
        <v>0</v>
      </c>
      <c r="J499" s="237"/>
      <c r="K499" s="219">
        <v>0</v>
      </c>
      <c r="L499" s="211"/>
      <c r="M499" s="218"/>
      <c r="N499" s="220" t="s">
        <v>21</v>
      </c>
      <c r="O499" s="219">
        <v>0</v>
      </c>
      <c r="P499" s="219">
        <v>0</v>
      </c>
      <c r="Q499" s="219">
        <v>0</v>
      </c>
      <c r="R499" s="211"/>
      <c r="S499" s="219">
        <v>0</v>
      </c>
      <c r="T499" s="219">
        <v>0</v>
      </c>
      <c r="U499" s="211"/>
      <c r="V499" s="218"/>
      <c r="W499" s="220" t="s">
        <v>21</v>
      </c>
      <c r="X499" s="220" t="s">
        <v>22</v>
      </c>
      <c r="Y499" s="220" t="s">
        <v>22</v>
      </c>
      <c r="Z499" s="220" t="s">
        <v>21</v>
      </c>
      <c r="AA499" s="220" t="s">
        <v>21</v>
      </c>
      <c r="AB499" s="218"/>
      <c r="AC499" s="266"/>
      <c r="AD499" s="221"/>
      <c r="AE499" s="330" t="s">
        <v>181</v>
      </c>
      <c r="AF499" s="199"/>
      <c r="AG499" s="408" t="s">
        <v>267</v>
      </c>
    </row>
    <row r="500" spans="1:33" s="198" customFormat="1">
      <c r="A500" s="210">
        <v>2</v>
      </c>
      <c r="B500" s="211">
        <v>61.17</v>
      </c>
      <c r="C500" s="212" t="s">
        <v>135</v>
      </c>
      <c r="D500" s="212" t="s">
        <v>136</v>
      </c>
      <c r="E500" s="214" t="s">
        <v>25</v>
      </c>
      <c r="F500" s="198">
        <v>38.0539455436544</v>
      </c>
      <c r="G500" s="198">
        <v>23.8370265920931</v>
      </c>
      <c r="H500" s="216" t="s">
        <v>21</v>
      </c>
      <c r="I500" s="219">
        <v>0</v>
      </c>
      <c r="J500" s="237"/>
      <c r="K500" s="219">
        <v>0</v>
      </c>
      <c r="L500" s="211"/>
      <c r="M500" s="219">
        <v>120</v>
      </c>
      <c r="N500" s="220" t="s">
        <v>21</v>
      </c>
      <c r="O500" s="219">
        <v>0</v>
      </c>
      <c r="P500" s="219">
        <v>0</v>
      </c>
      <c r="Q500" s="219">
        <v>0</v>
      </c>
      <c r="R500" s="211"/>
      <c r="S500" s="219">
        <v>0</v>
      </c>
      <c r="T500" s="219">
        <v>0</v>
      </c>
      <c r="U500" s="211"/>
      <c r="V500" s="220" t="s">
        <v>29</v>
      </c>
      <c r="W500" s="219" t="s">
        <v>29</v>
      </c>
      <c r="X500" s="220" t="s">
        <v>22</v>
      </c>
      <c r="Y500" s="220" t="s">
        <v>21</v>
      </c>
      <c r="Z500" s="219" t="s">
        <v>21</v>
      </c>
      <c r="AA500" s="219" t="s">
        <v>21</v>
      </c>
      <c r="AB500" s="220" t="s">
        <v>21</v>
      </c>
      <c r="AC500" s="267" t="s">
        <v>21</v>
      </c>
      <c r="AD500" s="221"/>
      <c r="AE500" s="330" t="s">
        <v>181</v>
      </c>
      <c r="AF500" s="199"/>
      <c r="AG500" s="407"/>
    </row>
    <row r="501" spans="1:33" ht="15.75" customHeight="1">
      <c r="A501" s="20"/>
      <c r="B501" s="21"/>
      <c r="C501" s="22"/>
      <c r="D501" s="21"/>
      <c r="E501" s="21"/>
      <c r="F501" s="21"/>
      <c r="G501" s="21"/>
      <c r="H501" s="22"/>
      <c r="I501" s="21"/>
      <c r="J501" s="21"/>
      <c r="K501" s="21"/>
      <c r="L501" s="21"/>
      <c r="M501" s="21"/>
      <c r="N501" s="22"/>
      <c r="O501" s="22"/>
      <c r="P501" s="21"/>
      <c r="Q501" s="21"/>
      <c r="R501" s="21"/>
      <c r="S501" s="21"/>
      <c r="T501" s="21"/>
      <c r="U501" s="21"/>
      <c r="V501" s="21"/>
      <c r="W501" s="21"/>
      <c r="X501" s="22"/>
      <c r="Y501" s="22"/>
      <c r="Z501" s="22"/>
      <c r="AA501" s="22"/>
      <c r="AB501" s="22"/>
      <c r="AC501" s="247"/>
      <c r="AD501" s="255"/>
    </row>
    <row r="502" spans="1:33" ht="15.75" customHeight="1">
      <c r="A502" s="20"/>
      <c r="B502" s="21"/>
      <c r="C502" s="22"/>
      <c r="D502" s="21"/>
      <c r="E502" s="21"/>
      <c r="F502" s="21"/>
      <c r="G502" s="21"/>
      <c r="H502" s="22"/>
      <c r="I502" s="21"/>
      <c r="J502" s="21"/>
      <c r="K502" s="21"/>
      <c r="L502" s="21"/>
      <c r="M502" s="21"/>
      <c r="N502" s="22"/>
      <c r="O502" s="22"/>
      <c r="P502" s="21"/>
      <c r="Q502" s="21"/>
      <c r="R502" s="21"/>
      <c r="S502" s="21"/>
      <c r="T502" s="21"/>
      <c r="U502" s="21"/>
      <c r="V502" s="21"/>
      <c r="W502" s="21"/>
      <c r="X502" s="22"/>
      <c r="Y502" s="22"/>
      <c r="Z502" s="22"/>
      <c r="AA502" s="22"/>
      <c r="AB502" s="22"/>
      <c r="AC502" s="247"/>
      <c r="AD502" s="255"/>
    </row>
    <row r="503" spans="1:33" ht="15.75" customHeight="1">
      <c r="A503" s="20"/>
      <c r="B503" s="21"/>
      <c r="C503" s="22"/>
      <c r="D503" s="21"/>
      <c r="E503" s="21"/>
      <c r="F503" s="21"/>
      <c r="G503" s="21"/>
      <c r="H503" s="22"/>
      <c r="I503" s="21"/>
      <c r="J503" s="21"/>
      <c r="K503" s="21"/>
      <c r="L503" s="21"/>
      <c r="M503" s="21"/>
      <c r="N503" s="22"/>
      <c r="O503" s="22"/>
      <c r="P503" s="21"/>
      <c r="Q503" s="21"/>
      <c r="R503" s="21"/>
      <c r="S503" s="21"/>
      <c r="T503" s="21"/>
      <c r="U503" s="21"/>
      <c r="V503" s="21"/>
      <c r="W503" s="21"/>
      <c r="X503" s="22"/>
      <c r="Y503" s="22"/>
      <c r="Z503" s="22"/>
      <c r="AA503" s="22"/>
      <c r="AB503" s="22"/>
      <c r="AC503" s="247"/>
      <c r="AD503" s="255"/>
    </row>
    <row r="506" spans="1:33" ht="15.75" customHeight="1">
      <c r="A506" s="485" t="s">
        <v>183</v>
      </c>
      <c r="B506" s="444"/>
      <c r="C506" s="444"/>
      <c r="D506" s="444"/>
      <c r="E506" s="446"/>
      <c r="F506" s="21"/>
      <c r="G506" s="21"/>
      <c r="H506" s="22"/>
      <c r="I506" s="21"/>
      <c r="J506" s="21"/>
      <c r="K506" s="21"/>
      <c r="L506" s="21"/>
      <c r="M506" s="21"/>
      <c r="N506" s="22"/>
      <c r="O506" s="22"/>
      <c r="P506" s="21"/>
      <c r="Q506" s="21"/>
      <c r="R506" s="21"/>
      <c r="S506" s="21"/>
      <c r="T506" s="21"/>
      <c r="U506" s="21"/>
      <c r="V506" s="21"/>
      <c r="W506" s="21"/>
      <c r="X506" s="22"/>
      <c r="Y506" s="22"/>
      <c r="Z506" s="22"/>
      <c r="AA506" s="22"/>
      <c r="AB506" s="22"/>
      <c r="AC506" s="247"/>
      <c r="AD506" s="255"/>
    </row>
    <row r="507" spans="1:33" s="199" customFormat="1" ht="15.75" customHeight="1">
      <c r="A507" s="69">
        <v>1</v>
      </c>
      <c r="B507" s="70">
        <v>0</v>
      </c>
      <c r="C507" s="79" t="s">
        <v>18</v>
      </c>
      <c r="D507" s="203" t="s">
        <v>19</v>
      </c>
      <c r="E507" s="71" t="s">
        <v>27</v>
      </c>
      <c r="F507" s="70">
        <v>38.053893718886499</v>
      </c>
      <c r="G507" s="405">
        <v>23.837117877487199</v>
      </c>
      <c r="H507" s="216" t="s">
        <v>21</v>
      </c>
      <c r="I507" s="73">
        <v>0</v>
      </c>
      <c r="J507" s="250"/>
      <c r="K507" s="73">
        <v>0</v>
      </c>
      <c r="L507" s="70"/>
      <c r="M507" s="218"/>
      <c r="N507" s="219" t="s">
        <v>21</v>
      </c>
      <c r="O507" s="219">
        <v>0</v>
      </c>
      <c r="P507" s="219">
        <v>0</v>
      </c>
      <c r="Q507" s="219">
        <v>0</v>
      </c>
      <c r="R507" s="211"/>
      <c r="S507" s="219">
        <v>0</v>
      </c>
      <c r="T507" s="219">
        <v>0</v>
      </c>
      <c r="U507" s="211"/>
      <c r="V507" s="218"/>
      <c r="W507" s="220" t="s">
        <v>29</v>
      </c>
      <c r="X507" s="218"/>
      <c r="Y507" s="218"/>
      <c r="Z507" s="81" t="s">
        <v>21</v>
      </c>
      <c r="AA507" s="81" t="s">
        <v>21</v>
      </c>
      <c r="AB507" s="81" t="s">
        <v>21</v>
      </c>
      <c r="AC507" s="82" t="s">
        <v>21</v>
      </c>
      <c r="AD507" s="313"/>
      <c r="AE507" s="556" t="s">
        <v>292</v>
      </c>
      <c r="AF507" s="198" t="s">
        <v>182</v>
      </c>
      <c r="AG507" s="407"/>
    </row>
    <row r="508" spans="1:33" s="198" customFormat="1" ht="15.75" customHeight="1">
      <c r="A508" s="200">
        <v>2</v>
      </c>
      <c r="B508" s="201">
        <v>52.08</v>
      </c>
      <c r="C508" s="202" t="s">
        <v>23</v>
      </c>
      <c r="D508" s="203" t="s">
        <v>19</v>
      </c>
      <c r="E508" s="204" t="s">
        <v>27</v>
      </c>
      <c r="F508" s="201">
        <v>38.053865734147998</v>
      </c>
      <c r="G508" s="201">
        <v>23.837695222976901</v>
      </c>
      <c r="H508" s="216" t="s">
        <v>21</v>
      </c>
      <c r="I508" s="207">
        <v>0</v>
      </c>
      <c r="J508" s="240"/>
      <c r="K508" s="207">
        <v>0</v>
      </c>
      <c r="L508" s="201"/>
      <c r="M508" s="207">
        <v>120</v>
      </c>
      <c r="N508" s="207" t="s">
        <v>21</v>
      </c>
      <c r="O508" s="207">
        <v>0</v>
      </c>
      <c r="P508" s="219">
        <v>0</v>
      </c>
      <c r="Q508" s="219">
        <v>0</v>
      </c>
      <c r="R508" s="201"/>
      <c r="S508" s="207">
        <v>0</v>
      </c>
      <c r="T508" s="207">
        <v>0</v>
      </c>
      <c r="U508" s="201"/>
      <c r="V508" s="208" t="s">
        <v>21</v>
      </c>
      <c r="W508" s="208" t="s">
        <v>21</v>
      </c>
      <c r="X508" s="208" t="s">
        <v>22</v>
      </c>
      <c r="Y508" s="208" t="s">
        <v>22</v>
      </c>
      <c r="Z508" s="208" t="s">
        <v>21</v>
      </c>
      <c r="AA508" s="208" t="s">
        <v>21</v>
      </c>
      <c r="AB508" s="208" t="s">
        <v>21</v>
      </c>
      <c r="AC508" s="271" t="s">
        <v>21</v>
      </c>
      <c r="AD508" s="313"/>
      <c r="AE508" s="556" t="s">
        <v>292</v>
      </c>
      <c r="AF508" s="198" t="s">
        <v>182</v>
      </c>
      <c r="AG508" s="407"/>
    </row>
    <row r="511" spans="1:33">
      <c r="A511" s="198"/>
      <c r="B511" s="198"/>
      <c r="C511" s="532" t="s">
        <v>283</v>
      </c>
      <c r="D511" s="528" t="s">
        <v>260</v>
      </c>
      <c r="E511" s="214" t="s">
        <v>20</v>
      </c>
      <c r="F511" s="198">
        <v>38.053980000000003</v>
      </c>
      <c r="G511" s="198">
        <v>23.83718</v>
      </c>
      <c r="H511" s="533" t="s">
        <v>21</v>
      </c>
      <c r="I511" s="236">
        <v>0</v>
      </c>
      <c r="J511" s="236"/>
      <c r="K511" s="236">
        <v>0</v>
      </c>
      <c r="L511" s="198"/>
      <c r="M511" s="218"/>
      <c r="N511" s="533" t="s">
        <v>21</v>
      </c>
      <c r="O511" s="236">
        <v>0</v>
      </c>
      <c r="P511" s="236">
        <v>0</v>
      </c>
      <c r="Q511" s="236">
        <v>0</v>
      </c>
      <c r="R511" s="236"/>
      <c r="S511" s="236">
        <v>0</v>
      </c>
      <c r="T511" s="236">
        <v>0</v>
      </c>
      <c r="U511" s="236"/>
      <c r="V511" s="533" t="s">
        <v>21</v>
      </c>
      <c r="W511" s="533" t="s">
        <v>21</v>
      </c>
      <c r="X511" s="533" t="s">
        <v>22</v>
      </c>
      <c r="Y511" s="533" t="s">
        <v>22</v>
      </c>
      <c r="Z511" s="533" t="s">
        <v>21</v>
      </c>
      <c r="AA511" s="533" t="s">
        <v>21</v>
      </c>
      <c r="AB511" s="533" t="s">
        <v>21</v>
      </c>
      <c r="AC511" s="533" t="s">
        <v>21</v>
      </c>
      <c r="AD511" s="198"/>
      <c r="AE511" s="528" t="s">
        <v>287</v>
      </c>
    </row>
    <row r="512" spans="1:33" s="198" customFormat="1">
      <c r="A512" s="210">
        <v>1</v>
      </c>
      <c r="B512" s="211">
        <v>0</v>
      </c>
      <c r="C512" s="212" t="s">
        <v>134</v>
      </c>
      <c r="D512" s="504" t="s">
        <v>140</v>
      </c>
      <c r="E512" s="214" t="s">
        <v>20</v>
      </c>
      <c r="F512" s="198">
        <v>38.053937787082198</v>
      </c>
      <c r="G512" s="198">
        <v>23.837365710618101</v>
      </c>
      <c r="H512" s="216" t="s">
        <v>21</v>
      </c>
      <c r="I512" s="219">
        <v>0</v>
      </c>
      <c r="J512" s="237"/>
      <c r="K512" s="219">
        <v>0</v>
      </c>
      <c r="L512" s="211"/>
      <c r="M512" s="218"/>
      <c r="N512" s="219" t="s">
        <v>21</v>
      </c>
      <c r="O512" s="219">
        <v>0</v>
      </c>
      <c r="P512" s="219">
        <v>0</v>
      </c>
      <c r="Q512" s="219">
        <v>0</v>
      </c>
      <c r="R512" s="211"/>
      <c r="S512" s="219">
        <v>0</v>
      </c>
      <c r="T512" s="219">
        <v>0</v>
      </c>
      <c r="U512" s="211"/>
      <c r="V512" s="218"/>
      <c r="W512" s="220" t="s">
        <v>29</v>
      </c>
      <c r="X512" s="218"/>
      <c r="Y512" s="218"/>
      <c r="Z512" s="220" t="s">
        <v>29</v>
      </c>
      <c r="AA512" s="219" t="s">
        <v>29</v>
      </c>
      <c r="AB512" s="218"/>
      <c r="AC512" s="266"/>
      <c r="AD512" s="221"/>
      <c r="AE512" s="556" t="s">
        <v>292</v>
      </c>
      <c r="AF512" s="198" t="s">
        <v>182</v>
      </c>
    </row>
    <row r="513" spans="1:32" s="198" customFormat="1">
      <c r="A513" s="210">
        <v>2</v>
      </c>
      <c r="B513" s="211">
        <v>31.8</v>
      </c>
      <c r="C513" s="212" t="s">
        <v>135</v>
      </c>
      <c r="D513" s="212" t="s">
        <v>19</v>
      </c>
      <c r="E513" s="214" t="s">
        <v>25</v>
      </c>
      <c r="F513" s="198">
        <v>38.0539214973697</v>
      </c>
      <c r="G513" s="198">
        <v>23.837726028694998</v>
      </c>
      <c r="H513" s="216" t="s">
        <v>21</v>
      </c>
      <c r="I513" s="219">
        <v>0</v>
      </c>
      <c r="J513" s="237"/>
      <c r="K513" s="219">
        <v>0</v>
      </c>
      <c r="L513" s="211"/>
      <c r="M513" s="219">
        <v>120</v>
      </c>
      <c r="N513" s="220" t="s">
        <v>21</v>
      </c>
      <c r="O513" s="219">
        <v>0</v>
      </c>
      <c r="P513" s="219">
        <v>0</v>
      </c>
      <c r="Q513" s="219">
        <v>0</v>
      </c>
      <c r="R513" s="211"/>
      <c r="S513" s="219">
        <v>0</v>
      </c>
      <c r="T513" s="219">
        <v>0</v>
      </c>
      <c r="U513" s="211"/>
      <c r="V513" s="220" t="s">
        <v>29</v>
      </c>
      <c r="W513" s="219" t="s">
        <v>29</v>
      </c>
      <c r="X513" s="220" t="s">
        <v>22</v>
      </c>
      <c r="Y513" s="220" t="s">
        <v>21</v>
      </c>
      <c r="Z513" s="219" t="s">
        <v>21</v>
      </c>
      <c r="AA513" s="219" t="s">
        <v>21</v>
      </c>
      <c r="AB513" s="220" t="s">
        <v>21</v>
      </c>
      <c r="AC513" s="267" t="s">
        <v>21</v>
      </c>
      <c r="AD513" s="221"/>
      <c r="AE513" s="556" t="s">
        <v>292</v>
      </c>
      <c r="AF513" s="198" t="s">
        <v>182</v>
      </c>
    </row>
    <row r="515" spans="1:32" ht="15.75" customHeight="1">
      <c r="A515" s="485" t="s">
        <v>142</v>
      </c>
      <c r="B515" s="444"/>
      <c r="C515" s="444"/>
      <c r="D515" s="444"/>
      <c r="E515" s="446"/>
      <c r="F515" s="21"/>
      <c r="G515" s="21"/>
      <c r="H515" s="22"/>
      <c r="I515" s="21"/>
      <c r="J515" s="21"/>
      <c r="K515" s="21"/>
      <c r="L515" s="21"/>
      <c r="M515" s="21"/>
      <c r="N515" s="22"/>
      <c r="O515" s="22"/>
      <c r="P515" s="21"/>
      <c r="Q515" s="21"/>
      <c r="R515" s="21"/>
      <c r="S515" s="21"/>
      <c r="T515" s="21"/>
      <c r="U515" s="21"/>
      <c r="V515" s="21"/>
      <c r="W515" s="21"/>
      <c r="X515" s="22"/>
      <c r="Y515" s="22"/>
      <c r="Z515" s="22"/>
      <c r="AA515" s="22"/>
      <c r="AB515" s="22"/>
      <c r="AC515" s="247"/>
      <c r="AD515" s="255"/>
    </row>
    <row r="516" spans="1:32" s="198" customFormat="1">
      <c r="A516" s="210">
        <v>1</v>
      </c>
      <c r="B516" s="211">
        <v>0</v>
      </c>
      <c r="C516" s="212" t="s">
        <v>18</v>
      </c>
      <c r="D516" s="213" t="s">
        <v>19</v>
      </c>
      <c r="E516" s="214" t="s">
        <v>20</v>
      </c>
      <c r="F516" s="215">
        <v>38.054725419213497</v>
      </c>
      <c r="G516" s="215">
        <v>23.836793896049301</v>
      </c>
      <c r="H516" s="216" t="s">
        <v>29</v>
      </c>
      <c r="I516" s="219">
        <v>0</v>
      </c>
      <c r="J516" s="237"/>
      <c r="K516" s="219">
        <v>0</v>
      </c>
      <c r="L516" s="211"/>
      <c r="M516" s="218"/>
      <c r="N516" s="219" t="s">
        <v>29</v>
      </c>
      <c r="O516" s="219">
        <v>0</v>
      </c>
      <c r="P516" s="219">
        <v>0</v>
      </c>
      <c r="Q516" s="219">
        <v>0</v>
      </c>
      <c r="R516" s="219"/>
      <c r="S516" s="219">
        <v>0</v>
      </c>
      <c r="T516" s="219">
        <v>0</v>
      </c>
      <c r="U516" s="211"/>
      <c r="V516" s="218"/>
      <c r="W516" s="220" t="s">
        <v>21</v>
      </c>
      <c r="X516" s="218"/>
      <c r="Y516" s="218"/>
      <c r="Z516" s="220" t="s">
        <v>29</v>
      </c>
      <c r="AA516" s="219" t="s">
        <v>29</v>
      </c>
      <c r="AB516" s="218"/>
      <c r="AC516" s="266"/>
      <c r="AD516" s="221"/>
      <c r="AE516" s="333" t="s">
        <v>181</v>
      </c>
    </row>
    <row r="517" spans="1:32" s="198" customFormat="1">
      <c r="A517" s="210">
        <v>2</v>
      </c>
      <c r="B517" s="211">
        <v>216.85</v>
      </c>
      <c r="C517" s="212" t="s">
        <v>23</v>
      </c>
      <c r="D517" s="213" t="s">
        <v>19</v>
      </c>
      <c r="E517" s="214" t="s">
        <v>20</v>
      </c>
      <c r="F517" s="211">
        <v>38.054498861690803</v>
      </c>
      <c r="G517" s="211">
        <v>23.8387162372577</v>
      </c>
      <c r="H517" s="216" t="s">
        <v>21</v>
      </c>
      <c r="I517" s="219">
        <v>0</v>
      </c>
      <c r="J517" s="237"/>
      <c r="K517" s="219">
        <v>0</v>
      </c>
      <c r="L517" s="211"/>
      <c r="M517" s="219">
        <v>80</v>
      </c>
      <c r="N517" s="219" t="s">
        <v>29</v>
      </c>
      <c r="O517" s="219">
        <v>0</v>
      </c>
      <c r="P517" s="219">
        <v>0</v>
      </c>
      <c r="Q517" s="219">
        <v>0</v>
      </c>
      <c r="R517" s="219"/>
      <c r="S517" s="219">
        <v>0</v>
      </c>
      <c r="T517" s="219">
        <v>0</v>
      </c>
      <c r="U517" s="211"/>
      <c r="V517" s="220" t="s">
        <v>21</v>
      </c>
      <c r="W517" s="220" t="s">
        <v>21</v>
      </c>
      <c r="X517" s="220" t="s">
        <v>22</v>
      </c>
      <c r="Y517" s="220" t="s">
        <v>22</v>
      </c>
      <c r="Z517" s="220" t="s">
        <v>29</v>
      </c>
      <c r="AA517" s="219" t="s">
        <v>29</v>
      </c>
      <c r="AB517" s="220"/>
      <c r="AC517" s="267"/>
      <c r="AD517" s="221"/>
      <c r="AE517" s="333" t="s">
        <v>181</v>
      </c>
    </row>
    <row r="518" spans="1:32" s="198" customFormat="1" ht="15.75" customHeight="1">
      <c r="A518" s="227"/>
      <c r="B518" s="221"/>
      <c r="C518" s="228"/>
      <c r="D518" s="221"/>
      <c r="E518" s="221"/>
      <c r="F518" s="221"/>
      <c r="G518" s="221"/>
      <c r="H518" s="228"/>
      <c r="I518" s="221"/>
      <c r="J518" s="221"/>
      <c r="K518" s="221"/>
      <c r="L518" s="221"/>
      <c r="M518" s="221"/>
      <c r="N518" s="219"/>
      <c r="O518" s="219"/>
      <c r="P518" s="219"/>
      <c r="Q518" s="219"/>
      <c r="R518" s="219"/>
      <c r="S518" s="219"/>
      <c r="T518" s="219"/>
      <c r="U518" s="221"/>
      <c r="V518" s="221"/>
      <c r="W518" s="221"/>
      <c r="X518" s="228"/>
      <c r="Y518" s="228"/>
      <c r="Z518" s="228"/>
      <c r="AA518" s="228"/>
      <c r="AB518" s="228"/>
      <c r="AC518" s="269"/>
      <c r="AD518" s="221"/>
    </row>
    <row r="519" spans="1:32" s="198" customFormat="1" ht="15.75" customHeight="1">
      <c r="A519" s="200">
        <v>1</v>
      </c>
      <c r="B519" s="201">
        <v>0</v>
      </c>
      <c r="C519" s="229" t="s">
        <v>18</v>
      </c>
      <c r="D519" s="203" t="s">
        <v>19</v>
      </c>
      <c r="E519" s="204" t="s">
        <v>27</v>
      </c>
      <c r="F519" s="201">
        <v>38.054668854083303</v>
      </c>
      <c r="G519" s="201">
        <v>23.836726351593398</v>
      </c>
      <c r="H519" s="205" t="s">
        <v>29</v>
      </c>
      <c r="I519" s="207">
        <v>0</v>
      </c>
      <c r="J519" s="240"/>
      <c r="K519" s="207">
        <v>0</v>
      </c>
      <c r="L519" s="201"/>
      <c r="M519" s="230"/>
      <c r="N519" s="219" t="s">
        <v>29</v>
      </c>
      <c r="O519" s="219">
        <v>0</v>
      </c>
      <c r="P519" s="219">
        <v>0</v>
      </c>
      <c r="Q519" s="219">
        <v>0</v>
      </c>
      <c r="R519" s="219"/>
      <c r="S519" s="219">
        <v>0</v>
      </c>
      <c r="T519" s="219">
        <v>0</v>
      </c>
      <c r="U519" s="201"/>
      <c r="V519" s="230"/>
      <c r="W519" s="208" t="s">
        <v>21</v>
      </c>
      <c r="X519" s="231"/>
      <c r="Y519" s="231"/>
      <c r="Z519" s="207" t="s">
        <v>21</v>
      </c>
      <c r="AA519" s="207" t="s">
        <v>21</v>
      </c>
      <c r="AB519" s="230"/>
      <c r="AC519" s="270"/>
      <c r="AD519" s="221"/>
      <c r="AE519" s="333" t="s">
        <v>181</v>
      </c>
    </row>
    <row r="520" spans="1:32" s="198" customFormat="1" ht="15.75" customHeight="1">
      <c r="A520" s="200">
        <v>2</v>
      </c>
      <c r="B520" s="201">
        <v>17.38</v>
      </c>
      <c r="C520" s="202" t="s">
        <v>23</v>
      </c>
      <c r="D520" s="203" t="s">
        <v>19</v>
      </c>
      <c r="E520" s="204" t="s">
        <v>27</v>
      </c>
      <c r="F520" s="201">
        <v>38.054644565700698</v>
      </c>
      <c r="G520" s="201">
        <v>23.836920141190902</v>
      </c>
      <c r="H520" s="205" t="s">
        <v>29</v>
      </c>
      <c r="I520" s="207">
        <v>0</v>
      </c>
      <c r="J520" s="240"/>
      <c r="K520" s="207">
        <v>0</v>
      </c>
      <c r="L520" s="201"/>
      <c r="M520" s="207">
        <v>80</v>
      </c>
      <c r="N520" s="208" t="s">
        <v>21</v>
      </c>
      <c r="O520" s="207">
        <v>0</v>
      </c>
      <c r="P520" s="219">
        <v>0</v>
      </c>
      <c r="Q520" s="219">
        <v>0</v>
      </c>
      <c r="R520" s="201"/>
      <c r="S520" s="219">
        <v>0</v>
      </c>
      <c r="T520" s="219">
        <v>0</v>
      </c>
      <c r="U520" s="201"/>
      <c r="V520" s="208" t="s">
        <v>21</v>
      </c>
      <c r="W520" s="208" t="s">
        <v>21</v>
      </c>
      <c r="X520" s="208" t="s">
        <v>21</v>
      </c>
      <c r="Y520" s="208" t="s">
        <v>21</v>
      </c>
      <c r="Z520" s="208" t="s">
        <v>21</v>
      </c>
      <c r="AA520" s="208" t="s">
        <v>21</v>
      </c>
      <c r="AB520" s="208" t="s">
        <v>21</v>
      </c>
      <c r="AC520" s="271" t="s">
        <v>21</v>
      </c>
      <c r="AD520" s="221"/>
      <c r="AE520" s="333" t="s">
        <v>181</v>
      </c>
    </row>
    <row r="521" spans="1:32" s="198" customFormat="1" ht="15.75" customHeight="1">
      <c r="A521" s="200">
        <v>2</v>
      </c>
      <c r="B521" s="201">
        <v>28.27</v>
      </c>
      <c r="C521" s="202" t="s">
        <v>26</v>
      </c>
      <c r="D521" s="203" t="s">
        <v>19</v>
      </c>
      <c r="E521" s="204" t="s">
        <v>27</v>
      </c>
      <c r="F521" s="201">
        <v>38.054636609536203</v>
      </c>
      <c r="G521" s="201">
        <v>23.837071193303199</v>
      </c>
      <c r="H521" s="216" t="s">
        <v>29</v>
      </c>
      <c r="I521" s="219">
        <v>0</v>
      </c>
      <c r="J521" s="237"/>
      <c r="K521" s="219">
        <v>0</v>
      </c>
      <c r="L521" s="211"/>
      <c r="M521" s="218"/>
      <c r="N521" s="219" t="s">
        <v>29</v>
      </c>
      <c r="O521" s="219">
        <v>0</v>
      </c>
      <c r="P521" s="219">
        <v>0</v>
      </c>
      <c r="Q521" s="219">
        <v>0</v>
      </c>
      <c r="R521" s="219"/>
      <c r="S521" s="219">
        <v>0</v>
      </c>
      <c r="T521" s="219">
        <v>0</v>
      </c>
      <c r="U521" s="211"/>
      <c r="V521" s="218"/>
      <c r="W521" s="220" t="s">
        <v>21</v>
      </c>
      <c r="X521" s="218"/>
      <c r="Y521" s="218"/>
      <c r="Z521" s="220" t="s">
        <v>29</v>
      </c>
      <c r="AA521" s="219" t="s">
        <v>29</v>
      </c>
      <c r="AB521" s="218"/>
      <c r="AC521" s="266"/>
      <c r="AD521" s="221"/>
      <c r="AE521" s="333" t="s">
        <v>181</v>
      </c>
    </row>
    <row r="522" spans="1:32" s="198" customFormat="1" ht="15.75" customHeight="1">
      <c r="A522" s="200">
        <v>3</v>
      </c>
      <c r="B522" s="201">
        <v>94.71</v>
      </c>
      <c r="C522" s="202" t="s">
        <v>31</v>
      </c>
      <c r="D522" s="407" t="s">
        <v>117</v>
      </c>
      <c r="E522" s="204" t="s">
        <v>27</v>
      </c>
      <c r="F522" s="201">
        <v>38.054541331386098</v>
      </c>
      <c r="G522" s="201">
        <v>23.837784745783601</v>
      </c>
      <c r="H522" s="216" t="s">
        <v>34</v>
      </c>
      <c r="I522" s="219">
        <v>0</v>
      </c>
      <c r="J522" s="237"/>
      <c r="K522" s="219">
        <v>0</v>
      </c>
      <c r="L522" s="211"/>
      <c r="M522" s="219">
        <v>80</v>
      </c>
      <c r="N522" s="219" t="s">
        <v>29</v>
      </c>
      <c r="O522" s="219">
        <v>0</v>
      </c>
      <c r="P522" s="219">
        <v>0</v>
      </c>
      <c r="Q522" s="219">
        <v>0</v>
      </c>
      <c r="R522" s="219"/>
      <c r="S522" s="219">
        <v>1</v>
      </c>
      <c r="T522" s="219">
        <v>1</v>
      </c>
      <c r="U522" s="211"/>
      <c r="V522" s="219" t="s">
        <v>21</v>
      </c>
      <c r="W522" s="220" t="s">
        <v>21</v>
      </c>
      <c r="X522" s="219" t="s">
        <v>22</v>
      </c>
      <c r="Y522" s="219" t="s">
        <v>22</v>
      </c>
      <c r="Z522" s="220" t="s">
        <v>29</v>
      </c>
      <c r="AA522" s="219" t="s">
        <v>29</v>
      </c>
      <c r="AB522" s="219" t="s">
        <v>21</v>
      </c>
      <c r="AC522" s="267" t="s">
        <v>21</v>
      </c>
      <c r="AD522" s="221"/>
      <c r="AE522" s="333" t="s">
        <v>181</v>
      </c>
    </row>
    <row r="523" spans="1:32" s="198" customFormat="1" ht="15.75" customHeight="1">
      <c r="A523" s="200">
        <v>4</v>
      </c>
      <c r="B523" s="201">
        <v>107.8</v>
      </c>
      <c r="C523" s="208" t="s">
        <v>33</v>
      </c>
      <c r="D523" s="203" t="s">
        <v>19</v>
      </c>
      <c r="E523" s="204" t="s">
        <v>27</v>
      </c>
      <c r="F523" s="201">
        <v>38.054497506610701</v>
      </c>
      <c r="G523" s="201">
        <v>23.838002675265201</v>
      </c>
      <c r="H523" s="216" t="s">
        <v>29</v>
      </c>
      <c r="I523" s="219">
        <v>0</v>
      </c>
      <c r="J523" s="237"/>
      <c r="K523" s="219">
        <v>0</v>
      </c>
      <c r="L523" s="211"/>
      <c r="M523" s="219">
        <v>80</v>
      </c>
      <c r="N523" s="219" t="s">
        <v>29</v>
      </c>
      <c r="O523" s="219">
        <v>0</v>
      </c>
      <c r="P523" s="219">
        <v>0</v>
      </c>
      <c r="Q523" s="219">
        <v>0</v>
      </c>
      <c r="R523" s="219"/>
      <c r="S523" s="219">
        <v>0</v>
      </c>
      <c r="T523" s="219">
        <v>0</v>
      </c>
      <c r="U523" s="211"/>
      <c r="V523" s="219" t="s">
        <v>21</v>
      </c>
      <c r="W523" s="220" t="s">
        <v>21</v>
      </c>
      <c r="X523" s="219" t="s">
        <v>22</v>
      </c>
      <c r="Y523" s="219" t="s">
        <v>22</v>
      </c>
      <c r="Z523" s="220" t="s">
        <v>29</v>
      </c>
      <c r="AA523" s="219" t="s">
        <v>29</v>
      </c>
      <c r="AB523" s="219" t="s">
        <v>21</v>
      </c>
      <c r="AC523" s="267" t="s">
        <v>21</v>
      </c>
      <c r="AD523" s="221"/>
      <c r="AE523" s="333" t="s">
        <v>181</v>
      </c>
    </row>
    <row r="524" spans="1:32" s="198" customFormat="1" ht="15.75" customHeight="1">
      <c r="A524" s="200">
        <v>5</v>
      </c>
      <c r="B524" s="201">
        <v>120.98</v>
      </c>
      <c r="C524" s="208" t="s">
        <v>64</v>
      </c>
      <c r="D524" s="203" t="s">
        <v>19</v>
      </c>
      <c r="E524" s="204" t="s">
        <v>27</v>
      </c>
      <c r="F524" s="201">
        <v>38.054506482774599</v>
      </c>
      <c r="G524" s="201">
        <v>23.838087835402401</v>
      </c>
      <c r="H524" s="216" t="s">
        <v>29</v>
      </c>
      <c r="I524" s="219">
        <v>0</v>
      </c>
      <c r="J524" s="237"/>
      <c r="K524" s="219">
        <v>0</v>
      </c>
      <c r="L524" s="211"/>
      <c r="M524" s="218"/>
      <c r="N524" s="219" t="s">
        <v>29</v>
      </c>
      <c r="O524" s="219">
        <v>0</v>
      </c>
      <c r="P524" s="219">
        <v>0</v>
      </c>
      <c r="Q524" s="219">
        <v>0</v>
      </c>
      <c r="R524" s="219"/>
      <c r="S524" s="219">
        <v>0</v>
      </c>
      <c r="T524" s="219">
        <v>0</v>
      </c>
      <c r="U524" s="211"/>
      <c r="V524" s="218"/>
      <c r="W524" s="220" t="s">
        <v>21</v>
      </c>
      <c r="X524" s="218"/>
      <c r="Y524" s="218"/>
      <c r="Z524" s="220" t="s">
        <v>29</v>
      </c>
      <c r="AA524" s="219" t="s">
        <v>29</v>
      </c>
      <c r="AB524" s="218"/>
      <c r="AC524" s="266"/>
      <c r="AD524" s="221"/>
      <c r="AE524" s="333" t="s">
        <v>181</v>
      </c>
    </row>
    <row r="525" spans="1:32" s="198" customFormat="1" ht="15.75" customHeight="1">
      <c r="A525" s="200">
        <v>6</v>
      </c>
      <c r="B525" s="201">
        <v>157.94</v>
      </c>
      <c r="C525" s="208" t="s">
        <v>66</v>
      </c>
      <c r="D525" s="407" t="s">
        <v>117</v>
      </c>
      <c r="E525" s="204" t="s">
        <v>27</v>
      </c>
      <c r="F525" s="201">
        <v>38.054464397120398</v>
      </c>
      <c r="G525" s="201">
        <v>23.838503307321801</v>
      </c>
      <c r="H525" s="205" t="s">
        <v>34</v>
      </c>
      <c r="I525" s="219">
        <v>0</v>
      </c>
      <c r="J525" s="237"/>
      <c r="K525" s="219">
        <v>0</v>
      </c>
      <c r="L525" s="201"/>
      <c r="M525" s="207">
        <v>70</v>
      </c>
      <c r="N525" s="219" t="s">
        <v>29</v>
      </c>
      <c r="O525" s="219">
        <v>0</v>
      </c>
      <c r="P525" s="219">
        <v>0</v>
      </c>
      <c r="Q525" s="219">
        <v>0</v>
      </c>
      <c r="R525" s="219"/>
      <c r="S525" s="219">
        <v>1</v>
      </c>
      <c r="T525" s="219">
        <v>1</v>
      </c>
      <c r="U525" s="201"/>
      <c r="V525" s="208" t="s">
        <v>21</v>
      </c>
      <c r="W525" s="220" t="s">
        <v>21</v>
      </c>
      <c r="X525" s="208" t="s">
        <v>22</v>
      </c>
      <c r="Y525" s="208" t="s">
        <v>22</v>
      </c>
      <c r="Z525" s="220" t="s">
        <v>29</v>
      </c>
      <c r="AA525" s="219" t="s">
        <v>29</v>
      </c>
      <c r="AB525" s="219" t="s">
        <v>29</v>
      </c>
      <c r="AC525" s="267" t="s">
        <v>29</v>
      </c>
      <c r="AD525" s="221"/>
      <c r="AE525" s="333" t="s">
        <v>181</v>
      </c>
    </row>
    <row r="526" spans="1:32" s="198" customFormat="1" ht="15.75" customHeight="1">
      <c r="A526" s="200">
        <v>7</v>
      </c>
      <c r="B526" s="201">
        <v>190.43</v>
      </c>
      <c r="C526" s="208" t="s">
        <v>67</v>
      </c>
      <c r="D526" s="203" t="s">
        <v>19</v>
      </c>
      <c r="E526" s="204" t="s">
        <v>27</v>
      </c>
      <c r="F526" s="201">
        <v>38.0544126521499</v>
      </c>
      <c r="G526" s="201">
        <v>23.8388996037006</v>
      </c>
      <c r="H526" s="205" t="s">
        <v>34</v>
      </c>
      <c r="I526" s="219">
        <v>0</v>
      </c>
      <c r="J526" s="237"/>
      <c r="K526" s="219">
        <v>0</v>
      </c>
      <c r="L526" s="201"/>
      <c r="M526" s="207">
        <v>70</v>
      </c>
      <c r="N526" s="219" t="s">
        <v>29</v>
      </c>
      <c r="O526" s="219">
        <v>0</v>
      </c>
      <c r="P526" s="219">
        <v>1</v>
      </c>
      <c r="Q526" s="219">
        <v>2</v>
      </c>
      <c r="R526" s="219"/>
      <c r="S526" s="219">
        <v>0</v>
      </c>
      <c r="T526" s="219">
        <v>0</v>
      </c>
      <c r="U526" s="201"/>
      <c r="V526" s="208" t="s">
        <v>21</v>
      </c>
      <c r="W526" s="220" t="s">
        <v>21</v>
      </c>
      <c r="X526" s="220" t="s">
        <v>21</v>
      </c>
      <c r="Y526" s="220" t="s">
        <v>21</v>
      </c>
      <c r="Z526" s="220" t="s">
        <v>21</v>
      </c>
      <c r="AA526" s="220" t="s">
        <v>21</v>
      </c>
      <c r="AB526" s="220" t="s">
        <v>21</v>
      </c>
      <c r="AC526" s="268" t="s">
        <v>21</v>
      </c>
      <c r="AD526" s="221"/>
      <c r="AE526" s="333" t="s">
        <v>181</v>
      </c>
    </row>
    <row r="527" spans="1:32" ht="15.75" customHeight="1">
      <c r="A527" s="20"/>
      <c r="B527" s="21"/>
      <c r="C527" s="22"/>
      <c r="D527" s="21"/>
      <c r="E527" s="21"/>
      <c r="F527" s="21"/>
      <c r="G527" s="21"/>
      <c r="H527" s="22"/>
      <c r="I527" s="21"/>
      <c r="J527" s="21"/>
      <c r="K527" s="21"/>
      <c r="L527" s="21"/>
      <c r="M527" s="21"/>
      <c r="N527" s="22"/>
      <c r="O527" s="22"/>
      <c r="P527" s="21"/>
      <c r="Q527" s="21"/>
      <c r="R527" s="21"/>
      <c r="S527" s="21"/>
      <c r="T527" s="21"/>
      <c r="U527" s="21"/>
      <c r="V527" s="21"/>
      <c r="W527" s="21"/>
      <c r="X527" s="22"/>
      <c r="Y527" s="22"/>
      <c r="Z527" s="22"/>
      <c r="AA527" s="22"/>
      <c r="AB527" s="22"/>
      <c r="AC527" s="247"/>
      <c r="AD527" s="255"/>
    </row>
    <row r="528" spans="1:32" ht="15.75" customHeight="1">
      <c r="A528" s="485" t="s">
        <v>143</v>
      </c>
      <c r="B528" s="444"/>
      <c r="C528" s="444"/>
      <c r="D528" s="444"/>
      <c r="E528" s="447"/>
      <c r="F528" s="21"/>
      <c r="G528" s="21"/>
      <c r="H528" s="22"/>
      <c r="I528" s="21"/>
      <c r="J528" s="21"/>
      <c r="K528" s="21"/>
      <c r="L528" s="21"/>
      <c r="M528" s="21"/>
      <c r="N528" s="22"/>
      <c r="O528" s="22"/>
      <c r="P528" s="21"/>
      <c r="Q528" s="21"/>
      <c r="R528" s="21"/>
      <c r="S528" s="21"/>
      <c r="T528" s="21"/>
      <c r="U528" s="21"/>
      <c r="V528" s="21"/>
      <c r="W528" s="21"/>
      <c r="X528" s="22"/>
      <c r="Y528" s="22"/>
      <c r="Z528" s="22"/>
      <c r="AA528" s="22"/>
      <c r="AB528" s="22"/>
      <c r="AC528" s="247"/>
      <c r="AD528" s="255"/>
    </row>
    <row r="529" spans="1:34" s="198" customFormat="1">
      <c r="A529" s="210">
        <v>1</v>
      </c>
      <c r="B529" s="211">
        <v>0</v>
      </c>
      <c r="C529" s="212" t="s">
        <v>18</v>
      </c>
      <c r="D529" s="213" t="s">
        <v>19</v>
      </c>
      <c r="E529" s="214" t="s">
        <v>20</v>
      </c>
      <c r="F529" s="215">
        <v>38.055973601625702</v>
      </c>
      <c r="G529" s="215">
        <v>23.836752270253498</v>
      </c>
      <c r="H529" s="216" t="s">
        <v>29</v>
      </c>
      <c r="I529" s="219">
        <v>0</v>
      </c>
      <c r="J529" s="237"/>
      <c r="K529" s="219">
        <v>0</v>
      </c>
      <c r="L529" s="211"/>
      <c r="M529" s="218"/>
      <c r="N529" s="219" t="s">
        <v>29</v>
      </c>
      <c r="O529" s="219">
        <v>0</v>
      </c>
      <c r="P529" s="219">
        <v>0</v>
      </c>
      <c r="Q529" s="219">
        <v>0</v>
      </c>
      <c r="R529" s="219"/>
      <c r="S529" s="219">
        <v>0</v>
      </c>
      <c r="T529" s="219">
        <v>0</v>
      </c>
      <c r="U529" s="211"/>
      <c r="V529" s="218"/>
      <c r="W529" s="220" t="s">
        <v>21</v>
      </c>
      <c r="X529" s="218"/>
      <c r="Y529" s="218"/>
      <c r="Z529" s="220" t="s">
        <v>29</v>
      </c>
      <c r="AA529" s="219" t="s">
        <v>29</v>
      </c>
      <c r="AB529" s="218"/>
      <c r="AC529" s="266"/>
      <c r="AD529" s="221"/>
      <c r="AE529" s="333" t="s">
        <v>181</v>
      </c>
    </row>
    <row r="530" spans="1:34" s="198" customFormat="1">
      <c r="A530" s="210">
        <v>2</v>
      </c>
      <c r="B530" s="211">
        <v>161.78</v>
      </c>
      <c r="C530" s="212" t="s">
        <v>23</v>
      </c>
      <c r="D530" s="213" t="s">
        <v>19</v>
      </c>
      <c r="E530" s="214" t="s">
        <v>20</v>
      </c>
      <c r="F530" s="211">
        <v>38.055790713075098</v>
      </c>
      <c r="G530" s="211">
        <v>23.838572314109602</v>
      </c>
      <c r="H530" s="216" t="s">
        <v>34</v>
      </c>
      <c r="I530" s="219">
        <v>0</v>
      </c>
      <c r="J530" s="237"/>
      <c r="K530" s="219">
        <v>0</v>
      </c>
      <c r="L530" s="211"/>
      <c r="M530" s="219">
        <v>65</v>
      </c>
      <c r="N530" s="219" t="s">
        <v>29</v>
      </c>
      <c r="O530" s="219">
        <v>0</v>
      </c>
      <c r="P530" s="219">
        <v>1</v>
      </c>
      <c r="Q530" s="219">
        <v>2</v>
      </c>
      <c r="R530" s="219"/>
      <c r="S530" s="219">
        <v>0</v>
      </c>
      <c r="T530" s="219">
        <v>0</v>
      </c>
      <c r="U530" s="211"/>
      <c r="V530" s="220" t="s">
        <v>21</v>
      </c>
      <c r="W530" s="220" t="s">
        <v>22</v>
      </c>
      <c r="X530" s="220" t="s">
        <v>22</v>
      </c>
      <c r="Y530" s="220" t="s">
        <v>22</v>
      </c>
      <c r="Z530" s="220" t="s">
        <v>29</v>
      </c>
      <c r="AA530" s="219" t="s">
        <v>29</v>
      </c>
      <c r="AB530" s="219" t="s">
        <v>29</v>
      </c>
      <c r="AC530" s="267" t="s">
        <v>29</v>
      </c>
      <c r="AD530" s="221"/>
      <c r="AE530" s="333" t="s">
        <v>181</v>
      </c>
      <c r="AG530" s="407"/>
      <c r="AH530" s="407"/>
    </row>
    <row r="531" spans="1:34" s="198" customFormat="1" ht="15.75" customHeight="1">
      <c r="A531" s="227"/>
      <c r="B531" s="221"/>
      <c r="C531" s="228"/>
      <c r="D531" s="221"/>
      <c r="E531" s="221"/>
      <c r="F531" s="221"/>
      <c r="G531" s="221"/>
      <c r="H531" s="228"/>
      <c r="I531" s="221"/>
      <c r="J531" s="221"/>
      <c r="K531" s="221"/>
      <c r="L531" s="221"/>
      <c r="M531" s="221"/>
      <c r="N531" s="219"/>
      <c r="O531" s="219"/>
      <c r="P531" s="219"/>
      <c r="Q531" s="219"/>
      <c r="R531" s="219"/>
      <c r="S531" s="219"/>
      <c r="T531" s="219"/>
      <c r="U531" s="221"/>
      <c r="V531" s="221"/>
      <c r="W531" s="221"/>
      <c r="X531" s="228"/>
      <c r="Y531" s="228"/>
      <c r="Z531" s="228"/>
      <c r="AA531" s="228"/>
      <c r="AB531" s="228"/>
      <c r="AC531" s="269"/>
      <c r="AD531" s="221"/>
      <c r="AG531" s="407"/>
      <c r="AH531" s="407"/>
    </row>
    <row r="532" spans="1:34" s="198" customFormat="1" ht="15.75" customHeight="1">
      <c r="A532" s="200">
        <v>1</v>
      </c>
      <c r="B532" s="201">
        <v>0</v>
      </c>
      <c r="C532" s="229" t="s">
        <v>18</v>
      </c>
      <c r="D532" s="203" t="s">
        <v>19</v>
      </c>
      <c r="E532" s="204" t="s">
        <v>27</v>
      </c>
      <c r="F532" s="201">
        <v>38.055906722528903</v>
      </c>
      <c r="G532" s="201">
        <v>23.8367705004448</v>
      </c>
      <c r="H532" s="216" t="s">
        <v>29</v>
      </c>
      <c r="I532" s="207">
        <v>0</v>
      </c>
      <c r="J532" s="240"/>
      <c r="K532" s="207">
        <v>0</v>
      </c>
      <c r="L532" s="201"/>
      <c r="M532" s="230"/>
      <c r="N532" s="219" t="s">
        <v>29</v>
      </c>
      <c r="O532" s="219">
        <v>0</v>
      </c>
      <c r="P532" s="219">
        <v>0</v>
      </c>
      <c r="Q532" s="219">
        <v>0</v>
      </c>
      <c r="R532" s="219"/>
      <c r="S532" s="219">
        <v>0</v>
      </c>
      <c r="T532" s="219">
        <v>0</v>
      </c>
      <c r="U532" s="201"/>
      <c r="V532" s="230"/>
      <c r="W532" s="208" t="s">
        <v>21</v>
      </c>
      <c r="X532" s="231"/>
      <c r="Y532" s="231"/>
      <c r="Z532" s="207" t="s">
        <v>21</v>
      </c>
      <c r="AA532" s="207" t="s">
        <v>21</v>
      </c>
      <c r="AB532" s="230"/>
      <c r="AC532" s="270"/>
      <c r="AD532" s="221"/>
      <c r="AE532" s="333" t="s">
        <v>181</v>
      </c>
      <c r="AG532" s="407"/>
      <c r="AH532" s="407"/>
    </row>
    <row r="533" spans="1:34" s="198" customFormat="1" ht="15.75" customHeight="1">
      <c r="A533" s="200">
        <v>2</v>
      </c>
      <c r="B533" s="201">
        <v>161.03</v>
      </c>
      <c r="C533" s="202" t="s">
        <v>23</v>
      </c>
      <c r="D533" s="203" t="s">
        <v>19</v>
      </c>
      <c r="E533" s="204" t="s">
        <v>27</v>
      </c>
      <c r="F533" s="201">
        <v>38.055701480995403</v>
      </c>
      <c r="G533" s="201">
        <v>23.838590419019798</v>
      </c>
      <c r="H533" s="216" t="s">
        <v>34</v>
      </c>
      <c r="I533" s="207">
        <v>0</v>
      </c>
      <c r="J533" s="240"/>
      <c r="K533" s="207">
        <v>0</v>
      </c>
      <c r="L533" s="201"/>
      <c r="M533" s="207">
        <v>70</v>
      </c>
      <c r="N533" s="208" t="s">
        <v>21</v>
      </c>
      <c r="O533" s="207">
        <v>0</v>
      </c>
      <c r="P533" s="219">
        <v>1</v>
      </c>
      <c r="Q533" s="219">
        <v>2</v>
      </c>
      <c r="R533" s="201"/>
      <c r="S533" s="219">
        <v>0</v>
      </c>
      <c r="T533" s="219">
        <v>0</v>
      </c>
      <c r="U533" s="201"/>
      <c r="V533" s="208" t="s">
        <v>21</v>
      </c>
      <c r="W533" s="208" t="s">
        <v>22</v>
      </c>
      <c r="X533" s="208" t="s">
        <v>22</v>
      </c>
      <c r="Y533" s="208" t="s">
        <v>22</v>
      </c>
      <c r="Z533" s="208" t="s">
        <v>21</v>
      </c>
      <c r="AA533" s="208" t="s">
        <v>21</v>
      </c>
      <c r="AB533" s="208" t="s">
        <v>21</v>
      </c>
      <c r="AC533" s="271" t="s">
        <v>21</v>
      </c>
      <c r="AD533" s="221"/>
      <c r="AE533" s="333" t="s">
        <v>181</v>
      </c>
      <c r="AG533" s="407"/>
      <c r="AH533" s="407"/>
    </row>
    <row r="534" spans="1:34" ht="15.75" customHeight="1">
      <c r="A534" s="20"/>
      <c r="B534" s="21"/>
      <c r="C534" s="22"/>
      <c r="D534" s="21"/>
      <c r="E534" s="21"/>
      <c r="F534" s="21"/>
      <c r="G534" s="21"/>
      <c r="H534" s="22"/>
      <c r="I534" s="21"/>
      <c r="J534" s="21"/>
      <c r="K534" s="21"/>
      <c r="L534" s="21"/>
      <c r="M534" s="21"/>
      <c r="N534" s="22"/>
      <c r="O534" s="22"/>
      <c r="P534" s="21"/>
      <c r="Q534" s="21"/>
      <c r="R534" s="21"/>
      <c r="S534" s="21"/>
      <c r="T534" s="21"/>
      <c r="U534" s="21"/>
      <c r="V534" s="21"/>
      <c r="W534" s="21"/>
      <c r="X534" s="22"/>
      <c r="Y534" s="22"/>
      <c r="Z534" s="22"/>
      <c r="AA534" s="22"/>
      <c r="AB534" s="22"/>
      <c r="AC534" s="247"/>
      <c r="AD534" s="255"/>
    </row>
    <row r="535" spans="1:34" ht="15.75" customHeight="1">
      <c r="A535" s="485" t="s">
        <v>144</v>
      </c>
      <c r="B535" s="444"/>
      <c r="C535" s="444"/>
      <c r="D535" s="444"/>
      <c r="E535" s="447"/>
      <c r="F535" s="21"/>
      <c r="G535" s="21"/>
      <c r="H535" s="22"/>
      <c r="I535" s="21"/>
      <c r="J535" s="21"/>
      <c r="K535" s="21"/>
      <c r="L535" s="21"/>
      <c r="M535" s="21"/>
      <c r="N535" s="22"/>
      <c r="O535" s="22"/>
      <c r="P535" s="21"/>
      <c r="Q535" s="21"/>
      <c r="R535" s="21"/>
      <c r="S535" s="21"/>
      <c r="T535" s="21"/>
      <c r="U535" s="21"/>
      <c r="V535" s="21"/>
      <c r="W535" s="21"/>
      <c r="X535" s="22"/>
      <c r="Y535" s="22"/>
      <c r="Z535" s="22"/>
      <c r="AA535" s="22"/>
      <c r="AB535" s="22"/>
      <c r="AC535" s="247"/>
      <c r="AD535" s="255"/>
    </row>
    <row r="536" spans="1:34" s="198" customFormat="1">
      <c r="A536" s="210">
        <v>1</v>
      </c>
      <c r="B536" s="211">
        <v>0</v>
      </c>
      <c r="C536" s="212" t="s">
        <v>18</v>
      </c>
      <c r="D536" s="213" t="s">
        <v>19</v>
      </c>
      <c r="E536" s="214" t="s">
        <v>20</v>
      </c>
      <c r="F536" s="215">
        <v>38.056707715269603</v>
      </c>
      <c r="G536" s="215">
        <v>23.8351474330873</v>
      </c>
      <c r="H536" s="216" t="s">
        <v>21</v>
      </c>
      <c r="I536" s="219">
        <v>3</v>
      </c>
      <c r="J536" s="237"/>
      <c r="K536" s="219">
        <v>0</v>
      </c>
      <c r="L536" s="211"/>
      <c r="M536" s="218"/>
      <c r="N536" s="219" t="s">
        <v>22</v>
      </c>
      <c r="O536" s="219">
        <v>1</v>
      </c>
      <c r="P536" s="219">
        <v>1</v>
      </c>
      <c r="Q536" s="219">
        <v>2</v>
      </c>
      <c r="R536" s="219"/>
      <c r="S536" s="219">
        <v>0</v>
      </c>
      <c r="T536" s="219">
        <v>0</v>
      </c>
      <c r="U536" s="211"/>
      <c r="V536" s="218"/>
      <c r="W536" s="220" t="s">
        <v>22</v>
      </c>
      <c r="X536" s="218"/>
      <c r="Y536" s="218"/>
      <c r="Z536" s="220" t="s">
        <v>29</v>
      </c>
      <c r="AA536" s="219" t="s">
        <v>29</v>
      </c>
      <c r="AB536" s="218"/>
      <c r="AC536" s="266"/>
      <c r="AD536" s="221"/>
      <c r="AE536" s="556" t="s">
        <v>292</v>
      </c>
      <c r="AF536" s="556" t="s">
        <v>182</v>
      </c>
      <c r="AG536" s="495" t="s">
        <v>182</v>
      </c>
      <c r="AH536" s="407"/>
    </row>
    <row r="537" spans="1:34" s="252" customFormat="1">
      <c r="A537" s="210"/>
      <c r="B537" s="211"/>
      <c r="C537" s="238" t="s">
        <v>283</v>
      </c>
      <c r="D537" s="222" t="s">
        <v>284</v>
      </c>
      <c r="E537" s="527" t="s">
        <v>20</v>
      </c>
      <c r="F537" s="215">
        <v>38.05668</v>
      </c>
      <c r="G537" s="215">
        <v>23.835349999999998</v>
      </c>
      <c r="H537" s="216" t="s">
        <v>34</v>
      </c>
      <c r="I537" s="219"/>
      <c r="J537" s="237"/>
      <c r="K537" s="219"/>
      <c r="L537" s="211"/>
      <c r="M537" s="218"/>
      <c r="N537" s="220" t="s">
        <v>21</v>
      </c>
      <c r="O537" s="219">
        <v>0</v>
      </c>
      <c r="P537" s="219">
        <v>0</v>
      </c>
      <c r="Q537" s="219">
        <v>0</v>
      </c>
      <c r="R537" s="219"/>
      <c r="S537" s="219">
        <v>0</v>
      </c>
      <c r="T537" s="219">
        <v>0</v>
      </c>
      <c r="U537" s="211"/>
      <c r="V537" s="220" t="s">
        <v>21</v>
      </c>
      <c r="W537" s="220" t="s">
        <v>21</v>
      </c>
      <c r="X537" s="220" t="s">
        <v>22</v>
      </c>
      <c r="Y537" s="220" t="s">
        <v>21</v>
      </c>
      <c r="Z537" s="220" t="s">
        <v>21</v>
      </c>
      <c r="AA537" s="220" t="s">
        <v>21</v>
      </c>
      <c r="AB537" s="220" t="s">
        <v>21</v>
      </c>
      <c r="AC537" s="268" t="s">
        <v>21</v>
      </c>
      <c r="AD537" s="221"/>
      <c r="AE537" s="528" t="s">
        <v>285</v>
      </c>
      <c r="AF537" s="483"/>
      <c r="AG537" s="495" t="s">
        <v>286</v>
      </c>
      <c r="AH537" s="529" t="s">
        <v>182</v>
      </c>
    </row>
    <row r="538" spans="1:34" s="252" customFormat="1">
      <c r="A538" s="210">
        <v>2</v>
      </c>
      <c r="B538" s="211">
        <v>108.03</v>
      </c>
      <c r="C538" s="212" t="s">
        <v>23</v>
      </c>
      <c r="D538" s="213" t="s">
        <v>19</v>
      </c>
      <c r="E538" s="214" t="s">
        <v>20</v>
      </c>
      <c r="F538" s="211">
        <v>38.056459362875401</v>
      </c>
      <c r="G538" s="211">
        <v>23.8362620021732</v>
      </c>
      <c r="H538" s="216" t="s">
        <v>21</v>
      </c>
      <c r="I538" s="219">
        <v>3</v>
      </c>
      <c r="J538" s="237"/>
      <c r="K538" s="219">
        <v>0</v>
      </c>
      <c r="L538" s="211"/>
      <c r="M538" s="219">
        <v>130</v>
      </c>
      <c r="N538" s="219" t="s">
        <v>29</v>
      </c>
      <c r="O538" s="219">
        <v>0</v>
      </c>
      <c r="P538" s="219">
        <v>0</v>
      </c>
      <c r="Q538" s="219">
        <v>0</v>
      </c>
      <c r="R538" s="219"/>
      <c r="S538" s="219">
        <v>0</v>
      </c>
      <c r="T538" s="219">
        <v>0</v>
      </c>
      <c r="U538" s="211"/>
      <c r="V538" s="220" t="s">
        <v>21</v>
      </c>
      <c r="W538" s="220" t="s">
        <v>21</v>
      </c>
      <c r="X538" s="220" t="s">
        <v>22</v>
      </c>
      <c r="Y538" s="220" t="s">
        <v>22</v>
      </c>
      <c r="Z538" s="220" t="s">
        <v>29</v>
      </c>
      <c r="AA538" s="219" t="s">
        <v>29</v>
      </c>
      <c r="AB538" s="219" t="s">
        <v>29</v>
      </c>
      <c r="AC538" s="267" t="s">
        <v>29</v>
      </c>
      <c r="AD538" s="221"/>
      <c r="AE538" s="556" t="s">
        <v>292</v>
      </c>
      <c r="AF538" s="198" t="s">
        <v>182</v>
      </c>
      <c r="AG538" s="407"/>
      <c r="AH538" s="407"/>
    </row>
    <row r="539" spans="1:34" s="199" customFormat="1" ht="15.75" customHeight="1">
      <c r="A539" s="254"/>
      <c r="B539" s="255"/>
      <c r="C539" s="247"/>
      <c r="D539" s="255"/>
      <c r="E539" s="255"/>
      <c r="F539" s="255"/>
      <c r="G539" s="255"/>
      <c r="H539" s="247"/>
      <c r="I539" s="255"/>
      <c r="J539" s="255"/>
      <c r="K539" s="255"/>
      <c r="L539" s="255"/>
      <c r="M539" s="255"/>
      <c r="N539" s="256"/>
      <c r="O539" s="256"/>
      <c r="P539" s="256"/>
      <c r="Q539" s="256"/>
      <c r="R539" s="256"/>
      <c r="S539" s="256"/>
      <c r="T539" s="256"/>
      <c r="U539" s="255"/>
      <c r="V539" s="255"/>
      <c r="W539" s="255"/>
      <c r="X539" s="247"/>
      <c r="Y539" s="247"/>
      <c r="Z539" s="247"/>
      <c r="AA539" s="247"/>
      <c r="AB539" s="247"/>
      <c r="AC539" s="247"/>
      <c r="AD539" s="255"/>
      <c r="AG539" s="470"/>
      <c r="AH539" s="470"/>
    </row>
    <row r="540" spans="1:34" s="253" customFormat="1" ht="15.75" customHeight="1">
      <c r="A540" s="200">
        <v>1</v>
      </c>
      <c r="B540" s="201">
        <v>0</v>
      </c>
      <c r="C540" s="229" t="s">
        <v>18</v>
      </c>
      <c r="D540" s="203" t="s">
        <v>19</v>
      </c>
      <c r="E540" s="204" t="s">
        <v>27</v>
      </c>
      <c r="F540" s="201">
        <v>38.056671850519301</v>
      </c>
      <c r="G540" s="201">
        <v>23.834993730314899</v>
      </c>
      <c r="H540" s="216" t="s">
        <v>21</v>
      </c>
      <c r="I540" s="207">
        <v>3</v>
      </c>
      <c r="J540" s="240"/>
      <c r="K540" s="207">
        <v>0</v>
      </c>
      <c r="L540" s="201"/>
      <c r="M540" s="230"/>
      <c r="N540" s="219" t="s">
        <v>29</v>
      </c>
      <c r="O540" s="219">
        <v>0</v>
      </c>
      <c r="P540" s="219">
        <v>0</v>
      </c>
      <c r="Q540" s="219">
        <v>0</v>
      </c>
      <c r="R540" s="219"/>
      <c r="S540" s="219">
        <v>0</v>
      </c>
      <c r="T540" s="219">
        <v>0</v>
      </c>
      <c r="U540" s="201"/>
      <c r="V540" s="230"/>
      <c r="W540" s="208" t="s">
        <v>21</v>
      </c>
      <c r="X540" s="231"/>
      <c r="Y540" s="231"/>
      <c r="Z540" s="207" t="s">
        <v>21</v>
      </c>
      <c r="AA540" s="207" t="s">
        <v>21</v>
      </c>
      <c r="AB540" s="230"/>
      <c r="AC540" s="270"/>
      <c r="AD540" s="221"/>
      <c r="AE540" s="556" t="s">
        <v>292</v>
      </c>
      <c r="AF540" s="198" t="s">
        <v>182</v>
      </c>
      <c r="AG540" s="407"/>
      <c r="AH540" s="407"/>
    </row>
    <row r="541" spans="1:34" s="198" customFormat="1" ht="15.75" customHeight="1">
      <c r="A541" s="200">
        <v>2</v>
      </c>
      <c r="B541" s="201">
        <v>117.39</v>
      </c>
      <c r="C541" s="202" t="s">
        <v>23</v>
      </c>
      <c r="D541" s="203" t="s">
        <v>19</v>
      </c>
      <c r="E541" s="204" t="s">
        <v>27</v>
      </c>
      <c r="F541" s="201">
        <v>38.056407502984001</v>
      </c>
      <c r="G541" s="201">
        <v>23.8362560041022</v>
      </c>
      <c r="H541" s="216" t="s">
        <v>21</v>
      </c>
      <c r="I541" s="207">
        <v>3</v>
      </c>
      <c r="J541" s="240"/>
      <c r="K541" s="207">
        <v>0</v>
      </c>
      <c r="L541" s="201"/>
      <c r="M541" s="207">
        <v>115</v>
      </c>
      <c r="N541" s="208" t="s">
        <v>21</v>
      </c>
      <c r="O541" s="207">
        <v>0</v>
      </c>
      <c r="P541" s="207">
        <v>0</v>
      </c>
      <c r="Q541" s="207">
        <v>0</v>
      </c>
      <c r="R541" s="201"/>
      <c r="S541" s="219">
        <v>0</v>
      </c>
      <c r="T541" s="219">
        <v>0</v>
      </c>
      <c r="U541" s="201"/>
      <c r="V541" s="208" t="s">
        <v>21</v>
      </c>
      <c r="W541" s="208" t="s">
        <v>22</v>
      </c>
      <c r="X541" s="208" t="s">
        <v>22</v>
      </c>
      <c r="Y541" s="208" t="s">
        <v>22</v>
      </c>
      <c r="Z541" s="208" t="s">
        <v>21</v>
      </c>
      <c r="AA541" s="208" t="s">
        <v>21</v>
      </c>
      <c r="AB541" s="208" t="s">
        <v>21</v>
      </c>
      <c r="AC541" s="271" t="s">
        <v>21</v>
      </c>
      <c r="AD541" s="221"/>
      <c r="AE541" s="556" t="s">
        <v>292</v>
      </c>
      <c r="AF541" s="198" t="s">
        <v>182</v>
      </c>
    </row>
    <row r="542" spans="1:34" ht="15.75" customHeight="1">
      <c r="A542" s="20"/>
      <c r="B542" s="21"/>
      <c r="C542" s="22"/>
      <c r="D542" s="21"/>
      <c r="E542" s="21"/>
      <c r="F542" s="21"/>
      <c r="G542" s="21"/>
      <c r="H542" s="22"/>
      <c r="I542" s="21"/>
      <c r="J542" s="21"/>
      <c r="K542" s="21"/>
      <c r="L542" s="21"/>
      <c r="M542" s="21"/>
      <c r="N542" s="22"/>
      <c r="O542" s="22"/>
      <c r="P542" s="21"/>
      <c r="Q542" s="21"/>
      <c r="R542" s="21"/>
      <c r="S542" s="21"/>
      <c r="T542" s="21"/>
      <c r="U542" s="21"/>
      <c r="V542" s="21"/>
      <c r="W542" s="21"/>
      <c r="X542" s="22"/>
      <c r="Y542" s="22"/>
      <c r="Z542" s="22"/>
      <c r="AA542" s="22"/>
      <c r="AB542" s="22"/>
      <c r="AC542" s="247"/>
      <c r="AD542" s="255"/>
    </row>
    <row r="543" spans="1:34" ht="15.75" customHeight="1">
      <c r="A543" s="485" t="s">
        <v>145</v>
      </c>
      <c r="B543" s="444"/>
      <c r="C543" s="444"/>
      <c r="D543" s="444"/>
      <c r="E543" s="447"/>
      <c r="F543" s="21"/>
      <c r="G543" s="21"/>
      <c r="H543" s="22"/>
      <c r="I543" s="21"/>
      <c r="J543" s="21"/>
      <c r="K543" s="21"/>
      <c r="L543" s="21"/>
      <c r="M543" s="21"/>
      <c r="N543" s="22"/>
      <c r="O543" s="22"/>
      <c r="P543" s="21"/>
      <c r="Q543" s="21"/>
      <c r="R543" s="21"/>
      <c r="S543" s="21"/>
      <c r="T543" s="21"/>
      <c r="U543" s="21"/>
      <c r="V543" s="21"/>
      <c r="W543" s="21"/>
      <c r="X543" s="22"/>
      <c r="Y543" s="22"/>
      <c r="Z543" s="22"/>
      <c r="AA543" s="22"/>
      <c r="AB543" s="22"/>
      <c r="AC543" s="247"/>
      <c r="AD543" s="255"/>
      <c r="AE543" s="330"/>
    </row>
    <row r="544" spans="1:34" s="198" customFormat="1">
      <c r="A544" s="210">
        <v>1</v>
      </c>
      <c r="B544" s="211">
        <v>0</v>
      </c>
      <c r="C544" s="212" t="s">
        <v>18</v>
      </c>
      <c r="D544" s="213" t="s">
        <v>19</v>
      </c>
      <c r="E544" s="214" t="s">
        <v>20</v>
      </c>
      <c r="F544" s="215">
        <v>38.056468497296798</v>
      </c>
      <c r="G544" s="215">
        <v>23.836532107961901</v>
      </c>
      <c r="H544" s="216" t="s">
        <v>29</v>
      </c>
      <c r="I544" s="207">
        <v>2</v>
      </c>
      <c r="J544" s="237"/>
      <c r="K544" s="207">
        <v>0</v>
      </c>
      <c r="L544" s="211"/>
      <c r="M544" s="218"/>
      <c r="N544" s="219" t="s">
        <v>29</v>
      </c>
      <c r="O544" s="219">
        <v>0</v>
      </c>
      <c r="P544" s="219">
        <v>0</v>
      </c>
      <c r="Q544" s="219">
        <v>0</v>
      </c>
      <c r="R544" s="219"/>
      <c r="S544" s="219">
        <v>0</v>
      </c>
      <c r="T544" s="219">
        <v>0</v>
      </c>
      <c r="U544" s="211"/>
      <c r="V544" s="218"/>
      <c r="W544" s="220" t="s">
        <v>29</v>
      </c>
      <c r="X544" s="218"/>
      <c r="Y544" s="218"/>
      <c r="Z544" s="220" t="s">
        <v>29</v>
      </c>
      <c r="AA544" s="219" t="s">
        <v>29</v>
      </c>
      <c r="AB544" s="218"/>
      <c r="AC544" s="266"/>
      <c r="AD544" s="221"/>
      <c r="AE544" s="333" t="s">
        <v>181</v>
      </c>
    </row>
    <row r="545" spans="1:32" s="198" customFormat="1">
      <c r="A545" s="210">
        <v>2</v>
      </c>
      <c r="B545" s="211">
        <v>18.05</v>
      </c>
      <c r="C545" s="212" t="s">
        <v>23</v>
      </c>
      <c r="D545" s="213" t="s">
        <v>19</v>
      </c>
      <c r="E545" s="214" t="s">
        <v>20</v>
      </c>
      <c r="F545" s="211">
        <v>38.056472193263403</v>
      </c>
      <c r="G545" s="211">
        <v>23.836746684678801</v>
      </c>
      <c r="H545" s="216" t="s">
        <v>29</v>
      </c>
      <c r="I545" s="207">
        <v>2</v>
      </c>
      <c r="J545" s="237"/>
      <c r="K545" s="207">
        <v>0</v>
      </c>
      <c r="L545" s="211"/>
      <c r="M545" s="219">
        <v>100</v>
      </c>
      <c r="N545" s="219" t="s">
        <v>29</v>
      </c>
      <c r="O545" s="219">
        <v>0</v>
      </c>
      <c r="P545" s="219">
        <v>0</v>
      </c>
      <c r="Q545" s="219">
        <v>0</v>
      </c>
      <c r="R545" s="219"/>
      <c r="S545" s="219">
        <v>0</v>
      </c>
      <c r="T545" s="219">
        <v>0</v>
      </c>
      <c r="U545" s="211"/>
      <c r="V545" s="220" t="s">
        <v>21</v>
      </c>
      <c r="W545" s="220" t="s">
        <v>21</v>
      </c>
      <c r="X545" s="220" t="s">
        <v>22</v>
      </c>
      <c r="Y545" s="220" t="s">
        <v>22</v>
      </c>
      <c r="Z545" s="220" t="s">
        <v>29</v>
      </c>
      <c r="AA545" s="219" t="s">
        <v>29</v>
      </c>
      <c r="AB545" s="219" t="s">
        <v>29</v>
      </c>
      <c r="AC545" s="267" t="s">
        <v>29</v>
      </c>
      <c r="AD545" s="221"/>
      <c r="AE545" s="333" t="s">
        <v>181</v>
      </c>
    </row>
    <row r="547" spans="1:32" s="198" customFormat="1" ht="15.75" customHeight="1">
      <c r="A547" s="200">
        <v>1</v>
      </c>
      <c r="B547" s="201">
        <v>0</v>
      </c>
      <c r="C547" s="229" t="s">
        <v>18</v>
      </c>
      <c r="D547" s="203" t="s">
        <v>19</v>
      </c>
      <c r="E547" s="204" t="s">
        <v>27</v>
      </c>
      <c r="F547" s="201">
        <v>38.056412001783499</v>
      </c>
      <c r="G547" s="201">
        <v>23.836445606721199</v>
      </c>
      <c r="H547" s="216" t="s">
        <v>29</v>
      </c>
      <c r="I547" s="207">
        <v>2</v>
      </c>
      <c r="J547" s="240"/>
      <c r="K547" s="207">
        <v>0</v>
      </c>
      <c r="L547" s="201"/>
      <c r="M547" s="230"/>
      <c r="N547" s="219" t="s">
        <v>29</v>
      </c>
      <c r="O547" s="219">
        <v>0</v>
      </c>
      <c r="P547" s="219">
        <v>0</v>
      </c>
      <c r="Q547" s="219">
        <v>0</v>
      </c>
      <c r="R547" s="219"/>
      <c r="S547" s="219">
        <v>0</v>
      </c>
      <c r="T547" s="219">
        <v>0</v>
      </c>
      <c r="U547" s="201"/>
      <c r="V547" s="230"/>
      <c r="W547" s="208" t="s">
        <v>21</v>
      </c>
      <c r="X547" s="231"/>
      <c r="Y547" s="231"/>
      <c r="Z547" s="207" t="s">
        <v>21</v>
      </c>
      <c r="AA547" s="207" t="s">
        <v>21</v>
      </c>
      <c r="AB547" s="230"/>
      <c r="AC547" s="270"/>
      <c r="AD547" s="221"/>
      <c r="AE547" s="333" t="s">
        <v>181</v>
      </c>
    </row>
    <row r="548" spans="1:32" s="198" customFormat="1" ht="15.75" customHeight="1">
      <c r="A548" s="200">
        <v>2</v>
      </c>
      <c r="B548" s="201">
        <v>26.99</v>
      </c>
      <c r="C548" s="202" t="s">
        <v>23</v>
      </c>
      <c r="D548" s="203" t="s">
        <v>19</v>
      </c>
      <c r="E548" s="204" t="s">
        <v>27</v>
      </c>
      <c r="F548" s="201">
        <v>38.056418865726599</v>
      </c>
      <c r="G548" s="201">
        <v>23.836727238663901</v>
      </c>
      <c r="H548" s="216" t="s">
        <v>29</v>
      </c>
      <c r="I548" s="207">
        <v>2</v>
      </c>
      <c r="J548" s="240"/>
      <c r="K548" s="207">
        <v>0</v>
      </c>
      <c r="L548" s="201"/>
      <c r="M548" s="207">
        <v>100</v>
      </c>
      <c r="N548" s="208" t="s">
        <v>21</v>
      </c>
      <c r="O548" s="207">
        <v>0</v>
      </c>
      <c r="P548" s="207">
        <v>0</v>
      </c>
      <c r="Q548" s="207">
        <v>0</v>
      </c>
      <c r="R548" s="201"/>
      <c r="S548" s="219">
        <v>0</v>
      </c>
      <c r="T548" s="219">
        <v>0</v>
      </c>
      <c r="U548" s="201"/>
      <c r="V548" s="208" t="s">
        <v>21</v>
      </c>
      <c r="W548" s="208" t="s">
        <v>29</v>
      </c>
      <c r="X548" s="208" t="s">
        <v>22</v>
      </c>
      <c r="Y548" s="208" t="s">
        <v>22</v>
      </c>
      <c r="Z548" s="208" t="s">
        <v>21</v>
      </c>
      <c r="AA548" s="208" t="s">
        <v>21</v>
      </c>
      <c r="AB548" s="208" t="s">
        <v>21</v>
      </c>
      <c r="AC548" s="271" t="s">
        <v>21</v>
      </c>
      <c r="AD548" s="221"/>
      <c r="AE548" s="333" t="s">
        <v>181</v>
      </c>
    </row>
    <row r="549" spans="1:32" ht="15.75" customHeight="1">
      <c r="A549" s="20"/>
      <c r="B549" s="21"/>
      <c r="C549" s="22"/>
      <c r="D549" s="21"/>
      <c r="E549" s="21"/>
      <c r="F549" s="21"/>
      <c r="G549" s="21"/>
      <c r="H549" s="22"/>
      <c r="I549" s="21"/>
      <c r="J549" s="21"/>
      <c r="K549" s="21"/>
      <c r="L549" s="21"/>
      <c r="M549" s="21"/>
      <c r="N549" s="22"/>
      <c r="O549" s="22"/>
      <c r="P549" s="21"/>
      <c r="Q549" s="21"/>
      <c r="R549" s="21"/>
      <c r="S549" s="21"/>
      <c r="T549" s="21"/>
      <c r="U549" s="21"/>
      <c r="V549" s="21"/>
      <c r="W549" s="21"/>
      <c r="X549" s="22"/>
      <c r="Y549" s="22"/>
      <c r="Z549" s="22"/>
      <c r="AA549" s="22"/>
      <c r="AB549" s="22"/>
      <c r="AC549" s="247"/>
      <c r="AD549" s="255"/>
    </row>
    <row r="550" spans="1:32" ht="15.75" customHeight="1">
      <c r="A550" s="485" t="s">
        <v>268</v>
      </c>
      <c r="B550" s="444"/>
      <c r="C550" s="444"/>
      <c r="D550" s="444"/>
      <c r="E550" s="447"/>
      <c r="F550" s="21"/>
      <c r="G550" s="21"/>
      <c r="H550" s="22"/>
      <c r="I550" s="21"/>
      <c r="J550" s="21"/>
      <c r="K550" s="21"/>
      <c r="L550" s="21"/>
      <c r="M550" s="21"/>
      <c r="N550" s="22"/>
      <c r="O550" s="22"/>
      <c r="P550" s="21"/>
      <c r="Q550" s="21"/>
      <c r="R550" s="21"/>
      <c r="S550" s="21"/>
      <c r="T550" s="21"/>
      <c r="U550" s="21"/>
      <c r="V550" s="21"/>
      <c r="W550" s="21"/>
      <c r="X550" s="22"/>
      <c r="Y550" s="22"/>
      <c r="Z550" s="22"/>
      <c r="AA550" s="22"/>
      <c r="AB550" s="22"/>
      <c r="AC550" s="247"/>
      <c r="AD550" s="255"/>
    </row>
    <row r="551" spans="1:32" s="198" customFormat="1">
      <c r="A551" s="210">
        <v>1</v>
      </c>
      <c r="B551" s="211">
        <v>0</v>
      </c>
      <c r="C551" s="212" t="s">
        <v>18</v>
      </c>
      <c r="D551" s="213" t="s">
        <v>19</v>
      </c>
      <c r="E551" s="204" t="s">
        <v>27</v>
      </c>
      <c r="F551" s="215">
        <v>38.055094879325502</v>
      </c>
      <c r="G551" s="215">
        <v>23.8367882028808</v>
      </c>
      <c r="H551" s="216" t="s">
        <v>21</v>
      </c>
      <c r="I551" s="207">
        <v>1</v>
      </c>
      <c r="J551" s="237"/>
      <c r="K551" s="207">
        <v>0</v>
      </c>
      <c r="L551" s="211"/>
      <c r="M551" s="218"/>
      <c r="N551" s="219" t="s">
        <v>29</v>
      </c>
      <c r="O551" s="219">
        <v>0</v>
      </c>
      <c r="P551" s="219">
        <v>0</v>
      </c>
      <c r="Q551" s="219">
        <v>0</v>
      </c>
      <c r="R551" s="219"/>
      <c r="S551" s="219">
        <v>0</v>
      </c>
      <c r="T551" s="219">
        <v>0</v>
      </c>
      <c r="U551" s="211"/>
      <c r="V551" s="218"/>
      <c r="W551" s="220" t="s">
        <v>29</v>
      </c>
      <c r="X551" s="218"/>
      <c r="Y551" s="218"/>
      <c r="Z551" s="220" t="s">
        <v>29</v>
      </c>
      <c r="AA551" s="219" t="s">
        <v>29</v>
      </c>
      <c r="AB551" s="218"/>
      <c r="AC551" s="266"/>
      <c r="AD551" s="221"/>
      <c r="AE551" s="333" t="s">
        <v>181</v>
      </c>
    </row>
    <row r="552" spans="1:32">
      <c r="A552" s="257">
        <v>2</v>
      </c>
      <c r="B552" s="252">
        <v>97.83</v>
      </c>
      <c r="C552" s="245" t="s">
        <v>23</v>
      </c>
      <c r="D552" s="523" t="s">
        <v>146</v>
      </c>
      <c r="E552" s="204" t="s">
        <v>27</v>
      </c>
      <c r="F552" s="252">
        <v>38.054972140998302</v>
      </c>
      <c r="G552" s="252">
        <v>23.837897406708599</v>
      </c>
      <c r="H552" s="246" t="s">
        <v>21</v>
      </c>
      <c r="I552" s="207">
        <v>1</v>
      </c>
      <c r="J552" s="252"/>
      <c r="K552" s="207">
        <v>0</v>
      </c>
      <c r="L552" s="252"/>
      <c r="M552" s="246">
        <v>100</v>
      </c>
      <c r="N552" s="219" t="s">
        <v>29</v>
      </c>
      <c r="O552" s="219">
        <v>0</v>
      </c>
      <c r="P552" s="219">
        <v>0</v>
      </c>
      <c r="Q552" s="219">
        <v>0</v>
      </c>
      <c r="R552" s="219"/>
      <c r="S552" s="219">
        <v>0</v>
      </c>
      <c r="T552" s="219">
        <v>0</v>
      </c>
      <c r="U552" s="252"/>
      <c r="V552" s="246" t="s">
        <v>21</v>
      </c>
      <c r="W552" s="220" t="s">
        <v>29</v>
      </c>
      <c r="X552" s="219" t="s">
        <v>22</v>
      </c>
      <c r="Y552" s="219" t="s">
        <v>22</v>
      </c>
      <c r="Z552" s="220" t="s">
        <v>29</v>
      </c>
      <c r="AA552" s="219" t="s">
        <v>29</v>
      </c>
      <c r="AB552" s="219" t="s">
        <v>29</v>
      </c>
      <c r="AC552" s="267" t="s">
        <v>29</v>
      </c>
      <c r="AD552" s="198"/>
      <c r="AE552" s="333" t="s">
        <v>181</v>
      </c>
      <c r="AF552" s="198"/>
    </row>
    <row r="553" spans="1:32">
      <c r="A553" s="198">
        <v>3</v>
      </c>
      <c r="B553" s="198">
        <v>120.78</v>
      </c>
      <c r="C553" s="212" t="s">
        <v>26</v>
      </c>
      <c r="D553" s="504" t="s">
        <v>147</v>
      </c>
      <c r="E553" s="204" t="s">
        <v>27</v>
      </c>
      <c r="F553" s="198">
        <v>38.054939404616299</v>
      </c>
      <c r="G553" s="198">
        <v>23.838219942338998</v>
      </c>
      <c r="H553" s="236" t="s">
        <v>21</v>
      </c>
      <c r="I553" s="207">
        <v>1</v>
      </c>
      <c r="J553" s="198"/>
      <c r="K553" s="207">
        <v>0</v>
      </c>
      <c r="L553" s="198"/>
      <c r="M553" s="236">
        <v>100</v>
      </c>
      <c r="N553" s="219" t="s">
        <v>29</v>
      </c>
      <c r="O553" s="219">
        <v>0</v>
      </c>
      <c r="P553" s="219">
        <v>0</v>
      </c>
      <c r="Q553" s="219">
        <v>0</v>
      </c>
      <c r="R553" s="219"/>
      <c r="S553" s="219">
        <v>0</v>
      </c>
      <c r="T553" s="219">
        <v>0</v>
      </c>
      <c r="U553" s="252"/>
      <c r="V553" s="246" t="s">
        <v>21</v>
      </c>
      <c r="W553" s="220" t="s">
        <v>29</v>
      </c>
      <c r="X553" s="219" t="s">
        <v>22</v>
      </c>
      <c r="Y553" s="219" t="s">
        <v>22</v>
      </c>
      <c r="Z553" s="220" t="s">
        <v>29</v>
      </c>
      <c r="AA553" s="219" t="s">
        <v>29</v>
      </c>
      <c r="AB553" s="219" t="s">
        <v>29</v>
      </c>
      <c r="AC553" s="267" t="s">
        <v>29</v>
      </c>
      <c r="AD553" s="198"/>
      <c r="AE553" s="333" t="s">
        <v>181</v>
      </c>
      <c r="AF553" s="198"/>
    </row>
    <row r="554" spans="1:32">
      <c r="A554" s="198">
        <f>A553+1</f>
        <v>4</v>
      </c>
      <c r="B554" s="198">
        <v>138.9</v>
      </c>
      <c r="C554" s="236" t="s">
        <v>31</v>
      </c>
      <c r="D554" s="504" t="s">
        <v>78</v>
      </c>
      <c r="E554" s="204" t="s">
        <v>27</v>
      </c>
      <c r="F554" s="198">
        <v>38.054927260471203</v>
      </c>
      <c r="G554" s="198">
        <v>23.838358746655899</v>
      </c>
      <c r="H554" s="236" t="s">
        <v>21</v>
      </c>
      <c r="I554" s="207">
        <v>1</v>
      </c>
      <c r="J554" s="198"/>
      <c r="K554" s="207">
        <v>0</v>
      </c>
      <c r="L554" s="198"/>
      <c r="M554" s="236">
        <v>100</v>
      </c>
      <c r="N554" s="219" t="s">
        <v>29</v>
      </c>
      <c r="O554" s="219">
        <v>0</v>
      </c>
      <c r="P554" s="219">
        <v>0</v>
      </c>
      <c r="Q554" s="219">
        <v>0</v>
      </c>
      <c r="R554" s="219"/>
      <c r="S554" s="219">
        <v>0</v>
      </c>
      <c r="T554" s="219">
        <v>0</v>
      </c>
      <c r="U554" s="252"/>
      <c r="V554" s="246" t="s">
        <v>21</v>
      </c>
      <c r="W554" s="220" t="s">
        <v>29</v>
      </c>
      <c r="X554" s="219" t="s">
        <v>21</v>
      </c>
      <c r="Y554" s="219" t="s">
        <v>21</v>
      </c>
      <c r="Z554" s="220" t="s">
        <v>29</v>
      </c>
      <c r="AA554" s="219" t="s">
        <v>29</v>
      </c>
      <c r="AB554" s="219" t="s">
        <v>99</v>
      </c>
      <c r="AC554" s="267" t="s">
        <v>29</v>
      </c>
      <c r="AD554" s="198"/>
      <c r="AE554" s="333" t="s">
        <v>181</v>
      </c>
      <c r="AF554" s="198"/>
    </row>
    <row r="555" spans="1:32">
      <c r="A555" s="198">
        <f t="shared" ref="A555" si="0">A554+1</f>
        <v>5</v>
      </c>
      <c r="B555" s="198">
        <v>170.64</v>
      </c>
      <c r="C555" s="236" t="s">
        <v>33</v>
      </c>
      <c r="D555" s="504" t="s">
        <v>1122</v>
      </c>
      <c r="E555" s="204" t="s">
        <v>27</v>
      </c>
      <c r="F555" s="198">
        <v>38.054883435929099</v>
      </c>
      <c r="G555" s="198">
        <v>23.838708774932002</v>
      </c>
      <c r="H555" s="236" t="s">
        <v>22</v>
      </c>
      <c r="I555" s="207">
        <v>1</v>
      </c>
      <c r="J555" s="198"/>
      <c r="K555" s="207">
        <v>0</v>
      </c>
      <c r="L555" s="198"/>
      <c r="M555" s="236">
        <v>100</v>
      </c>
      <c r="N555" s="219" t="s">
        <v>29</v>
      </c>
      <c r="O555" s="219">
        <v>0</v>
      </c>
      <c r="P555" s="219">
        <v>2</v>
      </c>
      <c r="Q555" s="219">
        <v>1</v>
      </c>
      <c r="R555" s="219"/>
      <c r="S555" s="219">
        <v>0</v>
      </c>
      <c r="T555" s="219">
        <v>0</v>
      </c>
      <c r="U555" s="252"/>
      <c r="V555" s="236" t="s">
        <v>22</v>
      </c>
      <c r="W555" s="220" t="s">
        <v>22</v>
      </c>
      <c r="X555" s="219" t="s">
        <v>21</v>
      </c>
      <c r="Y555" s="219" t="s">
        <v>21</v>
      </c>
      <c r="Z555" s="220" t="s">
        <v>29</v>
      </c>
      <c r="AA555" s="219" t="s">
        <v>29</v>
      </c>
      <c r="AB555" s="219" t="s">
        <v>21</v>
      </c>
      <c r="AC555" s="267" t="s">
        <v>29</v>
      </c>
      <c r="AD555" s="198"/>
      <c r="AE555" s="333" t="s">
        <v>181</v>
      </c>
      <c r="AF555" s="198"/>
    </row>
    <row r="557" spans="1:32" s="253" customFormat="1" ht="15.75" customHeight="1">
      <c r="A557" s="200">
        <v>1</v>
      </c>
      <c r="B557" s="201">
        <v>0</v>
      </c>
      <c r="C557" s="229" t="s">
        <v>18</v>
      </c>
      <c r="D557" s="203" t="s">
        <v>19</v>
      </c>
      <c r="E557" s="214" t="s">
        <v>20</v>
      </c>
      <c r="F557" s="201">
        <v>38.055169064997301</v>
      </c>
      <c r="G557" s="201">
        <v>23.8367782102798</v>
      </c>
      <c r="H557" s="216" t="s">
        <v>21</v>
      </c>
      <c r="I557" s="207">
        <v>1</v>
      </c>
      <c r="J557" s="240"/>
      <c r="K557" s="207">
        <v>0</v>
      </c>
      <c r="L557" s="201"/>
      <c r="M557" s="230"/>
      <c r="N557" s="219" t="s">
        <v>29</v>
      </c>
      <c r="O557" s="219">
        <v>0</v>
      </c>
      <c r="P557" s="219">
        <v>0</v>
      </c>
      <c r="Q557" s="219">
        <v>0</v>
      </c>
      <c r="R557" s="219"/>
      <c r="S557" s="219">
        <v>0</v>
      </c>
      <c r="T557" s="219">
        <v>0</v>
      </c>
      <c r="U557" s="201"/>
      <c r="V557" s="230"/>
      <c r="W557" s="208" t="s">
        <v>21</v>
      </c>
      <c r="X557" s="231"/>
      <c r="Y557" s="231"/>
      <c r="Z557" s="207" t="s">
        <v>21</v>
      </c>
      <c r="AA557" s="207" t="s">
        <v>21</v>
      </c>
      <c r="AB557" s="230"/>
      <c r="AC557" s="270"/>
      <c r="AD557" s="221"/>
      <c r="AE557" s="333" t="s">
        <v>181</v>
      </c>
      <c r="AF557" s="198"/>
    </row>
    <row r="558" spans="1:32" s="198" customFormat="1" ht="15.75" customHeight="1">
      <c r="A558" s="200">
        <v>2</v>
      </c>
      <c r="B558" s="201">
        <v>159.19999999999999</v>
      </c>
      <c r="C558" s="202" t="s">
        <v>23</v>
      </c>
      <c r="D558" s="203" t="s">
        <v>19</v>
      </c>
      <c r="E558" s="214" t="s">
        <v>20</v>
      </c>
      <c r="F558" s="201">
        <v>38.054977602404797</v>
      </c>
      <c r="G558" s="201">
        <v>23.8385863339591</v>
      </c>
      <c r="H558" s="216" t="s">
        <v>21</v>
      </c>
      <c r="I558" s="207">
        <v>1</v>
      </c>
      <c r="J558" s="240"/>
      <c r="K558" s="207">
        <v>0</v>
      </c>
      <c r="L558" s="201"/>
      <c r="M558" s="207">
        <v>50</v>
      </c>
      <c r="N558" s="208" t="s">
        <v>21</v>
      </c>
      <c r="O558" s="207">
        <v>0</v>
      </c>
      <c r="P558" s="207">
        <v>0</v>
      </c>
      <c r="Q558" s="207">
        <v>0</v>
      </c>
      <c r="R558" s="201"/>
      <c r="S558" s="219">
        <v>0</v>
      </c>
      <c r="T558" s="219">
        <v>0</v>
      </c>
      <c r="U558" s="201"/>
      <c r="V558" s="208" t="s">
        <v>21</v>
      </c>
      <c r="W558" s="208" t="s">
        <v>21</v>
      </c>
      <c r="X558" s="208" t="s">
        <v>22</v>
      </c>
      <c r="Y558" s="208" t="s">
        <v>22</v>
      </c>
      <c r="Z558" s="208" t="s">
        <v>21</v>
      </c>
      <c r="AA558" s="208" t="s">
        <v>21</v>
      </c>
      <c r="AB558" s="208" t="s">
        <v>21</v>
      </c>
      <c r="AC558" s="271" t="s">
        <v>21</v>
      </c>
      <c r="AD558" s="221"/>
      <c r="AE558" s="333" t="s">
        <v>181</v>
      </c>
    </row>
    <row r="559" spans="1:32" ht="15.75" customHeight="1">
      <c r="A559" s="20"/>
      <c r="B559" s="21"/>
      <c r="C559" s="22"/>
      <c r="D559" s="21"/>
      <c r="E559" s="21"/>
      <c r="F559" s="21"/>
      <c r="G559" s="21"/>
      <c r="H559" s="22"/>
      <c r="I559" s="21"/>
      <c r="J559" s="21"/>
      <c r="K559" s="21"/>
      <c r="L559" s="21"/>
      <c r="M559" s="21"/>
      <c r="N559" s="22"/>
      <c r="O559" s="22"/>
      <c r="P559" s="21"/>
      <c r="Q559" s="21"/>
      <c r="R559" s="21"/>
      <c r="S559" s="21"/>
      <c r="T559" s="21"/>
      <c r="U559" s="21"/>
      <c r="V559" s="21"/>
      <c r="W559" s="21"/>
      <c r="X559" s="22"/>
      <c r="Y559" s="22"/>
      <c r="Z559" s="22"/>
      <c r="AA559" s="22"/>
      <c r="AB559" s="22"/>
      <c r="AC559" s="247"/>
      <c r="AD559" s="255"/>
    </row>
    <row r="560" spans="1:32" ht="15.75" customHeight="1">
      <c r="A560" s="485" t="s">
        <v>149</v>
      </c>
      <c r="B560" s="444"/>
      <c r="C560" s="444"/>
      <c r="D560" s="444"/>
      <c r="E560" s="447"/>
      <c r="F560" s="21"/>
      <c r="G560" s="21"/>
      <c r="H560" s="22"/>
      <c r="I560" s="21"/>
      <c r="J560" s="21"/>
      <c r="K560" s="21"/>
      <c r="L560" s="21"/>
      <c r="M560" s="21"/>
      <c r="N560" s="22"/>
      <c r="O560" s="22"/>
      <c r="P560" s="21"/>
      <c r="Q560" s="21"/>
      <c r="R560" s="21"/>
      <c r="S560" s="21"/>
      <c r="T560" s="21"/>
      <c r="U560" s="21"/>
      <c r="V560" s="21"/>
      <c r="W560" s="21"/>
      <c r="X560" s="22"/>
      <c r="Y560" s="22"/>
      <c r="Z560" s="22"/>
      <c r="AA560" s="22"/>
      <c r="AB560" s="22"/>
      <c r="AC560" s="247"/>
      <c r="AD560" s="255"/>
    </row>
    <row r="561" spans="1:34" s="198" customFormat="1">
      <c r="A561" s="210">
        <v>1</v>
      </c>
      <c r="B561" s="211">
        <v>0</v>
      </c>
      <c r="C561" s="212" t="s">
        <v>18</v>
      </c>
      <c r="D561" s="213" t="s">
        <v>19</v>
      </c>
      <c r="E561" s="204" t="s">
        <v>27</v>
      </c>
      <c r="F561" s="198">
        <v>38.057231010761598</v>
      </c>
      <c r="G561" s="198">
        <v>23.8370427589999</v>
      </c>
      <c r="H561" s="216" t="s">
        <v>21</v>
      </c>
      <c r="I561" s="207">
        <v>0</v>
      </c>
      <c r="J561" s="237"/>
      <c r="K561" s="207">
        <v>0</v>
      </c>
      <c r="L561" s="211"/>
      <c r="M561" s="218"/>
      <c r="N561" s="219" t="s">
        <v>29</v>
      </c>
      <c r="O561" s="219">
        <v>0</v>
      </c>
      <c r="P561" s="219">
        <v>0</v>
      </c>
      <c r="Q561" s="219">
        <v>0</v>
      </c>
      <c r="R561" s="219"/>
      <c r="S561" s="219">
        <v>0</v>
      </c>
      <c r="T561" s="219">
        <v>0</v>
      </c>
      <c r="U561" s="211"/>
      <c r="V561" s="218"/>
      <c r="W561" s="220" t="s">
        <v>29</v>
      </c>
      <c r="X561" s="218"/>
      <c r="Y561" s="218"/>
      <c r="Z561" s="220" t="s">
        <v>29</v>
      </c>
      <c r="AA561" s="219" t="s">
        <v>29</v>
      </c>
      <c r="AB561" s="218"/>
      <c r="AC561" s="266"/>
      <c r="AD561" s="221"/>
      <c r="AE561" s="333" t="s">
        <v>181</v>
      </c>
    </row>
    <row r="562" spans="1:34">
      <c r="A562" s="257">
        <v>2</v>
      </c>
      <c r="B562" s="252">
        <v>77.290000000000006</v>
      </c>
      <c r="C562" s="245" t="s">
        <v>23</v>
      </c>
      <c r="D562" s="523" t="s">
        <v>146</v>
      </c>
      <c r="E562" s="204" t="s">
        <v>27</v>
      </c>
      <c r="F562">
        <v>38.056981923699098</v>
      </c>
      <c r="G562">
        <v>23.837845544731898</v>
      </c>
      <c r="H562" s="246" t="s">
        <v>21</v>
      </c>
      <c r="I562" s="207">
        <v>0</v>
      </c>
      <c r="J562" s="252"/>
      <c r="K562" s="207">
        <v>0</v>
      </c>
      <c r="L562" s="252"/>
      <c r="M562" s="246">
        <v>90</v>
      </c>
      <c r="N562" s="219" t="s">
        <v>29</v>
      </c>
      <c r="O562" s="219">
        <v>0</v>
      </c>
      <c r="P562" s="219">
        <v>0</v>
      </c>
      <c r="Q562" s="219">
        <v>0</v>
      </c>
      <c r="R562" s="219"/>
      <c r="S562" s="219">
        <v>0</v>
      </c>
      <c r="T562" s="219">
        <v>0</v>
      </c>
      <c r="U562" s="252"/>
      <c r="V562" s="246" t="s">
        <v>21</v>
      </c>
      <c r="W562" s="220" t="s">
        <v>29</v>
      </c>
      <c r="X562" s="219" t="s">
        <v>22</v>
      </c>
      <c r="Y562" s="219" t="s">
        <v>22</v>
      </c>
      <c r="Z562" s="220" t="s">
        <v>29</v>
      </c>
      <c r="AA562" s="219" t="s">
        <v>29</v>
      </c>
      <c r="AB562" s="219" t="s">
        <v>29</v>
      </c>
      <c r="AC562" s="267" t="s">
        <v>29</v>
      </c>
      <c r="AD562" s="198"/>
      <c r="AE562" s="556" t="s">
        <v>292</v>
      </c>
      <c r="AF562" s="198" t="s">
        <v>182</v>
      </c>
      <c r="AG562" s="407"/>
      <c r="AH562" s="407"/>
    </row>
    <row r="563" spans="1:34">
      <c r="A563" s="198">
        <v>3</v>
      </c>
      <c r="B563" s="198">
        <v>122.99</v>
      </c>
      <c r="C563" s="212" t="s">
        <v>26</v>
      </c>
      <c r="D563" s="213" t="s">
        <v>151</v>
      </c>
      <c r="E563" s="204" t="s">
        <v>27</v>
      </c>
      <c r="F563" s="198">
        <v>38.056814556797796</v>
      </c>
      <c r="G563" s="198">
        <v>23.838327383080401</v>
      </c>
      <c r="H563" s="236" t="s">
        <v>21</v>
      </c>
      <c r="I563" s="207">
        <v>0</v>
      </c>
      <c r="J563" s="198"/>
      <c r="K563" s="207">
        <v>0</v>
      </c>
      <c r="L563" s="198"/>
      <c r="M563" s="236">
        <v>90</v>
      </c>
      <c r="N563" s="219" t="s">
        <v>29</v>
      </c>
      <c r="O563" s="219">
        <v>0</v>
      </c>
      <c r="P563" s="219">
        <v>0</v>
      </c>
      <c r="Q563" s="219">
        <v>0</v>
      </c>
      <c r="R563" s="219"/>
      <c r="S563" s="219">
        <v>0</v>
      </c>
      <c r="T563" s="219">
        <v>0</v>
      </c>
      <c r="U563" s="252"/>
      <c r="V563" s="246" t="s">
        <v>21</v>
      </c>
      <c r="W563" s="220" t="s">
        <v>29</v>
      </c>
      <c r="X563" s="219" t="s">
        <v>22</v>
      </c>
      <c r="Y563" s="219" t="s">
        <v>22</v>
      </c>
      <c r="Z563" s="220" t="s">
        <v>29</v>
      </c>
      <c r="AA563" s="219" t="s">
        <v>29</v>
      </c>
      <c r="AB563" s="219" t="s">
        <v>29</v>
      </c>
      <c r="AC563" s="267" t="s">
        <v>29</v>
      </c>
      <c r="AD563" s="198"/>
      <c r="AE563" s="333" t="s">
        <v>181</v>
      </c>
      <c r="AF563" s="198"/>
      <c r="AG563" s="407"/>
      <c r="AH563" s="407"/>
    </row>
    <row r="564" spans="1:34" s="199" customFormat="1" ht="15.75" customHeight="1">
      <c r="A564" s="254"/>
      <c r="B564" s="255"/>
      <c r="C564" s="247"/>
      <c r="D564" s="255"/>
      <c r="E564" s="255"/>
      <c r="F564" s="255"/>
      <c r="G564" s="255"/>
      <c r="H564" s="247"/>
      <c r="I564" s="255"/>
      <c r="J564" s="255"/>
      <c r="K564" s="255"/>
      <c r="L564" s="255"/>
      <c r="M564" s="255"/>
      <c r="N564" s="256"/>
      <c r="O564" s="256"/>
      <c r="P564" s="256"/>
      <c r="Q564" s="256"/>
      <c r="R564" s="256"/>
      <c r="S564" s="256"/>
      <c r="T564" s="256"/>
      <c r="U564" s="255"/>
      <c r="V564" s="255"/>
      <c r="W564" s="255"/>
      <c r="X564" s="247"/>
      <c r="Y564" s="247"/>
      <c r="Z564" s="247"/>
      <c r="AA564" s="247"/>
      <c r="AB564" s="247"/>
      <c r="AC564" s="247"/>
      <c r="AD564" s="255"/>
      <c r="AG564" s="470"/>
      <c r="AH564" s="470"/>
    </row>
    <row r="565" spans="1:34" s="253" customFormat="1" ht="15.75" customHeight="1">
      <c r="A565" s="200">
        <v>1</v>
      </c>
      <c r="B565" s="201">
        <v>0</v>
      </c>
      <c r="C565" s="229" t="s">
        <v>18</v>
      </c>
      <c r="D565" s="203" t="s">
        <v>19</v>
      </c>
      <c r="E565" s="214" t="s">
        <v>20</v>
      </c>
      <c r="F565" s="201">
        <v>38.057300471789702</v>
      </c>
      <c r="G565" s="201">
        <v>23.837036499733799</v>
      </c>
      <c r="H565" s="216" t="s">
        <v>21</v>
      </c>
      <c r="I565" s="207">
        <v>0</v>
      </c>
      <c r="J565" s="240"/>
      <c r="K565" s="207">
        <v>0</v>
      </c>
      <c r="L565" s="201"/>
      <c r="M565" s="230"/>
      <c r="N565" s="219" t="s">
        <v>29</v>
      </c>
      <c r="O565" s="219">
        <v>0</v>
      </c>
      <c r="P565" s="219">
        <v>0</v>
      </c>
      <c r="Q565" s="219">
        <v>0</v>
      </c>
      <c r="R565" s="219"/>
      <c r="S565" s="219">
        <v>0</v>
      </c>
      <c r="T565" s="219">
        <v>0</v>
      </c>
      <c r="U565" s="201"/>
      <c r="V565" s="230"/>
      <c r="W565" s="208" t="s">
        <v>21</v>
      </c>
      <c r="X565" s="231"/>
      <c r="Y565" s="231"/>
      <c r="Z565" s="207" t="s">
        <v>21</v>
      </c>
      <c r="AA565" s="207" t="s">
        <v>21</v>
      </c>
      <c r="AB565" s="230"/>
      <c r="AC565" s="270"/>
      <c r="AD565" s="221"/>
      <c r="AE565" s="333" t="s">
        <v>181</v>
      </c>
      <c r="AF565" s="198"/>
      <c r="AG565" s="407"/>
      <c r="AH565" s="407"/>
    </row>
    <row r="566" spans="1:34">
      <c r="A566" s="257">
        <v>2</v>
      </c>
      <c r="B566" s="252">
        <v>56.43</v>
      </c>
      <c r="C566" s="245" t="s">
        <v>23</v>
      </c>
      <c r="D566" s="523" t="s">
        <v>146</v>
      </c>
      <c r="E566" s="214" t="s">
        <v>20</v>
      </c>
      <c r="F566" s="252">
        <v>38.057104857048898</v>
      </c>
      <c r="G566" s="252">
        <v>23.837628966899398</v>
      </c>
      <c r="H566" s="246" t="s">
        <v>21</v>
      </c>
      <c r="I566" s="207">
        <v>0</v>
      </c>
      <c r="J566" s="252"/>
      <c r="K566" s="207">
        <v>0</v>
      </c>
      <c r="L566" s="252"/>
      <c r="M566" s="246">
        <v>90</v>
      </c>
      <c r="N566" s="219" t="s">
        <v>29</v>
      </c>
      <c r="O566" s="219">
        <v>0</v>
      </c>
      <c r="P566" s="219">
        <v>0</v>
      </c>
      <c r="Q566" s="219">
        <v>0</v>
      </c>
      <c r="R566" s="219"/>
      <c r="S566" s="219">
        <v>0</v>
      </c>
      <c r="T566" s="219">
        <v>0</v>
      </c>
      <c r="U566" s="252"/>
      <c r="V566" s="246" t="s">
        <v>21</v>
      </c>
      <c r="W566" s="220" t="s">
        <v>29</v>
      </c>
      <c r="X566" s="219" t="s">
        <v>22</v>
      </c>
      <c r="Y566" s="219" t="s">
        <v>22</v>
      </c>
      <c r="Z566" s="220" t="s">
        <v>29</v>
      </c>
      <c r="AA566" s="219" t="s">
        <v>29</v>
      </c>
      <c r="AB566" s="219" t="s">
        <v>29</v>
      </c>
      <c r="AC566" s="267" t="s">
        <v>29</v>
      </c>
      <c r="AD566" s="198"/>
      <c r="AE566" s="556" t="s">
        <v>292</v>
      </c>
      <c r="AF566" s="198" t="s">
        <v>182</v>
      </c>
      <c r="AG566" s="407"/>
      <c r="AH566" s="407"/>
    </row>
    <row r="567" spans="1:34" s="259" customFormat="1">
      <c r="A567" s="198">
        <v>3</v>
      </c>
      <c r="B567" s="198">
        <v>122.86</v>
      </c>
      <c r="C567" s="212" t="s">
        <v>26</v>
      </c>
      <c r="D567" s="213" t="s">
        <v>150</v>
      </c>
      <c r="E567" s="214" t="s">
        <v>20</v>
      </c>
      <c r="F567" s="198">
        <v>38.056866907581302</v>
      </c>
      <c r="G567" s="198">
        <v>23.838322988481298</v>
      </c>
      <c r="H567" s="236" t="s">
        <v>21</v>
      </c>
      <c r="I567" s="207">
        <v>0</v>
      </c>
      <c r="J567" s="198"/>
      <c r="K567" s="207">
        <v>0</v>
      </c>
      <c r="L567" s="198"/>
      <c r="M567" s="236">
        <v>90</v>
      </c>
      <c r="N567" s="219" t="s">
        <v>29</v>
      </c>
      <c r="O567" s="219">
        <v>0</v>
      </c>
      <c r="P567" s="219">
        <v>0</v>
      </c>
      <c r="Q567" s="219">
        <v>0</v>
      </c>
      <c r="R567" s="219"/>
      <c r="S567" s="219">
        <v>0</v>
      </c>
      <c r="T567" s="219">
        <v>0</v>
      </c>
      <c r="U567" s="198"/>
      <c r="V567" s="236" t="s">
        <v>21</v>
      </c>
      <c r="W567" s="220" t="s">
        <v>29</v>
      </c>
      <c r="X567" s="219" t="s">
        <v>22</v>
      </c>
      <c r="Y567" s="219" t="s">
        <v>22</v>
      </c>
      <c r="Z567" s="220" t="s">
        <v>29</v>
      </c>
      <c r="AA567" s="219" t="s">
        <v>29</v>
      </c>
      <c r="AB567" s="219" t="s">
        <v>29</v>
      </c>
      <c r="AC567" s="267" t="s">
        <v>29</v>
      </c>
      <c r="AD567" s="198"/>
      <c r="AE567" s="333" t="s">
        <v>181</v>
      </c>
      <c r="AF567" s="198"/>
      <c r="AG567" s="407"/>
      <c r="AH567" s="407"/>
    </row>
    <row r="569" spans="1:34" ht="15.75" customHeight="1">
      <c r="A569" s="485" t="s">
        <v>269</v>
      </c>
      <c r="B569" s="444"/>
      <c r="C569" s="444"/>
      <c r="D569" s="444"/>
      <c r="E569" s="447"/>
      <c r="F569" s="21"/>
      <c r="G569" s="21"/>
      <c r="H569" s="22"/>
      <c r="I569" s="21"/>
      <c r="J569" s="21"/>
      <c r="K569" s="21"/>
      <c r="L569" s="21"/>
      <c r="M569" s="21"/>
      <c r="N569" s="22"/>
      <c r="O569" s="22"/>
      <c r="P569" s="21"/>
      <c r="Q569" s="21"/>
      <c r="R569" s="21"/>
      <c r="S569" s="21"/>
      <c r="T569" s="21"/>
      <c r="U569" s="21"/>
      <c r="V569" s="21"/>
      <c r="W569" s="21"/>
      <c r="X569" s="22"/>
      <c r="Y569" s="22"/>
      <c r="Z569" s="22"/>
      <c r="AA569" s="22"/>
      <c r="AB569" s="22"/>
      <c r="AC569" s="247"/>
      <c r="AD569" s="255"/>
    </row>
    <row r="570" spans="1:34" s="198" customFormat="1">
      <c r="A570" s="210">
        <v>1</v>
      </c>
      <c r="B570" s="211">
        <v>0</v>
      </c>
      <c r="C570" s="212" t="s">
        <v>18</v>
      </c>
      <c r="D570" s="213" t="s">
        <v>19</v>
      </c>
      <c r="E570" s="204" t="s">
        <v>27</v>
      </c>
      <c r="F570" s="198">
        <v>38.057998177757099</v>
      </c>
      <c r="G570" s="198">
        <v>23.836182979206299</v>
      </c>
      <c r="H570" s="216" t="s">
        <v>21</v>
      </c>
      <c r="I570" s="207">
        <v>0</v>
      </c>
      <c r="J570" s="237"/>
      <c r="K570" s="207">
        <v>0</v>
      </c>
      <c r="L570" s="211"/>
      <c r="M570" s="218"/>
      <c r="N570" s="219" t="s">
        <v>29</v>
      </c>
      <c r="O570" s="219">
        <v>0</v>
      </c>
      <c r="P570" s="219">
        <v>0</v>
      </c>
      <c r="Q570" s="219">
        <v>0</v>
      </c>
      <c r="R570" s="219"/>
      <c r="S570" s="219">
        <v>0</v>
      </c>
      <c r="T570" s="219">
        <v>0</v>
      </c>
      <c r="U570" s="211"/>
      <c r="V570" s="218"/>
      <c r="W570" s="220" t="s">
        <v>29</v>
      </c>
      <c r="X570" s="218"/>
      <c r="Y570" s="218"/>
      <c r="Z570" s="220" t="s">
        <v>29</v>
      </c>
      <c r="AA570" s="219" t="s">
        <v>29</v>
      </c>
      <c r="AB570" s="218"/>
      <c r="AC570" s="266"/>
      <c r="AD570" s="221"/>
      <c r="AE570" s="333" t="s">
        <v>181</v>
      </c>
      <c r="AG570" s="407"/>
      <c r="AH570" s="407"/>
    </row>
    <row r="571" spans="1:34" s="199" customFormat="1">
      <c r="A571" s="257"/>
      <c r="B571" s="534"/>
      <c r="C571" s="536" t="s">
        <v>283</v>
      </c>
      <c r="D571" s="537" t="s">
        <v>89</v>
      </c>
      <c r="E571" s="538" t="s">
        <v>27</v>
      </c>
      <c r="F571" s="199">
        <v>38.058010000000003</v>
      </c>
      <c r="G571" s="199">
        <v>23.83633</v>
      </c>
      <c r="H571" s="278" t="s">
        <v>34</v>
      </c>
      <c r="I571" s="207">
        <v>0</v>
      </c>
      <c r="J571" s="535"/>
      <c r="K571" s="207">
        <v>0</v>
      </c>
      <c r="L571" s="534"/>
      <c r="M571" s="243">
        <v>85</v>
      </c>
      <c r="N571" s="220" t="s">
        <v>21</v>
      </c>
      <c r="O571" s="219">
        <v>0</v>
      </c>
      <c r="P571" s="219">
        <v>0</v>
      </c>
      <c r="Q571" s="219">
        <v>0</v>
      </c>
      <c r="R571" s="219"/>
      <c r="S571" s="219">
        <v>0</v>
      </c>
      <c r="T571" s="219">
        <v>0</v>
      </c>
      <c r="U571" s="534"/>
      <c r="V571" s="244" t="s">
        <v>21</v>
      </c>
      <c r="W571" s="220" t="s">
        <v>21</v>
      </c>
      <c r="X571" s="220" t="s">
        <v>22</v>
      </c>
      <c r="Y571" s="220" t="s">
        <v>22</v>
      </c>
      <c r="Z571" s="220" t="s">
        <v>21</v>
      </c>
      <c r="AA571" s="220" t="s">
        <v>21</v>
      </c>
      <c r="AB571" s="539" t="s">
        <v>21</v>
      </c>
      <c r="AC571" s="539" t="s">
        <v>21</v>
      </c>
      <c r="AD571" s="221"/>
      <c r="AE571" s="528" t="s">
        <v>287</v>
      </c>
      <c r="AF571" s="198"/>
      <c r="AG571" s="407"/>
      <c r="AH571" s="407"/>
    </row>
    <row r="572" spans="1:34">
      <c r="A572" s="257">
        <v>2</v>
      </c>
      <c r="B572" s="252">
        <v>22.33</v>
      </c>
      <c r="C572" s="245" t="s">
        <v>23</v>
      </c>
      <c r="D572" s="523" t="s">
        <v>117</v>
      </c>
      <c r="E572" s="204" t="s">
        <v>27</v>
      </c>
      <c r="F572" s="198">
        <v>38.057958050945899</v>
      </c>
      <c r="G572" s="252">
        <v>23.836449188449802</v>
      </c>
      <c r="H572" s="246" t="s">
        <v>34</v>
      </c>
      <c r="I572" s="207">
        <v>0</v>
      </c>
      <c r="J572" s="252"/>
      <c r="K572" s="207">
        <v>0</v>
      </c>
      <c r="L572" s="252"/>
      <c r="M572" s="246">
        <v>100</v>
      </c>
      <c r="N572" s="219" t="s">
        <v>29</v>
      </c>
      <c r="O572" s="219">
        <v>0</v>
      </c>
      <c r="P572" s="219">
        <v>0</v>
      </c>
      <c r="Q572" s="219">
        <v>0</v>
      </c>
      <c r="R572" s="219"/>
      <c r="S572" s="219">
        <v>1</v>
      </c>
      <c r="T572" s="219">
        <v>1</v>
      </c>
      <c r="U572" s="252"/>
      <c r="V572" s="246" t="s">
        <v>21</v>
      </c>
      <c r="W572" s="220" t="s">
        <v>29</v>
      </c>
      <c r="X572" s="219" t="s">
        <v>22</v>
      </c>
      <c r="Y572" s="219" t="s">
        <v>22</v>
      </c>
      <c r="Z572" s="220" t="s">
        <v>29</v>
      </c>
      <c r="AA572" s="219" t="s">
        <v>29</v>
      </c>
      <c r="AB572" s="219" t="s">
        <v>29</v>
      </c>
      <c r="AC572" s="267" t="s">
        <v>29</v>
      </c>
      <c r="AD572" s="198"/>
      <c r="AE572" s="556" t="s">
        <v>292</v>
      </c>
      <c r="AF572" s="198" t="s">
        <v>182</v>
      </c>
      <c r="AG572" s="407"/>
      <c r="AH572" s="407"/>
    </row>
    <row r="573" spans="1:34">
      <c r="A573" s="257"/>
      <c r="B573" s="252"/>
      <c r="C573" s="536" t="s">
        <v>283</v>
      </c>
      <c r="D573" s="540" t="s">
        <v>230</v>
      </c>
      <c r="E573" s="538" t="s">
        <v>27</v>
      </c>
      <c r="F573" s="198">
        <v>38.057949999999998</v>
      </c>
      <c r="G573" s="252">
        <v>23.836590000000001</v>
      </c>
      <c r="H573" s="541" t="s">
        <v>34</v>
      </c>
      <c r="I573" s="207">
        <v>0</v>
      </c>
      <c r="J573" s="252"/>
      <c r="K573" s="207">
        <v>0</v>
      </c>
      <c r="L573" s="252"/>
      <c r="M573" s="246">
        <v>45</v>
      </c>
      <c r="N573" s="220" t="s">
        <v>21</v>
      </c>
      <c r="O573" s="219">
        <v>0</v>
      </c>
      <c r="P573" s="219">
        <v>0</v>
      </c>
      <c r="Q573" s="219">
        <v>0</v>
      </c>
      <c r="R573" s="219"/>
      <c r="S573" s="219">
        <v>0</v>
      </c>
      <c r="T573" s="219">
        <v>0</v>
      </c>
      <c r="U573" s="252"/>
      <c r="V573" s="541" t="s">
        <v>21</v>
      </c>
      <c r="W573" s="220" t="s">
        <v>21</v>
      </c>
      <c r="X573" s="220" t="s">
        <v>22</v>
      </c>
      <c r="Y573" s="220" t="s">
        <v>22</v>
      </c>
      <c r="Z573" s="220" t="s">
        <v>21</v>
      </c>
      <c r="AA573" s="220" t="s">
        <v>21</v>
      </c>
      <c r="AB573" s="220" t="s">
        <v>21</v>
      </c>
      <c r="AC573" s="268" t="s">
        <v>21</v>
      </c>
      <c r="AD573" s="198"/>
      <c r="AE573" s="528" t="s">
        <v>287</v>
      </c>
      <c r="AF573" s="198"/>
      <c r="AG573" s="407"/>
      <c r="AH573" s="407"/>
    </row>
    <row r="574" spans="1:34">
      <c r="A574" s="198">
        <v>3</v>
      </c>
      <c r="B574" s="198">
        <v>87.25</v>
      </c>
      <c r="C574" s="212" t="s">
        <v>26</v>
      </c>
      <c r="D574" s="213" t="s">
        <v>19</v>
      </c>
      <c r="E574" s="204" t="s">
        <v>27</v>
      </c>
      <c r="F574" s="198">
        <v>38.057756047118097</v>
      </c>
      <c r="G574" s="198">
        <v>23.837135805796301</v>
      </c>
      <c r="H574" s="236" t="s">
        <v>21</v>
      </c>
      <c r="I574" s="207">
        <v>0</v>
      </c>
      <c r="J574" s="198"/>
      <c r="K574" s="207">
        <v>0</v>
      </c>
      <c r="L574" s="198"/>
      <c r="M574" s="236">
        <v>100</v>
      </c>
      <c r="N574" s="219" t="s">
        <v>29</v>
      </c>
      <c r="O574" s="219">
        <v>0</v>
      </c>
      <c r="P574" s="219">
        <v>0</v>
      </c>
      <c r="Q574" s="219">
        <v>0</v>
      </c>
      <c r="R574" s="219"/>
      <c r="S574" s="219">
        <v>0</v>
      </c>
      <c r="T574" s="219">
        <v>0</v>
      </c>
      <c r="U574" s="252"/>
      <c r="V574" s="246" t="s">
        <v>21</v>
      </c>
      <c r="W574" s="220" t="s">
        <v>29</v>
      </c>
      <c r="X574" s="219" t="s">
        <v>22</v>
      </c>
      <c r="Y574" s="219" t="s">
        <v>22</v>
      </c>
      <c r="Z574" s="220" t="s">
        <v>29</v>
      </c>
      <c r="AA574" s="219" t="s">
        <v>29</v>
      </c>
      <c r="AB574" s="219" t="s">
        <v>29</v>
      </c>
      <c r="AC574" s="267" t="s">
        <v>29</v>
      </c>
      <c r="AD574" s="198"/>
      <c r="AE574" s="333" t="s">
        <v>181</v>
      </c>
      <c r="AF574" s="198"/>
      <c r="AG574" s="407"/>
      <c r="AH574" s="407"/>
    </row>
    <row r="575" spans="1:34">
      <c r="A575" s="198">
        <v>4</v>
      </c>
      <c r="B575" s="198">
        <v>95.69</v>
      </c>
      <c r="C575" s="212" t="s">
        <v>31</v>
      </c>
      <c r="D575" s="213" t="s">
        <v>19</v>
      </c>
      <c r="E575" s="204" t="s">
        <v>27</v>
      </c>
      <c r="F575" s="198">
        <v>38.057746531639701</v>
      </c>
      <c r="G575" s="198">
        <v>23.8372285720721</v>
      </c>
      <c r="H575" s="236" t="s">
        <v>21</v>
      </c>
      <c r="I575" s="207">
        <v>0</v>
      </c>
      <c r="J575" s="198"/>
      <c r="K575" s="207">
        <v>0</v>
      </c>
      <c r="L575" s="198"/>
      <c r="M575" s="218"/>
      <c r="N575" s="219" t="s">
        <v>29</v>
      </c>
      <c r="O575" s="219">
        <v>0</v>
      </c>
      <c r="P575" s="219">
        <v>0</v>
      </c>
      <c r="Q575" s="219">
        <v>0</v>
      </c>
      <c r="R575" s="219"/>
      <c r="S575" s="219">
        <v>0</v>
      </c>
      <c r="T575" s="219">
        <v>0</v>
      </c>
      <c r="U575" s="211"/>
      <c r="V575" s="218"/>
      <c r="W575" s="220" t="s">
        <v>29</v>
      </c>
      <c r="X575" s="218"/>
      <c r="Y575" s="218"/>
      <c r="Z575" s="220" t="s">
        <v>29</v>
      </c>
      <c r="AA575" s="219" t="s">
        <v>29</v>
      </c>
      <c r="AB575" s="218"/>
      <c r="AC575" s="266"/>
      <c r="AD575" s="198"/>
      <c r="AE575" s="333" t="s">
        <v>181</v>
      </c>
      <c r="AF575" s="198"/>
      <c r="AG575" s="407"/>
      <c r="AH575" s="407"/>
    </row>
    <row r="576" spans="1:34">
      <c r="A576" s="198">
        <v>5</v>
      </c>
      <c r="B576" s="198">
        <v>137.97999999999999</v>
      </c>
      <c r="C576" s="212" t="s">
        <v>33</v>
      </c>
      <c r="D576" s="504" t="s">
        <v>152</v>
      </c>
      <c r="E576" s="204" t="s">
        <v>27</v>
      </c>
      <c r="F576" s="198">
        <v>38.0577208705025</v>
      </c>
      <c r="G576" s="198">
        <v>23.837704736690402</v>
      </c>
      <c r="H576" s="236" t="s">
        <v>21</v>
      </c>
      <c r="I576" s="207">
        <v>0</v>
      </c>
      <c r="J576" s="198"/>
      <c r="K576" s="207">
        <v>0</v>
      </c>
      <c r="L576" s="198"/>
      <c r="M576" s="236">
        <v>100</v>
      </c>
      <c r="N576" s="219" t="s">
        <v>29</v>
      </c>
      <c r="O576" s="219">
        <v>0</v>
      </c>
      <c r="P576" s="219">
        <v>0</v>
      </c>
      <c r="Q576" s="219">
        <v>0</v>
      </c>
      <c r="R576" s="219"/>
      <c r="S576" s="219">
        <v>0</v>
      </c>
      <c r="T576" s="219">
        <v>0</v>
      </c>
      <c r="U576" s="198"/>
      <c r="V576" s="236" t="s">
        <v>21</v>
      </c>
      <c r="W576" s="220" t="s">
        <v>29</v>
      </c>
      <c r="X576" s="219" t="s">
        <v>22</v>
      </c>
      <c r="Y576" s="219" t="s">
        <v>22</v>
      </c>
      <c r="Z576" s="220" t="s">
        <v>29</v>
      </c>
      <c r="AA576" s="219" t="s">
        <v>29</v>
      </c>
      <c r="AB576" s="219" t="s">
        <v>29</v>
      </c>
      <c r="AC576" s="267" t="s">
        <v>29</v>
      </c>
      <c r="AD576" s="198"/>
      <c r="AE576" s="556" t="s">
        <v>292</v>
      </c>
      <c r="AF576" s="198" t="s">
        <v>182</v>
      </c>
      <c r="AG576" s="407"/>
      <c r="AH576" s="407"/>
    </row>
    <row r="577" spans="1:34">
      <c r="C577" s="542" t="s">
        <v>283</v>
      </c>
      <c r="E577" s="543" t="s">
        <v>27</v>
      </c>
      <c r="F577">
        <v>38.057729999999999</v>
      </c>
      <c r="G577">
        <v>23.83794</v>
      </c>
      <c r="H577" s="530" t="s">
        <v>21</v>
      </c>
      <c r="I577" s="207">
        <v>0</v>
      </c>
      <c r="K577" s="207">
        <v>0</v>
      </c>
      <c r="M577" s="218"/>
      <c r="N577" s="545" t="s">
        <v>21</v>
      </c>
      <c r="O577" s="545">
        <v>0</v>
      </c>
      <c r="P577" s="545">
        <v>0</v>
      </c>
      <c r="Q577" s="545">
        <v>0</v>
      </c>
      <c r="S577" s="545">
        <v>0</v>
      </c>
      <c r="T577" s="545">
        <v>0</v>
      </c>
      <c r="V577" s="491" t="s">
        <v>21</v>
      </c>
      <c r="W577" s="545" t="s">
        <v>21</v>
      </c>
      <c r="X577" s="545" t="s">
        <v>22</v>
      </c>
      <c r="Y577" s="545" t="s">
        <v>22</v>
      </c>
      <c r="Z577" s="545" t="s">
        <v>21</v>
      </c>
      <c r="AA577" s="545" t="s">
        <v>21</v>
      </c>
      <c r="AB577" s="545" t="s">
        <v>21</v>
      </c>
      <c r="AC577" s="531" t="s">
        <v>21</v>
      </c>
      <c r="AE577" s="528" t="s">
        <v>287</v>
      </c>
      <c r="AG577" s="436" t="s">
        <v>288</v>
      </c>
      <c r="AH577" s="544" t="s">
        <v>182</v>
      </c>
    </row>
    <row r="579" spans="1:34" s="253" customFormat="1" ht="15.75" customHeight="1">
      <c r="A579" s="200">
        <v>1</v>
      </c>
      <c r="B579" s="201">
        <v>0</v>
      </c>
      <c r="C579" s="229" t="s">
        <v>18</v>
      </c>
      <c r="D579" s="203" t="s">
        <v>19</v>
      </c>
      <c r="E579" s="214" t="s">
        <v>20</v>
      </c>
      <c r="F579" s="201">
        <v>38.057924835258603</v>
      </c>
      <c r="G579" s="201">
        <v>23.836888273597499</v>
      </c>
      <c r="H579" s="216" t="s">
        <v>21</v>
      </c>
      <c r="I579" s="207">
        <v>0</v>
      </c>
      <c r="J579" s="240"/>
      <c r="K579" s="207">
        <v>0</v>
      </c>
      <c r="L579" s="201"/>
      <c r="M579" s="230"/>
      <c r="N579" s="219" t="s">
        <v>29</v>
      </c>
      <c r="O579" s="219">
        <v>0</v>
      </c>
      <c r="P579" s="219">
        <v>0</v>
      </c>
      <c r="Q579" s="219">
        <v>0</v>
      </c>
      <c r="R579" s="219"/>
      <c r="S579" s="219">
        <v>0</v>
      </c>
      <c r="T579" s="219">
        <v>0</v>
      </c>
      <c r="U579" s="201"/>
      <c r="V579" s="230"/>
      <c r="W579" s="208" t="s">
        <v>21</v>
      </c>
      <c r="X579" s="231"/>
      <c r="Y579" s="231"/>
      <c r="Z579" s="207" t="s">
        <v>21</v>
      </c>
      <c r="AA579" s="207" t="s">
        <v>21</v>
      </c>
      <c r="AB579" s="230"/>
      <c r="AC579" s="270"/>
      <c r="AD579" s="221"/>
      <c r="AE579" s="556" t="s">
        <v>292</v>
      </c>
      <c r="AF579" s="198" t="s">
        <v>182</v>
      </c>
    </row>
    <row r="580" spans="1:34">
      <c r="A580" s="257">
        <v>2</v>
      </c>
      <c r="B580" s="252"/>
      <c r="C580" s="245" t="s">
        <v>23</v>
      </c>
      <c r="D580" s="258" t="s">
        <v>19</v>
      </c>
      <c r="E580" s="214" t="s">
        <v>20</v>
      </c>
      <c r="F580" s="252">
        <v>38.057904459777497</v>
      </c>
      <c r="G580" s="252">
        <v>23.836989557417599</v>
      </c>
      <c r="H580" s="246" t="s">
        <v>21</v>
      </c>
      <c r="I580" s="207">
        <v>0</v>
      </c>
      <c r="J580" s="252"/>
      <c r="K580" s="207">
        <v>0</v>
      </c>
      <c r="L580" s="252"/>
      <c r="M580" s="246">
        <v>80</v>
      </c>
      <c r="N580" s="219" t="s">
        <v>29</v>
      </c>
      <c r="O580" s="219">
        <v>0</v>
      </c>
      <c r="P580" s="219">
        <v>0</v>
      </c>
      <c r="Q580" s="219">
        <v>0</v>
      </c>
      <c r="R580" s="219"/>
      <c r="S580" s="219">
        <v>0</v>
      </c>
      <c r="T580" s="219">
        <v>0</v>
      </c>
      <c r="U580" s="252"/>
      <c r="V580" s="246" t="s">
        <v>21</v>
      </c>
      <c r="W580" s="220" t="s">
        <v>29</v>
      </c>
      <c r="X580" s="219" t="s">
        <v>22</v>
      </c>
      <c r="Y580" s="219" t="s">
        <v>22</v>
      </c>
      <c r="Z580" s="220" t="s">
        <v>29</v>
      </c>
      <c r="AA580" s="219" t="s">
        <v>29</v>
      </c>
      <c r="AB580" s="219" t="s">
        <v>29</v>
      </c>
      <c r="AC580" s="267" t="s">
        <v>29</v>
      </c>
      <c r="AD580" s="198"/>
      <c r="AE580" s="333" t="s">
        <v>181</v>
      </c>
      <c r="AF580" s="198"/>
    </row>
    <row r="581" spans="1:34" s="259" customFormat="1">
      <c r="A581" s="198">
        <v>3</v>
      </c>
      <c r="B581" s="198"/>
      <c r="C581" s="212" t="s">
        <v>26</v>
      </c>
      <c r="D581" s="213" t="s">
        <v>19</v>
      </c>
      <c r="E581" s="214" t="s">
        <v>20</v>
      </c>
      <c r="F581" s="198">
        <v>38.057923204050702</v>
      </c>
      <c r="G581" s="198">
        <v>23.8370799716999</v>
      </c>
      <c r="H581" s="236" t="s">
        <v>21</v>
      </c>
      <c r="I581" s="207">
        <v>0</v>
      </c>
      <c r="J581" s="198"/>
      <c r="K581" s="207">
        <v>0</v>
      </c>
      <c r="L581" s="198"/>
      <c r="M581" s="230"/>
      <c r="N581" s="219" t="s">
        <v>29</v>
      </c>
      <c r="O581" s="219">
        <v>0</v>
      </c>
      <c r="P581" s="219">
        <v>0</v>
      </c>
      <c r="Q581" s="219">
        <v>0</v>
      </c>
      <c r="R581" s="219"/>
      <c r="S581" s="219">
        <v>0</v>
      </c>
      <c r="T581" s="219">
        <v>0</v>
      </c>
      <c r="U581" s="201"/>
      <c r="V581" s="230"/>
      <c r="W581" s="208" t="s">
        <v>21</v>
      </c>
      <c r="X581" s="231"/>
      <c r="Y581" s="231"/>
      <c r="Z581" s="207" t="s">
        <v>21</v>
      </c>
      <c r="AA581" s="207" t="s">
        <v>21</v>
      </c>
      <c r="AB581" s="230"/>
      <c r="AC581" s="270"/>
      <c r="AD581" s="198"/>
      <c r="AE581" s="333" t="s">
        <v>181</v>
      </c>
      <c r="AF581" s="198"/>
    </row>
    <row r="582" spans="1:34" s="259" customFormat="1">
      <c r="A582" s="198">
        <v>4</v>
      </c>
      <c r="B582" s="198"/>
      <c r="C582" s="212" t="s">
        <v>31</v>
      </c>
      <c r="D582" s="213" t="s">
        <v>19</v>
      </c>
      <c r="E582" s="214" t="s">
        <v>20</v>
      </c>
      <c r="F582" s="198">
        <v>38.057905083893701</v>
      </c>
      <c r="G582" s="198">
        <v>23.837157316441999</v>
      </c>
      <c r="H582" s="236" t="s">
        <v>21</v>
      </c>
      <c r="I582" s="207">
        <v>0</v>
      </c>
      <c r="J582" s="198"/>
      <c r="K582" s="207">
        <v>0</v>
      </c>
      <c r="L582" s="198"/>
      <c r="M582" s="236">
        <v>95</v>
      </c>
      <c r="N582" s="219" t="s">
        <v>29</v>
      </c>
      <c r="O582" s="219">
        <v>0</v>
      </c>
      <c r="P582" s="219">
        <v>0</v>
      </c>
      <c r="Q582" s="219">
        <v>0</v>
      </c>
      <c r="R582" s="219"/>
      <c r="S582" s="219">
        <v>0</v>
      </c>
      <c r="T582" s="219">
        <v>0</v>
      </c>
      <c r="U582" s="198"/>
      <c r="V582" s="236" t="s">
        <v>21</v>
      </c>
      <c r="W582" s="220" t="s">
        <v>29</v>
      </c>
      <c r="X582" s="220" t="s">
        <v>29</v>
      </c>
      <c r="Y582" s="220" t="s">
        <v>29</v>
      </c>
      <c r="Z582" s="220" t="s">
        <v>29</v>
      </c>
      <c r="AA582" s="219" t="s">
        <v>29</v>
      </c>
      <c r="AB582" s="219" t="s">
        <v>29</v>
      </c>
      <c r="AC582" s="267" t="s">
        <v>29</v>
      </c>
      <c r="AD582" s="198"/>
      <c r="AE582" s="333" t="s">
        <v>181</v>
      </c>
      <c r="AF582" s="198"/>
    </row>
    <row r="583" spans="1:34" s="259" customFormat="1">
      <c r="A583" s="198">
        <v>5</v>
      </c>
      <c r="B583" s="198"/>
      <c r="C583" s="212" t="s">
        <v>33</v>
      </c>
      <c r="D583" s="213" t="s">
        <v>19</v>
      </c>
      <c r="E583" s="214" t="s">
        <v>20</v>
      </c>
      <c r="F583" s="198">
        <v>38.057925828100799</v>
      </c>
      <c r="G583" s="198">
        <v>23.837075755128499</v>
      </c>
      <c r="H583" s="236" t="s">
        <v>21</v>
      </c>
      <c r="I583" s="207">
        <v>0</v>
      </c>
      <c r="J583" s="198"/>
      <c r="K583" s="207">
        <v>0</v>
      </c>
      <c r="L583" s="198"/>
      <c r="M583" s="230"/>
      <c r="N583" s="219" t="s">
        <v>29</v>
      </c>
      <c r="O583" s="219">
        <v>0</v>
      </c>
      <c r="P583" s="219">
        <v>0</v>
      </c>
      <c r="Q583" s="219">
        <v>0</v>
      </c>
      <c r="R583" s="219"/>
      <c r="S583" s="219">
        <v>0</v>
      </c>
      <c r="T583" s="219">
        <v>0</v>
      </c>
      <c r="U583" s="201"/>
      <c r="V583" s="230"/>
      <c r="W583" s="208" t="s">
        <v>21</v>
      </c>
      <c r="X583" s="231"/>
      <c r="Y583" s="231"/>
      <c r="Z583" s="207" t="s">
        <v>21</v>
      </c>
      <c r="AA583" s="207" t="s">
        <v>21</v>
      </c>
      <c r="AB583" s="230"/>
      <c r="AC583" s="270"/>
      <c r="AD583" s="198"/>
      <c r="AE583" s="333" t="s">
        <v>181</v>
      </c>
      <c r="AF583" s="198"/>
    </row>
    <row r="584" spans="1:34">
      <c r="A584" s="210">
        <v>6</v>
      </c>
      <c r="B584" s="198"/>
      <c r="C584" s="212" t="s">
        <v>64</v>
      </c>
      <c r="D584" s="213" t="s">
        <v>19</v>
      </c>
      <c r="E584" s="214" t="s">
        <v>20</v>
      </c>
      <c r="F584" s="198">
        <v>38.057907876617698</v>
      </c>
      <c r="G584" s="198">
        <v>23.837159574158498</v>
      </c>
      <c r="H584" s="236" t="s">
        <v>21</v>
      </c>
      <c r="I584" s="207">
        <v>0</v>
      </c>
      <c r="J584" s="198"/>
      <c r="K584" s="207">
        <v>0</v>
      </c>
      <c r="L584" s="198"/>
      <c r="M584" s="236">
        <v>95</v>
      </c>
      <c r="N584" s="219" t="s">
        <v>29</v>
      </c>
      <c r="O584" s="219">
        <v>0</v>
      </c>
      <c r="P584" s="219">
        <v>0</v>
      </c>
      <c r="Q584" s="219">
        <v>0</v>
      </c>
      <c r="R584" s="219"/>
      <c r="S584" s="219">
        <v>0</v>
      </c>
      <c r="T584" s="219">
        <v>0</v>
      </c>
      <c r="U584" s="198"/>
      <c r="V584" s="236" t="s">
        <v>21</v>
      </c>
      <c r="W584" s="220" t="s">
        <v>29</v>
      </c>
      <c r="X584" s="219" t="s">
        <v>22</v>
      </c>
      <c r="Y584" s="219" t="s">
        <v>21</v>
      </c>
      <c r="Z584" s="220" t="s">
        <v>29</v>
      </c>
      <c r="AA584" s="219" t="s">
        <v>29</v>
      </c>
      <c r="AB584" s="219" t="s">
        <v>29</v>
      </c>
      <c r="AC584" s="267" t="s">
        <v>29</v>
      </c>
      <c r="AD584" s="198"/>
      <c r="AE584" s="333" t="s">
        <v>181</v>
      </c>
      <c r="AF584" s="198"/>
    </row>
    <row r="585" spans="1:34" s="259" customFormat="1">
      <c r="A585" s="198">
        <v>7</v>
      </c>
      <c r="B585" s="198"/>
      <c r="C585" s="212" t="s">
        <v>33</v>
      </c>
      <c r="D585" s="213" t="s">
        <v>19</v>
      </c>
      <c r="E585" s="214" t="s">
        <v>20</v>
      </c>
      <c r="F585" s="198">
        <v>38.057798055681303</v>
      </c>
      <c r="G585" s="198">
        <v>23.837256133684999</v>
      </c>
      <c r="H585" s="236" t="s">
        <v>21</v>
      </c>
      <c r="I585" s="207">
        <v>0</v>
      </c>
      <c r="J585" s="198"/>
      <c r="K585" s="207">
        <v>0</v>
      </c>
      <c r="L585" s="198"/>
      <c r="M585" s="230"/>
      <c r="N585" s="219" t="s">
        <v>29</v>
      </c>
      <c r="O585" s="219">
        <v>0</v>
      </c>
      <c r="P585" s="219">
        <v>0</v>
      </c>
      <c r="Q585" s="219">
        <v>0</v>
      </c>
      <c r="R585" s="219"/>
      <c r="S585" s="219">
        <v>0</v>
      </c>
      <c r="T585" s="219">
        <v>0</v>
      </c>
      <c r="U585" s="201"/>
      <c r="V585" s="230"/>
      <c r="W585" s="208" t="s">
        <v>21</v>
      </c>
      <c r="X585" s="231"/>
      <c r="Y585" s="231"/>
      <c r="Z585" s="207" t="s">
        <v>21</v>
      </c>
      <c r="AA585" s="207" t="s">
        <v>21</v>
      </c>
      <c r="AB585" s="230"/>
      <c r="AC585" s="270"/>
      <c r="AD585" s="198"/>
      <c r="AE585" s="333" t="s">
        <v>181</v>
      </c>
      <c r="AF585" s="198"/>
    </row>
    <row r="586" spans="1:34">
      <c r="A586" s="257">
        <v>9</v>
      </c>
      <c r="B586" s="252"/>
      <c r="C586" s="245" t="s">
        <v>23</v>
      </c>
      <c r="D586" s="523" t="s">
        <v>146</v>
      </c>
      <c r="E586" s="214" t="s">
        <v>20</v>
      </c>
      <c r="F586">
        <v>38.057753508667801</v>
      </c>
      <c r="G586">
        <v>23.8380214950738</v>
      </c>
      <c r="H586" s="246" t="s">
        <v>21</v>
      </c>
      <c r="I586" s="207">
        <v>0</v>
      </c>
      <c r="J586" s="252"/>
      <c r="K586" s="207">
        <v>0</v>
      </c>
      <c r="L586" s="252"/>
      <c r="M586" s="246">
        <v>90</v>
      </c>
      <c r="N586" s="219" t="s">
        <v>29</v>
      </c>
      <c r="O586" s="219">
        <v>0</v>
      </c>
      <c r="P586" s="219">
        <v>0</v>
      </c>
      <c r="Q586" s="219">
        <v>0</v>
      </c>
      <c r="R586" s="219"/>
      <c r="S586" s="219">
        <v>0</v>
      </c>
      <c r="T586" s="219">
        <v>0</v>
      </c>
      <c r="U586" s="252"/>
      <c r="V586" s="246" t="s">
        <v>21</v>
      </c>
      <c r="W586" s="220" t="s">
        <v>29</v>
      </c>
      <c r="X586" s="219" t="s">
        <v>22</v>
      </c>
      <c r="Y586" s="219" t="s">
        <v>22</v>
      </c>
      <c r="Z586" s="220" t="s">
        <v>29</v>
      </c>
      <c r="AA586" s="219" t="s">
        <v>29</v>
      </c>
      <c r="AB586" s="219" t="s">
        <v>29</v>
      </c>
      <c r="AC586" s="267" t="s">
        <v>29</v>
      </c>
      <c r="AD586" s="198"/>
      <c r="AE586" s="556" t="s">
        <v>292</v>
      </c>
      <c r="AF586" s="198" t="s">
        <v>182</v>
      </c>
    </row>
    <row r="587" spans="1:34">
      <c r="A587" s="198">
        <v>10</v>
      </c>
      <c r="B587" s="198"/>
      <c r="C587" s="212" t="s">
        <v>26</v>
      </c>
      <c r="D587" s="213" t="s">
        <v>151</v>
      </c>
      <c r="E587" s="214" t="s">
        <v>20</v>
      </c>
      <c r="F587" s="198">
        <v>38.057750868737998</v>
      </c>
      <c r="G587" s="198">
        <v>23.838268928851299</v>
      </c>
      <c r="H587" s="236" t="s">
        <v>21</v>
      </c>
      <c r="I587" s="207">
        <v>0</v>
      </c>
      <c r="J587" s="198"/>
      <c r="K587" s="207">
        <v>0</v>
      </c>
      <c r="L587" s="198"/>
      <c r="M587" s="236">
        <v>90</v>
      </c>
      <c r="N587" s="219" t="s">
        <v>29</v>
      </c>
      <c r="O587" s="219">
        <v>0</v>
      </c>
      <c r="P587" s="219">
        <v>0</v>
      </c>
      <c r="Q587" s="219">
        <v>0</v>
      </c>
      <c r="R587" s="219"/>
      <c r="S587" s="219">
        <v>0</v>
      </c>
      <c r="T587" s="219">
        <v>0</v>
      </c>
      <c r="U587" s="198"/>
      <c r="V587" s="236" t="s">
        <v>21</v>
      </c>
      <c r="W587" s="220" t="s">
        <v>29</v>
      </c>
      <c r="X587" s="219" t="s">
        <v>22</v>
      </c>
      <c r="Y587" s="219" t="s">
        <v>22</v>
      </c>
      <c r="Z587" s="220" t="s">
        <v>29</v>
      </c>
      <c r="AA587" s="219" t="s">
        <v>29</v>
      </c>
      <c r="AB587" s="219" t="s">
        <v>29</v>
      </c>
      <c r="AC587" s="267" t="s">
        <v>29</v>
      </c>
      <c r="AD587" s="198"/>
      <c r="AE587" s="333" t="s">
        <v>181</v>
      </c>
      <c r="AF587" s="198"/>
    </row>
    <row r="589" spans="1:34" ht="15.75" customHeight="1">
      <c r="A589" s="485" t="s">
        <v>153</v>
      </c>
      <c r="B589" s="444"/>
      <c r="C589" s="444"/>
      <c r="D589" s="444"/>
      <c r="E589" s="447"/>
      <c r="F589" s="21"/>
      <c r="G589" s="21"/>
      <c r="H589" s="22"/>
      <c r="I589" s="21"/>
      <c r="J589" s="21"/>
      <c r="K589" s="21"/>
      <c r="L589" s="21"/>
      <c r="M589" s="21"/>
      <c r="N589" s="22"/>
      <c r="O589" s="22"/>
      <c r="P589" s="21"/>
      <c r="Q589" s="21"/>
      <c r="R589" s="21"/>
      <c r="S589" s="21"/>
      <c r="T589" s="21"/>
      <c r="U589" s="21"/>
      <c r="V589" s="21"/>
      <c r="W589" s="21"/>
      <c r="X589" s="22"/>
      <c r="Y589" s="22"/>
      <c r="Z589" s="22"/>
      <c r="AA589" s="22"/>
      <c r="AB589" s="22"/>
      <c r="AC589" s="247"/>
      <c r="AD589" s="255"/>
    </row>
    <row r="590" spans="1:34" s="198" customFormat="1">
      <c r="A590" s="210">
        <v>1</v>
      </c>
      <c r="B590" s="211">
        <v>0</v>
      </c>
      <c r="C590" s="212" t="s">
        <v>18</v>
      </c>
      <c r="D590" s="504" t="s">
        <v>140</v>
      </c>
      <c r="E590" s="204" t="s">
        <v>27</v>
      </c>
      <c r="F590" s="198">
        <v>38.058334278433001</v>
      </c>
      <c r="G590" s="198">
        <v>23.836789649157598</v>
      </c>
      <c r="H590" s="216" t="s">
        <v>21</v>
      </c>
      <c r="I590" s="207">
        <v>0</v>
      </c>
      <c r="J590" s="237"/>
      <c r="K590" s="207">
        <v>0</v>
      </c>
      <c r="L590" s="211"/>
      <c r="M590" s="218"/>
      <c r="N590" s="219" t="s">
        <v>29</v>
      </c>
      <c r="O590" s="219">
        <v>0</v>
      </c>
      <c r="P590" s="219">
        <v>0</v>
      </c>
      <c r="Q590" s="219">
        <v>0</v>
      </c>
      <c r="R590" s="219"/>
      <c r="S590" s="219">
        <v>0</v>
      </c>
      <c r="T590" s="219">
        <v>0</v>
      </c>
      <c r="U590" s="211"/>
      <c r="V590" s="218"/>
      <c r="W590" s="220" t="s">
        <v>29</v>
      </c>
      <c r="X590" s="218"/>
      <c r="Y590" s="218"/>
      <c r="Z590" s="220" t="s">
        <v>29</v>
      </c>
      <c r="AA590" s="219" t="s">
        <v>29</v>
      </c>
      <c r="AB590" s="218"/>
      <c r="AC590" s="266"/>
      <c r="AD590" s="221"/>
      <c r="AE590" s="333" t="s">
        <v>181</v>
      </c>
    </row>
    <row r="591" spans="1:34">
      <c r="A591" s="210">
        <v>2</v>
      </c>
      <c r="B591" s="198">
        <v>49.64</v>
      </c>
      <c r="C591" s="212" t="s">
        <v>23</v>
      </c>
      <c r="D591" s="213" t="s">
        <v>155</v>
      </c>
      <c r="E591" s="265" t="s">
        <v>27</v>
      </c>
      <c r="F591" s="198">
        <v>38.058754260004598</v>
      </c>
      <c r="G591" s="198">
        <v>23.836584945185201</v>
      </c>
      <c r="H591" s="216" t="s">
        <v>21</v>
      </c>
      <c r="I591" s="207">
        <v>0</v>
      </c>
      <c r="J591" s="252"/>
      <c r="K591" s="207">
        <v>0</v>
      </c>
      <c r="L591" s="252"/>
      <c r="M591" s="236">
        <v>60</v>
      </c>
      <c r="N591" s="219" t="s">
        <v>29</v>
      </c>
      <c r="O591" s="219">
        <v>0</v>
      </c>
      <c r="P591" s="219">
        <v>0</v>
      </c>
      <c r="Q591" s="219">
        <v>0</v>
      </c>
      <c r="R591" s="219"/>
      <c r="S591" s="219">
        <v>1</v>
      </c>
      <c r="T591" s="219">
        <v>1</v>
      </c>
      <c r="U591" s="252"/>
      <c r="V591" s="236" t="s">
        <v>21</v>
      </c>
      <c r="W591" s="220" t="s">
        <v>29</v>
      </c>
      <c r="X591" s="219" t="s">
        <v>22</v>
      </c>
      <c r="Y591" s="219" t="s">
        <v>22</v>
      </c>
      <c r="Z591" s="220" t="s">
        <v>29</v>
      </c>
      <c r="AA591" s="219" t="s">
        <v>29</v>
      </c>
      <c r="AB591" s="219" t="s">
        <v>29</v>
      </c>
      <c r="AC591" s="267" t="s">
        <v>29</v>
      </c>
      <c r="AD591" s="198"/>
      <c r="AE591" s="333" t="s">
        <v>181</v>
      </c>
    </row>
    <row r="594" spans="1:31" s="253" customFormat="1" ht="15.75" customHeight="1">
      <c r="A594" s="200">
        <v>1</v>
      </c>
      <c r="B594" s="201">
        <v>0</v>
      </c>
      <c r="C594" s="229" t="s">
        <v>18</v>
      </c>
      <c r="D594" s="203" t="s">
        <v>19</v>
      </c>
      <c r="E594" s="214" t="s">
        <v>20</v>
      </c>
      <c r="F594" s="201">
        <v>38.057943861420597</v>
      </c>
      <c r="G594" s="201">
        <v>23.836793062089701</v>
      </c>
      <c r="H594" s="216" t="s">
        <v>21</v>
      </c>
      <c r="I594" s="207">
        <v>0</v>
      </c>
      <c r="J594" s="240"/>
      <c r="K594" s="207">
        <v>0</v>
      </c>
      <c r="L594" s="201"/>
      <c r="M594" s="230"/>
      <c r="N594" s="219" t="s">
        <v>29</v>
      </c>
      <c r="O594" s="219">
        <v>0</v>
      </c>
      <c r="P594" s="219">
        <v>0</v>
      </c>
      <c r="Q594" s="219">
        <v>0</v>
      </c>
      <c r="R594" s="219"/>
      <c r="S594" s="219">
        <v>0</v>
      </c>
      <c r="T594" s="219">
        <v>0</v>
      </c>
      <c r="U594" s="201"/>
      <c r="V594" s="230"/>
      <c r="W594" s="208" t="s">
        <v>21</v>
      </c>
      <c r="X594" s="231"/>
      <c r="Y594" s="231"/>
      <c r="Z594" s="207" t="s">
        <v>21</v>
      </c>
      <c r="AA594" s="207" t="s">
        <v>21</v>
      </c>
      <c r="AB594" s="230"/>
      <c r="AC594" s="270"/>
      <c r="AD594" s="221"/>
      <c r="AE594" s="333" t="s">
        <v>181</v>
      </c>
    </row>
    <row r="595" spans="1:31">
      <c r="A595" s="257">
        <v>2</v>
      </c>
      <c r="B595" s="252">
        <v>37.590000000000003</v>
      </c>
      <c r="C595" s="245" t="s">
        <v>23</v>
      </c>
      <c r="D595" s="504" t="s">
        <v>65</v>
      </c>
      <c r="E595" s="214" t="s">
        <v>20</v>
      </c>
      <c r="F595" s="252">
        <v>38.058269309422599</v>
      </c>
      <c r="G595" s="252">
        <v>23.836761147864799</v>
      </c>
      <c r="H595" s="246" t="s">
        <v>34</v>
      </c>
      <c r="I595" s="207">
        <v>0</v>
      </c>
      <c r="J595" s="252"/>
      <c r="K595" s="207">
        <v>0</v>
      </c>
      <c r="L595" s="252"/>
      <c r="M595" s="246">
        <v>100</v>
      </c>
      <c r="N595" s="219" t="s">
        <v>29</v>
      </c>
      <c r="O595" s="219">
        <v>0</v>
      </c>
      <c r="P595" s="219">
        <v>0</v>
      </c>
      <c r="Q595" s="219">
        <v>0</v>
      </c>
      <c r="R595" s="219"/>
      <c r="S595" s="219">
        <v>1</v>
      </c>
      <c r="T595" s="219">
        <v>1</v>
      </c>
      <c r="U595" s="252"/>
      <c r="V595" s="246" t="s">
        <v>21</v>
      </c>
      <c r="W595" s="220" t="s">
        <v>29</v>
      </c>
      <c r="X595" s="219" t="s">
        <v>22</v>
      </c>
      <c r="Y595" s="219" t="s">
        <v>22</v>
      </c>
      <c r="Z595" s="220" t="s">
        <v>29</v>
      </c>
      <c r="AA595" s="219" t="s">
        <v>29</v>
      </c>
      <c r="AB595" s="219" t="s">
        <v>29</v>
      </c>
      <c r="AC595" s="267" t="s">
        <v>29</v>
      </c>
      <c r="AD595" s="198"/>
      <c r="AE595" s="333" t="s">
        <v>181</v>
      </c>
    </row>
    <row r="596" spans="1:31" s="259" customFormat="1">
      <c r="A596" s="198">
        <v>3</v>
      </c>
      <c r="B596" s="198">
        <v>73.12</v>
      </c>
      <c r="C596" s="212" t="s">
        <v>26</v>
      </c>
      <c r="D596" s="524" t="s">
        <v>154</v>
      </c>
      <c r="E596" s="214" t="s">
        <v>20</v>
      </c>
      <c r="F596" s="198">
        <v>38.058559171112897</v>
      </c>
      <c r="G596" s="198">
        <v>23.836597533114599</v>
      </c>
      <c r="H596" s="236" t="s">
        <v>21</v>
      </c>
      <c r="I596" s="207">
        <v>0</v>
      </c>
      <c r="J596" s="198"/>
      <c r="K596" s="207">
        <v>0</v>
      </c>
      <c r="L596" s="198"/>
      <c r="M596" s="207">
        <v>70</v>
      </c>
      <c r="N596" s="219" t="s">
        <v>29</v>
      </c>
      <c r="O596" s="219">
        <v>0</v>
      </c>
      <c r="P596" s="219">
        <v>0</v>
      </c>
      <c r="Q596" s="219">
        <v>0</v>
      </c>
      <c r="R596" s="219"/>
      <c r="S596" s="219">
        <v>0</v>
      </c>
      <c r="T596" s="219">
        <v>0</v>
      </c>
      <c r="U596" s="201"/>
      <c r="V596" s="207" t="s">
        <v>21</v>
      </c>
      <c r="W596" s="208" t="s">
        <v>21</v>
      </c>
      <c r="X596" s="220" t="s">
        <v>29</v>
      </c>
      <c r="Y596" s="220" t="s">
        <v>29</v>
      </c>
      <c r="Z596" s="207" t="s">
        <v>21</v>
      </c>
      <c r="AA596" s="207" t="s">
        <v>21</v>
      </c>
      <c r="AB596" s="207" t="s">
        <v>21</v>
      </c>
      <c r="AC596" s="272" t="s">
        <v>21</v>
      </c>
      <c r="AD596" s="198"/>
      <c r="AE596" s="333" t="s">
        <v>181</v>
      </c>
    </row>
    <row r="597" spans="1:31" s="259" customFormat="1">
      <c r="A597" s="198">
        <v>4</v>
      </c>
      <c r="B597" s="198">
        <v>95.31</v>
      </c>
      <c r="C597" s="212" t="s">
        <v>31</v>
      </c>
      <c r="D597" s="213" t="s">
        <v>19</v>
      </c>
      <c r="E597" s="214" t="s">
        <v>20</v>
      </c>
      <c r="F597" s="198">
        <v>38.058742907982598</v>
      </c>
      <c r="G597" s="198">
        <v>23.836515055187199</v>
      </c>
      <c r="H597" s="236" t="s">
        <v>21</v>
      </c>
      <c r="I597" s="207">
        <v>0</v>
      </c>
      <c r="J597" s="198"/>
      <c r="K597" s="207">
        <v>3</v>
      </c>
      <c r="L597" s="198"/>
      <c r="M597" s="236">
        <v>85</v>
      </c>
      <c r="N597" s="219" t="s">
        <v>29</v>
      </c>
      <c r="O597" s="219">
        <v>0</v>
      </c>
      <c r="P597" s="219">
        <v>0</v>
      </c>
      <c r="Q597" s="219">
        <v>0</v>
      </c>
      <c r="R597" s="219"/>
      <c r="S597" s="219">
        <v>0</v>
      </c>
      <c r="T597" s="219">
        <v>0</v>
      </c>
      <c r="U597" s="198"/>
      <c r="V597" s="236" t="s">
        <v>21</v>
      </c>
      <c r="W597" s="220" t="s">
        <v>29</v>
      </c>
      <c r="X597" s="220" t="s">
        <v>29</v>
      </c>
      <c r="Y597" s="220" t="s">
        <v>29</v>
      </c>
      <c r="Z597" s="220" t="s">
        <v>29</v>
      </c>
      <c r="AA597" s="219" t="s">
        <v>29</v>
      </c>
      <c r="AB597" s="219" t="s">
        <v>29</v>
      </c>
      <c r="AC597" s="267" t="s">
        <v>29</v>
      </c>
      <c r="AD597" s="198"/>
      <c r="AE597" s="333" t="s">
        <v>181</v>
      </c>
    </row>
    <row r="598" spans="1:31" ht="15.75" customHeight="1">
      <c r="A598" s="20"/>
      <c r="B598" s="21"/>
      <c r="C598" s="22"/>
      <c r="D598" s="21"/>
      <c r="E598" s="21"/>
      <c r="F598" s="21"/>
      <c r="G598" s="21"/>
      <c r="H598" s="22"/>
      <c r="I598" s="21"/>
      <c r="J598" s="21"/>
      <c r="K598" s="21"/>
      <c r="L598" s="21"/>
      <c r="M598" s="21"/>
      <c r="N598" s="22"/>
      <c r="O598" s="22"/>
      <c r="P598" s="21"/>
      <c r="Q598" s="21"/>
      <c r="R598" s="21"/>
      <c r="S598" s="21"/>
      <c r="T598" s="21"/>
      <c r="U598" s="21"/>
      <c r="V598" s="21"/>
      <c r="W598" s="21"/>
      <c r="X598" s="22"/>
      <c r="Y598" s="22"/>
      <c r="Z598" s="22"/>
      <c r="AA598" s="22"/>
      <c r="AB598" s="22"/>
      <c r="AC598" s="247"/>
      <c r="AD598" s="255"/>
    </row>
    <row r="599" spans="1:31" ht="15.75" customHeight="1">
      <c r="A599" s="485" t="s">
        <v>156</v>
      </c>
      <c r="B599" s="444"/>
      <c r="C599" s="444"/>
      <c r="D599" s="444"/>
      <c r="E599" s="447"/>
      <c r="F599" s="21"/>
      <c r="G599" s="21"/>
      <c r="H599" s="22"/>
      <c r="I599" s="21"/>
      <c r="J599" s="21"/>
      <c r="K599" s="21"/>
      <c r="L599" s="21"/>
      <c r="M599" s="21"/>
      <c r="N599" s="22"/>
      <c r="O599" s="22"/>
      <c r="P599" s="21"/>
      <c r="Q599" s="21"/>
      <c r="R599" s="21"/>
      <c r="S599" s="21"/>
      <c r="T599" s="21"/>
      <c r="U599" s="21"/>
      <c r="V599" s="21"/>
      <c r="W599" s="21"/>
      <c r="X599" s="22"/>
      <c r="Y599" s="22"/>
      <c r="Z599" s="22"/>
      <c r="AA599" s="22"/>
      <c r="AB599" s="22"/>
      <c r="AC599" s="247"/>
      <c r="AD599" s="255"/>
    </row>
    <row r="600" spans="1:31" s="198" customFormat="1">
      <c r="A600" s="210">
        <v>1</v>
      </c>
      <c r="B600" s="211">
        <v>0</v>
      </c>
      <c r="C600" s="212" t="s">
        <v>18</v>
      </c>
      <c r="D600" s="213" t="s">
        <v>157</v>
      </c>
      <c r="E600" s="214" t="s">
        <v>20</v>
      </c>
      <c r="F600" s="198">
        <v>38.057907983422901</v>
      </c>
      <c r="G600" s="198">
        <v>23.8371594645768</v>
      </c>
      <c r="H600" s="216" t="s">
        <v>21</v>
      </c>
      <c r="I600" s="207">
        <v>0</v>
      </c>
      <c r="J600" s="237"/>
      <c r="K600" s="207">
        <v>0</v>
      </c>
      <c r="L600" s="211"/>
      <c r="M600" s="218"/>
      <c r="N600" s="219" t="s">
        <v>29</v>
      </c>
      <c r="O600" s="219">
        <v>0</v>
      </c>
      <c r="P600" s="219">
        <v>0</v>
      </c>
      <c r="Q600" s="219">
        <v>0</v>
      </c>
      <c r="R600" s="219"/>
      <c r="S600" s="219">
        <v>0</v>
      </c>
      <c r="T600" s="219">
        <v>0</v>
      </c>
      <c r="U600" s="211"/>
      <c r="V600" s="218"/>
      <c r="W600" s="220" t="s">
        <v>29</v>
      </c>
      <c r="X600" s="218"/>
      <c r="Y600" s="218"/>
      <c r="Z600" s="220" t="s">
        <v>29</v>
      </c>
      <c r="AA600" s="219" t="s">
        <v>29</v>
      </c>
      <c r="AB600" s="218"/>
      <c r="AC600" s="266"/>
      <c r="AD600" s="221"/>
      <c r="AE600" s="333" t="s">
        <v>181</v>
      </c>
    </row>
    <row r="601" spans="1:31">
      <c r="A601" s="210">
        <v>2</v>
      </c>
      <c r="B601" s="198">
        <v>30.64</v>
      </c>
      <c r="C601" s="212" t="s">
        <v>23</v>
      </c>
      <c r="D601" s="504" t="s">
        <v>65</v>
      </c>
      <c r="E601" s="214" t="s">
        <v>20</v>
      </c>
      <c r="F601" s="198">
        <v>38.058097786301197</v>
      </c>
      <c r="G601" s="198">
        <v>23.8374108458503</v>
      </c>
      <c r="H601" s="216" t="s">
        <v>34</v>
      </c>
      <c r="I601" s="207">
        <v>0</v>
      </c>
      <c r="J601" s="252"/>
      <c r="K601" s="207">
        <v>0</v>
      </c>
      <c r="L601" s="252"/>
      <c r="M601" s="236">
        <v>100</v>
      </c>
      <c r="N601" s="219" t="s">
        <v>29</v>
      </c>
      <c r="O601" s="219">
        <v>0</v>
      </c>
      <c r="P601" s="219">
        <v>0</v>
      </c>
      <c r="Q601" s="219">
        <v>0</v>
      </c>
      <c r="R601" s="219"/>
      <c r="S601" s="219">
        <v>1</v>
      </c>
      <c r="T601" s="219">
        <v>1</v>
      </c>
      <c r="U601" s="252"/>
      <c r="V601" s="236" t="s">
        <v>21</v>
      </c>
      <c r="W601" s="220" t="s">
        <v>29</v>
      </c>
      <c r="X601" s="219" t="s">
        <v>22</v>
      </c>
      <c r="Y601" s="219" t="s">
        <v>22</v>
      </c>
      <c r="Z601" s="220" t="s">
        <v>29</v>
      </c>
      <c r="AA601" s="219" t="s">
        <v>29</v>
      </c>
      <c r="AB601" s="219" t="s">
        <v>29</v>
      </c>
      <c r="AC601" s="267" t="s">
        <v>29</v>
      </c>
      <c r="AD601" s="198"/>
      <c r="AE601" s="333" t="s">
        <v>181</v>
      </c>
    </row>
    <row r="602" spans="1:31">
      <c r="A602" s="210">
        <v>3</v>
      </c>
      <c r="B602" s="198">
        <v>90.22</v>
      </c>
      <c r="C602" s="212" t="s">
        <v>26</v>
      </c>
      <c r="D602" s="213" t="s">
        <v>157</v>
      </c>
      <c r="E602" s="214" t="s">
        <v>20</v>
      </c>
      <c r="F602" s="198">
        <v>38.058464205934698</v>
      </c>
      <c r="G602" s="198">
        <v>23.837895655127401</v>
      </c>
      <c r="H602" s="216" t="s">
        <v>21</v>
      </c>
      <c r="I602" s="207">
        <v>0</v>
      </c>
      <c r="J602" s="198"/>
      <c r="K602" s="207">
        <v>0</v>
      </c>
      <c r="L602" s="198"/>
      <c r="M602" s="236">
        <v>100</v>
      </c>
      <c r="N602" s="219" t="s">
        <v>29</v>
      </c>
      <c r="O602" s="219">
        <v>0</v>
      </c>
      <c r="P602" s="219">
        <v>0</v>
      </c>
      <c r="Q602" s="219">
        <v>0</v>
      </c>
      <c r="R602" s="219"/>
      <c r="S602" s="219">
        <v>0</v>
      </c>
      <c r="T602" s="219">
        <v>0</v>
      </c>
      <c r="U602" s="198"/>
      <c r="V602" s="236" t="s">
        <v>21</v>
      </c>
      <c r="W602" s="220" t="s">
        <v>29</v>
      </c>
      <c r="X602" s="219" t="s">
        <v>22</v>
      </c>
      <c r="Y602" s="219" t="s">
        <v>22</v>
      </c>
      <c r="Z602" s="220" t="s">
        <v>29</v>
      </c>
      <c r="AA602" s="219" t="s">
        <v>29</v>
      </c>
      <c r="AB602" s="219" t="s">
        <v>29</v>
      </c>
      <c r="AC602" s="267" t="s">
        <v>29</v>
      </c>
      <c r="AD602" s="198"/>
      <c r="AE602" s="333" t="s">
        <v>181</v>
      </c>
    </row>
    <row r="603" spans="1:31" ht="15.75" customHeight="1">
      <c r="A603" s="20"/>
      <c r="B603" s="21"/>
      <c r="C603" s="22"/>
      <c r="D603" s="21"/>
      <c r="E603" s="21"/>
      <c r="F603" s="21"/>
      <c r="G603" s="21"/>
      <c r="H603" s="22"/>
      <c r="I603" s="21"/>
      <c r="J603" s="21"/>
      <c r="K603" s="21"/>
      <c r="L603" s="21"/>
      <c r="M603" s="21"/>
      <c r="N603" s="22"/>
      <c r="O603" s="22"/>
      <c r="P603" s="21"/>
      <c r="Q603" s="21"/>
      <c r="R603" s="21"/>
      <c r="S603" s="21"/>
      <c r="T603" s="21"/>
      <c r="U603" s="21"/>
      <c r="V603" s="21"/>
      <c r="W603" s="21"/>
      <c r="X603" s="22"/>
      <c r="Y603" s="22"/>
      <c r="Z603" s="22"/>
      <c r="AA603" s="22"/>
      <c r="AB603" s="22"/>
      <c r="AC603" s="247"/>
      <c r="AD603" s="255"/>
    </row>
    <row r="604" spans="1:31" s="253" customFormat="1" ht="15.75" customHeight="1">
      <c r="A604" s="200">
        <v>1</v>
      </c>
      <c r="B604" s="201">
        <v>0</v>
      </c>
      <c r="C604" s="229" t="s">
        <v>18</v>
      </c>
      <c r="D604" s="203" t="s">
        <v>19</v>
      </c>
      <c r="E604" s="265" t="s">
        <v>27</v>
      </c>
      <c r="F604" s="201">
        <v>38.057879957183303</v>
      </c>
      <c r="G604" s="201">
        <v>23.837239775521098</v>
      </c>
      <c r="H604" s="216" t="s">
        <v>21</v>
      </c>
      <c r="I604" s="207">
        <v>0</v>
      </c>
      <c r="J604" s="240"/>
      <c r="K604" s="207">
        <v>0</v>
      </c>
      <c r="L604" s="201"/>
      <c r="M604" s="230"/>
      <c r="N604" s="219" t="s">
        <v>29</v>
      </c>
      <c r="O604" s="219">
        <v>0</v>
      </c>
      <c r="P604" s="219">
        <v>0</v>
      </c>
      <c r="Q604" s="219">
        <v>0</v>
      </c>
      <c r="R604" s="219"/>
      <c r="S604" s="219">
        <v>0</v>
      </c>
      <c r="T604" s="219">
        <v>0</v>
      </c>
      <c r="U604" s="201"/>
      <c r="V604" s="230"/>
      <c r="W604" s="208" t="s">
        <v>21</v>
      </c>
      <c r="X604" s="231"/>
      <c r="Y604" s="231"/>
      <c r="Z604" s="207" t="s">
        <v>21</v>
      </c>
      <c r="AA604" s="207" t="s">
        <v>21</v>
      </c>
      <c r="AB604" s="230"/>
      <c r="AC604" s="270"/>
      <c r="AD604" s="221"/>
      <c r="AE604" s="333" t="s">
        <v>181</v>
      </c>
    </row>
    <row r="605" spans="1:31">
      <c r="A605" s="210">
        <v>2</v>
      </c>
      <c r="B605" s="198">
        <v>85.98</v>
      </c>
      <c r="C605" s="212" t="s">
        <v>23</v>
      </c>
      <c r="D605" s="213" t="s">
        <v>19</v>
      </c>
      <c r="E605" s="204" t="s">
        <v>27</v>
      </c>
      <c r="F605" s="198">
        <v>38.058405419747999</v>
      </c>
      <c r="G605" s="198">
        <v>23.837954943098701</v>
      </c>
      <c r="H605" s="236" t="s">
        <v>21</v>
      </c>
      <c r="I605" s="207">
        <v>0</v>
      </c>
      <c r="J605" s="198"/>
      <c r="K605" s="207">
        <v>0</v>
      </c>
      <c r="L605" s="198"/>
      <c r="M605" s="236">
        <v>65</v>
      </c>
      <c r="N605" s="219" t="s">
        <v>29</v>
      </c>
      <c r="O605" s="219">
        <v>0</v>
      </c>
      <c r="P605" s="219">
        <v>0</v>
      </c>
      <c r="Q605" s="219">
        <v>0</v>
      </c>
      <c r="R605" s="219"/>
      <c r="S605" s="219">
        <v>1</v>
      </c>
      <c r="T605" s="219">
        <v>2</v>
      </c>
      <c r="U605" s="198"/>
      <c r="V605" s="236" t="s">
        <v>21</v>
      </c>
      <c r="W605" s="220" t="s">
        <v>29</v>
      </c>
      <c r="X605" s="219" t="s">
        <v>21</v>
      </c>
      <c r="Y605" s="219" t="s">
        <v>21</v>
      </c>
      <c r="Z605" s="220" t="s">
        <v>29</v>
      </c>
      <c r="AA605" s="219" t="s">
        <v>29</v>
      </c>
      <c r="AB605" s="219" t="s">
        <v>29</v>
      </c>
      <c r="AC605" s="267" t="s">
        <v>29</v>
      </c>
      <c r="AD605" s="198"/>
      <c r="AE605" s="333" t="s">
        <v>181</v>
      </c>
    </row>
    <row r="606" spans="1:31" ht="15.75" customHeight="1">
      <c r="A606" s="20"/>
      <c r="B606" s="21"/>
      <c r="C606" s="22"/>
      <c r="D606" s="21"/>
      <c r="E606" s="21"/>
      <c r="F606" s="21"/>
      <c r="G606" s="21"/>
      <c r="H606" s="22"/>
      <c r="I606" s="21"/>
      <c r="J606" s="21"/>
      <c r="K606" s="21"/>
      <c r="L606" s="21"/>
      <c r="M606" s="21"/>
      <c r="N606" s="22"/>
      <c r="O606" s="22"/>
      <c r="P606" s="21"/>
      <c r="Q606" s="21"/>
      <c r="R606" s="21"/>
      <c r="S606" s="21"/>
      <c r="T606" s="21"/>
      <c r="U606" s="21"/>
      <c r="V606" s="21"/>
      <c r="W606" s="21"/>
      <c r="X606" s="22"/>
      <c r="Y606" s="22"/>
      <c r="Z606" s="22"/>
      <c r="AA606" s="22"/>
      <c r="AB606" s="22"/>
      <c r="AC606" s="247"/>
      <c r="AD606" s="255"/>
    </row>
    <row r="607" spans="1:31" ht="15.75" customHeight="1">
      <c r="A607" s="485" t="s">
        <v>327</v>
      </c>
      <c r="B607" s="444"/>
      <c r="C607" s="444"/>
      <c r="D607" s="444"/>
      <c r="E607" s="447"/>
      <c r="F607" s="21"/>
      <c r="G607" s="21"/>
      <c r="H607" s="22"/>
      <c r="I607" s="21"/>
      <c r="J607" s="21"/>
      <c r="K607" s="21"/>
      <c r="L607" s="21"/>
      <c r="M607" s="21"/>
      <c r="N607" s="22"/>
      <c r="O607" s="22"/>
      <c r="P607" s="21"/>
      <c r="Q607" s="21"/>
      <c r="R607" s="21"/>
      <c r="S607" s="21"/>
      <c r="T607" s="21"/>
      <c r="U607" s="21"/>
      <c r="V607" s="21"/>
      <c r="W607" s="21"/>
      <c r="X607" s="22"/>
      <c r="Y607" s="22"/>
      <c r="Z607" s="22"/>
      <c r="AA607" s="22"/>
      <c r="AB607" s="22"/>
      <c r="AC607" s="247"/>
      <c r="AD607" s="255"/>
    </row>
    <row r="608" spans="1:31" s="198" customFormat="1">
      <c r="A608" s="210">
        <v>1</v>
      </c>
      <c r="B608" s="211">
        <v>0</v>
      </c>
      <c r="C608" s="212" t="s">
        <v>18</v>
      </c>
      <c r="D608" s="213" t="s">
        <v>158</v>
      </c>
      <c r="E608" s="214" t="s">
        <v>20</v>
      </c>
      <c r="F608" s="198">
        <v>38.058541085754698</v>
      </c>
      <c r="G608" s="198">
        <v>23.835654562317</v>
      </c>
      <c r="H608" s="216" t="s">
        <v>21</v>
      </c>
      <c r="I608" s="207">
        <v>0</v>
      </c>
      <c r="J608" s="237"/>
      <c r="K608" s="207">
        <v>0</v>
      </c>
      <c r="L608" s="211"/>
      <c r="M608" s="218"/>
      <c r="N608" s="219" t="s">
        <v>29</v>
      </c>
      <c r="O608" s="219">
        <v>0</v>
      </c>
      <c r="P608" s="219">
        <v>0</v>
      </c>
      <c r="Q608" s="219">
        <v>0</v>
      </c>
      <c r="R608" s="219"/>
      <c r="S608" s="219">
        <v>0</v>
      </c>
      <c r="T608" s="219">
        <v>0</v>
      </c>
      <c r="U608" s="211"/>
      <c r="V608" s="218"/>
      <c r="W608" s="220" t="s">
        <v>29</v>
      </c>
      <c r="X608" s="218"/>
      <c r="Y608" s="218"/>
      <c r="Z608" s="220" t="s">
        <v>29</v>
      </c>
      <c r="AA608" s="219" t="s">
        <v>29</v>
      </c>
      <c r="AB608" s="218"/>
      <c r="AC608" s="266"/>
      <c r="AD608" s="221"/>
      <c r="AE608" s="333" t="s">
        <v>181</v>
      </c>
    </row>
    <row r="609" spans="1:32">
      <c r="A609" s="210">
        <v>2</v>
      </c>
      <c r="B609" s="198">
        <v>13.05</v>
      </c>
      <c r="C609" s="212" t="s">
        <v>23</v>
      </c>
      <c r="D609" s="504" t="s">
        <v>152</v>
      </c>
      <c r="E609" s="214" t="s">
        <v>20</v>
      </c>
      <c r="F609" s="198">
        <v>38.058507822988801</v>
      </c>
      <c r="G609" s="198">
        <v>23.835789343318499</v>
      </c>
      <c r="H609" s="216" t="s">
        <v>21</v>
      </c>
      <c r="I609" s="207">
        <v>0</v>
      </c>
      <c r="J609" s="252"/>
      <c r="K609" s="207">
        <v>0</v>
      </c>
      <c r="L609" s="252"/>
      <c r="M609" s="236">
        <v>150</v>
      </c>
      <c r="N609" s="219" t="s">
        <v>29</v>
      </c>
      <c r="O609" s="219">
        <v>0</v>
      </c>
      <c r="P609" s="219">
        <v>0</v>
      </c>
      <c r="Q609" s="219">
        <v>0</v>
      </c>
      <c r="R609" s="219"/>
      <c r="S609" s="219">
        <v>0</v>
      </c>
      <c r="T609" s="219">
        <v>0</v>
      </c>
      <c r="U609" s="252"/>
      <c r="V609" s="236" t="s">
        <v>21</v>
      </c>
      <c r="W609" s="220" t="s">
        <v>29</v>
      </c>
      <c r="X609" s="219" t="s">
        <v>22</v>
      </c>
      <c r="Y609" s="219" t="s">
        <v>21</v>
      </c>
      <c r="Z609" s="220" t="s">
        <v>29</v>
      </c>
      <c r="AA609" s="219" t="s">
        <v>29</v>
      </c>
      <c r="AB609" s="219" t="s">
        <v>29</v>
      </c>
      <c r="AC609" s="267" t="s">
        <v>29</v>
      </c>
      <c r="AD609" s="198"/>
      <c r="AE609" s="333" t="s">
        <v>181</v>
      </c>
    </row>
    <row r="610" spans="1:32">
      <c r="A610" s="210">
        <v>3</v>
      </c>
      <c r="B610" s="198">
        <v>22.03</v>
      </c>
      <c r="C610" s="212" t="s">
        <v>26</v>
      </c>
      <c r="D610" s="504" t="s">
        <v>140</v>
      </c>
      <c r="E610" s="214" t="s">
        <v>20</v>
      </c>
      <c r="F610" s="198">
        <v>38.058317184265299</v>
      </c>
      <c r="G610" s="198">
        <v>23.835915433844001</v>
      </c>
      <c r="H610" s="216" t="s">
        <v>21</v>
      </c>
      <c r="I610" s="207">
        <v>0</v>
      </c>
      <c r="J610" s="198"/>
      <c r="K610" s="207"/>
      <c r="L610" s="198"/>
      <c r="M610" s="218"/>
      <c r="N610" s="219"/>
      <c r="O610" s="219"/>
      <c r="P610" s="219"/>
      <c r="Q610" s="219"/>
      <c r="R610" s="219"/>
      <c r="S610" s="219"/>
      <c r="T610" s="219"/>
      <c r="U610" s="211"/>
      <c r="V610" s="218"/>
      <c r="W610" s="220"/>
      <c r="X610" s="218"/>
      <c r="Y610" s="218"/>
      <c r="Z610" s="220"/>
      <c r="AA610" s="219"/>
      <c r="AB610" s="218"/>
      <c r="AC610" s="266"/>
      <c r="AD610" s="198"/>
      <c r="AE610" s="333" t="s">
        <v>181</v>
      </c>
    </row>
    <row r="611" spans="1:32">
      <c r="A611" s="210">
        <v>4</v>
      </c>
      <c r="B611" s="198">
        <v>61.41</v>
      </c>
      <c r="C611" s="212" t="s">
        <v>31</v>
      </c>
      <c r="D611" s="213" t="s">
        <v>155</v>
      </c>
      <c r="E611" s="214" t="s">
        <v>20</v>
      </c>
      <c r="F611" s="198">
        <v>38.0581033685054</v>
      </c>
      <c r="G611" s="198">
        <v>23.836057566958001</v>
      </c>
      <c r="H611" s="216" t="s">
        <v>21</v>
      </c>
      <c r="I611" s="207">
        <v>0</v>
      </c>
      <c r="J611" s="252"/>
      <c r="K611" s="207">
        <v>0</v>
      </c>
      <c r="L611" s="252"/>
      <c r="M611" s="236">
        <v>60</v>
      </c>
      <c r="N611" s="219" t="s">
        <v>29</v>
      </c>
      <c r="O611" s="219">
        <v>0</v>
      </c>
      <c r="P611" s="219">
        <v>0</v>
      </c>
      <c r="Q611" s="219">
        <v>0</v>
      </c>
      <c r="R611" s="219"/>
      <c r="S611" s="219">
        <v>0</v>
      </c>
      <c r="T611" s="219">
        <v>0</v>
      </c>
      <c r="U611" s="252"/>
      <c r="V611" s="236" t="s">
        <v>21</v>
      </c>
      <c r="W611" s="220" t="s">
        <v>29</v>
      </c>
      <c r="X611" s="219" t="s">
        <v>22</v>
      </c>
      <c r="Y611" s="219" t="s">
        <v>22</v>
      </c>
      <c r="Z611" s="220" t="s">
        <v>29</v>
      </c>
      <c r="AA611" s="219" t="s">
        <v>29</v>
      </c>
      <c r="AB611" s="219" t="s">
        <v>29</v>
      </c>
      <c r="AC611" s="267" t="s">
        <v>29</v>
      </c>
      <c r="AD611" s="198"/>
      <c r="AE611" s="333" t="s">
        <v>181</v>
      </c>
    </row>
    <row r="612" spans="1:32">
      <c r="A612" s="210">
        <v>5</v>
      </c>
      <c r="B612" s="198">
        <v>83.01</v>
      </c>
      <c r="C612" s="212" t="s">
        <v>33</v>
      </c>
      <c r="D612" s="213" t="s">
        <v>157</v>
      </c>
      <c r="E612" s="214" t="s">
        <v>20</v>
      </c>
      <c r="F612" s="252">
        <v>38.057937707355997</v>
      </c>
      <c r="G612" s="252">
        <v>23.836139212909401</v>
      </c>
      <c r="H612" s="278" t="s">
        <v>21</v>
      </c>
      <c r="I612" s="279">
        <v>0</v>
      </c>
      <c r="J612" s="252"/>
      <c r="K612" s="279">
        <v>0</v>
      </c>
      <c r="L612" s="252"/>
      <c r="M612" s="218"/>
      <c r="N612" s="243" t="s">
        <v>29</v>
      </c>
      <c r="O612" s="243">
        <v>0</v>
      </c>
      <c r="P612" s="243">
        <v>0</v>
      </c>
      <c r="Q612" s="243">
        <v>0</v>
      </c>
      <c r="R612" s="243"/>
      <c r="S612" s="243">
        <v>0</v>
      </c>
      <c r="T612" s="243">
        <v>0</v>
      </c>
      <c r="U612" s="252"/>
      <c r="V612" s="218"/>
      <c r="W612" s="244" t="s">
        <v>29</v>
      </c>
      <c r="X612" s="218"/>
      <c r="Y612" s="218"/>
      <c r="Z612" s="244" t="s">
        <v>29</v>
      </c>
      <c r="AA612" s="243" t="s">
        <v>29</v>
      </c>
      <c r="AB612" s="218"/>
      <c r="AC612" s="266"/>
      <c r="AD612" s="198"/>
      <c r="AE612" s="333" t="s">
        <v>181</v>
      </c>
    </row>
    <row r="613" spans="1:32">
      <c r="A613" s="198">
        <v>6</v>
      </c>
      <c r="B613" s="198">
        <v>96.38</v>
      </c>
      <c r="C613" s="236" t="s">
        <v>64</v>
      </c>
      <c r="D613" s="504" t="s">
        <v>65</v>
      </c>
      <c r="E613" s="214" t="s">
        <v>20</v>
      </c>
      <c r="F613" s="252">
        <v>38.057835178363298</v>
      </c>
      <c r="G613" s="252">
        <v>23.8361734110754</v>
      </c>
      <c r="H613" s="278" t="s">
        <v>21</v>
      </c>
      <c r="I613" s="279">
        <v>0</v>
      </c>
      <c r="J613" s="252"/>
      <c r="K613" s="279">
        <v>0</v>
      </c>
      <c r="L613" s="252"/>
      <c r="M613" s="246">
        <v>95</v>
      </c>
      <c r="N613" s="243" t="s">
        <v>29</v>
      </c>
      <c r="O613" s="243">
        <v>0</v>
      </c>
      <c r="P613" s="243">
        <v>0</v>
      </c>
      <c r="Q613" s="243">
        <v>0</v>
      </c>
      <c r="R613" s="243"/>
      <c r="S613" s="243">
        <v>1</v>
      </c>
      <c r="T613" s="243">
        <v>1</v>
      </c>
      <c r="U613" s="252"/>
      <c r="V613" s="244" t="s">
        <v>29</v>
      </c>
      <c r="W613" s="244" t="s">
        <v>29</v>
      </c>
      <c r="X613" s="244" t="s">
        <v>29</v>
      </c>
      <c r="Y613" s="244" t="s">
        <v>29</v>
      </c>
      <c r="Z613" s="244" t="s">
        <v>29</v>
      </c>
      <c r="AA613" s="244" t="s">
        <v>29</v>
      </c>
      <c r="AB613" s="244" t="s">
        <v>29</v>
      </c>
      <c r="AC613" s="284" t="s">
        <v>29</v>
      </c>
      <c r="AD613" s="198"/>
      <c r="AE613" s="333" t="s">
        <v>181</v>
      </c>
    </row>
    <row r="614" spans="1:32">
      <c r="A614" s="198">
        <v>7</v>
      </c>
      <c r="B614" s="198">
        <v>123.57</v>
      </c>
      <c r="C614" s="236" t="s">
        <v>66</v>
      </c>
      <c r="D614" s="504" t="s">
        <v>160</v>
      </c>
      <c r="E614" s="214" t="s">
        <v>20</v>
      </c>
      <c r="F614" s="198">
        <v>38.057498757349897</v>
      </c>
      <c r="G614" s="198">
        <v>23.8362632567835</v>
      </c>
      <c r="H614" s="216" t="s">
        <v>21</v>
      </c>
      <c r="I614" s="207">
        <v>0</v>
      </c>
      <c r="J614" s="198"/>
      <c r="K614" s="207">
        <v>0</v>
      </c>
      <c r="L614" s="198"/>
      <c r="M614" s="246">
        <v>95</v>
      </c>
      <c r="N614" s="219" t="s">
        <v>29</v>
      </c>
      <c r="O614" s="219">
        <v>0</v>
      </c>
      <c r="P614" s="219">
        <v>0</v>
      </c>
      <c r="Q614" s="219">
        <v>0</v>
      </c>
      <c r="R614" s="219"/>
      <c r="S614" s="219">
        <v>0</v>
      </c>
      <c r="T614" s="219">
        <v>0</v>
      </c>
      <c r="U614" s="198"/>
      <c r="V614" s="220" t="s">
        <v>29</v>
      </c>
      <c r="W614" s="220" t="s">
        <v>29</v>
      </c>
      <c r="X614" s="220" t="s">
        <v>29</v>
      </c>
      <c r="Y614" s="220" t="s">
        <v>29</v>
      </c>
      <c r="Z614" s="220" t="s">
        <v>29</v>
      </c>
      <c r="AA614" s="220" t="s">
        <v>29</v>
      </c>
      <c r="AB614" s="220" t="s">
        <v>29</v>
      </c>
      <c r="AC614" s="268" t="s">
        <v>29</v>
      </c>
      <c r="AD614" s="198"/>
      <c r="AE614" s="333" t="s">
        <v>181</v>
      </c>
    </row>
    <row r="616" spans="1:32" s="253" customFormat="1" ht="15.75" customHeight="1">
      <c r="A616" s="200">
        <v>1</v>
      </c>
      <c r="B616" s="201">
        <v>0</v>
      </c>
      <c r="C616" s="229" t="s">
        <v>18</v>
      </c>
      <c r="D616" s="203" t="s">
        <v>19</v>
      </c>
      <c r="E616" s="265" t="s">
        <v>27</v>
      </c>
      <c r="F616" s="201">
        <v>38.057879957183303</v>
      </c>
      <c r="G616" s="201">
        <v>23.837239775521098</v>
      </c>
      <c r="H616" s="216" t="s">
        <v>21</v>
      </c>
      <c r="I616" s="207">
        <v>0</v>
      </c>
      <c r="J616" s="240"/>
      <c r="K616" s="207">
        <v>0</v>
      </c>
      <c r="L616" s="201"/>
      <c r="M616" s="230"/>
      <c r="N616" s="219" t="s">
        <v>29</v>
      </c>
      <c r="O616" s="219">
        <v>0</v>
      </c>
      <c r="P616" s="219">
        <v>0</v>
      </c>
      <c r="Q616" s="219">
        <v>0</v>
      </c>
      <c r="R616" s="219"/>
      <c r="S616" s="219">
        <v>0</v>
      </c>
      <c r="T616" s="219">
        <v>0</v>
      </c>
      <c r="U616" s="201"/>
      <c r="V616" s="230"/>
      <c r="W616" s="208" t="s">
        <v>21</v>
      </c>
      <c r="X616" s="231"/>
      <c r="Y616" s="231"/>
      <c r="Z616" s="207" t="s">
        <v>21</v>
      </c>
      <c r="AA616" s="207" t="s">
        <v>21</v>
      </c>
      <c r="AB616" s="230"/>
      <c r="AC616" s="230"/>
      <c r="AD616" s="221"/>
      <c r="AE616" s="333" t="s">
        <v>181</v>
      </c>
    </row>
    <row r="617" spans="1:32">
      <c r="A617" s="198">
        <v>2</v>
      </c>
      <c r="B617" s="198">
        <v>45.97</v>
      </c>
      <c r="C617" s="236" t="s">
        <v>23</v>
      </c>
      <c r="D617" s="504" t="s">
        <v>146</v>
      </c>
      <c r="E617" s="265" t="s">
        <v>27</v>
      </c>
      <c r="F617" s="198">
        <v>38.058170977407798</v>
      </c>
      <c r="G617" s="198">
        <v>23.835934928410602</v>
      </c>
      <c r="H617" s="216" t="s">
        <v>21</v>
      </c>
      <c r="I617" s="207">
        <v>0</v>
      </c>
      <c r="J617" s="240"/>
      <c r="K617" s="207">
        <v>0</v>
      </c>
      <c r="L617" s="198"/>
      <c r="M617" s="236">
        <v>100</v>
      </c>
      <c r="N617" s="219" t="s">
        <v>29</v>
      </c>
      <c r="O617" s="219">
        <v>0</v>
      </c>
      <c r="P617" s="219">
        <v>0</v>
      </c>
      <c r="Q617" s="219">
        <v>0</v>
      </c>
      <c r="R617" s="219"/>
      <c r="S617" s="219">
        <v>0</v>
      </c>
      <c r="T617" s="219">
        <v>0</v>
      </c>
      <c r="U617" s="198"/>
      <c r="V617" s="208" t="s">
        <v>21</v>
      </c>
      <c r="W617" s="208" t="s">
        <v>21</v>
      </c>
      <c r="X617" s="219" t="s">
        <v>22</v>
      </c>
      <c r="Y617" s="219" t="s">
        <v>22</v>
      </c>
      <c r="Z617" s="207" t="s">
        <v>21</v>
      </c>
      <c r="AA617" s="207" t="s">
        <v>21</v>
      </c>
      <c r="AB617" s="207" t="s">
        <v>21</v>
      </c>
      <c r="AC617" s="207" t="s">
        <v>21</v>
      </c>
      <c r="AD617" s="198"/>
      <c r="AE617" s="333" t="s">
        <v>181</v>
      </c>
    </row>
    <row r="618" spans="1:32">
      <c r="A618" s="198">
        <v>3</v>
      </c>
      <c r="B618" s="198">
        <v>52.38</v>
      </c>
      <c r="C618" s="236" t="s">
        <v>26</v>
      </c>
      <c r="D618" s="504" t="s">
        <v>159</v>
      </c>
      <c r="E618" s="265" t="s">
        <v>27</v>
      </c>
      <c r="F618" s="198">
        <v>38.058118184699602</v>
      </c>
      <c r="G618" s="198">
        <v>23.835958601318101</v>
      </c>
      <c r="H618" s="216" t="s">
        <v>21</v>
      </c>
      <c r="I618" s="207">
        <v>0</v>
      </c>
      <c r="J618" s="240"/>
      <c r="K618" s="207">
        <v>0</v>
      </c>
      <c r="L618" s="198"/>
      <c r="M618" s="236">
        <v>100</v>
      </c>
      <c r="N618" s="219" t="s">
        <v>29</v>
      </c>
      <c r="O618" s="219">
        <v>0</v>
      </c>
      <c r="P618" s="219">
        <v>0</v>
      </c>
      <c r="Q618" s="219">
        <v>0</v>
      </c>
      <c r="R618" s="219"/>
      <c r="S618" s="219">
        <v>0</v>
      </c>
      <c r="T618" s="219">
        <v>0</v>
      </c>
      <c r="U618" s="198"/>
      <c r="V618" s="208" t="s">
        <v>21</v>
      </c>
      <c r="W618" s="208" t="s">
        <v>21</v>
      </c>
      <c r="X618" s="219" t="s">
        <v>22</v>
      </c>
      <c r="Y618" s="219" t="s">
        <v>22</v>
      </c>
      <c r="Z618" s="207" t="s">
        <v>21</v>
      </c>
      <c r="AA618" s="207" t="s">
        <v>21</v>
      </c>
      <c r="AB618" s="207" t="s">
        <v>21</v>
      </c>
      <c r="AC618" s="207" t="s">
        <v>21</v>
      </c>
      <c r="AD618" s="198"/>
      <c r="AE618" s="333" t="s">
        <v>181</v>
      </c>
    </row>
    <row r="619" spans="1:32" ht="15.75" customHeight="1">
      <c r="A619" s="227">
        <v>4</v>
      </c>
      <c r="B619" s="221">
        <v>137.25</v>
      </c>
      <c r="C619" s="228" t="s">
        <v>31</v>
      </c>
      <c r="D619" s="504" t="s">
        <v>160</v>
      </c>
      <c r="E619" s="265" t="s">
        <v>27</v>
      </c>
      <c r="F619" s="221">
        <v>38.057386445301297</v>
      </c>
      <c r="G619" s="221">
        <v>23.836211599199999</v>
      </c>
      <c r="H619" s="216" t="s">
        <v>21</v>
      </c>
      <c r="I619" s="207">
        <v>0</v>
      </c>
      <c r="J619" s="240"/>
      <c r="K619" s="207">
        <v>0</v>
      </c>
      <c r="L619" s="221"/>
      <c r="M619" s="236">
        <v>100</v>
      </c>
      <c r="N619" s="219" t="s">
        <v>29</v>
      </c>
      <c r="O619" s="219">
        <v>0</v>
      </c>
      <c r="P619" s="219">
        <v>0</v>
      </c>
      <c r="Q619" s="219">
        <v>0</v>
      </c>
      <c r="R619" s="219"/>
      <c r="S619" s="219">
        <v>1</v>
      </c>
      <c r="T619" s="219">
        <v>3</v>
      </c>
      <c r="U619" s="221"/>
      <c r="V619" s="208" t="s">
        <v>21</v>
      </c>
      <c r="W619" s="208" t="s">
        <v>21</v>
      </c>
      <c r="X619" s="219" t="s">
        <v>22</v>
      </c>
      <c r="Y619" s="219" t="s">
        <v>22</v>
      </c>
      <c r="Z619" s="207" t="s">
        <v>21</v>
      </c>
      <c r="AA619" s="207" t="s">
        <v>21</v>
      </c>
      <c r="AB619" s="207" t="s">
        <v>21</v>
      </c>
      <c r="AC619" s="207" t="s">
        <v>21</v>
      </c>
      <c r="AD619" s="221"/>
      <c r="AE619" s="333" t="s">
        <v>181</v>
      </c>
    </row>
    <row r="622" spans="1:32">
      <c r="A622" s="198">
        <v>1</v>
      </c>
      <c r="B622" s="198">
        <v>0</v>
      </c>
      <c r="C622" s="236" t="s">
        <v>18</v>
      </c>
      <c r="D622" s="504" t="s">
        <v>161</v>
      </c>
      <c r="E622" s="280"/>
      <c r="F622" s="198">
        <v>38.057376397953902</v>
      </c>
      <c r="G622" s="198">
        <v>23.836258465729699</v>
      </c>
      <c r="H622" s="216" t="s">
        <v>34</v>
      </c>
      <c r="I622" s="207">
        <v>1</v>
      </c>
      <c r="J622" s="240"/>
      <c r="K622" s="207">
        <v>0</v>
      </c>
      <c r="L622" s="198"/>
      <c r="M622" s="230"/>
      <c r="N622" s="219" t="s">
        <v>29</v>
      </c>
      <c r="O622" s="219">
        <v>0</v>
      </c>
      <c r="P622" s="219">
        <v>0</v>
      </c>
      <c r="Q622" s="219">
        <v>0</v>
      </c>
      <c r="R622" s="219"/>
      <c r="S622" s="219">
        <v>0</v>
      </c>
      <c r="T622" s="219">
        <v>0</v>
      </c>
      <c r="U622" s="198"/>
      <c r="V622" s="230"/>
      <c r="W622" s="208" t="s">
        <v>21</v>
      </c>
      <c r="X622" s="231"/>
      <c r="Y622" s="231"/>
      <c r="Z622" s="207" t="s">
        <v>21</v>
      </c>
      <c r="AA622" s="207" t="s">
        <v>21</v>
      </c>
      <c r="AB622" s="230"/>
      <c r="AC622" s="230"/>
      <c r="AD622" s="198"/>
      <c r="AE622" s="556" t="s">
        <v>292</v>
      </c>
      <c r="AF622" s="198" t="s">
        <v>182</v>
      </c>
    </row>
    <row r="623" spans="1:32">
      <c r="A623" s="198">
        <v>2</v>
      </c>
      <c r="B623" s="198">
        <v>102.55</v>
      </c>
      <c r="C623" s="236" t="s">
        <v>23</v>
      </c>
      <c r="D623" s="282" t="s">
        <v>163</v>
      </c>
      <c r="E623" s="280"/>
      <c r="F623" s="198">
        <v>38.056474801303601</v>
      </c>
      <c r="G623" s="198">
        <v>23.8364220858465</v>
      </c>
      <c r="H623" s="216" t="s">
        <v>34</v>
      </c>
      <c r="I623" s="207">
        <v>1</v>
      </c>
      <c r="J623" s="240"/>
      <c r="K623" s="207">
        <v>0</v>
      </c>
      <c r="L623" s="198"/>
      <c r="M623" s="236">
        <v>370</v>
      </c>
      <c r="N623" s="219" t="s">
        <v>29</v>
      </c>
      <c r="O623" s="219">
        <v>0</v>
      </c>
      <c r="P623" s="219">
        <v>0</v>
      </c>
      <c r="Q623" s="219">
        <v>0</v>
      </c>
      <c r="R623" s="219"/>
      <c r="S623" s="219">
        <v>0</v>
      </c>
      <c r="T623" s="219">
        <v>0</v>
      </c>
      <c r="U623" s="198"/>
      <c r="V623" s="208" t="s">
        <v>21</v>
      </c>
      <c r="W623" s="208" t="s">
        <v>21</v>
      </c>
      <c r="X623" s="219" t="s">
        <v>21</v>
      </c>
      <c r="Y623" s="219" t="s">
        <v>21</v>
      </c>
      <c r="Z623" s="207" t="s">
        <v>21</v>
      </c>
      <c r="AA623" s="207" t="s">
        <v>21</v>
      </c>
      <c r="AB623" s="207" t="s">
        <v>21</v>
      </c>
      <c r="AC623" s="207" t="s">
        <v>21</v>
      </c>
      <c r="AD623" s="198"/>
      <c r="AE623" s="556" t="s">
        <v>292</v>
      </c>
      <c r="AF623" s="198" t="s">
        <v>182</v>
      </c>
    </row>
    <row r="626" spans="1:31" ht="15.75" customHeight="1">
      <c r="A626" s="485" t="s">
        <v>162</v>
      </c>
      <c r="B626" s="444"/>
      <c r="C626" s="444"/>
      <c r="D626" s="444"/>
      <c r="E626" s="447"/>
      <c r="F626" s="21"/>
      <c r="G626" s="21"/>
      <c r="H626" s="22"/>
      <c r="I626" s="21"/>
      <c r="J626" s="21"/>
      <c r="K626" s="21"/>
      <c r="L626" s="21"/>
      <c r="M626" s="21"/>
      <c r="N626" s="22"/>
      <c r="O626" s="22"/>
      <c r="P626" s="21"/>
      <c r="Q626" s="21"/>
      <c r="R626" s="21"/>
      <c r="S626" s="21"/>
      <c r="T626" s="21"/>
      <c r="U626" s="21"/>
      <c r="V626" s="21"/>
      <c r="W626" s="21"/>
      <c r="X626" s="22"/>
      <c r="Y626" s="22"/>
      <c r="Z626" s="22"/>
      <c r="AA626" s="22"/>
      <c r="AB626" s="22"/>
      <c r="AC626" s="247"/>
      <c r="AD626" s="255"/>
    </row>
    <row r="627" spans="1:31">
      <c r="A627" s="198">
        <v>1</v>
      </c>
      <c r="B627" s="198">
        <v>0</v>
      </c>
      <c r="C627" s="236" t="s">
        <v>18</v>
      </c>
      <c r="D627" s="504" t="s">
        <v>161</v>
      </c>
      <c r="E627" s="280"/>
      <c r="F627" s="198">
        <v>38.051984693698898</v>
      </c>
      <c r="G627" s="198">
        <v>23.836167334891901</v>
      </c>
      <c r="H627" s="216" t="s">
        <v>34</v>
      </c>
      <c r="I627" s="207">
        <v>0</v>
      </c>
      <c r="J627" s="240"/>
      <c r="K627" s="207">
        <v>0</v>
      </c>
      <c r="L627" s="198"/>
      <c r="M627" s="230"/>
      <c r="N627" s="219" t="s">
        <v>29</v>
      </c>
      <c r="O627" s="219">
        <v>0</v>
      </c>
      <c r="P627" s="219">
        <v>0</v>
      </c>
      <c r="Q627" s="219">
        <v>0</v>
      </c>
      <c r="R627" s="219"/>
      <c r="S627" s="219">
        <v>0</v>
      </c>
      <c r="T627" s="219">
        <v>0</v>
      </c>
      <c r="U627" s="198"/>
      <c r="V627" s="230"/>
      <c r="W627" s="208" t="s">
        <v>21</v>
      </c>
      <c r="X627" s="231"/>
      <c r="Y627" s="231"/>
      <c r="Z627" s="207" t="s">
        <v>21</v>
      </c>
      <c r="AA627" s="207" t="s">
        <v>21</v>
      </c>
      <c r="AB627" s="230"/>
      <c r="AC627" s="230"/>
      <c r="AD627" s="198"/>
      <c r="AE627" s="333" t="s">
        <v>181</v>
      </c>
    </row>
    <row r="628" spans="1:31">
      <c r="A628" s="198">
        <v>2</v>
      </c>
      <c r="B628" s="198">
        <v>71.64</v>
      </c>
      <c r="C628" s="326" t="s">
        <v>23</v>
      </c>
      <c r="D628" s="282" t="s">
        <v>121</v>
      </c>
      <c r="E628" s="280"/>
      <c r="F628" s="198">
        <v>38.052612530364399</v>
      </c>
      <c r="G628" s="198">
        <v>23.8362564255577</v>
      </c>
      <c r="H628" s="216" t="s">
        <v>34</v>
      </c>
      <c r="I628" s="207">
        <v>0</v>
      </c>
      <c r="J628" s="240"/>
      <c r="K628" s="207">
        <v>0</v>
      </c>
      <c r="L628" s="198"/>
      <c r="M628" s="236">
        <v>650</v>
      </c>
      <c r="N628" s="219" t="s">
        <v>29</v>
      </c>
      <c r="O628" s="219">
        <v>0</v>
      </c>
      <c r="P628" s="219">
        <v>0</v>
      </c>
      <c r="Q628" s="219">
        <v>0</v>
      </c>
      <c r="R628" s="219"/>
      <c r="S628" s="219">
        <v>0</v>
      </c>
      <c r="T628" s="219">
        <v>0</v>
      </c>
      <c r="U628" s="198"/>
      <c r="V628" s="208" t="s">
        <v>21</v>
      </c>
      <c r="W628" s="208" t="s">
        <v>21</v>
      </c>
      <c r="X628" s="208" t="s">
        <v>21</v>
      </c>
      <c r="Y628" s="208" t="s">
        <v>21</v>
      </c>
      <c r="Z628" s="207" t="s">
        <v>21</v>
      </c>
      <c r="AA628" s="207" t="s">
        <v>21</v>
      </c>
      <c r="AB628" s="207" t="s">
        <v>21</v>
      </c>
      <c r="AC628" s="207" t="s">
        <v>21</v>
      </c>
      <c r="AD628" s="198"/>
      <c r="AE628" s="333" t="s">
        <v>181</v>
      </c>
    </row>
    <row r="629" spans="1:31">
      <c r="A629" s="198">
        <v>3</v>
      </c>
      <c r="B629" s="198">
        <v>231.05</v>
      </c>
      <c r="C629" s="326" t="s">
        <v>26</v>
      </c>
      <c r="D629" s="282" t="s">
        <v>121</v>
      </c>
      <c r="E629" s="280"/>
      <c r="F629" s="198">
        <v>38.053969857755703</v>
      </c>
      <c r="G629" s="198">
        <v>23.836207015752102</v>
      </c>
      <c r="H629" s="216" t="s">
        <v>34</v>
      </c>
      <c r="I629" s="207">
        <v>0</v>
      </c>
      <c r="J629" s="240"/>
      <c r="K629" s="207">
        <v>0</v>
      </c>
      <c r="L629" s="198"/>
      <c r="M629" s="236">
        <v>950</v>
      </c>
      <c r="N629" s="219" t="s">
        <v>29</v>
      </c>
      <c r="O629" s="219">
        <v>0</v>
      </c>
      <c r="P629" s="219">
        <v>0</v>
      </c>
      <c r="Q629" s="219">
        <v>0</v>
      </c>
      <c r="R629" s="219"/>
      <c r="S629" s="219">
        <v>0</v>
      </c>
      <c r="T629" s="219">
        <v>0</v>
      </c>
      <c r="U629" s="198"/>
      <c r="V629" s="208" t="s">
        <v>21</v>
      </c>
      <c r="W629" s="208" t="s">
        <v>21</v>
      </c>
      <c r="X629" s="208" t="s">
        <v>21</v>
      </c>
      <c r="Y629" s="208" t="s">
        <v>21</v>
      </c>
      <c r="Z629" s="207" t="s">
        <v>21</v>
      </c>
      <c r="AA629" s="207" t="s">
        <v>21</v>
      </c>
      <c r="AB629" s="207" t="s">
        <v>21</v>
      </c>
      <c r="AC629" s="207" t="s">
        <v>21</v>
      </c>
      <c r="AD629" s="198"/>
      <c r="AE629" s="333" t="s">
        <v>181</v>
      </c>
    </row>
    <row r="630" spans="1:31">
      <c r="A630" s="198">
        <v>4</v>
      </c>
      <c r="B630" s="198">
        <v>297.44</v>
      </c>
      <c r="C630" s="326" t="s">
        <v>31</v>
      </c>
      <c r="D630" s="282" t="s">
        <v>163</v>
      </c>
      <c r="E630" s="280"/>
      <c r="F630" s="198">
        <v>38.054633104908</v>
      </c>
      <c r="G630" s="198">
        <v>23.8361921866899</v>
      </c>
      <c r="H630" s="216" t="s">
        <v>34</v>
      </c>
      <c r="I630" s="207">
        <v>0</v>
      </c>
      <c r="J630" s="240"/>
      <c r="K630" s="207">
        <v>0</v>
      </c>
      <c r="L630" s="198"/>
      <c r="M630" s="236">
        <v>270</v>
      </c>
      <c r="N630" s="219" t="s">
        <v>29</v>
      </c>
      <c r="O630" s="219">
        <v>0</v>
      </c>
      <c r="P630" s="219">
        <v>0</v>
      </c>
      <c r="Q630" s="219">
        <v>0</v>
      </c>
      <c r="R630" s="219"/>
      <c r="S630" s="219">
        <v>0</v>
      </c>
      <c r="T630" s="219">
        <v>0</v>
      </c>
      <c r="U630" s="198"/>
      <c r="V630" s="208" t="s">
        <v>21</v>
      </c>
      <c r="W630" s="208" t="s">
        <v>21</v>
      </c>
      <c r="X630" s="219" t="s">
        <v>21</v>
      </c>
      <c r="Y630" s="219" t="s">
        <v>21</v>
      </c>
      <c r="Z630" s="207" t="s">
        <v>21</v>
      </c>
      <c r="AA630" s="207" t="s">
        <v>21</v>
      </c>
      <c r="AB630" s="207" t="s">
        <v>21</v>
      </c>
      <c r="AC630" s="207" t="s">
        <v>21</v>
      </c>
      <c r="AD630" s="198"/>
      <c r="AE630" s="333" t="s">
        <v>181</v>
      </c>
    </row>
    <row r="631" spans="1:31" ht="15.75" customHeight="1">
      <c r="A631" s="20"/>
      <c r="B631" s="21"/>
      <c r="C631" s="22"/>
      <c r="D631" s="21"/>
      <c r="E631" s="21"/>
      <c r="F631" s="21"/>
      <c r="G631" s="21"/>
      <c r="H631" s="22"/>
      <c r="I631" s="21"/>
      <c r="J631" s="21"/>
      <c r="K631" s="21"/>
      <c r="L631" s="21"/>
      <c r="M631" s="21"/>
      <c r="N631" s="22"/>
      <c r="O631" s="22"/>
      <c r="P631" s="21"/>
      <c r="Q631" s="21"/>
      <c r="R631" s="21"/>
      <c r="S631" s="21"/>
      <c r="T631" s="21"/>
      <c r="U631" s="21"/>
      <c r="V631" s="21"/>
      <c r="W631" s="21"/>
      <c r="X631" s="22"/>
      <c r="Y631" s="22"/>
      <c r="Z631" s="22"/>
      <c r="AA631" s="22"/>
      <c r="AB631" s="22"/>
      <c r="AC631" s="247"/>
      <c r="AD631" s="255"/>
    </row>
    <row r="632" spans="1:31">
      <c r="A632" s="485" t="s">
        <v>168</v>
      </c>
      <c r="B632" s="444"/>
      <c r="C632" s="444"/>
      <c r="D632" s="444"/>
      <c r="E632" s="448"/>
      <c r="F632" s="21"/>
      <c r="G632" s="21"/>
      <c r="H632" s="23"/>
      <c r="I632" s="21"/>
      <c r="J632" s="24"/>
      <c r="K632" s="21"/>
      <c r="L632" s="21"/>
      <c r="M632" s="21"/>
      <c r="N632" s="22"/>
      <c r="O632" s="22"/>
      <c r="P632" s="21"/>
      <c r="Q632" s="21"/>
      <c r="R632" s="21"/>
      <c r="S632" s="21"/>
      <c r="T632" s="21"/>
      <c r="U632" s="21"/>
      <c r="V632" s="21"/>
      <c r="W632" s="21"/>
      <c r="X632" s="22"/>
      <c r="Y632" s="22"/>
      <c r="Z632" s="22"/>
      <c r="AA632" s="22"/>
      <c r="AB632" s="22"/>
      <c r="AC632" s="247"/>
      <c r="AD632" s="255"/>
    </row>
    <row r="633" spans="1:31" s="198" customFormat="1">
      <c r="A633" s="210">
        <v>1</v>
      </c>
      <c r="B633" s="211">
        <v>0</v>
      </c>
      <c r="C633" s="212" t="s">
        <v>18</v>
      </c>
      <c r="D633" s="213" t="s">
        <v>19</v>
      </c>
      <c r="E633" s="214" t="s">
        <v>20</v>
      </c>
      <c r="F633" s="215">
        <v>38.052045795983702</v>
      </c>
      <c r="G633" s="215">
        <v>23.836486104404798</v>
      </c>
      <c r="H633" s="216" t="s">
        <v>21</v>
      </c>
      <c r="I633" s="219">
        <v>2</v>
      </c>
      <c r="J633" s="237"/>
      <c r="K633" s="219">
        <v>0</v>
      </c>
      <c r="L633" s="211"/>
      <c r="M633" s="218"/>
      <c r="N633" s="220" t="s">
        <v>21</v>
      </c>
      <c r="O633" s="219">
        <v>0</v>
      </c>
      <c r="P633" s="219">
        <v>0</v>
      </c>
      <c r="Q633" s="219">
        <v>0</v>
      </c>
      <c r="R633" s="211"/>
      <c r="S633" s="219">
        <v>0</v>
      </c>
      <c r="T633" s="211">
        <v>0</v>
      </c>
      <c r="U633" s="211"/>
      <c r="V633" s="218"/>
      <c r="W633" s="220" t="s">
        <v>21</v>
      </c>
      <c r="X633" s="218"/>
      <c r="Y633" s="218"/>
      <c r="Z633" s="220"/>
      <c r="AA633" s="219"/>
      <c r="AB633" s="218"/>
      <c r="AC633" s="266"/>
      <c r="AD633" s="221"/>
      <c r="AE633" s="333" t="s">
        <v>181</v>
      </c>
    </row>
    <row r="634" spans="1:31" s="198" customFormat="1">
      <c r="A634" s="210">
        <v>2</v>
      </c>
      <c r="B634" s="211">
        <v>22.56</v>
      </c>
      <c r="C634" s="212" t="s">
        <v>23</v>
      </c>
      <c r="D634" s="282" t="s">
        <v>164</v>
      </c>
      <c r="E634" s="214" t="s">
        <v>25</v>
      </c>
      <c r="F634" s="211">
        <v>38.052228309768601</v>
      </c>
      <c r="G634" s="211">
        <v>23.836589179429399</v>
      </c>
      <c r="H634" s="216" t="s">
        <v>21</v>
      </c>
      <c r="I634" s="219">
        <v>2</v>
      </c>
      <c r="J634" s="237"/>
      <c r="K634" s="219">
        <v>0</v>
      </c>
      <c r="L634" s="211"/>
      <c r="M634" s="219">
        <v>100</v>
      </c>
      <c r="N634" s="220" t="s">
        <v>21</v>
      </c>
      <c r="O634" s="219">
        <v>0</v>
      </c>
      <c r="P634" s="219">
        <v>0</v>
      </c>
      <c r="Q634" s="219">
        <v>0</v>
      </c>
      <c r="R634" s="211"/>
      <c r="S634" s="219">
        <v>0</v>
      </c>
      <c r="T634" s="219">
        <v>0</v>
      </c>
      <c r="U634" s="211"/>
      <c r="V634" s="220" t="s">
        <v>21</v>
      </c>
      <c r="W634" s="219" t="s">
        <v>21</v>
      </c>
      <c r="X634" s="220" t="s">
        <v>21</v>
      </c>
      <c r="Y634" s="220" t="s">
        <v>21</v>
      </c>
      <c r="Z634" s="220" t="s">
        <v>21</v>
      </c>
      <c r="AA634" s="220" t="s">
        <v>21</v>
      </c>
      <c r="AB634" s="220" t="s">
        <v>21</v>
      </c>
      <c r="AC634" s="267" t="s">
        <v>21</v>
      </c>
      <c r="AD634" s="221"/>
      <c r="AE634" s="333" t="s">
        <v>181</v>
      </c>
    </row>
    <row r="635" spans="1:31" s="198" customFormat="1" ht="15.75" customHeight="1">
      <c r="A635" s="210">
        <v>3</v>
      </c>
      <c r="B635" s="223">
        <v>27.59</v>
      </c>
      <c r="C635" s="212" t="s">
        <v>26</v>
      </c>
      <c r="D635" s="282" t="s">
        <v>165</v>
      </c>
      <c r="E635" s="214" t="s">
        <v>25</v>
      </c>
      <c r="F635" s="211">
        <v>38.052254999019098</v>
      </c>
      <c r="G635" s="211">
        <v>23.836617118778499</v>
      </c>
      <c r="H635" s="216" t="s">
        <v>21</v>
      </c>
      <c r="I635" s="219">
        <v>2</v>
      </c>
      <c r="J635" s="237"/>
      <c r="K635" s="219">
        <v>0</v>
      </c>
      <c r="L635" s="211"/>
      <c r="M635" s="219">
        <v>100</v>
      </c>
      <c r="N635" s="219" t="s">
        <v>21</v>
      </c>
      <c r="O635" s="219">
        <v>0</v>
      </c>
      <c r="P635" s="219">
        <v>0</v>
      </c>
      <c r="Q635" s="219">
        <v>0</v>
      </c>
      <c r="R635" s="211"/>
      <c r="S635" s="219">
        <v>0</v>
      </c>
      <c r="T635" s="219">
        <v>0</v>
      </c>
      <c r="U635" s="211"/>
      <c r="V635" s="220" t="s">
        <v>21</v>
      </c>
      <c r="W635" s="219" t="s">
        <v>21</v>
      </c>
      <c r="X635" s="220" t="s">
        <v>22</v>
      </c>
      <c r="Y635" s="220" t="s">
        <v>22</v>
      </c>
      <c r="Z635" s="220" t="s">
        <v>21</v>
      </c>
      <c r="AA635" s="220" t="s">
        <v>21</v>
      </c>
      <c r="AB635" s="219" t="s">
        <v>21</v>
      </c>
      <c r="AC635" s="267" t="s">
        <v>21</v>
      </c>
      <c r="AD635" s="221"/>
      <c r="AE635" s="333" t="s">
        <v>181</v>
      </c>
    </row>
    <row r="636" spans="1:31" s="198" customFormat="1" ht="15.75" customHeight="1">
      <c r="A636" s="210">
        <v>4</v>
      </c>
      <c r="B636" s="211">
        <v>73.849999999999994</v>
      </c>
      <c r="C636" s="220" t="s">
        <v>31</v>
      </c>
      <c r="D636" s="222" t="s">
        <v>166</v>
      </c>
      <c r="E636" s="214" t="s">
        <v>25</v>
      </c>
      <c r="F636" s="211">
        <v>38.052659418995098</v>
      </c>
      <c r="G636" s="211">
        <v>23.836794697767999</v>
      </c>
      <c r="H636" s="220" t="s">
        <v>34</v>
      </c>
      <c r="I636" s="219">
        <v>2</v>
      </c>
      <c r="J636" s="219"/>
      <c r="K636" s="219">
        <v>0</v>
      </c>
      <c r="L636" s="211"/>
      <c r="M636" s="219">
        <v>90</v>
      </c>
      <c r="N636" s="220" t="s">
        <v>21</v>
      </c>
      <c r="O636" s="219">
        <v>0</v>
      </c>
      <c r="P636" s="219">
        <v>0</v>
      </c>
      <c r="Q636" s="219">
        <v>0</v>
      </c>
      <c r="R636" s="211"/>
      <c r="S636" s="219">
        <v>0</v>
      </c>
      <c r="T636" s="219">
        <v>0</v>
      </c>
      <c r="U636" s="211"/>
      <c r="V636" s="220" t="s">
        <v>21</v>
      </c>
      <c r="W636" s="219" t="s">
        <v>21</v>
      </c>
      <c r="X636" s="220" t="s">
        <v>22</v>
      </c>
      <c r="Y636" s="220" t="s">
        <v>22</v>
      </c>
      <c r="Z636" s="220" t="s">
        <v>21</v>
      </c>
      <c r="AA636" s="220" t="s">
        <v>21</v>
      </c>
      <c r="AB636" s="220" t="s">
        <v>21</v>
      </c>
      <c r="AC636" s="268" t="s">
        <v>21</v>
      </c>
      <c r="AD636" s="221"/>
      <c r="AE636" s="333" t="s">
        <v>181</v>
      </c>
    </row>
    <row r="637" spans="1:31" s="198" customFormat="1" ht="15.75" customHeight="1">
      <c r="A637" s="210">
        <v>5</v>
      </c>
      <c r="B637" s="211">
        <v>79.38</v>
      </c>
      <c r="C637" s="220" t="s">
        <v>33</v>
      </c>
      <c r="D637" s="222" t="s">
        <v>166</v>
      </c>
      <c r="E637" s="214" t="s">
        <v>25</v>
      </c>
      <c r="F637" s="211">
        <v>38.052705356961397</v>
      </c>
      <c r="G637" s="211">
        <v>23.836820178754898</v>
      </c>
      <c r="H637" s="220" t="s">
        <v>34</v>
      </c>
      <c r="I637" s="219">
        <v>2</v>
      </c>
      <c r="J637" s="219"/>
      <c r="K637" s="219">
        <v>0</v>
      </c>
      <c r="L637" s="211"/>
      <c r="M637" s="218"/>
      <c r="N637" s="220" t="s">
        <v>21</v>
      </c>
      <c r="O637" s="219">
        <v>0</v>
      </c>
      <c r="P637" s="219">
        <v>0</v>
      </c>
      <c r="Q637" s="219">
        <v>0</v>
      </c>
      <c r="R637" s="211"/>
      <c r="S637" s="219">
        <v>0</v>
      </c>
      <c r="T637" s="219">
        <v>0</v>
      </c>
      <c r="U637" s="211"/>
      <c r="V637" s="220" t="s">
        <v>21</v>
      </c>
      <c r="W637" s="219" t="s">
        <v>21</v>
      </c>
      <c r="X637" s="218"/>
      <c r="Y637" s="218"/>
      <c r="Z637" s="220" t="s">
        <v>21</v>
      </c>
      <c r="AA637" s="220" t="s">
        <v>21</v>
      </c>
      <c r="AB637" s="218"/>
      <c r="AC637" s="266"/>
      <c r="AD637" s="221"/>
      <c r="AE637" s="333" t="s">
        <v>181</v>
      </c>
    </row>
    <row r="638" spans="1:31" s="236" customFormat="1" ht="15.75" customHeight="1">
      <c r="A638" s="210">
        <v>6</v>
      </c>
      <c r="B638" s="219">
        <v>98.87</v>
      </c>
      <c r="C638" s="220" t="s">
        <v>64</v>
      </c>
      <c r="D638" s="282" t="s">
        <v>167</v>
      </c>
      <c r="E638" s="283" t="s">
        <v>25</v>
      </c>
      <c r="F638" s="219">
        <v>38.052880132167502</v>
      </c>
      <c r="G638" s="219">
        <v>23.836879187352999</v>
      </c>
      <c r="H638" s="220" t="s">
        <v>22</v>
      </c>
      <c r="I638" s="219">
        <v>0</v>
      </c>
      <c r="J638" s="219"/>
      <c r="K638" s="219">
        <v>0</v>
      </c>
      <c r="L638" s="219"/>
      <c r="M638" s="219">
        <v>90</v>
      </c>
      <c r="N638" s="220" t="s">
        <v>21</v>
      </c>
      <c r="O638" s="219">
        <v>0</v>
      </c>
      <c r="P638" s="219">
        <v>1</v>
      </c>
      <c r="Q638" s="219">
        <v>2</v>
      </c>
      <c r="R638" s="219"/>
      <c r="S638" s="219">
        <v>0</v>
      </c>
      <c r="T638" s="219">
        <v>0</v>
      </c>
      <c r="U638" s="219"/>
      <c r="V638" s="220" t="s">
        <v>21</v>
      </c>
      <c r="W638" s="220" t="s">
        <v>22</v>
      </c>
      <c r="X638" s="220" t="s">
        <v>21</v>
      </c>
      <c r="Y638" s="220" t="s">
        <v>21</v>
      </c>
      <c r="Z638" s="220" t="s">
        <v>21</v>
      </c>
      <c r="AA638" s="220" t="s">
        <v>21</v>
      </c>
      <c r="AB638" s="220" t="s">
        <v>21</v>
      </c>
      <c r="AC638" s="268" t="s">
        <v>21</v>
      </c>
      <c r="AD638" s="228"/>
      <c r="AE638" s="333" t="s">
        <v>181</v>
      </c>
    </row>
    <row r="639" spans="1:31" s="252" customFormat="1" ht="15.75" customHeight="1">
      <c r="A639" s="210">
        <v>7</v>
      </c>
      <c r="B639" s="211">
        <v>211.73</v>
      </c>
      <c r="C639" s="220" t="s">
        <v>66</v>
      </c>
      <c r="D639" s="222" t="s">
        <v>19</v>
      </c>
      <c r="E639" s="214" t="s">
        <v>25</v>
      </c>
      <c r="F639" s="211">
        <v>38.053886278961699</v>
      </c>
      <c r="G639" s="211">
        <v>23.8370250942647</v>
      </c>
      <c r="H639" s="220" t="s">
        <v>21</v>
      </c>
      <c r="I639" s="219">
        <v>0</v>
      </c>
      <c r="J639" s="219"/>
      <c r="K639" s="219">
        <v>0</v>
      </c>
      <c r="L639" s="211"/>
      <c r="M639" s="219">
        <v>90</v>
      </c>
      <c r="N639" s="220" t="s">
        <v>21</v>
      </c>
      <c r="O639" s="219">
        <v>0</v>
      </c>
      <c r="P639" s="219">
        <v>0</v>
      </c>
      <c r="Q639" s="219">
        <v>0</v>
      </c>
      <c r="R639" s="211"/>
      <c r="S639" s="219">
        <v>0</v>
      </c>
      <c r="T639" s="219">
        <v>0</v>
      </c>
      <c r="U639" s="211"/>
      <c r="V639" s="220" t="s">
        <v>21</v>
      </c>
      <c r="W639" s="220" t="s">
        <v>21</v>
      </c>
      <c r="X639" s="220" t="s">
        <v>22</v>
      </c>
      <c r="Y639" s="220" t="s">
        <v>21</v>
      </c>
      <c r="Z639" s="244" t="s">
        <v>21</v>
      </c>
      <c r="AA639" s="244" t="s">
        <v>21</v>
      </c>
      <c r="AB639" s="244" t="s">
        <v>21</v>
      </c>
      <c r="AC639" s="284" t="s">
        <v>21</v>
      </c>
      <c r="AD639" s="221"/>
      <c r="AE639" s="333" t="s">
        <v>181</v>
      </c>
    </row>
    <row r="641" spans="1:31" s="253" customFormat="1" ht="15.75" customHeight="1">
      <c r="A641" s="200">
        <v>1</v>
      </c>
      <c r="B641" s="201">
        <v>0</v>
      </c>
      <c r="C641" s="229" t="s">
        <v>18</v>
      </c>
      <c r="D641" s="203" t="s">
        <v>19</v>
      </c>
      <c r="E641" s="204" t="s">
        <v>27</v>
      </c>
      <c r="F641" s="201">
        <v>38.052162796475301</v>
      </c>
      <c r="G641" s="201">
        <v>23.836644192100099</v>
      </c>
      <c r="H641" s="205" t="s">
        <v>21</v>
      </c>
      <c r="I641" s="219">
        <v>2</v>
      </c>
      <c r="J641" s="240"/>
      <c r="K641" s="219">
        <v>0</v>
      </c>
      <c r="L641" s="201"/>
      <c r="M641" s="231"/>
      <c r="N641" s="208" t="s">
        <v>21</v>
      </c>
      <c r="O641" s="207">
        <v>0</v>
      </c>
      <c r="P641" s="207">
        <v>0</v>
      </c>
      <c r="Q641" s="207">
        <v>0</v>
      </c>
      <c r="R641" s="207"/>
      <c r="S641" s="207">
        <v>0</v>
      </c>
      <c r="T641" s="201"/>
      <c r="U641" s="201"/>
      <c r="V641" s="230"/>
      <c r="W641" s="208" t="s">
        <v>21</v>
      </c>
      <c r="X641" s="231"/>
      <c r="Y641" s="231"/>
      <c r="Z641" s="207" t="s">
        <v>21</v>
      </c>
      <c r="AA641" s="207" t="s">
        <v>21</v>
      </c>
      <c r="AB641" s="293"/>
      <c r="AC641" s="292"/>
      <c r="AD641" s="221"/>
      <c r="AE641" s="333" t="s">
        <v>181</v>
      </c>
    </row>
    <row r="642" spans="1:31" s="198" customFormat="1" ht="15.75" customHeight="1">
      <c r="A642" s="285">
        <v>2</v>
      </c>
      <c r="B642" s="286">
        <v>51.86</v>
      </c>
      <c r="C642" s="294" t="s">
        <v>23</v>
      </c>
      <c r="D642" s="525" t="s">
        <v>121</v>
      </c>
      <c r="E642" s="287" t="s">
        <v>27</v>
      </c>
      <c r="F642" s="286">
        <v>38.052597538572002</v>
      </c>
      <c r="G642" s="286">
        <v>23.836865521646601</v>
      </c>
      <c r="H642" s="288" t="s">
        <v>21</v>
      </c>
      <c r="I642" s="289">
        <v>2</v>
      </c>
      <c r="J642" s="290"/>
      <c r="K642" s="289">
        <v>0</v>
      </c>
      <c r="L642" s="286"/>
      <c r="M642" s="291">
        <v>110</v>
      </c>
      <c r="N642" s="296" t="s">
        <v>21</v>
      </c>
      <c r="O642" s="291">
        <v>0</v>
      </c>
      <c r="P642" s="291">
        <v>0</v>
      </c>
      <c r="Q642" s="291">
        <v>0</v>
      </c>
      <c r="R642" s="291"/>
      <c r="S642" s="291">
        <v>0</v>
      </c>
      <c r="T642" s="286"/>
      <c r="U642" s="286"/>
      <c r="V642" s="296" t="s">
        <v>21</v>
      </c>
      <c r="W642" s="208" t="s">
        <v>21</v>
      </c>
      <c r="X642" s="296" t="s">
        <v>22</v>
      </c>
      <c r="Y642" s="296" t="s">
        <v>22</v>
      </c>
      <c r="Z642" s="207" t="s">
        <v>21</v>
      </c>
      <c r="AA642" s="207" t="s">
        <v>21</v>
      </c>
      <c r="AB642" s="208" t="s">
        <v>21</v>
      </c>
      <c r="AC642" s="271" t="s">
        <v>21</v>
      </c>
      <c r="AD642" s="221"/>
      <c r="AE642" s="333" t="s">
        <v>181</v>
      </c>
    </row>
    <row r="643" spans="1:31" s="198" customFormat="1" ht="15.75" customHeight="1">
      <c r="A643" s="200">
        <v>2</v>
      </c>
      <c r="B643" s="201">
        <v>123.85</v>
      </c>
      <c r="C643" s="202" t="s">
        <v>26</v>
      </c>
      <c r="D643" s="232" t="s">
        <v>19</v>
      </c>
      <c r="E643" s="204" t="s">
        <v>27</v>
      </c>
      <c r="F643" s="201">
        <v>38.053229031609703</v>
      </c>
      <c r="G643" s="201">
        <v>23.8370475357973</v>
      </c>
      <c r="H643" s="205" t="s">
        <v>21</v>
      </c>
      <c r="I643" s="219">
        <v>2</v>
      </c>
      <c r="J643" s="240"/>
      <c r="K643" s="219">
        <v>0</v>
      </c>
      <c r="L643" s="201"/>
      <c r="M643" s="207">
        <v>90</v>
      </c>
      <c r="N643" s="207" t="s">
        <v>21</v>
      </c>
      <c r="O643" s="207">
        <v>0</v>
      </c>
      <c r="P643" s="207">
        <v>0</v>
      </c>
      <c r="Q643" s="207">
        <v>0</v>
      </c>
      <c r="R643" s="207"/>
      <c r="S643" s="207">
        <v>0</v>
      </c>
      <c r="T643" s="201"/>
      <c r="U643" s="201"/>
      <c r="V643" s="207" t="s">
        <v>21</v>
      </c>
      <c r="W643" s="208" t="s">
        <v>21</v>
      </c>
      <c r="X643" s="208" t="s">
        <v>22</v>
      </c>
      <c r="Y643" s="208" t="s">
        <v>22</v>
      </c>
      <c r="Z643" s="207" t="s">
        <v>21</v>
      </c>
      <c r="AA643" s="207" t="s">
        <v>21</v>
      </c>
      <c r="AB643" s="208" t="s">
        <v>21</v>
      </c>
      <c r="AC643" s="271" t="s">
        <v>21</v>
      </c>
      <c r="AD643" s="221"/>
      <c r="AE643" s="333" t="s">
        <v>181</v>
      </c>
    </row>
    <row r="644" spans="1:31" s="198" customFormat="1" ht="15.75" customHeight="1">
      <c r="A644" s="200">
        <v>3</v>
      </c>
      <c r="B644" s="201">
        <v>131.38</v>
      </c>
      <c r="C644" s="202" t="s">
        <v>31</v>
      </c>
      <c r="D644" s="232" t="s">
        <v>19</v>
      </c>
      <c r="E644" s="204" t="s">
        <v>27</v>
      </c>
      <c r="F644" s="201">
        <v>38.053296337991299</v>
      </c>
      <c r="G644" s="201">
        <v>23.837057342018799</v>
      </c>
      <c r="H644" s="205" t="s">
        <v>21</v>
      </c>
      <c r="I644" s="219">
        <v>0</v>
      </c>
      <c r="J644" s="219"/>
      <c r="K644" s="219">
        <v>0</v>
      </c>
      <c r="L644" s="201"/>
      <c r="M644" s="231"/>
      <c r="N644" s="207" t="s">
        <v>21</v>
      </c>
      <c r="O644" s="207">
        <v>0</v>
      </c>
      <c r="P644" s="207">
        <v>0</v>
      </c>
      <c r="Q644" s="207">
        <v>0</v>
      </c>
      <c r="R644" s="207"/>
      <c r="S644" s="207">
        <v>0</v>
      </c>
      <c r="T644" s="201"/>
      <c r="U644" s="201"/>
      <c r="V644" s="230"/>
      <c r="W644" s="208" t="s">
        <v>21</v>
      </c>
      <c r="X644" s="231"/>
      <c r="Y644" s="231"/>
      <c r="Z644" s="207" t="s">
        <v>21</v>
      </c>
      <c r="AA644" s="207" t="s">
        <v>21</v>
      </c>
      <c r="AB644" s="208" t="s">
        <v>21</v>
      </c>
      <c r="AC644" s="271" t="s">
        <v>21</v>
      </c>
      <c r="AD644" s="221"/>
      <c r="AE644" s="333" t="s">
        <v>181</v>
      </c>
    </row>
    <row r="645" spans="1:31" s="198" customFormat="1" ht="15.75" customHeight="1">
      <c r="A645" s="200">
        <v>4</v>
      </c>
      <c r="B645" s="201">
        <v>198.91</v>
      </c>
      <c r="C645" s="208" t="s">
        <v>33</v>
      </c>
      <c r="D645" s="232" t="s">
        <v>19</v>
      </c>
      <c r="E645" s="204" t="s">
        <v>27</v>
      </c>
      <c r="F645" s="201">
        <v>38.053898414175997</v>
      </c>
      <c r="G645" s="201">
        <v>23.837119353389401</v>
      </c>
      <c r="H645" s="205" t="s">
        <v>21</v>
      </c>
      <c r="I645" s="219">
        <v>0</v>
      </c>
      <c r="J645" s="219"/>
      <c r="K645" s="219">
        <v>0</v>
      </c>
      <c r="L645" s="201"/>
      <c r="M645" s="207">
        <v>80</v>
      </c>
      <c r="N645" s="208" t="s">
        <v>21</v>
      </c>
      <c r="O645" s="207">
        <v>0</v>
      </c>
      <c r="P645" s="207">
        <v>0</v>
      </c>
      <c r="Q645" s="207">
        <v>0</v>
      </c>
      <c r="R645" s="207"/>
      <c r="S645" s="207">
        <v>0</v>
      </c>
      <c r="T645" s="201"/>
      <c r="U645" s="201"/>
      <c r="V645" s="208" t="s">
        <v>21</v>
      </c>
      <c r="W645" s="208" t="s">
        <v>21</v>
      </c>
      <c r="X645" s="208" t="s">
        <v>22</v>
      </c>
      <c r="Y645" s="208" t="s">
        <v>22</v>
      </c>
      <c r="Z645" s="207" t="s">
        <v>21</v>
      </c>
      <c r="AA645" s="207" t="s">
        <v>21</v>
      </c>
      <c r="AB645" s="208" t="s">
        <v>21</v>
      </c>
      <c r="AC645" s="271" t="s">
        <v>21</v>
      </c>
      <c r="AD645" s="221"/>
      <c r="AE645" s="333" t="s">
        <v>181</v>
      </c>
    </row>
    <row r="646" spans="1:31" ht="15.75" customHeight="1">
      <c r="A646" s="20"/>
      <c r="B646" s="21"/>
      <c r="C646" s="22"/>
      <c r="D646" s="21"/>
      <c r="E646" s="21"/>
      <c r="F646" s="21"/>
      <c r="G646" s="21"/>
      <c r="H646" s="22"/>
      <c r="I646" s="21"/>
      <c r="J646" s="21"/>
      <c r="K646" s="21"/>
      <c r="L646" s="21"/>
      <c r="M646" s="21"/>
      <c r="N646" s="22"/>
      <c r="O646" s="22"/>
      <c r="P646" s="21"/>
      <c r="Q646" s="21"/>
      <c r="R646" s="21"/>
      <c r="S646" s="21"/>
      <c r="T646" s="21"/>
      <c r="U646" s="21"/>
      <c r="V646" s="21"/>
      <c r="W646" s="21"/>
      <c r="X646" s="22"/>
      <c r="Y646" s="22"/>
      <c r="Z646" s="22"/>
      <c r="AA646" s="22"/>
      <c r="AB646" s="22"/>
      <c r="AC646" s="247"/>
      <c r="AD646" s="255"/>
    </row>
    <row r="647" spans="1:31" ht="15.5" customHeight="1">
      <c r="A647" s="485" t="s">
        <v>170</v>
      </c>
      <c r="B647" s="444"/>
      <c r="C647" s="444"/>
      <c r="D647" s="444"/>
      <c r="E647" s="448"/>
      <c r="F647" s="21"/>
      <c r="G647" s="21"/>
      <c r="H647" s="22"/>
      <c r="I647" s="21"/>
      <c r="J647" s="21"/>
      <c r="K647" s="21"/>
      <c r="L647" s="21"/>
      <c r="M647" s="21"/>
      <c r="N647" s="22"/>
      <c r="O647" s="22"/>
      <c r="P647" s="21"/>
      <c r="Q647" s="21"/>
      <c r="R647" s="21"/>
      <c r="S647" s="21"/>
      <c r="T647" s="21"/>
      <c r="U647" s="21"/>
      <c r="V647" s="21"/>
      <c r="W647" s="21"/>
      <c r="X647" s="22"/>
      <c r="Y647" s="22"/>
      <c r="Z647" s="22"/>
      <c r="AA647" s="22"/>
      <c r="AB647" s="22"/>
      <c r="AC647" s="247"/>
      <c r="AD647" s="255"/>
    </row>
    <row r="648" spans="1:31" s="198" customFormat="1">
      <c r="A648" s="210">
        <v>1</v>
      </c>
      <c r="B648" s="211">
        <v>0</v>
      </c>
      <c r="C648" s="238" t="s">
        <v>18</v>
      </c>
      <c r="D648" s="213" t="s">
        <v>19</v>
      </c>
      <c r="E648" s="214" t="s">
        <v>20</v>
      </c>
      <c r="F648" s="215">
        <v>38.053941297144497</v>
      </c>
      <c r="G648" s="215">
        <v>23.8370213503059</v>
      </c>
      <c r="H648" s="216" t="s">
        <v>21</v>
      </c>
      <c r="I648" s="219">
        <v>0</v>
      </c>
      <c r="J648" s="237"/>
      <c r="K648" s="219">
        <v>0</v>
      </c>
      <c r="L648" s="211"/>
      <c r="M648" s="218"/>
      <c r="N648" s="220" t="s">
        <v>21</v>
      </c>
      <c r="O648" s="219">
        <v>0</v>
      </c>
      <c r="P648" s="219">
        <v>0</v>
      </c>
      <c r="Q648" s="219">
        <v>0</v>
      </c>
      <c r="R648" s="211"/>
      <c r="S648" s="219">
        <v>0</v>
      </c>
      <c r="T648" s="219">
        <v>0</v>
      </c>
      <c r="U648" s="211"/>
      <c r="V648" s="218"/>
      <c r="W648" s="220" t="s">
        <v>21</v>
      </c>
      <c r="X648" s="218"/>
      <c r="Y648" s="218"/>
      <c r="Z648" s="220"/>
      <c r="AA648" s="219"/>
      <c r="AB648" s="218"/>
      <c r="AC648" s="266"/>
      <c r="AD648" s="221"/>
      <c r="AE648" s="333" t="s">
        <v>181</v>
      </c>
    </row>
    <row r="649" spans="1:31" s="198" customFormat="1">
      <c r="A649" s="210">
        <v>2</v>
      </c>
      <c r="B649" s="211">
        <v>77.260000000000005</v>
      </c>
      <c r="C649" s="238" t="s">
        <v>23</v>
      </c>
      <c r="D649" s="222" t="s">
        <v>19</v>
      </c>
      <c r="E649" s="214" t="s">
        <v>25</v>
      </c>
      <c r="F649" s="211">
        <v>38.0546407381945</v>
      </c>
      <c r="G649" s="211">
        <v>23.8369230651119</v>
      </c>
      <c r="H649" s="216" t="s">
        <v>21</v>
      </c>
      <c r="I649" s="219">
        <v>0</v>
      </c>
      <c r="J649" s="237"/>
      <c r="K649" s="219">
        <v>0</v>
      </c>
      <c r="L649" s="211"/>
      <c r="M649" s="220">
        <v>100</v>
      </c>
      <c r="N649" s="220" t="s">
        <v>21</v>
      </c>
      <c r="O649" s="219">
        <v>0</v>
      </c>
      <c r="P649" s="219">
        <v>0</v>
      </c>
      <c r="Q649" s="219">
        <v>0</v>
      </c>
      <c r="R649" s="211"/>
      <c r="S649" s="219">
        <v>0</v>
      </c>
      <c r="T649" s="219">
        <v>0</v>
      </c>
      <c r="U649" s="211"/>
      <c r="V649" s="220" t="s">
        <v>21</v>
      </c>
      <c r="W649" s="220" t="s">
        <v>21</v>
      </c>
      <c r="X649" s="220" t="s">
        <v>22</v>
      </c>
      <c r="Y649" s="220" t="s">
        <v>22</v>
      </c>
      <c r="Z649" s="220" t="s">
        <v>21</v>
      </c>
      <c r="AA649" s="220" t="s">
        <v>21</v>
      </c>
      <c r="AB649" s="220" t="s">
        <v>21</v>
      </c>
      <c r="AC649" s="267" t="s">
        <v>21</v>
      </c>
      <c r="AD649" s="221"/>
      <c r="AE649" s="333" t="s">
        <v>181</v>
      </c>
    </row>
    <row r="650" spans="1:31" ht="15.75" customHeight="1">
      <c r="A650" s="20"/>
      <c r="B650" s="21"/>
      <c r="C650" s="22"/>
      <c r="D650" s="21"/>
      <c r="E650" s="21"/>
      <c r="F650" s="21"/>
      <c r="G650" s="21"/>
      <c r="H650" s="22"/>
      <c r="I650" s="21"/>
      <c r="J650" s="21"/>
      <c r="K650" s="21"/>
      <c r="L650" s="21"/>
      <c r="M650" s="21"/>
      <c r="N650" s="22"/>
      <c r="O650" s="22"/>
      <c r="P650" s="21"/>
      <c r="Q650" s="21"/>
      <c r="R650" s="21"/>
      <c r="S650" s="21"/>
      <c r="T650" s="21"/>
      <c r="U650" s="21"/>
      <c r="V650" s="21"/>
      <c r="W650" s="21"/>
      <c r="X650" s="22"/>
      <c r="Y650" s="22"/>
      <c r="Z650" s="22"/>
      <c r="AA650" s="22"/>
      <c r="AB650" s="22"/>
      <c r="AC650" s="247"/>
      <c r="AD650" s="255"/>
    </row>
    <row r="651" spans="1:31" s="253" customFormat="1" ht="15.75" customHeight="1">
      <c r="A651" s="200">
        <v>1</v>
      </c>
      <c r="B651" s="201">
        <v>0</v>
      </c>
      <c r="C651" s="229" t="s">
        <v>18</v>
      </c>
      <c r="D651" s="506" t="s">
        <v>140</v>
      </c>
      <c r="E651" s="204" t="s">
        <v>27</v>
      </c>
      <c r="F651" s="201">
        <v>38.054386068054598</v>
      </c>
      <c r="G651" s="201">
        <v>23.837056318595401</v>
      </c>
      <c r="H651" s="205" t="s">
        <v>21</v>
      </c>
      <c r="I651" s="219">
        <v>0</v>
      </c>
      <c r="J651" s="240"/>
      <c r="K651" s="219">
        <v>0</v>
      </c>
      <c r="L651" s="201"/>
      <c r="M651" s="230"/>
      <c r="N651" s="208" t="s">
        <v>21</v>
      </c>
      <c r="O651" s="207">
        <v>0</v>
      </c>
      <c r="P651" s="207">
        <v>0</v>
      </c>
      <c r="Q651" s="207">
        <v>0</v>
      </c>
      <c r="R651" s="207"/>
      <c r="S651" s="207">
        <v>0</v>
      </c>
      <c r="T651" s="201"/>
      <c r="U651" s="201"/>
      <c r="V651" s="230"/>
      <c r="W651" s="208" t="s">
        <v>21</v>
      </c>
      <c r="X651" s="231"/>
      <c r="Y651" s="231"/>
      <c r="Z651" s="207" t="s">
        <v>21</v>
      </c>
      <c r="AA651" s="207" t="s">
        <v>21</v>
      </c>
      <c r="AB651" s="293"/>
      <c r="AC651" s="292"/>
      <c r="AD651" s="221"/>
      <c r="AE651" s="333" t="s">
        <v>181</v>
      </c>
    </row>
    <row r="652" spans="1:31" s="198" customFormat="1" ht="15.75" customHeight="1">
      <c r="A652" s="285">
        <v>2</v>
      </c>
      <c r="B652" s="286">
        <v>24.09</v>
      </c>
      <c r="C652" s="294" t="s">
        <v>23</v>
      </c>
      <c r="D652" s="295" t="s">
        <v>19</v>
      </c>
      <c r="E652" s="287" t="s">
        <v>27</v>
      </c>
      <c r="F652" s="286">
        <v>38.054604663983099</v>
      </c>
      <c r="G652" s="286">
        <v>23.837050283625899</v>
      </c>
      <c r="H652" s="288" t="s">
        <v>21</v>
      </c>
      <c r="I652" s="289">
        <v>0</v>
      </c>
      <c r="J652" s="290"/>
      <c r="K652" s="289">
        <v>0</v>
      </c>
      <c r="L652" s="286"/>
      <c r="M652" s="291">
        <v>60</v>
      </c>
      <c r="N652" s="296" t="s">
        <v>21</v>
      </c>
      <c r="O652" s="291">
        <v>0</v>
      </c>
      <c r="P652" s="291">
        <v>0</v>
      </c>
      <c r="Q652" s="291">
        <v>0</v>
      </c>
      <c r="R652" s="291"/>
      <c r="S652" s="291">
        <v>0</v>
      </c>
      <c r="T652" s="286"/>
      <c r="U652" s="286"/>
      <c r="V652" s="296" t="s">
        <v>21</v>
      </c>
      <c r="W652" s="208" t="s">
        <v>21</v>
      </c>
      <c r="X652" s="296" t="s">
        <v>22</v>
      </c>
      <c r="Y652" s="296" t="s">
        <v>22</v>
      </c>
      <c r="Z652" s="207" t="s">
        <v>21</v>
      </c>
      <c r="AA652" s="207" t="s">
        <v>21</v>
      </c>
      <c r="AB652" s="208" t="s">
        <v>21</v>
      </c>
      <c r="AC652" s="271" t="s">
        <v>21</v>
      </c>
      <c r="AD652" s="221"/>
      <c r="AE652" s="333" t="s">
        <v>181</v>
      </c>
    </row>
    <row r="654" spans="1:31">
      <c r="A654" s="485" t="s">
        <v>169</v>
      </c>
      <c r="B654" s="444"/>
      <c r="C654" s="444"/>
      <c r="D654" s="444"/>
      <c r="E654" s="485"/>
      <c r="F654" s="21"/>
      <c r="G654" s="21"/>
      <c r="H654" s="23"/>
      <c r="I654" s="21"/>
      <c r="J654" s="24"/>
      <c r="K654" s="21"/>
      <c r="L654" s="21"/>
      <c r="M654" s="21"/>
      <c r="N654" s="22"/>
      <c r="O654" s="22"/>
      <c r="P654" s="21"/>
      <c r="Q654" s="21"/>
      <c r="R654" s="21"/>
      <c r="S654" s="21"/>
      <c r="T654" s="21"/>
      <c r="U654" s="21"/>
      <c r="V654" s="21"/>
      <c r="W654" s="21"/>
      <c r="X654" s="22"/>
      <c r="Y654" s="22"/>
      <c r="Z654" s="22"/>
      <c r="AA654" s="22"/>
      <c r="AB654" s="22"/>
      <c r="AC654" s="247"/>
      <c r="AD654" s="255"/>
    </row>
    <row r="655" spans="1:31" s="198" customFormat="1">
      <c r="A655" s="210">
        <v>1</v>
      </c>
      <c r="B655" s="211">
        <v>0</v>
      </c>
      <c r="C655" s="212" t="s">
        <v>18</v>
      </c>
      <c r="D655" s="213" t="s">
        <v>19</v>
      </c>
      <c r="E655" s="214" t="s">
        <v>20</v>
      </c>
      <c r="F655" s="215">
        <v>38.054739618108798</v>
      </c>
      <c r="G655" s="215">
        <v>23.8367178948759</v>
      </c>
      <c r="H655" s="216" t="s">
        <v>21</v>
      </c>
      <c r="I655" s="219">
        <v>0</v>
      </c>
      <c r="J655" s="217"/>
      <c r="K655" s="219">
        <v>0</v>
      </c>
      <c r="L655" s="211"/>
      <c r="M655" s="218"/>
      <c r="N655" s="220" t="s">
        <v>21</v>
      </c>
      <c r="O655" s="219">
        <v>0</v>
      </c>
      <c r="P655" s="219">
        <v>0</v>
      </c>
      <c r="Q655" s="219">
        <v>0</v>
      </c>
      <c r="R655" s="211"/>
      <c r="S655" s="219">
        <v>0</v>
      </c>
      <c r="T655" s="219">
        <v>0</v>
      </c>
      <c r="U655" s="211"/>
      <c r="V655" s="218"/>
      <c r="W655" s="220" t="s">
        <v>21</v>
      </c>
      <c r="X655" s="218"/>
      <c r="Y655" s="218"/>
      <c r="Z655" s="220" t="s">
        <v>21</v>
      </c>
      <c r="AA655" s="220" t="s">
        <v>21</v>
      </c>
      <c r="AB655" s="218"/>
      <c r="AC655" s="266"/>
      <c r="AD655" s="221"/>
      <c r="AE655" s="333" t="s">
        <v>181</v>
      </c>
    </row>
    <row r="656" spans="1:31" s="198" customFormat="1">
      <c r="A656" s="210">
        <v>2</v>
      </c>
      <c r="B656" s="211">
        <v>121.85</v>
      </c>
      <c r="C656" s="212" t="s">
        <v>23</v>
      </c>
      <c r="D656" s="526" t="s">
        <v>65</v>
      </c>
      <c r="E656" s="214" t="s">
        <v>25</v>
      </c>
      <c r="F656" s="211">
        <v>38.055823951250801</v>
      </c>
      <c r="G656" s="211">
        <v>23.836651532402598</v>
      </c>
      <c r="H656" s="216" t="s">
        <v>34</v>
      </c>
      <c r="I656" s="219">
        <v>0</v>
      </c>
      <c r="J656" s="217"/>
      <c r="K656" s="219">
        <v>0</v>
      </c>
      <c r="L656" s="211"/>
      <c r="M656" s="219">
        <v>90</v>
      </c>
      <c r="N656" s="220" t="s">
        <v>21</v>
      </c>
      <c r="O656" s="219">
        <v>0</v>
      </c>
      <c r="P656" s="219">
        <v>0</v>
      </c>
      <c r="Q656" s="219">
        <v>0</v>
      </c>
      <c r="R656" s="211"/>
      <c r="S656" s="219">
        <v>1</v>
      </c>
      <c r="T656" s="219">
        <v>1</v>
      </c>
      <c r="U656" s="211"/>
      <c r="V656" s="220" t="s">
        <v>21</v>
      </c>
      <c r="W656" s="219" t="s">
        <v>21</v>
      </c>
      <c r="X656" s="220" t="s">
        <v>22</v>
      </c>
      <c r="Y656" s="220" t="s">
        <v>22</v>
      </c>
      <c r="Z656" s="220" t="s">
        <v>21</v>
      </c>
      <c r="AA656" s="220" t="s">
        <v>21</v>
      </c>
      <c r="AB656" s="220" t="s">
        <v>21</v>
      </c>
      <c r="AC656" s="267" t="s">
        <v>21</v>
      </c>
      <c r="AD656" s="221"/>
      <c r="AE656" s="333" t="s">
        <v>181</v>
      </c>
    </row>
    <row r="657" spans="1:31" s="198" customFormat="1">
      <c r="A657" s="210">
        <v>3</v>
      </c>
      <c r="B657" s="223">
        <v>190.81</v>
      </c>
      <c r="C657" s="212" t="s">
        <v>26</v>
      </c>
      <c r="D657" s="222" t="s">
        <v>19</v>
      </c>
      <c r="E657" s="214" t="s">
        <v>25</v>
      </c>
      <c r="F657" s="211">
        <v>38.056417298827697</v>
      </c>
      <c r="G657" s="211">
        <v>23.8367237835119</v>
      </c>
      <c r="H657" s="216" t="s">
        <v>21</v>
      </c>
      <c r="I657" s="219">
        <v>0</v>
      </c>
      <c r="J657" s="217"/>
      <c r="K657" s="219">
        <v>0</v>
      </c>
      <c r="L657" s="211"/>
      <c r="M657" s="219">
        <v>90</v>
      </c>
      <c r="N657" s="220" t="s">
        <v>21</v>
      </c>
      <c r="O657" s="219">
        <v>0</v>
      </c>
      <c r="P657" s="219">
        <v>0</v>
      </c>
      <c r="Q657" s="219">
        <v>0</v>
      </c>
      <c r="R657" s="211"/>
      <c r="S657" s="219">
        <v>0</v>
      </c>
      <c r="T657" s="219">
        <v>0</v>
      </c>
      <c r="U657" s="211"/>
      <c r="V657" s="220" t="s">
        <v>21</v>
      </c>
      <c r="W657" s="219" t="s">
        <v>21</v>
      </c>
      <c r="X657" s="220" t="s">
        <v>22</v>
      </c>
      <c r="Y657" s="220" t="s">
        <v>21</v>
      </c>
      <c r="Z657" s="220" t="s">
        <v>21</v>
      </c>
      <c r="AA657" s="220" t="s">
        <v>21</v>
      </c>
      <c r="AB657" s="219" t="s">
        <v>21</v>
      </c>
      <c r="AC657" s="267" t="s">
        <v>21</v>
      </c>
      <c r="AD657" s="221"/>
      <c r="AE657" s="333" t="s">
        <v>181</v>
      </c>
    </row>
    <row r="658" spans="1:31" s="198" customFormat="1">
      <c r="A658" s="210">
        <v>4</v>
      </c>
      <c r="B658" s="223">
        <v>197</v>
      </c>
      <c r="C658" s="238" t="s">
        <v>31</v>
      </c>
      <c r="D658" s="222" t="s">
        <v>19</v>
      </c>
      <c r="E658" s="214" t="s">
        <v>25</v>
      </c>
      <c r="F658" s="211">
        <v>38.0564724507515</v>
      </c>
      <c r="G658" s="211">
        <v>23.8367440530462</v>
      </c>
      <c r="H658" s="216" t="s">
        <v>21</v>
      </c>
      <c r="I658" s="219">
        <v>0</v>
      </c>
      <c r="J658" s="217"/>
      <c r="K658" s="219">
        <v>0</v>
      </c>
      <c r="L658" s="211"/>
      <c r="M658" s="218"/>
      <c r="N658" s="219" t="s">
        <v>21</v>
      </c>
      <c r="O658" s="219">
        <v>0</v>
      </c>
      <c r="P658" s="219">
        <v>0</v>
      </c>
      <c r="Q658" s="219">
        <v>0</v>
      </c>
      <c r="R658" s="211"/>
      <c r="S658" s="219">
        <v>0</v>
      </c>
      <c r="T658" s="219">
        <v>0</v>
      </c>
      <c r="U658" s="211"/>
      <c r="V658" s="218"/>
      <c r="W658" s="219" t="s">
        <v>21</v>
      </c>
      <c r="X658" s="218"/>
      <c r="Y658" s="218"/>
      <c r="Z658" s="220" t="s">
        <v>21</v>
      </c>
      <c r="AA658" s="220" t="s">
        <v>21</v>
      </c>
      <c r="AB658" s="219" t="s">
        <v>21</v>
      </c>
      <c r="AC658" s="267" t="s">
        <v>21</v>
      </c>
      <c r="AD658" s="221"/>
      <c r="AE658" s="333" t="s">
        <v>181</v>
      </c>
    </row>
    <row r="659" spans="1:31" s="198" customFormat="1" ht="15.75" customHeight="1">
      <c r="A659" s="198">
        <v>5</v>
      </c>
      <c r="B659" s="198">
        <v>344.73</v>
      </c>
      <c r="C659" s="281" t="s">
        <v>33</v>
      </c>
      <c r="D659" s="222" t="s">
        <v>19</v>
      </c>
      <c r="E659" s="214" t="s">
        <v>25</v>
      </c>
      <c r="F659" s="211">
        <v>38.057763814663097</v>
      </c>
      <c r="G659" s="211">
        <v>23.837132611905002</v>
      </c>
      <c r="H659" s="216" t="s">
        <v>21</v>
      </c>
      <c r="I659" s="219">
        <v>0</v>
      </c>
      <c r="J659" s="217"/>
      <c r="K659" s="219">
        <v>0</v>
      </c>
      <c r="L659" s="211"/>
      <c r="M659" s="219">
        <v>100</v>
      </c>
      <c r="N659" s="219" t="s">
        <v>21</v>
      </c>
      <c r="O659" s="219">
        <v>0</v>
      </c>
      <c r="P659" s="219">
        <v>0</v>
      </c>
      <c r="Q659" s="219">
        <v>0</v>
      </c>
      <c r="R659" s="211"/>
      <c r="S659" s="219">
        <v>0</v>
      </c>
      <c r="T659" s="219">
        <v>0</v>
      </c>
      <c r="U659" s="211"/>
      <c r="V659" s="220" t="s">
        <v>21</v>
      </c>
      <c r="W659" s="219" t="s">
        <v>21</v>
      </c>
      <c r="X659" s="220" t="s">
        <v>22</v>
      </c>
      <c r="Y659" s="220" t="s">
        <v>22</v>
      </c>
      <c r="Z659" s="220" t="s">
        <v>21</v>
      </c>
      <c r="AA659" s="220" t="s">
        <v>21</v>
      </c>
      <c r="AB659" s="219" t="s">
        <v>21</v>
      </c>
      <c r="AC659" s="267" t="s">
        <v>21</v>
      </c>
      <c r="AD659" s="221"/>
      <c r="AE659" s="333" t="s">
        <v>181</v>
      </c>
    </row>
    <row r="661" spans="1:31">
      <c r="Q661" s="612"/>
    </row>
    <row r="663" spans="1:31" s="198" customFormat="1" ht="15.75" customHeight="1">
      <c r="A663" s="200">
        <v>1</v>
      </c>
      <c r="B663" s="201">
        <v>0</v>
      </c>
      <c r="C663" s="229" t="s">
        <v>18</v>
      </c>
      <c r="D663" s="222" t="s">
        <v>19</v>
      </c>
      <c r="E663" s="204" t="s">
        <v>27</v>
      </c>
      <c r="F663" s="201">
        <v>38.054726743941401</v>
      </c>
      <c r="G663" s="201">
        <v>23.8367902595045</v>
      </c>
      <c r="H663" s="236" t="s">
        <v>21</v>
      </c>
      <c r="I663" s="207">
        <v>0</v>
      </c>
      <c r="J663" s="206"/>
      <c r="K663" s="207">
        <v>0</v>
      </c>
      <c r="L663" s="201"/>
      <c r="M663" s="231"/>
      <c r="N663" s="208" t="s">
        <v>21</v>
      </c>
      <c r="O663" s="207">
        <v>0</v>
      </c>
      <c r="P663" s="207">
        <v>0</v>
      </c>
      <c r="Q663" s="207">
        <v>0</v>
      </c>
      <c r="R663" s="201"/>
      <c r="S663" s="207">
        <v>0</v>
      </c>
      <c r="T663" s="207">
        <v>0</v>
      </c>
      <c r="U663" s="201"/>
      <c r="V663" s="230"/>
      <c r="W663" s="208" t="s">
        <v>21</v>
      </c>
      <c r="X663" s="231"/>
      <c r="Y663" s="231"/>
      <c r="Z663" s="207" t="s">
        <v>21</v>
      </c>
      <c r="AA663" s="207" t="s">
        <v>21</v>
      </c>
      <c r="AB663" s="230"/>
      <c r="AC663" s="270"/>
      <c r="AD663" s="221"/>
      <c r="AE663" s="333" t="s">
        <v>181</v>
      </c>
    </row>
    <row r="664" spans="1:31" s="198" customFormat="1" ht="15.75" customHeight="1">
      <c r="A664" s="200">
        <v>2</v>
      </c>
      <c r="B664" s="201">
        <v>41.12</v>
      </c>
      <c r="C664" s="202" t="s">
        <v>23</v>
      </c>
      <c r="D664" s="222" t="s">
        <v>19</v>
      </c>
      <c r="E664" s="204" t="s">
        <v>27</v>
      </c>
      <c r="F664" s="201">
        <v>38.055065724178803</v>
      </c>
      <c r="G664" s="201">
        <v>23.836768801831202</v>
      </c>
      <c r="H664" s="236" t="s">
        <v>21</v>
      </c>
      <c r="I664" s="207">
        <v>0</v>
      </c>
      <c r="J664" s="206"/>
      <c r="K664" s="207">
        <v>0</v>
      </c>
      <c r="L664" s="201"/>
      <c r="M664" s="207">
        <v>70</v>
      </c>
      <c r="N664" s="208" t="s">
        <v>21</v>
      </c>
      <c r="O664" s="207">
        <v>0</v>
      </c>
      <c r="P664" s="207">
        <v>0</v>
      </c>
      <c r="Q664" s="207">
        <v>0</v>
      </c>
      <c r="R664" s="201"/>
      <c r="S664" s="207">
        <v>0</v>
      </c>
      <c r="T664" s="207">
        <v>0</v>
      </c>
      <c r="U664" s="201"/>
      <c r="V664" s="208" t="s">
        <v>21</v>
      </c>
      <c r="W664" s="208" t="s">
        <v>21</v>
      </c>
      <c r="X664" s="208" t="s">
        <v>22</v>
      </c>
      <c r="Y664" s="208" t="s">
        <v>22</v>
      </c>
      <c r="Z664" s="208" t="s">
        <v>21</v>
      </c>
      <c r="AA664" s="208" t="s">
        <v>21</v>
      </c>
      <c r="AB664" s="208" t="s">
        <v>21</v>
      </c>
      <c r="AC664" s="271" t="s">
        <v>21</v>
      </c>
      <c r="AD664" s="221"/>
      <c r="AE664" s="333" t="s">
        <v>181</v>
      </c>
    </row>
    <row r="665" spans="1:31" s="198" customFormat="1" ht="15.75" customHeight="1">
      <c r="A665" s="200">
        <v>2</v>
      </c>
      <c r="B665" s="201">
        <v>50.86</v>
      </c>
      <c r="C665" s="202" t="s">
        <v>26</v>
      </c>
      <c r="D665" s="222" t="s">
        <v>19</v>
      </c>
      <c r="E665" s="204" t="s">
        <v>27</v>
      </c>
      <c r="F665" s="201">
        <v>38.055175958240198</v>
      </c>
      <c r="G665" s="201">
        <v>23.836774023795499</v>
      </c>
      <c r="H665" s="236" t="s">
        <v>21</v>
      </c>
      <c r="I665" s="207">
        <v>0</v>
      </c>
      <c r="J665" s="206"/>
      <c r="K665" s="207">
        <v>0</v>
      </c>
      <c r="L665" s="201"/>
      <c r="M665" s="231"/>
      <c r="N665" s="208" t="s">
        <v>21</v>
      </c>
      <c r="O665" s="207">
        <v>0</v>
      </c>
      <c r="P665" s="207">
        <v>0</v>
      </c>
      <c r="Q665" s="207">
        <v>0</v>
      </c>
      <c r="R665" s="201"/>
      <c r="S665" s="207">
        <v>0</v>
      </c>
      <c r="T665" s="207">
        <v>0</v>
      </c>
      <c r="U665" s="201"/>
      <c r="V665" s="230"/>
      <c r="W665" s="207" t="s">
        <v>21</v>
      </c>
      <c r="X665" s="231"/>
      <c r="Y665" s="231"/>
      <c r="Z665" s="207" t="s">
        <v>21</v>
      </c>
      <c r="AA665" s="207" t="s">
        <v>21</v>
      </c>
      <c r="AB665" s="230"/>
      <c r="AC665" s="270"/>
      <c r="AD665" s="221"/>
      <c r="AE665" s="333" t="s">
        <v>181</v>
      </c>
    </row>
    <row r="666" spans="1:31" s="198" customFormat="1" ht="15.75" customHeight="1">
      <c r="A666" s="200">
        <v>3</v>
      </c>
      <c r="B666" s="201">
        <v>131.26</v>
      </c>
      <c r="C666" s="202" t="s">
        <v>31</v>
      </c>
      <c r="D666" s="222" t="s">
        <v>19</v>
      </c>
      <c r="E666" s="204" t="s">
        <v>27</v>
      </c>
      <c r="F666" s="201">
        <v>38.055896731692599</v>
      </c>
      <c r="G666" s="201">
        <v>23.836736746264702</v>
      </c>
      <c r="H666" s="236" t="s">
        <v>21</v>
      </c>
      <c r="I666" s="207">
        <v>0</v>
      </c>
      <c r="J666" s="206"/>
      <c r="K666" s="207">
        <v>0</v>
      </c>
      <c r="L666" s="201"/>
      <c r="M666" s="207">
        <v>50</v>
      </c>
      <c r="N666" s="208" t="s">
        <v>21</v>
      </c>
      <c r="O666" s="207">
        <v>0</v>
      </c>
      <c r="P666" s="207">
        <v>0</v>
      </c>
      <c r="Q666" s="207">
        <v>0</v>
      </c>
      <c r="R666" s="201"/>
      <c r="S666" s="207">
        <v>0</v>
      </c>
      <c r="T666" s="207">
        <v>0</v>
      </c>
      <c r="U666" s="201"/>
      <c r="V666" s="207" t="s">
        <v>21</v>
      </c>
      <c r="W666" s="207" t="s">
        <v>21</v>
      </c>
      <c r="X666" s="208" t="s">
        <v>22</v>
      </c>
      <c r="Y666" s="208" t="s">
        <v>22</v>
      </c>
      <c r="Z666" s="207" t="s">
        <v>22</v>
      </c>
      <c r="AA666" s="207" t="s">
        <v>22</v>
      </c>
      <c r="AB666" s="208" t="s">
        <v>21</v>
      </c>
      <c r="AC666" s="271" t="s">
        <v>21</v>
      </c>
      <c r="AD666" s="221"/>
      <c r="AE666" s="333" t="s">
        <v>181</v>
      </c>
    </row>
    <row r="667" spans="1:31" s="198" customFormat="1" ht="15.75" customHeight="1">
      <c r="A667" s="200">
        <v>4</v>
      </c>
      <c r="B667" s="201">
        <v>140.30000000000001</v>
      </c>
      <c r="C667" s="208" t="s">
        <v>33</v>
      </c>
      <c r="D667" s="222" t="s">
        <v>19</v>
      </c>
      <c r="E667" s="204" t="s">
        <v>27</v>
      </c>
      <c r="F667" s="201">
        <v>38.055975152101901</v>
      </c>
      <c r="G667" s="201">
        <v>23.8367444663299</v>
      </c>
      <c r="H667" s="236" t="s">
        <v>21</v>
      </c>
      <c r="I667" s="207">
        <v>0</v>
      </c>
      <c r="J667" s="201"/>
      <c r="K667" s="207">
        <v>0</v>
      </c>
      <c r="L667" s="201"/>
      <c r="M667" s="231"/>
      <c r="N667" s="208" t="s">
        <v>21</v>
      </c>
      <c r="O667" s="207">
        <v>0</v>
      </c>
      <c r="P667" s="207">
        <v>0</v>
      </c>
      <c r="Q667" s="207">
        <v>0</v>
      </c>
      <c r="R667" s="201"/>
      <c r="S667" s="207">
        <v>0</v>
      </c>
      <c r="T667" s="207">
        <v>0</v>
      </c>
      <c r="U667" s="201"/>
      <c r="V667" s="230"/>
      <c r="W667" s="208" t="s">
        <v>21</v>
      </c>
      <c r="X667" s="231"/>
      <c r="Y667" s="231"/>
      <c r="Z667" s="207" t="s">
        <v>21</v>
      </c>
      <c r="AA667" s="207" t="s">
        <v>21</v>
      </c>
      <c r="AB667" s="230"/>
      <c r="AC667" s="270"/>
      <c r="AD667" s="221"/>
      <c r="AE667" s="333" t="s">
        <v>181</v>
      </c>
    </row>
    <row r="668" spans="1:31" s="198" customFormat="1" ht="15.75" customHeight="1">
      <c r="A668" s="200">
        <v>5</v>
      </c>
      <c r="B668" s="201">
        <v>189.4</v>
      </c>
      <c r="C668" s="208" t="s">
        <v>64</v>
      </c>
      <c r="D668" s="222" t="s">
        <v>19</v>
      </c>
      <c r="E668" s="204" t="s">
        <v>27</v>
      </c>
      <c r="F668" s="201">
        <v>38.056412058390897</v>
      </c>
      <c r="G668" s="201">
        <v>23.836813824919499</v>
      </c>
      <c r="H668" s="236" t="s">
        <v>21</v>
      </c>
      <c r="I668" s="207">
        <v>0</v>
      </c>
      <c r="J668" s="206"/>
      <c r="K668" s="207">
        <v>0</v>
      </c>
      <c r="L668" s="201"/>
      <c r="M668" s="207">
        <v>55</v>
      </c>
      <c r="N668" s="208" t="s">
        <v>21</v>
      </c>
      <c r="O668" s="207">
        <v>0</v>
      </c>
      <c r="P668" s="207">
        <v>0</v>
      </c>
      <c r="Q668" s="207">
        <v>0</v>
      </c>
      <c r="R668" s="201"/>
      <c r="S668" s="207">
        <v>0</v>
      </c>
      <c r="T668" s="207">
        <v>0</v>
      </c>
      <c r="U668" s="201"/>
      <c r="V668" s="208" t="s">
        <v>21</v>
      </c>
      <c r="W668" s="208" t="s">
        <v>21</v>
      </c>
      <c r="X668" s="208" t="s">
        <v>22</v>
      </c>
      <c r="Y668" s="208" t="s">
        <v>22</v>
      </c>
      <c r="Z668" s="208" t="s">
        <v>21</v>
      </c>
      <c r="AA668" s="208" t="s">
        <v>21</v>
      </c>
      <c r="AB668" s="208" t="s">
        <v>21</v>
      </c>
      <c r="AC668" s="271" t="s">
        <v>21</v>
      </c>
      <c r="AD668" s="221"/>
      <c r="AE668" s="333" t="s">
        <v>181</v>
      </c>
    </row>
    <row r="669" spans="1:31" s="198" customFormat="1" ht="15.75" customHeight="1">
      <c r="A669" s="200">
        <v>6</v>
      </c>
      <c r="B669" s="201">
        <v>196.5</v>
      </c>
      <c r="C669" s="208" t="s">
        <v>66</v>
      </c>
      <c r="D669" s="222" t="s">
        <v>19</v>
      </c>
      <c r="E669" s="204" t="s">
        <v>27</v>
      </c>
      <c r="F669" s="201">
        <v>38.056471721878303</v>
      </c>
      <c r="G669" s="201">
        <v>23.836835282591501</v>
      </c>
      <c r="H669" s="236" t="s">
        <v>21</v>
      </c>
      <c r="I669" s="207">
        <v>0</v>
      </c>
      <c r="J669" s="206"/>
      <c r="K669" s="207">
        <v>0</v>
      </c>
      <c r="L669" s="201"/>
      <c r="M669" s="231"/>
      <c r="N669" s="208" t="s">
        <v>21</v>
      </c>
      <c r="O669" s="207">
        <v>0</v>
      </c>
      <c r="P669" s="207">
        <v>0</v>
      </c>
      <c r="Q669" s="207">
        <v>0</v>
      </c>
      <c r="R669" s="201"/>
      <c r="S669" s="207">
        <v>0</v>
      </c>
      <c r="T669" s="207">
        <v>0</v>
      </c>
      <c r="U669" s="201"/>
      <c r="V669" s="230"/>
      <c r="W669" s="208" t="s">
        <v>21</v>
      </c>
      <c r="X669" s="231"/>
      <c r="Y669" s="231"/>
      <c r="Z669" s="207" t="s">
        <v>21</v>
      </c>
      <c r="AA669" s="207" t="s">
        <v>21</v>
      </c>
      <c r="AB669" s="230"/>
      <c r="AC669" s="270"/>
      <c r="AD669" s="221"/>
      <c r="AE669" s="333" t="s">
        <v>181</v>
      </c>
    </row>
    <row r="670" spans="1:31" s="198" customFormat="1" ht="15.75" customHeight="1">
      <c r="A670" s="200">
        <v>7</v>
      </c>
      <c r="B670" s="201">
        <v>281.79000000000002</v>
      </c>
      <c r="C670" s="208" t="s">
        <v>67</v>
      </c>
      <c r="D670" s="222" t="s">
        <v>19</v>
      </c>
      <c r="E670" s="204" t="s">
        <v>27</v>
      </c>
      <c r="F670" s="201">
        <v>38.057240672294903</v>
      </c>
      <c r="G670" s="201">
        <v>23.837036238538801</v>
      </c>
      <c r="H670" s="236" t="s">
        <v>21</v>
      </c>
      <c r="I670" s="207">
        <v>0</v>
      </c>
      <c r="J670" s="206"/>
      <c r="K670" s="207">
        <v>0</v>
      </c>
      <c r="L670" s="201"/>
      <c r="M670" s="207">
        <v>60</v>
      </c>
      <c r="N670" s="208" t="s">
        <v>21</v>
      </c>
      <c r="O670" s="207">
        <v>0</v>
      </c>
      <c r="P670" s="207">
        <v>0</v>
      </c>
      <c r="Q670" s="207">
        <v>0</v>
      </c>
      <c r="R670" s="201"/>
      <c r="S670" s="207">
        <v>0</v>
      </c>
      <c r="T670" s="207">
        <v>0</v>
      </c>
      <c r="U670" s="201"/>
      <c r="V670" s="208" t="s">
        <v>21</v>
      </c>
      <c r="W670" s="208" t="s">
        <v>21</v>
      </c>
      <c r="X670" s="208" t="s">
        <v>22</v>
      </c>
      <c r="Y670" s="208" t="s">
        <v>22</v>
      </c>
      <c r="Z670" s="208" t="s">
        <v>21</v>
      </c>
      <c r="AA670" s="208" t="s">
        <v>21</v>
      </c>
      <c r="AB670" s="208" t="s">
        <v>21</v>
      </c>
      <c r="AC670" s="271" t="s">
        <v>21</v>
      </c>
      <c r="AD670" s="221"/>
      <c r="AE670" s="333" t="s">
        <v>181</v>
      </c>
    </row>
    <row r="671" spans="1:31" s="198" customFormat="1" ht="15.75" customHeight="1">
      <c r="A671" s="200">
        <v>8</v>
      </c>
      <c r="B671" s="201">
        <v>290.14999999999998</v>
      </c>
      <c r="C671" s="208" t="s">
        <v>90</v>
      </c>
      <c r="D671" s="222" t="s">
        <v>19</v>
      </c>
      <c r="E671" s="204" t="s">
        <v>27</v>
      </c>
      <c r="F671" s="201">
        <v>38.057303503041403</v>
      </c>
      <c r="G671" s="201">
        <v>23.837040261851499</v>
      </c>
      <c r="H671" s="236" t="s">
        <v>21</v>
      </c>
      <c r="I671" s="207">
        <v>0</v>
      </c>
      <c r="J671" s="206"/>
      <c r="K671" s="207">
        <v>0</v>
      </c>
      <c r="L671" s="201"/>
      <c r="M671" s="231"/>
      <c r="N671" s="208" t="s">
        <v>21</v>
      </c>
      <c r="O671" s="207">
        <v>0</v>
      </c>
      <c r="P671" s="207">
        <v>0</v>
      </c>
      <c r="Q671" s="207">
        <v>0</v>
      </c>
      <c r="R671" s="201"/>
      <c r="S671" s="207">
        <v>0</v>
      </c>
      <c r="T671" s="207">
        <v>0</v>
      </c>
      <c r="U671" s="201"/>
      <c r="V671" s="230"/>
      <c r="W671" s="208" t="s">
        <v>21</v>
      </c>
      <c r="X671" s="231"/>
      <c r="Y671" s="231"/>
      <c r="Z671" s="207" t="s">
        <v>21</v>
      </c>
      <c r="AA671" s="207" t="s">
        <v>21</v>
      </c>
      <c r="AB671" s="230"/>
      <c r="AC671" s="270"/>
      <c r="AD671" s="221"/>
      <c r="AE671" s="333" t="s">
        <v>181</v>
      </c>
    </row>
    <row r="672" spans="1:31" s="198" customFormat="1" ht="15.75" customHeight="1">
      <c r="A672" s="200">
        <v>9</v>
      </c>
      <c r="B672" s="201">
        <v>341.37</v>
      </c>
      <c r="C672" s="208" t="s">
        <v>70</v>
      </c>
      <c r="D672" s="222" t="s">
        <v>19</v>
      </c>
      <c r="E672" s="204" t="s">
        <v>27</v>
      </c>
      <c r="F672" s="201">
        <v>38.0577409246578</v>
      </c>
      <c r="G672" s="201">
        <v>23.837216288688399</v>
      </c>
      <c r="H672" s="236" t="s">
        <v>21</v>
      </c>
      <c r="I672" s="207">
        <v>0</v>
      </c>
      <c r="J672" s="206"/>
      <c r="K672" s="207">
        <v>0</v>
      </c>
      <c r="L672" s="201"/>
      <c r="M672" s="207">
        <v>100</v>
      </c>
      <c r="N672" s="208" t="s">
        <v>21</v>
      </c>
      <c r="O672" s="207">
        <v>0</v>
      </c>
      <c r="P672" s="207">
        <v>0</v>
      </c>
      <c r="Q672" s="207">
        <v>0</v>
      </c>
      <c r="R672" s="201"/>
      <c r="S672" s="207">
        <v>0</v>
      </c>
      <c r="T672" s="207">
        <v>0</v>
      </c>
      <c r="U672" s="201"/>
      <c r="V672" s="208" t="s">
        <v>21</v>
      </c>
      <c r="W672" s="208" t="s">
        <v>21</v>
      </c>
      <c r="X672" s="208" t="s">
        <v>22</v>
      </c>
      <c r="Y672" s="208" t="s">
        <v>22</v>
      </c>
      <c r="Z672" s="208" t="s">
        <v>21</v>
      </c>
      <c r="AA672" s="208" t="s">
        <v>21</v>
      </c>
      <c r="AB672" s="208" t="s">
        <v>21</v>
      </c>
      <c r="AC672" s="271" t="s">
        <v>21</v>
      </c>
      <c r="AD672" s="221"/>
      <c r="AE672" s="333" t="s">
        <v>181</v>
      </c>
    </row>
  </sheetData>
  <autoFilter ref="A1:AI672" xr:uid="{A095435F-29B6-4372-8B13-B3C675B6F45A}">
    <filterColumn colId="25" showButton="0"/>
    <filterColumn colId="27" showButton="0"/>
  </autoFilter>
  <mergeCells count="2">
    <mergeCell ref="Z1:AA1"/>
    <mergeCell ref="AB1:AC1"/>
  </mergeCells>
  <phoneticPr fontId="46" type="noConversion"/>
  <conditionalFormatting sqref="I4:I6 K4:K6 I8:I11 K8:K11 I19:I20 K19:K20 I33:I34 K33:K34 I90:I92 K90:K92 I98:I105 K98:K105 I114:I118 K114:K118 I124:I126 K124:K126 I140 K140 I145:I146 K145:K146 I152:I154 K152:K154 I159:I160 K159:K160 I196:I200 K196:K229">
    <cfRule type="containsText" dxfId="863" priority="98" operator="containsText" text="Partially Accessible">
      <formula>NOT(ISERROR(SEARCH(("Partially Accessible"),(I4))))</formula>
    </cfRule>
    <cfRule type="containsText" dxfId="862" priority="99" operator="containsText" text="Fully Accessible">
      <formula>NOT(ISERROR(SEARCH(("Fully Accessible"),(I4))))</formula>
    </cfRule>
  </conditionalFormatting>
  <conditionalFormatting sqref="I120:I126 K120:K126">
    <cfRule type="containsText" dxfId="861" priority="86" operator="containsText" text="Partially Accessible">
      <formula>NOT(ISERROR(SEARCH(("Partially Accessible"),(I120))))</formula>
    </cfRule>
    <cfRule type="containsText" dxfId="860" priority="87" operator="containsText" text="Fully Accessible">
      <formula>NOT(ISERROR(SEARCH(("Fully Accessible"),(I120))))</formula>
    </cfRule>
    <cfRule type="containsText" dxfId="859" priority="85" operator="containsText" text="Inaccessible">
      <formula>NOT(ISERROR(SEARCH(("Inaccessible"),(I120))))</formula>
    </cfRule>
  </conditionalFormatting>
  <conditionalFormatting sqref="I124:I126 K124:K126 I140 K140 I145:I146 K145:K146 I196:I200 K196:K229 I4:I6 K4:K6 I8:I11 K8:K11 I19:I20 K19:K20 I33:I34 K33:K34 I90:I92 K90:K92 I98:I105 K98:K105 I114:I118 K114:K118 I152:I154 K152:K154 I159:I160 K159:K160">
    <cfRule type="containsText" dxfId="858" priority="97" operator="containsText" text="Inaccessible">
      <formula>NOT(ISERROR(SEARCH(("Inaccessible"),(I4))))</formula>
    </cfRule>
  </conditionalFormatting>
  <conditionalFormatting sqref="I136:I140 K136:K140">
    <cfRule type="containsText" dxfId="857" priority="73" operator="containsText" text="Inaccessible">
      <formula>NOT(ISERROR(SEARCH(("Inaccessible"),(I136))))</formula>
    </cfRule>
    <cfRule type="containsText" dxfId="856" priority="74" operator="containsText" text="Partially Accessible">
      <formula>NOT(ISERROR(SEARCH(("Partially Accessible"),(I136))))</formula>
    </cfRule>
    <cfRule type="containsText" dxfId="855" priority="75" operator="containsText" text="Fully Accessible">
      <formula>NOT(ISERROR(SEARCH(("Fully Accessible"),(I136))))</formula>
    </cfRule>
  </conditionalFormatting>
  <conditionalFormatting sqref="I142:I146 K142:K146">
    <cfRule type="containsText" dxfId="854" priority="65" operator="containsText" text="Partially Accessible">
      <formula>NOT(ISERROR(SEARCH(("Partially Accessible"),(I142))))</formula>
    </cfRule>
    <cfRule type="containsText" dxfId="853" priority="66" operator="containsText" text="Fully Accessible">
      <formula>NOT(ISERROR(SEARCH(("Fully Accessible"),(I142))))</formula>
    </cfRule>
    <cfRule type="containsText" dxfId="852" priority="64" operator="containsText" text="Inaccessible">
      <formula>NOT(ISERROR(SEARCH(("Inaccessible"),(I142))))</formula>
    </cfRule>
  </conditionalFormatting>
  <conditionalFormatting sqref="I192:I198 K192:K198">
    <cfRule type="containsText" dxfId="851" priority="42" operator="containsText" text="Fully Accessible">
      <formula>NOT(ISERROR(SEARCH(("Fully Accessible"),(I192))))</formula>
    </cfRule>
    <cfRule type="containsText" dxfId="850" priority="41" operator="containsText" text="Partially Accessible">
      <formula>NOT(ISERROR(SEARCH(("Partially Accessible"),(I192))))</formula>
    </cfRule>
    <cfRule type="containsText" dxfId="849" priority="40" operator="containsText" text="Inaccessible">
      <formula>NOT(ISERROR(SEARCH(("Inaccessible"),(I192))))</formula>
    </cfRule>
  </conditionalFormatting>
  <conditionalFormatting sqref="I385:I388 K385:K388 I494:I496 K494:K496 I632:I639 K632:K639 I641:I643 K641:K645 I644:J645 I648:I649 K648:K649">
    <cfRule type="containsText" dxfId="848" priority="318" operator="containsText" text="Fully Accessible">
      <formula>NOT(ISERROR(SEARCH(("Fully Accessible"),(I385))))</formula>
    </cfRule>
    <cfRule type="containsText" dxfId="847" priority="317" operator="containsText" text="Partially Accessible">
      <formula>NOT(ISERROR(SEARCH(("Partially Accessible"),(I385))))</formula>
    </cfRule>
    <cfRule type="containsText" dxfId="846" priority="316" operator="containsText" text="Inaccessible">
      <formula>NOT(ISERROR(SEARCH(("Inaccessible"),(I385))))</formula>
    </cfRule>
  </conditionalFormatting>
  <conditionalFormatting sqref="I390:I394">
    <cfRule type="containsText" dxfId="845" priority="151" operator="containsText" text="Inaccessible">
      <formula>NOT(ISERROR(SEARCH(("Inaccessible"),(I390))))</formula>
    </cfRule>
    <cfRule type="containsText" dxfId="844" priority="153" operator="containsText" text="Fully Accessible">
      <formula>NOT(ISERROR(SEARCH(("Fully Accessible"),(I390))))</formula>
    </cfRule>
    <cfRule type="containsText" dxfId="843" priority="152" operator="containsText" text="Partially Accessible">
      <formula>NOT(ISERROR(SEARCH(("Partially Accessible"),(I390))))</formula>
    </cfRule>
  </conditionalFormatting>
  <conditionalFormatting sqref="I397:I407">
    <cfRule type="containsText" dxfId="842" priority="145" operator="containsText" text="Inaccessible">
      <formula>NOT(ISERROR(SEARCH(("Inaccessible"),(I397))))</formula>
    </cfRule>
    <cfRule type="containsText" dxfId="841" priority="147" operator="containsText" text="Fully Accessible">
      <formula>NOT(ISERROR(SEARCH(("Fully Accessible"),(I397))))</formula>
    </cfRule>
    <cfRule type="containsText" dxfId="840" priority="146" operator="containsText" text="Partially Accessible">
      <formula>NOT(ISERROR(SEARCH(("Partially Accessible"),(I397))))</formula>
    </cfRule>
  </conditionalFormatting>
  <conditionalFormatting sqref="I409:I425">
    <cfRule type="containsText" dxfId="839" priority="139" operator="containsText" text="Inaccessible">
      <formula>NOT(ISERROR(SEARCH(("Inaccessible"),(I409))))</formula>
    </cfRule>
    <cfRule type="containsText" dxfId="838" priority="140" operator="containsText" text="Partially Accessible">
      <formula>NOT(ISERROR(SEARCH(("Partially Accessible"),(I409))))</formula>
    </cfRule>
    <cfRule type="containsText" dxfId="837" priority="141" operator="containsText" text="Fully Accessible">
      <formula>NOT(ISERROR(SEARCH(("Fully Accessible"),(I409))))</formula>
    </cfRule>
  </conditionalFormatting>
  <conditionalFormatting sqref="I432:I439 K432:K439">
    <cfRule type="containsText" dxfId="836" priority="230" operator="containsText" text="Partially Accessible">
      <formula>NOT(ISERROR(SEARCH(("Partially Accessible"),(I432))))</formula>
    </cfRule>
    <cfRule type="containsText" dxfId="835" priority="229" operator="containsText" text="Inaccessible">
      <formula>NOT(ISERROR(SEARCH(("Inaccessible"),(I432))))</formula>
    </cfRule>
    <cfRule type="containsText" dxfId="834" priority="231" operator="containsText" text="Fully Accessible">
      <formula>NOT(ISERROR(SEARCH(("Fully Accessible"),(I432))))</formula>
    </cfRule>
  </conditionalFormatting>
  <conditionalFormatting sqref="I441:I452">
    <cfRule type="containsText" dxfId="833" priority="135" operator="containsText" text="Fully Accessible">
      <formula>NOT(ISERROR(SEARCH(("Fully Accessible"),(I441))))</formula>
    </cfRule>
    <cfRule type="containsText" dxfId="832" priority="134" operator="containsText" text="Partially Accessible">
      <formula>NOT(ISERROR(SEARCH(("Partially Accessible"),(I441))))</formula>
    </cfRule>
    <cfRule type="containsText" dxfId="831" priority="133" operator="containsText" text="Inaccessible">
      <formula>NOT(ISERROR(SEARCH(("Inaccessible"),(I441))))</formula>
    </cfRule>
  </conditionalFormatting>
  <conditionalFormatting sqref="I455:I456 K455:K456">
    <cfRule type="containsText" dxfId="830" priority="224" operator="containsText" text="Partially Accessible">
      <formula>NOT(ISERROR(SEARCH(("Partially Accessible"),(I455))))</formula>
    </cfRule>
    <cfRule type="containsText" dxfId="829" priority="223" operator="containsText" text="Inaccessible">
      <formula>NOT(ISERROR(SEARCH(("Inaccessible"),(I455))))</formula>
    </cfRule>
    <cfRule type="containsText" dxfId="828" priority="225" operator="containsText" text="Fully Accessible">
      <formula>NOT(ISERROR(SEARCH(("Fully Accessible"),(I455))))</formula>
    </cfRule>
  </conditionalFormatting>
  <conditionalFormatting sqref="I459:I460 K459:K460">
    <cfRule type="containsText" dxfId="827" priority="129" operator="containsText" text="Fully Accessible">
      <formula>NOT(ISERROR(SEARCH(("Fully Accessible"),(I459))))</formula>
    </cfRule>
    <cfRule type="containsText" dxfId="826" priority="128" operator="containsText" text="Partially Accessible">
      <formula>NOT(ISERROR(SEARCH(("Partially Accessible"),(I459))))</formula>
    </cfRule>
    <cfRule type="containsText" dxfId="825" priority="127" operator="containsText" text="Inaccessible">
      <formula>NOT(ISERROR(SEARCH(("Inaccessible"),(I459))))</formula>
    </cfRule>
  </conditionalFormatting>
  <conditionalFormatting sqref="I463:I464 K463:K464">
    <cfRule type="containsText" dxfId="824" priority="125" operator="containsText" text="Partially Accessible">
      <formula>NOT(ISERROR(SEARCH(("Partially Accessible"),(I463))))</formula>
    </cfRule>
    <cfRule type="containsText" dxfId="823" priority="124" operator="containsText" text="Inaccessible">
      <formula>NOT(ISERROR(SEARCH(("Inaccessible"),(I463))))</formula>
    </cfRule>
    <cfRule type="containsText" dxfId="822" priority="126" operator="containsText" text="Fully Accessible">
      <formula>NOT(ISERROR(SEARCH(("Fully Accessible"),(I463))))</formula>
    </cfRule>
  </conditionalFormatting>
  <conditionalFormatting sqref="I467:I468 K467:K468">
    <cfRule type="containsText" dxfId="821" priority="121" operator="containsText" text="Inaccessible">
      <formula>NOT(ISERROR(SEARCH(("Inaccessible"),(I467))))</formula>
    </cfRule>
    <cfRule type="containsText" dxfId="820" priority="122" operator="containsText" text="Partially Accessible">
      <formula>NOT(ISERROR(SEARCH(("Partially Accessible"),(I467))))</formula>
    </cfRule>
    <cfRule type="containsText" dxfId="819" priority="123" operator="containsText" text="Fully Accessible">
      <formula>NOT(ISERROR(SEARCH(("Fully Accessible"),(I467))))</formula>
    </cfRule>
  </conditionalFormatting>
  <conditionalFormatting sqref="I470:I471 K470:K471">
    <cfRule type="containsText" dxfId="818" priority="120" operator="containsText" text="Fully Accessible">
      <formula>NOT(ISERROR(SEARCH(("Fully Accessible"),(I470))))</formula>
    </cfRule>
    <cfRule type="containsText" dxfId="817" priority="118" operator="containsText" text="Inaccessible">
      <formula>NOT(ISERROR(SEARCH(("Inaccessible"),(I470))))</formula>
    </cfRule>
    <cfRule type="containsText" dxfId="816" priority="119" operator="containsText" text="Partially Accessible">
      <formula>NOT(ISERROR(SEARCH(("Partially Accessible"),(I470))))</formula>
    </cfRule>
  </conditionalFormatting>
  <conditionalFormatting sqref="I475:I476 K475:K476">
    <cfRule type="containsText" dxfId="815" priority="115" operator="containsText" text="Inaccessible">
      <formula>NOT(ISERROR(SEARCH(("Inaccessible"),(I475))))</formula>
    </cfRule>
    <cfRule type="containsText" dxfId="814" priority="116" operator="containsText" text="Partially Accessible">
      <formula>NOT(ISERROR(SEARCH(("Partially Accessible"),(I475))))</formula>
    </cfRule>
    <cfRule type="containsText" dxfId="813" priority="117" operator="containsText" text="Fully Accessible">
      <formula>NOT(ISERROR(SEARCH(("Fully Accessible"),(I475))))</formula>
    </cfRule>
  </conditionalFormatting>
  <conditionalFormatting sqref="I478:I479 K478:K479">
    <cfRule type="containsText" dxfId="812" priority="113" operator="containsText" text="Partially Accessible">
      <formula>NOT(ISERROR(SEARCH(("Partially Accessible"),(I478))))</formula>
    </cfRule>
    <cfRule type="containsText" dxfId="811" priority="114" operator="containsText" text="Fully Accessible">
      <formula>NOT(ISERROR(SEARCH(("Fully Accessible"),(I478))))</formula>
    </cfRule>
    <cfRule type="containsText" dxfId="810" priority="112" operator="containsText" text="Inaccessible">
      <formula>NOT(ISERROR(SEARCH(("Inaccessible"),(I478))))</formula>
    </cfRule>
  </conditionalFormatting>
  <conditionalFormatting sqref="I482:I483 K482:K483">
    <cfRule type="containsText" dxfId="809" priority="202" operator="containsText" text="Inaccessible">
      <formula>NOT(ISERROR(SEARCH(("Inaccessible"),(I482))))</formula>
    </cfRule>
    <cfRule type="containsText" dxfId="808" priority="203" operator="containsText" text="Partially Accessible">
      <formula>NOT(ISERROR(SEARCH(("Partially Accessible"),(I482))))</formula>
    </cfRule>
    <cfRule type="containsText" dxfId="807" priority="204" operator="containsText" text="Fully Accessible">
      <formula>NOT(ISERROR(SEARCH(("Fully Accessible"),(I482))))</formula>
    </cfRule>
  </conditionalFormatting>
  <conditionalFormatting sqref="I486:I488 K486:K488">
    <cfRule type="containsText" dxfId="806" priority="109" operator="containsText" text="Inaccessible">
      <formula>NOT(ISERROR(SEARCH(("Inaccessible"),(I486))))</formula>
    </cfRule>
    <cfRule type="containsText" dxfId="805" priority="110" operator="containsText" text="Partially Accessible">
      <formula>NOT(ISERROR(SEARCH(("Partially Accessible"),(I486))))</formula>
    </cfRule>
    <cfRule type="containsText" dxfId="804" priority="111" operator="containsText" text="Fully Accessible">
      <formula>NOT(ISERROR(SEARCH(("Fully Accessible"),(I486))))</formula>
    </cfRule>
  </conditionalFormatting>
  <conditionalFormatting sqref="I490:I491 K490:K491">
    <cfRule type="containsText" dxfId="803" priority="106" operator="containsText" text="Inaccessible">
      <formula>NOT(ISERROR(SEARCH(("Inaccessible"),(I490))))</formula>
    </cfRule>
    <cfRule type="containsText" dxfId="802" priority="108" operator="containsText" text="Fully Accessible">
      <formula>NOT(ISERROR(SEARCH(("Fully Accessible"),(I490))))</formula>
    </cfRule>
    <cfRule type="containsText" dxfId="801" priority="107" operator="containsText" text="Partially Accessible">
      <formula>NOT(ISERROR(SEARCH(("Partially Accessible"),(I490))))</formula>
    </cfRule>
  </conditionalFormatting>
  <conditionalFormatting sqref="I498:I500 K498:K500">
    <cfRule type="containsText" dxfId="800" priority="189" operator="containsText" text="Fully Accessible">
      <formula>NOT(ISERROR(SEARCH(("Fully Accessible"),(I498))))</formula>
    </cfRule>
    <cfRule type="containsText" dxfId="799" priority="188" operator="containsText" text="Partially Accessible">
      <formula>NOT(ISERROR(SEARCH(("Partially Accessible"),(I498))))</formula>
    </cfRule>
    <cfRule type="containsText" dxfId="798" priority="187" operator="containsText" text="Inaccessible">
      <formula>NOT(ISERROR(SEARCH(("Inaccessible"),(I498))))</formula>
    </cfRule>
  </conditionalFormatting>
  <conditionalFormatting sqref="I512:I513 K512:K513">
    <cfRule type="containsText" dxfId="797" priority="186" operator="containsText" text="Fully Accessible">
      <formula>NOT(ISERROR(SEARCH(("Fully Accessible"),(I512))))</formula>
    </cfRule>
    <cfRule type="containsText" dxfId="796" priority="184" operator="containsText" text="Inaccessible">
      <formula>NOT(ISERROR(SEARCH(("Inaccessible"),(I512))))</formula>
    </cfRule>
    <cfRule type="containsText" dxfId="795" priority="185" operator="containsText" text="Partially Accessible">
      <formula>NOT(ISERROR(SEARCH(("Partially Accessible"),(I512))))</formula>
    </cfRule>
  </conditionalFormatting>
  <conditionalFormatting sqref="I516:I517 K516:K517">
    <cfRule type="containsText" dxfId="794" priority="181" operator="containsText" text="Inaccessible">
      <formula>NOT(ISERROR(SEARCH(("Inaccessible"),(I516))))</formula>
    </cfRule>
    <cfRule type="containsText" dxfId="793" priority="182" operator="containsText" text="Partially Accessible">
      <formula>NOT(ISERROR(SEARCH(("Partially Accessible"),(I516))))</formula>
    </cfRule>
    <cfRule type="containsText" dxfId="792" priority="183" operator="containsText" text="Fully Accessible">
      <formula>NOT(ISERROR(SEARCH(("Fully Accessible"),(I516))))</formula>
    </cfRule>
  </conditionalFormatting>
  <conditionalFormatting sqref="I521:I526 K521:K526">
    <cfRule type="containsText" dxfId="791" priority="178" operator="containsText" text="Inaccessible">
      <formula>NOT(ISERROR(SEARCH(("Inaccessible"),(I521))))</formula>
    </cfRule>
    <cfRule type="containsText" dxfId="790" priority="179" operator="containsText" text="Partially Accessible">
      <formula>NOT(ISERROR(SEARCH(("Partially Accessible"),(I521))))</formula>
    </cfRule>
    <cfRule type="containsText" dxfId="789" priority="180" operator="containsText" text="Fully Accessible">
      <formula>NOT(ISERROR(SEARCH(("Fully Accessible"),(I521))))</formula>
    </cfRule>
  </conditionalFormatting>
  <conditionalFormatting sqref="I529:I530 K529:K530">
    <cfRule type="containsText" dxfId="788" priority="175" operator="containsText" text="Inaccessible">
      <formula>NOT(ISERROR(SEARCH(("Inaccessible"),(I529))))</formula>
    </cfRule>
    <cfRule type="containsText" dxfId="787" priority="176" operator="containsText" text="Partially Accessible">
      <formula>NOT(ISERROR(SEARCH(("Partially Accessible"),(I529))))</formula>
    </cfRule>
    <cfRule type="containsText" dxfId="786" priority="177" operator="containsText" text="Fully Accessible">
      <formula>NOT(ISERROR(SEARCH(("Fully Accessible"),(I529))))</formula>
    </cfRule>
  </conditionalFormatting>
  <conditionalFormatting sqref="I536:I538 K536:K538">
    <cfRule type="containsText" dxfId="785" priority="169" operator="containsText" text="Inaccessible">
      <formula>NOT(ISERROR(SEARCH(("Inaccessible"),(I536))))</formula>
    </cfRule>
    <cfRule type="containsText" dxfId="784" priority="170" operator="containsText" text="Partially Accessible">
      <formula>NOT(ISERROR(SEARCH(("Partially Accessible"),(I536))))</formula>
    </cfRule>
    <cfRule type="containsText" dxfId="783" priority="171" operator="containsText" text="Fully Accessible">
      <formula>NOT(ISERROR(SEARCH(("Fully Accessible"),(I536))))</formula>
    </cfRule>
  </conditionalFormatting>
  <conditionalFormatting sqref="I651:I652 K651:K652">
    <cfRule type="containsText" dxfId="782" priority="160" operator="containsText" text="Inaccessible">
      <formula>NOT(ISERROR(SEARCH(("Inaccessible"),(I651))))</formula>
    </cfRule>
    <cfRule type="containsText" dxfId="781" priority="162" operator="containsText" text="Fully Accessible">
      <formula>NOT(ISERROR(SEARCH(("Fully Accessible"),(I651))))</formula>
    </cfRule>
    <cfRule type="containsText" dxfId="780" priority="161" operator="containsText" text="Partially Accessible">
      <formula>NOT(ISERROR(SEARCH(("Partially Accessible"),(I651))))</formula>
    </cfRule>
  </conditionalFormatting>
  <conditionalFormatting sqref="I654:I659 K654:K659">
    <cfRule type="containsText" dxfId="779" priority="159" operator="containsText" text="Fully Accessible">
      <formula>NOT(ISERROR(SEARCH(("Fully Accessible"),(I654))))</formula>
    </cfRule>
    <cfRule type="containsText" dxfId="778" priority="158" operator="containsText" text="Partially Accessible">
      <formula>NOT(ISERROR(SEARCH(("Partially Accessible"),(I654))))</formula>
    </cfRule>
    <cfRule type="containsText" dxfId="777" priority="157" operator="containsText" text="Inaccessible">
      <formula>NOT(ISERROR(SEARCH(("Inaccessible"),(I654))))</formula>
    </cfRule>
  </conditionalFormatting>
  <conditionalFormatting sqref="K390:K394">
    <cfRule type="containsText" dxfId="776" priority="148" operator="containsText" text="Inaccessible">
      <formula>NOT(ISERROR(SEARCH(("Inaccessible"),(K390))))</formula>
    </cfRule>
    <cfRule type="containsText" dxfId="775" priority="150" operator="containsText" text="Fully Accessible">
      <formula>NOT(ISERROR(SEARCH(("Fully Accessible"),(K390))))</formula>
    </cfRule>
    <cfRule type="containsText" dxfId="774" priority="149" operator="containsText" text="Partially Accessible">
      <formula>NOT(ISERROR(SEARCH(("Partially Accessible"),(K390))))</formula>
    </cfRule>
  </conditionalFormatting>
  <conditionalFormatting sqref="K397:K407">
    <cfRule type="containsText" dxfId="773" priority="142" operator="containsText" text="Inaccessible">
      <formula>NOT(ISERROR(SEARCH(("Inaccessible"),(K397))))</formula>
    </cfRule>
    <cfRule type="containsText" dxfId="772" priority="143" operator="containsText" text="Partially Accessible">
      <formula>NOT(ISERROR(SEARCH(("Partially Accessible"),(K397))))</formula>
    </cfRule>
    <cfRule type="containsText" dxfId="771" priority="144" operator="containsText" text="Fully Accessible">
      <formula>NOT(ISERROR(SEARCH(("Fully Accessible"),(K397))))</formula>
    </cfRule>
  </conditionalFormatting>
  <conditionalFormatting sqref="K409:K416">
    <cfRule type="containsText" dxfId="770" priority="136" operator="containsText" text="Inaccessible">
      <formula>NOT(ISERROR(SEARCH(("Inaccessible"),(K409))))</formula>
    </cfRule>
    <cfRule type="containsText" dxfId="769" priority="137" operator="containsText" text="Partially Accessible">
      <formula>NOT(ISERROR(SEARCH(("Partially Accessible"),(K409))))</formula>
    </cfRule>
    <cfRule type="containsText" dxfId="768" priority="138" operator="containsText" text="Fully Accessible">
      <formula>NOT(ISERROR(SEARCH(("Fully Accessible"),(K409))))</formula>
    </cfRule>
  </conditionalFormatting>
  <conditionalFormatting sqref="K419:K425">
    <cfRule type="containsText" dxfId="767" priority="234" operator="containsText" text="Fully Accessible">
      <formula>NOT(ISERROR(SEARCH(("Fully Accessible"),(K419))))</formula>
    </cfRule>
    <cfRule type="containsText" dxfId="766" priority="233" operator="containsText" text="Partially Accessible">
      <formula>NOT(ISERROR(SEARCH(("Partially Accessible"),(K419))))</formula>
    </cfRule>
    <cfRule type="containsText" dxfId="765" priority="232" operator="containsText" text="Inaccessible">
      <formula>NOT(ISERROR(SEARCH(("Inaccessible"),(K419))))</formula>
    </cfRule>
  </conditionalFormatting>
  <conditionalFormatting sqref="K441:K452">
    <cfRule type="containsText" dxfId="764" priority="132" operator="containsText" text="Fully Accessible">
      <formula>NOT(ISERROR(SEARCH(("Fully Accessible"),(K441))))</formula>
    </cfRule>
    <cfRule type="containsText" dxfId="763" priority="131" operator="containsText" text="Partially Accessible">
      <formula>NOT(ISERROR(SEARCH(("Partially Accessible"),(K441))))</formula>
    </cfRule>
    <cfRule type="containsText" dxfId="762" priority="130" operator="containsText" text="Inaccessible">
      <formula>NOT(ISERROR(SEARCH(("Inaccessible"),(K441))))</formula>
    </cfRule>
  </conditionalFormatting>
  <conditionalFormatting sqref="N37 N65:N83">
    <cfRule type="containsText" dxfId="761" priority="28" operator="containsText" text="No">
      <formula>NOT(ISERROR(SEARCH(("No"),(N37))))</formula>
    </cfRule>
    <cfRule type="containsText" dxfId="760" priority="29" operator="containsText" text="Partial">
      <formula>NOT(ISERROR(SEARCH(("Partial"),(N37))))</formula>
    </cfRule>
    <cfRule type="containsText" dxfId="759" priority="30" operator="containsText" text="Full">
      <formula>NOT(ISERROR(SEARCH(("Full"),(N37))))</formula>
    </cfRule>
  </conditionalFormatting>
  <conditionalFormatting sqref="N39">
    <cfRule type="containsText" dxfId="758" priority="26" operator="containsText" text="Partial">
      <formula>NOT(ISERROR(SEARCH(("Partial"),(N39))))</formula>
    </cfRule>
    <cfRule type="containsText" dxfId="757" priority="25" operator="containsText" text="No">
      <formula>NOT(ISERROR(SEARCH(("No"),(N39))))</formula>
    </cfRule>
    <cfRule type="containsText" dxfId="756" priority="27" operator="containsText" text="Full">
      <formula>NOT(ISERROR(SEARCH(("Full"),(N39))))</formula>
    </cfRule>
  </conditionalFormatting>
  <conditionalFormatting sqref="N42:N43">
    <cfRule type="containsText" dxfId="755" priority="24" operator="containsText" text="Full">
      <formula>NOT(ISERROR(SEARCH(("Full"),(N42))))</formula>
    </cfRule>
    <cfRule type="containsText" dxfId="754" priority="23" operator="containsText" text="Partial">
      <formula>NOT(ISERROR(SEARCH(("Partial"),(N42))))</formula>
    </cfRule>
    <cfRule type="containsText" dxfId="753" priority="22" operator="containsText" text="No">
      <formula>NOT(ISERROR(SEARCH(("No"),(N42))))</formula>
    </cfRule>
  </conditionalFormatting>
  <conditionalFormatting sqref="N45">
    <cfRule type="containsText" dxfId="752" priority="21" operator="containsText" text="Full">
      <formula>NOT(ISERROR(SEARCH(("Full"),(N45))))</formula>
    </cfRule>
    <cfRule type="containsText" dxfId="751" priority="19" operator="containsText" text="No">
      <formula>NOT(ISERROR(SEARCH(("No"),(N45))))</formula>
    </cfRule>
    <cfRule type="containsText" dxfId="750" priority="20" operator="containsText" text="Partial">
      <formula>NOT(ISERROR(SEARCH(("Partial"),(N45))))</formula>
    </cfRule>
  </conditionalFormatting>
  <conditionalFormatting sqref="N51">
    <cfRule type="containsText" dxfId="749" priority="16" operator="containsText" text="No">
      <formula>NOT(ISERROR(SEARCH(("No"),(N51))))</formula>
    </cfRule>
    <cfRule type="containsText" dxfId="748" priority="17" operator="containsText" text="Partial">
      <formula>NOT(ISERROR(SEARCH(("Partial"),(N51))))</formula>
    </cfRule>
    <cfRule type="containsText" dxfId="747" priority="18" operator="containsText" text="Full">
      <formula>NOT(ISERROR(SEARCH(("Full"),(N51))))</formula>
    </cfRule>
  </conditionalFormatting>
  <conditionalFormatting sqref="N53:N55">
    <cfRule type="containsText" dxfId="746" priority="14" operator="containsText" text="Partial">
      <formula>NOT(ISERROR(SEARCH(("Partial"),(N53))))</formula>
    </cfRule>
    <cfRule type="containsText" dxfId="745" priority="15" operator="containsText" text="Full">
      <formula>NOT(ISERROR(SEARCH(("Full"),(N53))))</formula>
    </cfRule>
    <cfRule type="containsText" dxfId="744" priority="13" operator="containsText" text="No">
      <formula>NOT(ISERROR(SEARCH(("No"),(N53))))</formula>
    </cfRule>
  </conditionalFormatting>
  <conditionalFormatting sqref="N59">
    <cfRule type="containsText" dxfId="743" priority="11" operator="containsText" text="Partial">
      <formula>NOT(ISERROR(SEARCH(("Partial"),(N59))))</formula>
    </cfRule>
    <cfRule type="containsText" dxfId="742" priority="12" operator="containsText" text="Full">
      <formula>NOT(ISERROR(SEARCH(("Full"),(N59))))</formula>
    </cfRule>
    <cfRule type="containsText" dxfId="741" priority="10" operator="containsText" text="No">
      <formula>NOT(ISERROR(SEARCH(("No"),(N59))))</formula>
    </cfRule>
  </conditionalFormatting>
  <conditionalFormatting sqref="N26:O43 O108:O118 O120:O126 O128:O132 AD162:AD168 N45:O105 AD17:AD81 N24:N25 O44 AD83:AD105 AD108:AD118 AD120:AD126 AD128:AD132 AD134:AD140 AD142:AD146 AD148:AD154 AD156:AD160 AD170:AD176 AD178:AD182 AD184:AD190 AD192:AD198">
    <cfRule type="containsText" dxfId="740" priority="100" operator="containsText" text="No">
      <formula>NOT(ISERROR(SEARCH(("No"),(N17))))</formula>
    </cfRule>
  </conditionalFormatting>
  <conditionalFormatting sqref="N90:O92">
    <cfRule type="containsText" dxfId="739" priority="31" operator="containsText" text="No">
      <formula>NOT(ISERROR(SEARCH(("No"),(N90))))</formula>
    </cfRule>
    <cfRule type="containsText" dxfId="738" priority="32" operator="containsText" text="Partial">
      <formula>NOT(ISERROR(SEARCH(("Partial"),(N90))))</formula>
    </cfRule>
    <cfRule type="containsText" dxfId="737" priority="33" operator="containsText" text="Full">
      <formula>NOT(ISERROR(SEARCH(("Full"),(N90))))</formula>
    </cfRule>
  </conditionalFormatting>
  <conditionalFormatting sqref="N98:O105">
    <cfRule type="containsText" dxfId="736" priority="305" operator="containsText" text="Partial">
      <formula>NOT(ISERROR(SEARCH(("Partial"),(N98))))</formula>
    </cfRule>
    <cfRule type="containsText" dxfId="735" priority="304" operator="containsText" text="No">
      <formula>NOT(ISERROR(SEARCH(("No"),(N98))))</formula>
    </cfRule>
    <cfRule type="containsText" dxfId="734" priority="306" operator="containsText" text="Full">
      <formula>NOT(ISERROR(SEARCH(("Full"),(N98))))</formula>
    </cfRule>
  </conditionalFormatting>
  <conditionalFormatting sqref="O2">
    <cfRule type="containsText" dxfId="733" priority="4" operator="containsText" text="No">
      <formula>NOT(ISERROR(SEARCH(("No"),(O2))))</formula>
    </cfRule>
    <cfRule type="containsText" dxfId="732" priority="5" operator="containsText" text="Partial">
      <formula>NOT(ISERROR(SEARCH(("Partial"),(O2))))</formula>
    </cfRule>
    <cfRule type="containsText" dxfId="731" priority="6" operator="containsText" text="Full">
      <formula>NOT(ISERROR(SEARCH(("Full"),(O2))))</formula>
    </cfRule>
  </conditionalFormatting>
  <conditionalFormatting sqref="O4:O6 AD4:AD6 O8:O11 AD8:AD11 O15 AD15 O17:O25 N34:O34">
    <cfRule type="containsText" dxfId="730" priority="91" operator="containsText" text="No">
      <formula>NOT(ISERROR(SEARCH(("No"),(N4))))</formula>
    </cfRule>
    <cfRule type="containsText" dxfId="729" priority="93" operator="containsText" text="Full">
      <formula>NOT(ISERROR(SEARCH(("Full"),(N4))))</formula>
    </cfRule>
    <cfRule type="containsText" dxfId="728" priority="92" operator="containsText" text="Partial">
      <formula>NOT(ISERROR(SEARCH(("Partial"),(N4))))</formula>
    </cfRule>
  </conditionalFormatting>
  <conditionalFormatting sqref="O29:O30">
    <cfRule type="containsText" dxfId="727" priority="94" operator="containsText" text="No">
      <formula>NOT(ISERROR(SEARCH(("No"),(O29))))</formula>
    </cfRule>
    <cfRule type="containsText" dxfId="726" priority="96" operator="containsText" text="Full">
      <formula>NOT(ISERROR(SEARCH(("Full"),(O29))))</formula>
    </cfRule>
    <cfRule type="containsText" dxfId="725" priority="95" operator="containsText" text="Partial">
      <formula>NOT(ISERROR(SEARCH(("Partial"),(O29))))</formula>
    </cfRule>
  </conditionalFormatting>
  <conditionalFormatting sqref="O114:O118">
    <cfRule type="containsText" dxfId="724" priority="90" operator="containsText" text="Full">
      <formula>NOT(ISERROR(SEARCH(("Full"),(O114))))</formula>
    </cfRule>
    <cfRule type="containsText" dxfId="723" priority="88" operator="containsText" text="No">
      <formula>NOT(ISERROR(SEARCH(("No"),(O114))))</formula>
    </cfRule>
    <cfRule type="containsText" dxfId="722" priority="89" operator="containsText" text="Partial">
      <formula>NOT(ISERROR(SEARCH(("Partial"),(O114))))</formula>
    </cfRule>
  </conditionalFormatting>
  <conditionalFormatting sqref="O124:O126">
    <cfRule type="containsText" dxfId="721" priority="83" operator="containsText" text="Partial">
      <formula>NOT(ISERROR(SEARCH(("Partial"),(O124))))</formula>
    </cfRule>
    <cfRule type="containsText" dxfId="720" priority="82" operator="containsText" text="No">
      <formula>NOT(ISERROR(SEARCH(("No"),(O124))))</formula>
    </cfRule>
    <cfRule type="containsText" dxfId="719" priority="84" operator="containsText" text="Full">
      <formula>NOT(ISERROR(SEARCH(("Full"),(O124))))</formula>
    </cfRule>
  </conditionalFormatting>
  <conditionalFormatting sqref="O131:O132">
    <cfRule type="containsText" dxfId="718" priority="81" operator="containsText" text="Full">
      <formula>NOT(ISERROR(SEARCH(("Full"),(O131))))</formula>
    </cfRule>
    <cfRule type="containsText" dxfId="717" priority="80" operator="containsText" text="Partial">
      <formula>NOT(ISERROR(SEARCH(("Partial"),(O131))))</formula>
    </cfRule>
    <cfRule type="containsText" dxfId="716" priority="79" operator="containsText" text="No">
      <formula>NOT(ISERROR(SEARCH(("No"),(O131))))</formula>
    </cfRule>
  </conditionalFormatting>
  <conditionalFormatting sqref="O134:O140">
    <cfRule type="containsText" dxfId="715" priority="72" operator="containsText" text="Full">
      <formula>NOT(ISERROR(SEARCH(("Full"),(O134))))</formula>
    </cfRule>
    <cfRule type="containsText" dxfId="714" priority="70" operator="containsText" text="No">
      <formula>NOT(ISERROR(SEARCH(("No"),(O134))))</formula>
    </cfRule>
    <cfRule type="containsText" dxfId="713" priority="71" operator="containsText" text="Partial">
      <formula>NOT(ISERROR(SEARCH(("Partial"),(O134))))</formula>
    </cfRule>
  </conditionalFormatting>
  <conditionalFormatting sqref="O138:O140">
    <cfRule type="containsText" dxfId="712" priority="78" operator="containsText" text="Full">
      <formula>NOT(ISERROR(SEARCH(("Full"),(O138))))</formula>
    </cfRule>
    <cfRule type="containsText" dxfId="711" priority="76" operator="containsText" text="No">
      <formula>NOT(ISERROR(SEARCH(("No"),(O138))))</formula>
    </cfRule>
    <cfRule type="containsText" dxfId="710" priority="77" operator="containsText" text="Partial">
      <formula>NOT(ISERROR(SEARCH(("Partial"),(O138))))</formula>
    </cfRule>
  </conditionalFormatting>
  <conditionalFormatting sqref="O142:O146 O148:O154 O156:O160">
    <cfRule type="containsText" dxfId="709" priority="63" operator="containsText" text="Full">
      <formula>NOT(ISERROR(SEARCH(("Full"),(O142))))</formula>
    </cfRule>
    <cfRule type="containsText" dxfId="708" priority="62" operator="containsText" text="Partial">
      <formula>NOT(ISERROR(SEARCH(("Partial"),(O142))))</formula>
    </cfRule>
  </conditionalFormatting>
  <conditionalFormatting sqref="O145:O146 O152:O154">
    <cfRule type="containsText" dxfId="707" priority="68" operator="containsText" text="Partial">
      <formula>NOT(ISERROR(SEARCH(("Partial"),(O145))))</formula>
    </cfRule>
    <cfRule type="containsText" dxfId="706" priority="67" operator="containsText" text="No">
      <formula>NOT(ISERROR(SEARCH(("No"),(O145))))</formula>
    </cfRule>
    <cfRule type="containsText" dxfId="705" priority="69" operator="containsText" text="Full">
      <formula>NOT(ISERROR(SEARCH(("Full"),(O145))))</formula>
    </cfRule>
  </conditionalFormatting>
  <conditionalFormatting sqref="O156:O160 O142:O146 O148:O154">
    <cfRule type="containsText" dxfId="704" priority="61" operator="containsText" text="No">
      <formula>NOT(ISERROR(SEARCH(("No"),(O142))))</formula>
    </cfRule>
  </conditionalFormatting>
  <conditionalFormatting sqref="O159:O160">
    <cfRule type="containsText" dxfId="703" priority="59" operator="containsText" text="Partial">
      <formula>NOT(ISERROR(SEARCH(("Partial"),(O159))))</formula>
    </cfRule>
    <cfRule type="containsText" dxfId="702" priority="60" operator="containsText" text="Full">
      <formula>NOT(ISERROR(SEARCH(("Full"),(O159))))</formula>
    </cfRule>
    <cfRule type="containsText" dxfId="701" priority="58" operator="containsText" text="No">
      <formula>NOT(ISERROR(SEARCH(("No"),(O159))))</formula>
    </cfRule>
  </conditionalFormatting>
  <conditionalFormatting sqref="O162:O168">
    <cfRule type="containsText" dxfId="700" priority="52" operator="containsText" text="No">
      <formula>NOT(ISERROR(SEARCH(("No"),(O162))))</formula>
    </cfRule>
    <cfRule type="containsText" dxfId="699" priority="54" operator="containsText" text="Full">
      <formula>NOT(ISERROR(SEARCH(("Full"),(O162))))</formula>
    </cfRule>
    <cfRule type="containsText" dxfId="698" priority="53" operator="containsText" text="Partial">
      <formula>NOT(ISERROR(SEARCH(("Partial"),(O162))))</formula>
    </cfRule>
  </conditionalFormatting>
  <conditionalFormatting sqref="O166:O168">
    <cfRule type="containsText" dxfId="697" priority="51" operator="containsText" text="Full">
      <formula>NOT(ISERROR(SEARCH(("Full"),(O166))))</formula>
    </cfRule>
    <cfRule type="containsText" dxfId="696" priority="50" operator="containsText" text="Partial">
      <formula>NOT(ISERROR(SEARCH(("Partial"),(O166))))</formula>
    </cfRule>
    <cfRule type="containsText" dxfId="695" priority="49" operator="containsText" text="No">
      <formula>NOT(ISERROR(SEARCH(("No"),(O166))))</formula>
    </cfRule>
  </conditionalFormatting>
  <conditionalFormatting sqref="O184:O190">
    <cfRule type="containsText" dxfId="694" priority="48" operator="containsText" text="Full">
      <formula>NOT(ISERROR(SEARCH(("Full"),(O184))))</formula>
    </cfRule>
    <cfRule type="containsText" dxfId="693" priority="47" operator="containsText" text="Partial">
      <formula>NOT(ISERROR(SEARCH(("Partial"),(O184))))</formula>
    </cfRule>
    <cfRule type="containsText" dxfId="692" priority="46" operator="containsText" text="No">
      <formula>NOT(ISERROR(SEARCH(("No"),(O184))))</formula>
    </cfRule>
  </conditionalFormatting>
  <conditionalFormatting sqref="O188:O190">
    <cfRule type="containsText" dxfId="691" priority="45" operator="containsText" text="Full">
      <formula>NOT(ISERROR(SEARCH(("Full"),(O188))))</formula>
    </cfRule>
    <cfRule type="containsText" dxfId="690" priority="43" operator="containsText" text="No">
      <formula>NOT(ISERROR(SEARCH(("No"),(O188))))</formula>
    </cfRule>
    <cfRule type="containsText" dxfId="689" priority="44" operator="containsText" text="Partial">
      <formula>NOT(ISERROR(SEARCH(("Partial"),(O188))))</formula>
    </cfRule>
  </conditionalFormatting>
  <conditionalFormatting sqref="O192:O198">
    <cfRule type="containsText" dxfId="688" priority="39" operator="containsText" text="Full">
      <formula>NOT(ISERROR(SEARCH(("Full"),(O192))))</formula>
    </cfRule>
    <cfRule type="containsText" dxfId="687" priority="38" operator="containsText" text="Partial">
      <formula>NOT(ISERROR(SEARCH(("Partial"),(O192))))</formula>
    </cfRule>
    <cfRule type="containsText" dxfId="686" priority="37" operator="containsText" text="No">
      <formula>NOT(ISERROR(SEARCH(("No"),(O192))))</formula>
    </cfRule>
  </conditionalFormatting>
  <conditionalFormatting sqref="O196:O198">
    <cfRule type="containsText" dxfId="685" priority="36" operator="containsText" text="Full">
      <formula>NOT(ISERROR(SEARCH(("Full"),(O196))))</formula>
    </cfRule>
    <cfRule type="containsText" dxfId="684" priority="34" operator="containsText" text="No">
      <formula>NOT(ISERROR(SEARCH(("No"),(O196))))</formula>
    </cfRule>
    <cfRule type="containsText" dxfId="683" priority="35" operator="containsText" text="Partial">
      <formula>NOT(ISERROR(SEARCH(("Partial"),(O196))))</formula>
    </cfRule>
  </conditionalFormatting>
  <conditionalFormatting sqref="AD17:AD81 N24:N25 N26:O43 O44 N45:O105 AD83:AD105 O108:O118 AD108:AD118 O120:O126 AD120:AD126 O128:O132 AD128:AD132 AD134:AD140 AD142:AD146 AD148:AD154 AD156:AD160 AD162:AD168 AD170:AD176 AD178:AD182 AD184:AD190 AD192:AD198">
    <cfRule type="containsText" dxfId="682" priority="102" operator="containsText" text="Full">
      <formula>NOT(ISERROR(SEARCH(("Full"),(N17))))</formula>
    </cfRule>
    <cfRule type="containsText" dxfId="681" priority="101" operator="containsText" text="Partial">
      <formula>NOT(ISERROR(SEARCH(("Partial"),(N17))))</formula>
    </cfRule>
  </conditionalFormatting>
  <conditionalFormatting sqref="AD166:AD168">
    <cfRule type="containsText" dxfId="680" priority="55" operator="containsText" text="No">
      <formula>NOT(ISERROR(SEARCH(("No"),(AD166))))</formula>
    </cfRule>
    <cfRule type="containsText" dxfId="679" priority="56" operator="containsText" text="Partial">
      <formula>NOT(ISERROR(SEARCH(("Partial"),(AD166))))</formula>
    </cfRule>
    <cfRule type="containsText" dxfId="678" priority="57" operator="containsText" text="Full">
      <formula>NOT(ISERROR(SEARCH(("Full"),(AD166))))</formula>
    </cfRule>
  </conditionalFormatting>
  <conditionalFormatting sqref="AD2:AE2">
    <cfRule type="containsText" dxfId="677" priority="2" operator="containsText" text="Partial">
      <formula>NOT(ISERROR(SEARCH(("Partial"),(AD2))))</formula>
    </cfRule>
    <cfRule type="containsText" dxfId="676" priority="3" operator="containsText" text="Full">
      <formula>NOT(ISERROR(SEARCH(("Full"),(AD2))))</formula>
    </cfRule>
    <cfRule type="containsText" dxfId="675" priority="1" operator="containsText" text="No">
      <formula>NOT(ISERROR(SEARCH(("No"),(AD2))))</formula>
    </cfRule>
  </conditionalFormatting>
  <hyperlinks>
    <hyperlink ref="AG213" r:id="rId1" xr:uid="{47BFBC09-03AC-4993-8123-10D284278C87}"/>
    <hyperlink ref="AG216" r:id="rId2" xr:uid="{BCECC409-1D4A-4970-8E3C-742E5582AD68}"/>
    <hyperlink ref="AG220" r:id="rId3" xr:uid="{211AFB79-446A-4C71-9354-F5AE7CEBF63C}"/>
    <hyperlink ref="AG240" r:id="rId4" xr:uid="{757F0A50-B7C1-461E-8458-3EFFEE828D90}"/>
    <hyperlink ref="AG250" r:id="rId5" xr:uid="{1FC36783-8088-4E5C-9340-E288AE6FC083}"/>
    <hyperlink ref="AG261" r:id="rId6" xr:uid="{1182E879-0A1A-4C46-AF6C-43F9B07BFB42}"/>
    <hyperlink ref="AG344" r:id="rId7" xr:uid="{B2115450-08A0-4F92-AB72-E783585D1359}"/>
    <hyperlink ref="AG369" r:id="rId8" xr:uid="{55FC2387-5104-4C11-B6EE-08D1386069B9}"/>
    <hyperlink ref="AG399" r:id="rId9" xr:uid="{2786D35F-6E60-4C8A-95C9-D28B442E8D6E}"/>
    <hyperlink ref="AG406" r:id="rId10" xr:uid="{CFAFB7A2-50E2-46D2-8374-1C32FCAB2230}"/>
    <hyperlink ref="AG411" r:id="rId11" xr:uid="{06844E39-8C26-462E-BC1A-15B27E66DE7F}"/>
    <hyperlink ref="AG433" r:id="rId12" xr:uid="{D852DD45-FD09-4025-BA9C-EE7756F6FE37}"/>
    <hyperlink ref="AG487" r:id="rId13" xr:uid="{2B3EDE00-117D-46B7-825B-18FD0574CAFF}"/>
    <hyperlink ref="AG499" r:id="rId14" xr:uid="{328F0A47-FC65-43A5-8275-E162D8665093}"/>
    <hyperlink ref="AG14" r:id="rId15" xr:uid="{1F5F5C61-5234-47D6-84CE-684437EB5209}"/>
    <hyperlink ref="AG18" r:id="rId16" xr:uid="{A106DC33-0D1B-4309-9151-CD45F5DDFD95}"/>
    <hyperlink ref="AG91" r:id="rId17" xr:uid="{B20E9E5F-383E-4537-A553-50DCA3BA50DB}"/>
    <hyperlink ref="AG87" r:id="rId18" xr:uid="{810AC5F5-B77E-4D38-954E-006549E82BBF}"/>
    <hyperlink ref="AG115" r:id="rId19" xr:uid="{F4A28C49-B74D-4858-88EF-56BF78B8BE27}"/>
    <hyperlink ref="AG109" r:id="rId20" xr:uid="{4368F8D1-0944-4FBE-894A-19B7DB5F2FA1}"/>
    <hyperlink ref="AG121" r:id="rId21" xr:uid="{F9A7AFFA-FC09-475C-B666-883AFC364C1A}"/>
    <hyperlink ref="AG125" r:id="rId22" xr:uid="{1377380E-D145-43B4-931B-88C9E586855C}"/>
    <hyperlink ref="AG135" r:id="rId23" xr:uid="{32754FB7-1B2D-482F-B538-39051399A2EE}"/>
    <hyperlink ref="AG139" r:id="rId24" xr:uid="{2D7A1D06-9DAF-4D34-A2D4-59BAE7FA2DE2}"/>
    <hyperlink ref="AG153" r:id="rId25" xr:uid="{14D9157E-3F9F-4C56-A1EA-71C315A7B31B}"/>
    <hyperlink ref="AG149" r:id="rId26" xr:uid="{8F751B70-A62A-41F2-B00F-F07F6441C601}"/>
    <hyperlink ref="AG163" r:id="rId27" xr:uid="{BDEBF0D5-BECE-4650-B7D4-4BAA5B4E52AB}"/>
    <hyperlink ref="AG167" r:id="rId28" xr:uid="{FA796FDA-A0C2-4247-BEBD-16D625FB4847}"/>
    <hyperlink ref="AG175" r:id="rId29" xr:uid="{A03EB7F8-2F0C-4A44-B004-3874C0FC52AA}"/>
    <hyperlink ref="AG171" r:id="rId30" xr:uid="{36CE8F26-267B-4C73-A829-861F74CFD63F}"/>
    <hyperlink ref="AG189" r:id="rId31" xr:uid="{AEC066F7-2F09-44A9-9802-805FA556616C}"/>
    <hyperlink ref="AG185" r:id="rId32" xr:uid="{8D8A008C-F925-4312-BBC4-5F2D39009BD7}"/>
    <hyperlink ref="AG193" r:id="rId33" xr:uid="{2A43C99E-8F37-4F9C-BA47-767040A20A26}"/>
    <hyperlink ref="AG197" r:id="rId34" xr:uid="{96F6E81D-18C0-4906-BEFC-A32D5415B1BE}"/>
    <hyperlink ref="AG117" r:id="rId35" xr:uid="{2F952ACF-1EE4-4945-8E8F-D5B623662543}"/>
    <hyperlink ref="AG116" r:id="rId36" xr:uid="{3232CD33-EBFB-4DCD-BB38-BF8DCA3B769B}"/>
    <hyperlink ref="AG110" r:id="rId37" xr:uid="{9D3DF82D-3FAF-4960-9124-43BF53D5E258}"/>
    <hyperlink ref="AG54" r:id="rId38" xr:uid="{9A4F172A-6AF1-4F0C-847F-68A327F3E526}"/>
    <hyperlink ref="AG60" r:id="rId39" xr:uid="{01A68113-1530-4C39-8D20-9709FABD8C78}"/>
    <hyperlink ref="AG61" r:id="rId40" xr:uid="{B9A9F0D0-D43E-4C12-B863-9E6046690C9B}"/>
    <hyperlink ref="AG62" r:id="rId41" xr:uid="{86548CDC-F270-44C1-A3F1-99A6C3C948C9}"/>
    <hyperlink ref="AG63" r:id="rId42" xr:uid="{E5FC431C-6B72-4987-B2CD-28E7D177F38F}"/>
    <hyperlink ref="AG64" r:id="rId43" xr:uid="{A7311B5C-AC44-433C-8DB5-32F0D3E2E857}"/>
    <hyperlink ref="AG66" r:id="rId44" xr:uid="{E0AE4557-D95C-4179-A77B-8090818C7698}"/>
    <hyperlink ref="AG67" r:id="rId45" xr:uid="{06AC64E6-2545-4702-AB3A-D50503744208}"/>
    <hyperlink ref="AG65" r:id="rId46" xr:uid="{7C3D7850-905D-480C-8A4B-FF96EAAC1501}"/>
    <hyperlink ref="AG68" r:id="rId47" xr:uid="{A8991606-F51C-49FA-98CD-57EE2BF4FB65}"/>
    <hyperlink ref="AG70" r:id="rId48" xr:uid="{E7E48CDE-8ED1-4BE6-A9CF-149D29F9D9A6}"/>
    <hyperlink ref="AG71" r:id="rId49" xr:uid="{B0AABC3B-8BB4-4128-BC4F-5739F3C96E7E}"/>
    <hyperlink ref="AG75" r:id="rId50" xr:uid="{3A24D672-8903-4A59-ADFF-D1C9B1CC4E64}"/>
    <hyperlink ref="AG82" r:id="rId51" xr:uid="{4C568196-B018-4905-8D15-8D939D7D9A0C}"/>
    <hyperlink ref="AG107" r:id="rId52" xr:uid="{2840C225-429C-4BF1-A4DF-8EE3BE29C2EA}"/>
    <hyperlink ref="AG113" r:id="rId53" xr:uid="{5A9F2068-ECDA-4193-A03A-B914CC336C81}"/>
    <hyperlink ref="AG74" r:id="rId54" xr:uid="{1BC72F34-2A09-4FC0-9B22-8838FA51D1F9}"/>
  </hyperlinks>
  <pageMargins left="0.7" right="0.7" top="0.75" bottom="0.75" header="0.3" footer="0.3"/>
  <pageSetup orientation="portrait" r:id="rId55"/>
  <legacy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8CBF-F6FE-4A3F-8993-C723A201DAAD}">
  <dimension ref="A1:AL449"/>
  <sheetViews>
    <sheetView zoomScale="60" zoomScaleNormal="60" workbookViewId="0">
      <pane ySplit="2" topLeftCell="A3" activePane="bottomLeft" state="frozen"/>
      <selection pane="bottomLeft" activeCell="Z4" sqref="Z4"/>
    </sheetView>
  </sheetViews>
  <sheetFormatPr defaultRowHeight="14.5"/>
  <cols>
    <col min="6" max="6" width="12" customWidth="1"/>
    <col min="7" max="7" width="12.7265625" customWidth="1"/>
    <col min="8" max="8" width="10.54296875" customWidth="1"/>
    <col min="16" max="16" width="9.7265625" customWidth="1"/>
    <col min="31" max="31" width="9.26953125" customWidth="1"/>
    <col min="32" max="32" width="9.26953125" style="251" customWidth="1"/>
    <col min="38" max="38" width="24.1796875" bestFit="1" customWidth="1"/>
  </cols>
  <sheetData>
    <row r="1" spans="1:38" ht="77.2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329</v>
      </c>
      <c r="G1" s="580" t="s">
        <v>328</v>
      </c>
      <c r="H1" s="2" t="s">
        <v>3</v>
      </c>
      <c r="I1" s="576" t="s">
        <v>4</v>
      </c>
      <c r="J1" s="577"/>
      <c r="K1" s="573" t="s">
        <v>5</v>
      </c>
      <c r="L1" s="574"/>
      <c r="M1" s="2" t="s">
        <v>1125</v>
      </c>
      <c r="N1" s="578" t="s">
        <v>7</v>
      </c>
      <c r="O1" s="579"/>
      <c r="P1" s="2" t="s">
        <v>8</v>
      </c>
      <c r="Q1" s="573" t="s">
        <v>9</v>
      </c>
      <c r="R1" s="574"/>
      <c r="S1" s="2" t="s">
        <v>10</v>
      </c>
      <c r="T1" s="573" t="s">
        <v>11</v>
      </c>
      <c r="U1" s="574"/>
      <c r="V1" s="3" t="s">
        <v>12</v>
      </c>
      <c r="W1" s="3" t="s">
        <v>13</v>
      </c>
      <c r="X1" s="575" t="s">
        <v>14</v>
      </c>
      <c r="Y1" s="574"/>
      <c r="Z1" s="577"/>
      <c r="AA1" s="576" t="s">
        <v>15</v>
      </c>
      <c r="AB1" s="574"/>
      <c r="AC1" s="577"/>
      <c r="AD1" s="576" t="s">
        <v>16</v>
      </c>
      <c r="AE1" s="686"/>
      <c r="AF1" s="728"/>
      <c r="AG1" s="249" t="s">
        <v>17</v>
      </c>
      <c r="AH1" s="329" t="s">
        <v>177</v>
      </c>
      <c r="AI1" s="329" t="s">
        <v>178</v>
      </c>
      <c r="AJ1" s="329" t="s">
        <v>279</v>
      </c>
      <c r="AK1" s="329" t="s">
        <v>278</v>
      </c>
      <c r="AL1" s="329" t="s">
        <v>282</v>
      </c>
    </row>
    <row r="2" spans="1:38" ht="21.5" customHeight="1">
      <c r="A2" s="592" t="s">
        <v>356</v>
      </c>
      <c r="B2" s="592" t="s">
        <v>357</v>
      </c>
      <c r="C2" s="592"/>
      <c r="D2" s="592"/>
      <c r="E2" s="593"/>
      <c r="F2" s="598"/>
      <c r="G2" s="598"/>
      <c r="H2" s="592" t="s">
        <v>362</v>
      </c>
      <c r="I2" s="592" t="s">
        <v>359</v>
      </c>
      <c r="J2" s="592" t="s">
        <v>360</v>
      </c>
      <c r="K2" s="592" t="s">
        <v>359</v>
      </c>
      <c r="L2" s="592" t="s">
        <v>360</v>
      </c>
      <c r="M2" s="592" t="s">
        <v>361</v>
      </c>
      <c r="N2" s="592" t="s">
        <v>362</v>
      </c>
      <c r="O2" s="592" t="s">
        <v>363</v>
      </c>
      <c r="P2" s="593" t="s">
        <v>371</v>
      </c>
      <c r="Q2" s="592" t="s">
        <v>359</v>
      </c>
      <c r="R2" s="592" t="s">
        <v>360</v>
      </c>
      <c r="S2" s="593" t="s">
        <v>363</v>
      </c>
      <c r="T2" s="592" t="s">
        <v>359</v>
      </c>
      <c r="U2" s="592" t="s">
        <v>360</v>
      </c>
      <c r="V2" s="593" t="s">
        <v>364</v>
      </c>
      <c r="W2" s="592" t="s">
        <v>365</v>
      </c>
      <c r="X2" s="592" t="s">
        <v>362</v>
      </c>
      <c r="Y2" s="592" t="s">
        <v>366</v>
      </c>
      <c r="Z2" s="592" t="s">
        <v>371</v>
      </c>
      <c r="AA2" s="592" t="s">
        <v>362</v>
      </c>
      <c r="AB2" s="592" t="s">
        <v>366</v>
      </c>
      <c r="AC2" s="592" t="s">
        <v>371</v>
      </c>
      <c r="AD2" s="592" t="s">
        <v>1130</v>
      </c>
      <c r="AE2" s="594" t="s">
        <v>368</v>
      </c>
      <c r="AF2" s="595" t="s">
        <v>371</v>
      </c>
      <c r="AG2" s="595" t="s">
        <v>369</v>
      </c>
      <c r="AH2" s="595" t="s">
        <v>370</v>
      </c>
      <c r="AI2" s="592" t="s">
        <v>362</v>
      </c>
      <c r="AJ2" s="596"/>
      <c r="AK2" s="596"/>
      <c r="AL2" s="597" t="s">
        <v>371</v>
      </c>
    </row>
    <row r="3" spans="1:38">
      <c r="A3" s="589">
        <v>1</v>
      </c>
      <c r="B3" s="589" t="s">
        <v>336</v>
      </c>
    </row>
    <row r="4" spans="1:38" s="198" customFormat="1">
      <c r="A4" s="210"/>
      <c r="B4" s="211"/>
      <c r="C4" s="238" t="s">
        <v>332</v>
      </c>
      <c r="D4" s="213" t="s">
        <v>19</v>
      </c>
      <c r="E4" s="214" t="s">
        <v>20</v>
      </c>
      <c r="F4" s="331">
        <v>38.051335999999999</v>
      </c>
      <c r="G4" s="331">
        <v>23.832014999999998</v>
      </c>
      <c r="H4" s="216" t="s">
        <v>22</v>
      </c>
      <c r="I4" s="219">
        <v>2</v>
      </c>
      <c r="J4" s="217"/>
      <c r="K4" s="219">
        <v>0</v>
      </c>
      <c r="L4" s="211"/>
      <c r="M4" s="219">
        <v>90</v>
      </c>
      <c r="N4" s="219" t="s">
        <v>22</v>
      </c>
      <c r="O4" s="219">
        <v>1</v>
      </c>
      <c r="P4" s="219" t="s">
        <v>21</v>
      </c>
      <c r="Q4" s="219">
        <v>0</v>
      </c>
      <c r="R4" s="211"/>
      <c r="S4" s="219">
        <v>0</v>
      </c>
      <c r="T4" s="219">
        <v>0</v>
      </c>
      <c r="U4" s="211"/>
      <c r="V4" s="219" t="s">
        <v>21</v>
      </c>
      <c r="W4" s="220" t="s">
        <v>21</v>
      </c>
      <c r="X4" s="219" t="s">
        <v>22</v>
      </c>
      <c r="Y4" s="219" t="s">
        <v>22</v>
      </c>
      <c r="Z4" s="772" t="s">
        <v>22</v>
      </c>
      <c r="AA4" s="219" t="s">
        <v>22</v>
      </c>
      <c r="AB4" s="267" t="s">
        <v>22</v>
      </c>
      <c r="AC4" s="729" t="s">
        <v>22</v>
      </c>
      <c r="AD4" s="219" t="s">
        <v>21</v>
      </c>
      <c r="AE4" s="267" t="s">
        <v>21</v>
      </c>
      <c r="AF4" s="729" t="s">
        <v>21</v>
      </c>
      <c r="AG4" s="221"/>
      <c r="AH4" s="333" t="s">
        <v>181</v>
      </c>
      <c r="AJ4" s="407"/>
      <c r="AK4" s="407"/>
      <c r="AL4" s="236" t="s">
        <v>21</v>
      </c>
    </row>
    <row r="5" spans="1:38" s="198" customFormat="1" ht="15.75" customHeight="1">
      <c r="A5" s="200"/>
      <c r="B5" s="201"/>
      <c r="C5" s="202" t="s">
        <v>333</v>
      </c>
      <c r="D5" s="203" t="s">
        <v>19</v>
      </c>
      <c r="E5" s="204" t="s">
        <v>27</v>
      </c>
      <c r="F5" s="201">
        <v>38.05133</v>
      </c>
      <c r="G5" s="201">
        <v>23.832129999999999</v>
      </c>
      <c r="H5" s="205" t="s">
        <v>22</v>
      </c>
      <c r="I5" s="207">
        <v>2</v>
      </c>
      <c r="J5" s="206"/>
      <c r="K5" s="207">
        <v>0</v>
      </c>
      <c r="L5" s="201"/>
      <c r="M5" s="207">
        <v>160</v>
      </c>
      <c r="N5" s="207" t="s">
        <v>22</v>
      </c>
      <c r="O5" s="207">
        <v>1</v>
      </c>
      <c r="P5" s="207" t="s">
        <v>22</v>
      </c>
      <c r="Q5" s="207">
        <v>2</v>
      </c>
      <c r="R5" s="201"/>
      <c r="S5" s="201">
        <v>0</v>
      </c>
      <c r="T5" s="201">
        <v>0</v>
      </c>
      <c r="U5" s="201"/>
      <c r="V5" s="207" t="s">
        <v>21</v>
      </c>
      <c r="W5" s="209" t="s">
        <v>21</v>
      </c>
      <c r="X5" s="207" t="s">
        <v>22</v>
      </c>
      <c r="Y5" s="207" t="s">
        <v>22</v>
      </c>
      <c r="Z5" s="772" t="s">
        <v>22</v>
      </c>
      <c r="AA5" s="207" t="s">
        <v>21</v>
      </c>
      <c r="AB5" s="207" t="s">
        <v>21</v>
      </c>
      <c r="AC5" s="776" t="s">
        <v>21</v>
      </c>
      <c r="AD5" s="201" t="s">
        <v>21</v>
      </c>
      <c r="AE5" s="690" t="s">
        <v>21</v>
      </c>
      <c r="AF5" s="730" t="s">
        <v>21</v>
      </c>
      <c r="AG5" s="221"/>
      <c r="AH5" s="330" t="s">
        <v>181</v>
      </c>
      <c r="AI5" s="199"/>
      <c r="AJ5" s="407"/>
      <c r="AK5" s="407"/>
      <c r="AL5" s="236" t="s">
        <v>21</v>
      </c>
    </row>
    <row r="7" spans="1:38">
      <c r="A7" s="589">
        <v>2</v>
      </c>
      <c r="B7" s="589" t="s">
        <v>337</v>
      </c>
    </row>
    <row r="8" spans="1:38" s="198" customFormat="1" ht="15.5" customHeight="1">
      <c r="A8" s="210"/>
      <c r="B8" s="211"/>
      <c r="C8" s="220" t="s">
        <v>334</v>
      </c>
      <c r="D8" s="213" t="s">
        <v>19</v>
      </c>
      <c r="E8" s="214" t="s">
        <v>25</v>
      </c>
      <c r="F8" s="211">
        <v>38.052145000000003</v>
      </c>
      <c r="G8" s="211">
        <v>23.83239</v>
      </c>
      <c r="H8" s="220" t="s">
        <v>22</v>
      </c>
      <c r="I8" s="219">
        <v>2</v>
      </c>
      <c r="J8" s="211"/>
      <c r="K8" s="219">
        <v>0</v>
      </c>
      <c r="L8" s="211"/>
      <c r="M8" s="219">
        <v>220</v>
      </c>
      <c r="N8" s="220" t="s">
        <v>21</v>
      </c>
      <c r="O8" s="219">
        <v>1</v>
      </c>
      <c r="P8" s="207" t="s">
        <v>22</v>
      </c>
      <c r="Q8" s="219">
        <v>2</v>
      </c>
      <c r="R8" s="211"/>
      <c r="S8" s="219">
        <v>0</v>
      </c>
      <c r="T8" s="219">
        <v>0</v>
      </c>
      <c r="U8" s="211"/>
      <c r="V8" s="219" t="s">
        <v>21</v>
      </c>
      <c r="W8" s="220" t="s">
        <v>21</v>
      </c>
      <c r="X8" s="219" t="s">
        <v>21</v>
      </c>
      <c r="Y8" s="219" t="s">
        <v>21</v>
      </c>
      <c r="Z8" s="772" t="s">
        <v>21</v>
      </c>
      <c r="AA8" s="207" t="s">
        <v>21</v>
      </c>
      <c r="AB8" s="207" t="s">
        <v>21</v>
      </c>
      <c r="AC8" s="776" t="s">
        <v>21</v>
      </c>
      <c r="AD8" s="219" t="s">
        <v>21</v>
      </c>
      <c r="AE8" s="267" t="s">
        <v>21</v>
      </c>
      <c r="AF8" s="729" t="s">
        <v>21</v>
      </c>
      <c r="AG8" s="221"/>
      <c r="AH8" s="333" t="s">
        <v>181</v>
      </c>
      <c r="AJ8" s="492" t="s">
        <v>238</v>
      </c>
      <c r="AK8" s="407"/>
      <c r="AL8" s="236" t="s">
        <v>22</v>
      </c>
    </row>
    <row r="9" spans="1:38" s="198" customFormat="1" ht="15.75" customHeight="1">
      <c r="A9" s="200"/>
      <c r="B9" s="201"/>
      <c r="C9" s="208" t="s">
        <v>335</v>
      </c>
      <c r="D9" s="203" t="s">
        <v>19</v>
      </c>
      <c r="E9" s="204" t="s">
        <v>27</v>
      </c>
      <c r="F9" s="201">
        <v>38.052118</v>
      </c>
      <c r="G9" s="201">
        <v>23.832498000000001</v>
      </c>
      <c r="H9" s="207" t="s">
        <v>22</v>
      </c>
      <c r="I9" s="207"/>
      <c r="J9" s="201"/>
      <c r="K9" s="207"/>
      <c r="L9" s="201"/>
      <c r="M9" s="201">
        <v>180</v>
      </c>
      <c r="N9" s="208" t="s">
        <v>21</v>
      </c>
      <c r="O9" s="207">
        <v>0</v>
      </c>
      <c r="P9" s="207" t="s">
        <v>22</v>
      </c>
      <c r="Q9" s="201">
        <v>2</v>
      </c>
      <c r="R9" s="201"/>
      <c r="S9" s="201">
        <v>0</v>
      </c>
      <c r="T9" s="201">
        <v>0</v>
      </c>
      <c r="U9" s="201"/>
      <c r="V9" s="209" t="s">
        <v>21</v>
      </c>
      <c r="W9" s="209" t="s">
        <v>21</v>
      </c>
      <c r="X9" s="207" t="s">
        <v>22</v>
      </c>
      <c r="Y9" s="207" t="s">
        <v>22</v>
      </c>
      <c r="Z9" s="772" t="s">
        <v>22</v>
      </c>
      <c r="AA9" s="207" t="s">
        <v>21</v>
      </c>
      <c r="AB9" s="207" t="s">
        <v>21</v>
      </c>
      <c r="AC9" s="776" t="s">
        <v>21</v>
      </c>
      <c r="AD9" s="201" t="s">
        <v>21</v>
      </c>
      <c r="AE9" s="690" t="s">
        <v>21</v>
      </c>
      <c r="AF9" s="730" t="s">
        <v>21</v>
      </c>
      <c r="AG9" s="221"/>
      <c r="AH9" s="330" t="s">
        <v>181</v>
      </c>
      <c r="AI9" s="199"/>
      <c r="AJ9" s="407"/>
      <c r="AK9" s="407"/>
      <c r="AL9" s="482" t="s">
        <v>22</v>
      </c>
    </row>
    <row r="10" spans="1:38" s="198" customFormat="1" ht="15.75" customHeight="1">
      <c r="A10" s="200"/>
      <c r="B10" s="201"/>
      <c r="C10" s="202" t="s">
        <v>339</v>
      </c>
      <c r="D10" s="203" t="s">
        <v>19</v>
      </c>
      <c r="E10" s="204" t="s">
        <v>27</v>
      </c>
      <c r="F10" s="201">
        <v>38.052064999999999</v>
      </c>
      <c r="G10" s="201">
        <v>23.83248</v>
      </c>
      <c r="H10" s="205" t="s">
        <v>22</v>
      </c>
      <c r="I10" s="207">
        <v>2</v>
      </c>
      <c r="J10" s="206"/>
      <c r="K10" s="207">
        <v>0</v>
      </c>
      <c r="L10" s="201"/>
      <c r="M10" s="201">
        <v>180</v>
      </c>
      <c r="N10" s="207" t="s">
        <v>21</v>
      </c>
      <c r="O10" s="207">
        <v>0</v>
      </c>
      <c r="P10" s="207" t="s">
        <v>22</v>
      </c>
      <c r="Q10" s="201">
        <v>2</v>
      </c>
      <c r="R10" s="201"/>
      <c r="S10" s="201">
        <v>0</v>
      </c>
      <c r="T10" s="201">
        <v>0</v>
      </c>
      <c r="U10" s="201"/>
      <c r="V10" s="201" t="s">
        <v>21</v>
      </c>
      <c r="W10" s="209" t="s">
        <v>22</v>
      </c>
      <c r="X10" s="207" t="s">
        <v>21</v>
      </c>
      <c r="Y10" s="219" t="s">
        <v>21</v>
      </c>
      <c r="Z10" s="772" t="s">
        <v>21</v>
      </c>
      <c r="AA10" s="219" t="s">
        <v>22</v>
      </c>
      <c r="AB10" s="207" t="s">
        <v>22</v>
      </c>
      <c r="AC10" s="729" t="s">
        <v>22</v>
      </c>
      <c r="AD10" s="208" t="s">
        <v>21</v>
      </c>
      <c r="AE10" s="271" t="s">
        <v>21</v>
      </c>
      <c r="AF10" s="730" t="s">
        <v>21</v>
      </c>
      <c r="AG10" s="221"/>
      <c r="AH10" s="330" t="s">
        <v>181</v>
      </c>
      <c r="AI10" s="199"/>
      <c r="AJ10" s="407"/>
      <c r="AK10" s="407"/>
      <c r="AL10" s="236" t="s">
        <v>21</v>
      </c>
    </row>
    <row r="11" spans="1:38" s="198" customFormat="1" ht="15.75" customHeight="1">
      <c r="A11" s="210"/>
      <c r="B11" s="211"/>
      <c r="C11" s="220" t="s">
        <v>340</v>
      </c>
      <c r="D11" s="213" t="s">
        <v>19</v>
      </c>
      <c r="E11" s="214" t="s">
        <v>25</v>
      </c>
      <c r="F11" s="211">
        <v>38.052078999999999</v>
      </c>
      <c r="G11" s="211">
        <v>23.832356999999998</v>
      </c>
      <c r="H11" s="219" t="s">
        <v>22</v>
      </c>
      <c r="I11" s="219">
        <v>2</v>
      </c>
      <c r="J11" s="211"/>
      <c r="K11" s="219">
        <v>0</v>
      </c>
      <c r="L11" s="211"/>
      <c r="M11" s="219">
        <v>220</v>
      </c>
      <c r="N11" s="220" t="s">
        <v>21</v>
      </c>
      <c r="O11" s="219">
        <v>0</v>
      </c>
      <c r="P11" s="207" t="s">
        <v>22</v>
      </c>
      <c r="Q11" s="219">
        <v>2</v>
      </c>
      <c r="R11" s="211"/>
      <c r="S11" s="219">
        <v>0</v>
      </c>
      <c r="T11" s="219">
        <v>0</v>
      </c>
      <c r="U11" s="211"/>
      <c r="V11" s="220" t="s">
        <v>21</v>
      </c>
      <c r="W11" s="219" t="s">
        <v>21</v>
      </c>
      <c r="X11" s="220" t="s">
        <v>22</v>
      </c>
      <c r="Y11" s="220" t="s">
        <v>22</v>
      </c>
      <c r="Z11" s="772" t="s">
        <v>22</v>
      </c>
      <c r="AA11" s="219" t="s">
        <v>22</v>
      </c>
      <c r="AB11" s="220" t="s">
        <v>22</v>
      </c>
      <c r="AC11" s="729" t="s">
        <v>22</v>
      </c>
      <c r="AD11" s="220" t="s">
        <v>21</v>
      </c>
      <c r="AE11" s="268" t="s">
        <v>21</v>
      </c>
      <c r="AF11" s="730" t="s">
        <v>21</v>
      </c>
      <c r="AG11" s="221"/>
      <c r="AH11" s="333" t="s">
        <v>181</v>
      </c>
      <c r="AJ11" s="407"/>
      <c r="AK11" s="407"/>
      <c r="AL11" s="236" t="s">
        <v>21</v>
      </c>
    </row>
    <row r="12" spans="1:38">
      <c r="A12" s="44"/>
      <c r="B12" s="45"/>
      <c r="C12" s="403" t="s">
        <v>341</v>
      </c>
      <c r="D12" s="47" t="s">
        <v>19</v>
      </c>
      <c r="E12" s="48" t="s">
        <v>20</v>
      </c>
      <c r="F12" s="49">
        <v>38.052115219857299</v>
      </c>
      <c r="G12" s="49">
        <v>23.832498498697799</v>
      </c>
      <c r="H12" s="50" t="s">
        <v>22</v>
      </c>
      <c r="I12" s="52">
        <v>0</v>
      </c>
      <c r="J12" s="51"/>
      <c r="K12" s="52">
        <v>0</v>
      </c>
      <c r="L12" s="45"/>
      <c r="M12" s="52">
        <v>80</v>
      </c>
      <c r="N12" s="52" t="s">
        <v>21</v>
      </c>
      <c r="O12" s="52">
        <v>0</v>
      </c>
      <c r="P12" s="219" t="s">
        <v>21</v>
      </c>
      <c r="Q12" s="52">
        <v>0</v>
      </c>
      <c r="R12" s="52"/>
      <c r="S12" s="52">
        <v>1</v>
      </c>
      <c r="T12" s="52">
        <v>2</v>
      </c>
      <c r="U12" s="45"/>
      <c r="V12" s="52" t="s">
        <v>21</v>
      </c>
      <c r="W12" s="56" t="s">
        <v>21</v>
      </c>
      <c r="X12" s="52" t="s">
        <v>22</v>
      </c>
      <c r="Y12" s="52" t="s">
        <v>22</v>
      </c>
      <c r="Z12" s="772" t="s">
        <v>22</v>
      </c>
      <c r="AA12" s="219" t="s">
        <v>22</v>
      </c>
      <c r="AB12" s="52" t="s">
        <v>22</v>
      </c>
      <c r="AC12" s="729" t="s">
        <v>22</v>
      </c>
      <c r="AD12" s="52" t="s">
        <v>21</v>
      </c>
      <c r="AE12" s="55" t="s">
        <v>21</v>
      </c>
      <c r="AF12" s="730" t="s">
        <v>21</v>
      </c>
      <c r="AG12" s="313"/>
      <c r="AH12" s="333" t="s">
        <v>181</v>
      </c>
      <c r="AI12" s="198"/>
      <c r="AJ12" s="407"/>
      <c r="AK12" s="407"/>
      <c r="AL12" s="236" t="s">
        <v>21</v>
      </c>
    </row>
    <row r="13" spans="1:38" ht="15.75" customHeight="1">
      <c r="A13" s="58"/>
      <c r="B13" s="59"/>
      <c r="C13" s="78" t="s">
        <v>342</v>
      </c>
      <c r="D13" s="61" t="s">
        <v>19</v>
      </c>
      <c r="E13" s="67" t="s">
        <v>27</v>
      </c>
      <c r="F13" s="70">
        <v>38.052067419002299</v>
      </c>
      <c r="G13" s="70">
        <v>23.832489494480601</v>
      </c>
      <c r="H13" s="72" t="s">
        <v>22</v>
      </c>
      <c r="I13" s="409">
        <v>0</v>
      </c>
      <c r="J13" s="63"/>
      <c r="K13" s="52">
        <v>0</v>
      </c>
      <c r="L13" s="59"/>
      <c r="M13" s="59">
        <v>250</v>
      </c>
      <c r="N13" s="65" t="s">
        <v>21</v>
      </c>
      <c r="O13" s="65">
        <v>0</v>
      </c>
      <c r="P13" s="207" t="s">
        <v>22</v>
      </c>
      <c r="Q13" s="65">
        <v>2</v>
      </c>
      <c r="R13" s="65"/>
      <c r="S13" s="65">
        <v>0</v>
      </c>
      <c r="T13" s="65">
        <v>0</v>
      </c>
      <c r="U13" s="59"/>
      <c r="V13" s="59" t="s">
        <v>21</v>
      </c>
      <c r="W13" s="74" t="s">
        <v>22</v>
      </c>
      <c r="X13" s="219" t="s">
        <v>21</v>
      </c>
      <c r="Y13" s="219" t="s">
        <v>21</v>
      </c>
      <c r="Z13" s="772" t="s">
        <v>21</v>
      </c>
      <c r="AA13" s="207" t="s">
        <v>21</v>
      </c>
      <c r="AB13" s="207" t="s">
        <v>21</v>
      </c>
      <c r="AC13" s="776" t="s">
        <v>21</v>
      </c>
      <c r="AD13" s="73" t="s">
        <v>21</v>
      </c>
      <c r="AE13" s="427" t="s">
        <v>21</v>
      </c>
      <c r="AF13" s="730" t="s">
        <v>21</v>
      </c>
      <c r="AG13" s="313"/>
      <c r="AH13" s="333" t="s">
        <v>181</v>
      </c>
      <c r="AI13" s="198"/>
      <c r="AJ13" s="407"/>
      <c r="AK13" s="407"/>
      <c r="AL13" s="236" t="s">
        <v>21</v>
      </c>
    </row>
    <row r="15" spans="1:38">
      <c r="A15" s="590">
        <v>3</v>
      </c>
      <c r="B15" s="589" t="s">
        <v>330</v>
      </c>
    </row>
    <row r="16" spans="1:38" s="198" customFormat="1" ht="15.5" customHeight="1">
      <c r="A16" s="210"/>
      <c r="B16" s="211"/>
      <c r="C16" s="220" t="s">
        <v>343</v>
      </c>
      <c r="D16" s="213" t="s">
        <v>19</v>
      </c>
      <c r="E16" s="214" t="s">
        <v>25</v>
      </c>
      <c r="F16" s="211">
        <v>38.052827999999998</v>
      </c>
      <c r="G16" s="211">
        <v>23.832727999999999</v>
      </c>
      <c r="H16" s="216" t="s">
        <v>22</v>
      </c>
      <c r="I16" s="219">
        <v>2</v>
      </c>
      <c r="J16" s="211"/>
      <c r="K16" s="219">
        <v>0</v>
      </c>
      <c r="L16" s="211"/>
      <c r="M16" s="219">
        <v>270</v>
      </c>
      <c r="N16" s="220" t="s">
        <v>21</v>
      </c>
      <c r="O16" s="219">
        <v>1</v>
      </c>
      <c r="P16" s="207" t="s">
        <v>22</v>
      </c>
      <c r="Q16" s="219">
        <v>2</v>
      </c>
      <c r="R16" s="211"/>
      <c r="S16" s="219">
        <v>0</v>
      </c>
      <c r="T16" s="219">
        <v>0</v>
      </c>
      <c r="U16" s="211"/>
      <c r="V16" s="219" t="s">
        <v>21</v>
      </c>
      <c r="W16" s="219" t="s">
        <v>22</v>
      </c>
      <c r="X16" s="219" t="s">
        <v>22</v>
      </c>
      <c r="Y16" s="219" t="s">
        <v>22</v>
      </c>
      <c r="Z16" s="772" t="s">
        <v>22</v>
      </c>
      <c r="AA16" s="207" t="s">
        <v>21</v>
      </c>
      <c r="AB16" s="207" t="s">
        <v>21</v>
      </c>
      <c r="AC16" s="776" t="s">
        <v>21</v>
      </c>
      <c r="AD16" s="219" t="s">
        <v>21</v>
      </c>
      <c r="AE16" s="267" t="s">
        <v>21</v>
      </c>
      <c r="AF16" s="730" t="s">
        <v>21</v>
      </c>
      <c r="AG16" s="221"/>
      <c r="AH16" s="333" t="s">
        <v>181</v>
      </c>
      <c r="AJ16" s="407"/>
      <c r="AK16" s="407"/>
      <c r="AL16" s="236" t="s">
        <v>21</v>
      </c>
    </row>
    <row r="17" spans="1:38" s="198" customFormat="1" ht="15.75" customHeight="1">
      <c r="A17" s="200"/>
      <c r="B17" s="201"/>
      <c r="C17" s="208" t="s">
        <v>344</v>
      </c>
      <c r="D17" s="203" t="s">
        <v>19</v>
      </c>
      <c r="E17" s="204" t="s">
        <v>27</v>
      </c>
      <c r="F17" s="201">
        <v>38.052791999999997</v>
      </c>
      <c r="G17" s="201">
        <v>23.832833999999998</v>
      </c>
      <c r="H17" s="216" t="s">
        <v>22</v>
      </c>
      <c r="I17" s="207">
        <v>2</v>
      </c>
      <c r="J17" s="206"/>
      <c r="K17" s="207">
        <v>0</v>
      </c>
      <c r="L17" s="201"/>
      <c r="M17" s="201">
        <v>200</v>
      </c>
      <c r="N17" s="208" t="s">
        <v>22</v>
      </c>
      <c r="O17" s="207">
        <v>1</v>
      </c>
      <c r="P17" s="207" t="s">
        <v>22</v>
      </c>
      <c r="Q17" s="201">
        <v>2</v>
      </c>
      <c r="R17" s="201"/>
      <c r="S17" s="201">
        <v>0</v>
      </c>
      <c r="T17" s="201">
        <v>0</v>
      </c>
      <c r="U17" s="201"/>
      <c r="V17" s="201" t="s">
        <v>21</v>
      </c>
      <c r="W17" s="209" t="s">
        <v>22</v>
      </c>
      <c r="X17" s="201" t="s">
        <v>22</v>
      </c>
      <c r="Y17" s="201" t="s">
        <v>22</v>
      </c>
      <c r="Z17" s="772" t="s">
        <v>22</v>
      </c>
      <c r="AA17" s="207" t="s">
        <v>21</v>
      </c>
      <c r="AB17" s="207" t="s">
        <v>21</v>
      </c>
      <c r="AC17" s="776" t="s">
        <v>21</v>
      </c>
      <c r="AD17" s="208" t="s">
        <v>21</v>
      </c>
      <c r="AE17" s="271" t="s">
        <v>21</v>
      </c>
      <c r="AF17" s="730" t="s">
        <v>21</v>
      </c>
      <c r="AG17" s="221"/>
      <c r="AH17" s="330" t="s">
        <v>181</v>
      </c>
      <c r="AI17" s="199"/>
      <c r="AJ17" s="407"/>
      <c r="AK17" s="407"/>
      <c r="AL17" s="236" t="s">
        <v>21</v>
      </c>
    </row>
    <row r="18" spans="1:38" s="198" customFormat="1" ht="15.75" customHeight="1">
      <c r="A18" s="200"/>
      <c r="B18" s="201"/>
      <c r="C18" s="208" t="s">
        <v>338</v>
      </c>
      <c r="D18" s="203" t="s">
        <v>19</v>
      </c>
      <c r="E18" s="204" t="s">
        <v>27</v>
      </c>
      <c r="F18" s="201">
        <v>38.052719000000003</v>
      </c>
      <c r="G18" s="201">
        <v>23.832785999999999</v>
      </c>
      <c r="H18" s="216" t="s">
        <v>22</v>
      </c>
      <c r="I18" s="207">
        <v>2</v>
      </c>
      <c r="J18" s="206"/>
      <c r="K18" s="207">
        <v>0</v>
      </c>
      <c r="L18" s="201"/>
      <c r="M18" s="201">
        <v>180</v>
      </c>
      <c r="N18" s="208" t="s">
        <v>22</v>
      </c>
      <c r="O18" s="207">
        <v>2</v>
      </c>
      <c r="P18" s="207" t="s">
        <v>22</v>
      </c>
      <c r="Q18" s="201">
        <v>2</v>
      </c>
      <c r="R18" s="201"/>
      <c r="S18" s="201">
        <v>0</v>
      </c>
      <c r="T18" s="201">
        <v>0</v>
      </c>
      <c r="U18" s="201"/>
      <c r="V18" s="209" t="s">
        <v>21</v>
      </c>
      <c r="W18" s="209" t="s">
        <v>22</v>
      </c>
      <c r="X18" s="208" t="s">
        <v>22</v>
      </c>
      <c r="Y18" s="208" t="s">
        <v>22</v>
      </c>
      <c r="Z18" s="772" t="s">
        <v>22</v>
      </c>
      <c r="AA18" s="207" t="s">
        <v>21</v>
      </c>
      <c r="AB18" s="207" t="s">
        <v>21</v>
      </c>
      <c r="AC18" s="776" t="s">
        <v>21</v>
      </c>
      <c r="AD18" s="208" t="s">
        <v>21</v>
      </c>
      <c r="AE18" s="271" t="s">
        <v>21</v>
      </c>
      <c r="AF18" s="730" t="s">
        <v>21</v>
      </c>
      <c r="AG18" s="221"/>
      <c r="AH18" s="330" t="s">
        <v>181</v>
      </c>
      <c r="AI18" s="199"/>
      <c r="AJ18" s="407"/>
      <c r="AK18" s="407"/>
      <c r="AL18" s="236" t="s">
        <v>21</v>
      </c>
    </row>
    <row r="19" spans="1:38" s="198" customFormat="1" ht="15.75" customHeight="1">
      <c r="A19" s="210"/>
      <c r="B19" s="211"/>
      <c r="C19" s="220" t="s">
        <v>345</v>
      </c>
      <c r="D19" s="213" t="s">
        <v>19</v>
      </c>
      <c r="E19" s="214" t="s">
        <v>25</v>
      </c>
      <c r="F19" s="211">
        <v>38.052773000000002</v>
      </c>
      <c r="G19" s="211">
        <v>23.832685000000001</v>
      </c>
      <c r="H19" s="216" t="s">
        <v>22</v>
      </c>
      <c r="I19" s="219">
        <v>2</v>
      </c>
      <c r="J19" s="211"/>
      <c r="K19" s="219">
        <v>0</v>
      </c>
      <c r="L19" s="211"/>
      <c r="M19" s="219">
        <v>270</v>
      </c>
      <c r="N19" s="220" t="s">
        <v>21</v>
      </c>
      <c r="O19" s="219">
        <v>0</v>
      </c>
      <c r="P19" s="207" t="s">
        <v>22</v>
      </c>
      <c r="Q19" s="219">
        <v>2</v>
      </c>
      <c r="R19" s="211"/>
      <c r="S19" s="219">
        <v>0</v>
      </c>
      <c r="T19" s="219">
        <v>0</v>
      </c>
      <c r="U19" s="211"/>
      <c r="V19" s="220" t="s">
        <v>21</v>
      </c>
      <c r="W19" s="220" t="s">
        <v>21</v>
      </c>
      <c r="X19" s="220" t="s">
        <v>22</v>
      </c>
      <c r="Y19" s="220" t="s">
        <v>22</v>
      </c>
      <c r="Z19" s="772" t="s">
        <v>22</v>
      </c>
      <c r="AA19" s="207" t="s">
        <v>21</v>
      </c>
      <c r="AB19" s="207" t="s">
        <v>21</v>
      </c>
      <c r="AC19" s="776" t="s">
        <v>21</v>
      </c>
      <c r="AD19" s="220" t="s">
        <v>21</v>
      </c>
      <c r="AE19" s="268" t="s">
        <v>21</v>
      </c>
      <c r="AF19" s="730" t="s">
        <v>21</v>
      </c>
      <c r="AG19" s="221"/>
      <c r="AH19" s="333" t="s">
        <v>181</v>
      </c>
      <c r="AJ19" s="407"/>
      <c r="AK19" s="407"/>
      <c r="AL19" s="236" t="s">
        <v>21</v>
      </c>
    </row>
    <row r="20" spans="1:38" s="198" customFormat="1" ht="15.75" customHeight="1">
      <c r="A20" s="200"/>
      <c r="B20" s="201"/>
      <c r="C20" s="202" t="s">
        <v>346</v>
      </c>
      <c r="D20" s="229" t="s">
        <v>19</v>
      </c>
      <c r="E20" s="214" t="s">
        <v>25</v>
      </c>
      <c r="F20" s="201">
        <v>38.052803328232699</v>
      </c>
      <c r="G20" s="201">
        <v>23.832832838921099</v>
      </c>
      <c r="H20" s="216" t="s">
        <v>22</v>
      </c>
      <c r="I20" s="219">
        <v>0</v>
      </c>
      <c r="J20" s="217"/>
      <c r="K20" s="219">
        <v>0</v>
      </c>
      <c r="L20" s="211"/>
      <c r="M20" s="219">
        <v>150</v>
      </c>
      <c r="N20" s="219" t="s">
        <v>21</v>
      </c>
      <c r="O20" s="219">
        <v>0</v>
      </c>
      <c r="P20" s="207" t="s">
        <v>22</v>
      </c>
      <c r="Q20" s="219">
        <v>2</v>
      </c>
      <c r="R20" s="219"/>
      <c r="S20" s="219">
        <v>0</v>
      </c>
      <c r="T20" s="219">
        <v>0</v>
      </c>
      <c r="U20" s="211"/>
      <c r="V20" s="219" t="s">
        <v>21</v>
      </c>
      <c r="W20" s="220" t="s">
        <v>22</v>
      </c>
      <c r="X20" s="219" t="s">
        <v>22</v>
      </c>
      <c r="Y20" s="219" t="s">
        <v>22</v>
      </c>
      <c r="Z20" s="772" t="s">
        <v>22</v>
      </c>
      <c r="AA20" s="219" t="s">
        <v>22</v>
      </c>
      <c r="AB20" s="219" t="s">
        <v>22</v>
      </c>
      <c r="AC20" s="729" t="s">
        <v>22</v>
      </c>
      <c r="AD20" s="219" t="s">
        <v>21</v>
      </c>
      <c r="AE20" s="267" t="s">
        <v>21</v>
      </c>
      <c r="AF20" s="730" t="s">
        <v>21</v>
      </c>
      <c r="AG20" s="221"/>
      <c r="AH20" s="333" t="s">
        <v>181</v>
      </c>
    </row>
    <row r="21" spans="1:38" s="198" customFormat="1">
      <c r="A21" s="210"/>
      <c r="B21" s="211"/>
      <c r="C21" s="238" t="s">
        <v>347</v>
      </c>
      <c r="D21" s="212" t="s">
        <v>19</v>
      </c>
      <c r="E21" s="204" t="s">
        <v>27</v>
      </c>
      <c r="F21" s="215">
        <v>38.052725920465299</v>
      </c>
      <c r="G21" s="215">
        <v>23.832805015712101</v>
      </c>
      <c r="H21" s="216" t="s">
        <v>22</v>
      </c>
      <c r="I21" s="219">
        <v>0</v>
      </c>
      <c r="J21" s="217"/>
      <c r="K21" s="219">
        <v>0</v>
      </c>
      <c r="L21" s="211"/>
      <c r="M21" s="219">
        <v>300</v>
      </c>
      <c r="N21" s="219" t="s">
        <v>21</v>
      </c>
      <c r="O21" s="219">
        <v>0</v>
      </c>
      <c r="P21" s="207" t="s">
        <v>22</v>
      </c>
      <c r="Q21" s="219">
        <v>2</v>
      </c>
      <c r="R21" s="219"/>
      <c r="S21" s="219">
        <v>0</v>
      </c>
      <c r="T21" s="219">
        <v>0</v>
      </c>
      <c r="U21" s="211"/>
      <c r="V21" s="219" t="s">
        <v>21</v>
      </c>
      <c r="W21" s="220" t="s">
        <v>22</v>
      </c>
      <c r="X21" s="219" t="s">
        <v>21</v>
      </c>
      <c r="Y21" s="219" t="s">
        <v>21</v>
      </c>
      <c r="Z21" s="772" t="s">
        <v>21</v>
      </c>
      <c r="AA21" s="207" t="s">
        <v>21</v>
      </c>
      <c r="AB21" s="207" t="s">
        <v>21</v>
      </c>
      <c r="AC21" s="776" t="s">
        <v>21</v>
      </c>
      <c r="AD21" s="219" t="s">
        <v>21</v>
      </c>
      <c r="AE21" s="267" t="s">
        <v>21</v>
      </c>
      <c r="AF21" s="730" t="s">
        <v>21</v>
      </c>
      <c r="AG21" s="221"/>
      <c r="AH21" s="333" t="s">
        <v>181</v>
      </c>
      <c r="AJ21" s="407"/>
    </row>
    <row r="23" spans="1:38">
      <c r="A23" s="590">
        <v>4</v>
      </c>
      <c r="B23" s="589" t="s">
        <v>331</v>
      </c>
    </row>
    <row r="24" spans="1:38" s="198" customFormat="1" ht="15.75" customHeight="1">
      <c r="A24" s="210"/>
      <c r="B24" s="211"/>
      <c r="C24" s="220" t="s">
        <v>348</v>
      </c>
      <c r="D24" s="213" t="s">
        <v>19</v>
      </c>
      <c r="E24" s="214" t="s">
        <v>25</v>
      </c>
      <c r="F24" s="211">
        <v>38.053697</v>
      </c>
      <c r="G24" s="211">
        <v>23.833209</v>
      </c>
      <c r="H24" s="216" t="s">
        <v>22</v>
      </c>
      <c r="I24" s="219">
        <v>2</v>
      </c>
      <c r="J24" s="211"/>
      <c r="K24" s="219">
        <v>0</v>
      </c>
      <c r="L24" s="211"/>
      <c r="M24" s="219">
        <v>300</v>
      </c>
      <c r="N24" s="220" t="s">
        <v>21</v>
      </c>
      <c r="O24" s="219">
        <v>0</v>
      </c>
      <c r="P24" s="207" t="s">
        <v>22</v>
      </c>
      <c r="Q24" s="219">
        <v>2</v>
      </c>
      <c r="R24" s="211"/>
      <c r="S24" s="226">
        <v>0</v>
      </c>
      <c r="T24" s="226">
        <v>0</v>
      </c>
      <c r="U24" s="211"/>
      <c r="V24" s="220" t="s">
        <v>21</v>
      </c>
      <c r="W24" s="220" t="s">
        <v>22</v>
      </c>
      <c r="X24" s="220" t="s">
        <v>22</v>
      </c>
      <c r="Y24" s="220" t="s">
        <v>22</v>
      </c>
      <c r="Z24" s="772" t="s">
        <v>22</v>
      </c>
      <c r="AA24" s="207" t="s">
        <v>21</v>
      </c>
      <c r="AB24" s="207" t="s">
        <v>21</v>
      </c>
      <c r="AC24" s="776" t="s">
        <v>21</v>
      </c>
      <c r="AD24" s="220" t="s">
        <v>21</v>
      </c>
      <c r="AE24" s="268" t="s">
        <v>21</v>
      </c>
      <c r="AF24" s="730" t="s">
        <v>21</v>
      </c>
      <c r="AG24" s="221"/>
      <c r="AH24" s="333" t="s">
        <v>181</v>
      </c>
      <c r="AJ24" s="407"/>
      <c r="AK24" s="407"/>
      <c r="AL24" s="236" t="s">
        <v>21</v>
      </c>
    </row>
    <row r="25" spans="1:38" s="198" customFormat="1" ht="15.75" customHeight="1">
      <c r="A25" s="210"/>
      <c r="B25" s="211"/>
      <c r="C25" s="220" t="s">
        <v>349</v>
      </c>
      <c r="D25" s="213" t="s">
        <v>19</v>
      </c>
      <c r="E25" s="214" t="s">
        <v>25</v>
      </c>
      <c r="F25" s="211">
        <v>38.053750999999998</v>
      </c>
      <c r="G25" s="211">
        <v>23.833237</v>
      </c>
      <c r="H25" s="216" t="s">
        <v>22</v>
      </c>
      <c r="I25" s="219">
        <v>2</v>
      </c>
      <c r="J25" s="211"/>
      <c r="K25" s="219">
        <v>0</v>
      </c>
      <c r="L25" s="211"/>
      <c r="M25" s="219">
        <v>300</v>
      </c>
      <c r="N25" s="220" t="s">
        <v>21</v>
      </c>
      <c r="O25" s="219">
        <v>0</v>
      </c>
      <c r="P25" s="207" t="s">
        <v>22</v>
      </c>
      <c r="Q25" s="219">
        <v>2</v>
      </c>
      <c r="R25" s="211"/>
      <c r="S25" s="226">
        <v>0</v>
      </c>
      <c r="T25" s="226">
        <v>0</v>
      </c>
      <c r="U25" s="211"/>
      <c r="V25" s="219" t="s">
        <v>21</v>
      </c>
      <c r="W25" s="220" t="s">
        <v>22</v>
      </c>
      <c r="X25" s="219" t="s">
        <v>22</v>
      </c>
      <c r="Y25" s="219" t="s">
        <v>22</v>
      </c>
      <c r="Z25" s="772" t="s">
        <v>22</v>
      </c>
      <c r="AA25" s="207" t="s">
        <v>21</v>
      </c>
      <c r="AB25" s="207" t="s">
        <v>21</v>
      </c>
      <c r="AC25" s="776" t="s">
        <v>21</v>
      </c>
      <c r="AD25" s="220" t="s">
        <v>21</v>
      </c>
      <c r="AE25" s="268" t="s">
        <v>21</v>
      </c>
      <c r="AF25" s="730" t="s">
        <v>21</v>
      </c>
      <c r="AG25" s="221"/>
      <c r="AH25" s="333" t="s">
        <v>181</v>
      </c>
      <c r="AJ25" s="407"/>
      <c r="AK25" s="407"/>
      <c r="AL25" s="236" t="s">
        <v>21</v>
      </c>
    </row>
    <row r="27" spans="1:38">
      <c r="A27" s="590">
        <v>5</v>
      </c>
      <c r="B27" s="589" t="s">
        <v>350</v>
      </c>
    </row>
    <row r="28" spans="1:38" s="198" customFormat="1" ht="15.75" customHeight="1">
      <c r="A28" s="210"/>
      <c r="B28" s="211"/>
      <c r="C28" s="220" t="s">
        <v>351</v>
      </c>
      <c r="D28" s="223" t="s">
        <v>75</v>
      </c>
      <c r="E28" s="214" t="s">
        <v>25</v>
      </c>
      <c r="F28" s="211">
        <v>38.054226</v>
      </c>
      <c r="G28" s="211">
        <v>23.833511999999999</v>
      </c>
      <c r="H28" s="216" t="s">
        <v>22</v>
      </c>
      <c r="I28" s="219">
        <v>2</v>
      </c>
      <c r="J28" s="211"/>
      <c r="K28" s="219">
        <v>0</v>
      </c>
      <c r="L28" s="211"/>
      <c r="M28" s="219">
        <v>310</v>
      </c>
      <c r="N28" s="220" t="s">
        <v>21</v>
      </c>
      <c r="O28" s="219">
        <v>0</v>
      </c>
      <c r="P28" s="207" t="s">
        <v>22</v>
      </c>
      <c r="Q28" s="219">
        <v>2</v>
      </c>
      <c r="R28" s="211"/>
      <c r="S28" s="226">
        <v>0</v>
      </c>
      <c r="T28" s="226">
        <v>0</v>
      </c>
      <c r="U28" s="211"/>
      <c r="V28" s="220" t="s">
        <v>21</v>
      </c>
      <c r="W28" s="220" t="s">
        <v>22</v>
      </c>
      <c r="X28" s="220" t="s">
        <v>22</v>
      </c>
      <c r="Y28" s="220" t="s">
        <v>22</v>
      </c>
      <c r="Z28" s="772" t="s">
        <v>22</v>
      </c>
      <c r="AA28" s="207" t="s">
        <v>21</v>
      </c>
      <c r="AB28" s="207" t="s">
        <v>21</v>
      </c>
      <c r="AC28" s="776" t="s">
        <v>21</v>
      </c>
      <c r="AD28" s="220" t="s">
        <v>21</v>
      </c>
      <c r="AE28" s="268" t="s">
        <v>21</v>
      </c>
      <c r="AF28" s="730" t="s">
        <v>21</v>
      </c>
      <c r="AG28" s="221"/>
      <c r="AH28" s="333" t="s">
        <v>181</v>
      </c>
      <c r="AK28" s="407"/>
      <c r="AL28" s="236" t="s">
        <v>21</v>
      </c>
    </row>
    <row r="30" spans="1:38">
      <c r="A30" s="590">
        <v>6</v>
      </c>
      <c r="B30" s="589" t="s">
        <v>352</v>
      </c>
    </row>
    <row r="31" spans="1:38" s="198" customFormat="1" ht="15.75" customHeight="1">
      <c r="A31" s="210"/>
      <c r="B31" s="211"/>
      <c r="C31" s="220" t="s">
        <v>353</v>
      </c>
      <c r="D31" s="224" t="s">
        <v>372</v>
      </c>
      <c r="E31" s="214" t="s">
        <v>25</v>
      </c>
      <c r="F31" s="211">
        <v>38.054805000000002</v>
      </c>
      <c r="G31" s="211">
        <v>23.833805999999999</v>
      </c>
      <c r="H31" s="216" t="s">
        <v>22</v>
      </c>
      <c r="I31" s="219">
        <v>2</v>
      </c>
      <c r="J31" s="211"/>
      <c r="K31" s="219">
        <v>0</v>
      </c>
      <c r="L31" s="211"/>
      <c r="M31" s="219">
        <v>240</v>
      </c>
      <c r="N31" s="220" t="s">
        <v>21</v>
      </c>
      <c r="O31" s="219">
        <v>0</v>
      </c>
      <c r="P31" s="207" t="s">
        <v>22</v>
      </c>
      <c r="Q31" s="219">
        <v>2</v>
      </c>
      <c r="R31" s="211"/>
      <c r="S31" s="226">
        <v>0</v>
      </c>
      <c r="T31" s="226">
        <v>0</v>
      </c>
      <c r="U31" s="211"/>
      <c r="V31" s="219" t="s">
        <v>21</v>
      </c>
      <c r="W31" s="220" t="s">
        <v>21</v>
      </c>
      <c r="X31" s="219" t="s">
        <v>21</v>
      </c>
      <c r="Y31" s="219" t="s">
        <v>21</v>
      </c>
      <c r="Z31" s="772" t="s">
        <v>21</v>
      </c>
      <c r="AA31" s="207" t="s">
        <v>21</v>
      </c>
      <c r="AB31" s="207" t="s">
        <v>21</v>
      </c>
      <c r="AC31" s="776" t="s">
        <v>21</v>
      </c>
      <c r="AD31" s="220" t="s">
        <v>21</v>
      </c>
      <c r="AE31" s="268" t="s">
        <v>21</v>
      </c>
      <c r="AF31" s="730" t="s">
        <v>21</v>
      </c>
      <c r="AG31" s="221"/>
      <c r="AH31" s="333" t="s">
        <v>181</v>
      </c>
      <c r="AK31" s="407"/>
      <c r="AL31" s="236" t="s">
        <v>21</v>
      </c>
    </row>
    <row r="32" spans="1:38" s="198" customFormat="1" ht="15.65" customHeight="1">
      <c r="A32" s="200"/>
      <c r="B32" s="201"/>
      <c r="C32" s="208" t="s">
        <v>354</v>
      </c>
      <c r="D32" s="203" t="s">
        <v>19</v>
      </c>
      <c r="E32" s="204" t="s">
        <v>27</v>
      </c>
      <c r="F32" s="201">
        <v>38.054682999999997</v>
      </c>
      <c r="G32" s="201">
        <v>23.833901000000001</v>
      </c>
      <c r="H32" s="216" t="s">
        <v>22</v>
      </c>
      <c r="I32" s="207">
        <v>2</v>
      </c>
      <c r="J32" s="206"/>
      <c r="K32" s="207">
        <v>0</v>
      </c>
      <c r="L32" s="201"/>
      <c r="M32" s="201">
        <v>240</v>
      </c>
      <c r="N32" s="208" t="s">
        <v>22</v>
      </c>
      <c r="O32" s="207">
        <v>1</v>
      </c>
      <c r="P32" s="219" t="s">
        <v>21</v>
      </c>
      <c r="Q32" s="201">
        <v>0</v>
      </c>
      <c r="R32" s="201"/>
      <c r="S32" s="201">
        <v>0</v>
      </c>
      <c r="T32" s="201">
        <v>0</v>
      </c>
      <c r="U32" s="201"/>
      <c r="V32" s="209" t="s">
        <v>21</v>
      </c>
      <c r="W32" s="209" t="s">
        <v>21</v>
      </c>
      <c r="X32" s="208" t="s">
        <v>22</v>
      </c>
      <c r="Y32" s="208" t="s">
        <v>22</v>
      </c>
      <c r="Z32" s="772" t="s">
        <v>22</v>
      </c>
      <c r="AA32" s="207" t="s">
        <v>21</v>
      </c>
      <c r="AB32" s="207" t="s">
        <v>21</v>
      </c>
      <c r="AC32" s="776" t="s">
        <v>21</v>
      </c>
      <c r="AD32" s="208" t="s">
        <v>21</v>
      </c>
      <c r="AE32" s="271" t="s">
        <v>21</v>
      </c>
      <c r="AF32" s="730" t="s">
        <v>21</v>
      </c>
      <c r="AG32" s="221"/>
      <c r="AH32" s="330" t="s">
        <v>181</v>
      </c>
      <c r="AI32" s="199"/>
      <c r="AJ32" s="407"/>
      <c r="AK32" s="407"/>
      <c r="AL32" s="236" t="s">
        <v>21</v>
      </c>
    </row>
    <row r="33" spans="1:38" s="198" customFormat="1" ht="15.75" customHeight="1">
      <c r="A33" s="210"/>
      <c r="B33" s="211"/>
      <c r="C33" s="220" t="s">
        <v>355</v>
      </c>
      <c r="D33" s="223" t="s">
        <v>19</v>
      </c>
      <c r="E33" s="214" t="s">
        <v>25</v>
      </c>
      <c r="F33" s="211">
        <v>38.054741</v>
      </c>
      <c r="G33" s="211">
        <v>23.833787999999998</v>
      </c>
      <c r="H33" s="216" t="s">
        <v>22</v>
      </c>
      <c r="I33" s="219">
        <v>2</v>
      </c>
      <c r="J33" s="211"/>
      <c r="K33" s="219">
        <v>0</v>
      </c>
      <c r="L33" s="211"/>
      <c r="M33" s="219">
        <v>174</v>
      </c>
      <c r="N33" s="220" t="s">
        <v>22</v>
      </c>
      <c r="O33" s="219">
        <v>1</v>
      </c>
      <c r="P33" s="207" t="s">
        <v>22</v>
      </c>
      <c r="Q33" s="219">
        <v>2</v>
      </c>
      <c r="R33" s="211"/>
      <c r="S33" s="226">
        <v>0</v>
      </c>
      <c r="T33" s="226">
        <v>0</v>
      </c>
      <c r="U33" s="211"/>
      <c r="V33" s="220" t="s">
        <v>21</v>
      </c>
      <c r="W33" s="220" t="s">
        <v>21</v>
      </c>
      <c r="X33" s="220" t="s">
        <v>22</v>
      </c>
      <c r="Y33" s="220" t="s">
        <v>22</v>
      </c>
      <c r="Z33" s="772" t="s">
        <v>22</v>
      </c>
      <c r="AA33" s="219" t="s">
        <v>22</v>
      </c>
      <c r="AB33" s="220" t="s">
        <v>22</v>
      </c>
      <c r="AC33" s="729" t="s">
        <v>22</v>
      </c>
      <c r="AD33" s="220" t="s">
        <v>21</v>
      </c>
      <c r="AE33" s="268" t="s">
        <v>21</v>
      </c>
      <c r="AF33" s="730" t="s">
        <v>21</v>
      </c>
      <c r="AG33" s="221"/>
      <c r="AH33" s="333" t="s">
        <v>181</v>
      </c>
      <c r="AK33" s="407"/>
      <c r="AL33" s="236" t="s">
        <v>21</v>
      </c>
    </row>
    <row r="35" spans="1:38">
      <c r="A35" s="599">
        <v>7</v>
      </c>
      <c r="B35" s="589" t="s">
        <v>373</v>
      </c>
    </row>
    <row r="36" spans="1:38" s="198" customFormat="1" ht="15.75" customHeight="1">
      <c r="A36" s="200"/>
      <c r="B36" s="201"/>
      <c r="C36" s="208" t="s">
        <v>374</v>
      </c>
      <c r="D36" s="203" t="s">
        <v>19</v>
      </c>
      <c r="E36" s="204" t="s">
        <v>27</v>
      </c>
      <c r="F36" s="201">
        <v>38.054873000000001</v>
      </c>
      <c r="G36" s="201">
        <v>23.834035</v>
      </c>
      <c r="H36" s="216" t="s">
        <v>22</v>
      </c>
      <c r="I36" s="207">
        <v>2</v>
      </c>
      <c r="J36" s="206"/>
      <c r="K36" s="207">
        <v>0</v>
      </c>
      <c r="L36" s="201"/>
      <c r="M36" s="201">
        <v>80</v>
      </c>
      <c r="N36" s="207" t="s">
        <v>21</v>
      </c>
      <c r="O36" s="207">
        <v>0</v>
      </c>
      <c r="P36" s="207" t="s">
        <v>22</v>
      </c>
      <c r="Q36" s="201">
        <v>2</v>
      </c>
      <c r="R36" s="201"/>
      <c r="S36" s="201">
        <v>0</v>
      </c>
      <c r="T36" s="201">
        <v>0</v>
      </c>
      <c r="U36" s="201"/>
      <c r="V36" s="201" t="s">
        <v>21</v>
      </c>
      <c r="W36" s="209" t="s">
        <v>21</v>
      </c>
      <c r="X36" s="219" t="s">
        <v>21</v>
      </c>
      <c r="Y36" s="219" t="s">
        <v>21</v>
      </c>
      <c r="Z36" s="773" t="s">
        <v>21</v>
      </c>
      <c r="AA36" s="207" t="s">
        <v>21</v>
      </c>
      <c r="AB36" s="207" t="s">
        <v>21</v>
      </c>
      <c r="AC36" s="776" t="s">
        <v>21</v>
      </c>
      <c r="AD36" s="208" t="s">
        <v>21</v>
      </c>
      <c r="AE36" s="271" t="s">
        <v>21</v>
      </c>
      <c r="AF36" s="730" t="s">
        <v>21</v>
      </c>
      <c r="AG36" s="221"/>
      <c r="AH36" s="330" t="s">
        <v>181</v>
      </c>
      <c r="AI36" s="199"/>
      <c r="AJ36" s="407"/>
      <c r="AK36" s="407"/>
      <c r="AL36" s="236" t="s">
        <v>21</v>
      </c>
    </row>
    <row r="38" spans="1:38">
      <c r="A38">
        <v>8</v>
      </c>
      <c r="B38" s="589" t="s">
        <v>375</v>
      </c>
    </row>
    <row r="39" spans="1:38" s="198" customFormat="1" ht="15.75" customHeight="1">
      <c r="A39" s="210"/>
      <c r="B39" s="211"/>
      <c r="C39" s="220" t="s">
        <v>376</v>
      </c>
      <c r="D39" s="223" t="s">
        <v>19</v>
      </c>
      <c r="E39" s="214" t="s">
        <v>25</v>
      </c>
      <c r="F39" s="211">
        <v>38.055183432233598</v>
      </c>
      <c r="G39" s="211">
        <v>23.8341964724886</v>
      </c>
      <c r="H39" s="216" t="s">
        <v>22</v>
      </c>
      <c r="I39" s="219">
        <v>0</v>
      </c>
      <c r="J39" s="211"/>
      <c r="K39" s="219">
        <v>0</v>
      </c>
      <c r="L39" s="211"/>
      <c r="M39" s="219">
        <v>200</v>
      </c>
      <c r="N39" s="220" t="s">
        <v>21</v>
      </c>
      <c r="O39" s="219">
        <v>0</v>
      </c>
      <c r="P39" s="207" t="s">
        <v>22</v>
      </c>
      <c r="Q39" s="219">
        <v>2</v>
      </c>
      <c r="R39" s="211"/>
      <c r="S39" s="226">
        <v>0</v>
      </c>
      <c r="T39" s="226">
        <v>0</v>
      </c>
      <c r="U39" s="211"/>
      <c r="V39" s="219" t="s">
        <v>21</v>
      </c>
      <c r="W39" s="220" t="s">
        <v>22</v>
      </c>
      <c r="X39" s="219" t="s">
        <v>21</v>
      </c>
      <c r="Y39" s="219" t="s">
        <v>21</v>
      </c>
      <c r="Z39" s="772" t="s">
        <v>21</v>
      </c>
      <c r="AA39" s="207" t="s">
        <v>21</v>
      </c>
      <c r="AB39" s="207" t="s">
        <v>21</v>
      </c>
      <c r="AC39" s="776" t="s">
        <v>21</v>
      </c>
      <c r="AD39" s="220" t="s">
        <v>21</v>
      </c>
      <c r="AE39" s="268" t="s">
        <v>21</v>
      </c>
      <c r="AF39" s="731" t="s">
        <v>21</v>
      </c>
      <c r="AG39" s="221"/>
      <c r="AH39" s="333" t="s">
        <v>181</v>
      </c>
      <c r="AJ39" s="407"/>
      <c r="AK39" s="407"/>
      <c r="AL39" s="236" t="s">
        <v>21</v>
      </c>
    </row>
    <row r="40" spans="1:38" s="198" customFormat="1" ht="15.75" customHeight="1">
      <c r="A40" s="210"/>
      <c r="B40" s="211"/>
      <c r="C40" s="220" t="s">
        <v>377</v>
      </c>
      <c r="D40" s="223" t="s">
        <v>19</v>
      </c>
      <c r="E40" s="214" t="s">
        <v>25</v>
      </c>
      <c r="F40" s="211">
        <v>38.055126999999999</v>
      </c>
      <c r="G40" s="211">
        <v>23.834168999999999</v>
      </c>
      <c r="H40" s="216" t="s">
        <v>22</v>
      </c>
      <c r="I40" s="219">
        <v>0</v>
      </c>
      <c r="J40" s="211"/>
      <c r="K40" s="219">
        <v>0</v>
      </c>
      <c r="L40" s="211"/>
      <c r="M40" s="219">
        <v>150</v>
      </c>
      <c r="N40" s="220" t="s">
        <v>21</v>
      </c>
      <c r="O40" s="219">
        <v>0</v>
      </c>
      <c r="P40" s="207" t="s">
        <v>22</v>
      </c>
      <c r="Q40" s="219">
        <v>2</v>
      </c>
      <c r="R40" s="211"/>
      <c r="S40" s="226">
        <v>0</v>
      </c>
      <c r="T40" s="226">
        <v>0</v>
      </c>
      <c r="U40" s="211"/>
      <c r="V40" s="220" t="s">
        <v>21</v>
      </c>
      <c r="W40" s="220" t="s">
        <v>22</v>
      </c>
      <c r="X40" s="220" t="s">
        <v>22</v>
      </c>
      <c r="Y40" s="220" t="s">
        <v>22</v>
      </c>
      <c r="Z40" s="772" t="s">
        <v>22</v>
      </c>
      <c r="AA40" s="207" t="s">
        <v>21</v>
      </c>
      <c r="AB40" s="207" t="s">
        <v>21</v>
      </c>
      <c r="AC40" s="776" t="s">
        <v>21</v>
      </c>
      <c r="AD40" s="220" t="s">
        <v>21</v>
      </c>
      <c r="AE40" s="268" t="s">
        <v>21</v>
      </c>
      <c r="AF40" s="730" t="s">
        <v>21</v>
      </c>
      <c r="AG40" s="221"/>
      <c r="AH40" s="333" t="s">
        <v>181</v>
      </c>
      <c r="AJ40" s="407"/>
      <c r="AK40" s="407"/>
      <c r="AL40" s="236" t="s">
        <v>21</v>
      </c>
    </row>
    <row r="42" spans="1:38">
      <c r="A42">
        <v>9</v>
      </c>
      <c r="B42" s="589" t="s">
        <v>378</v>
      </c>
    </row>
    <row r="43" spans="1:38" s="198" customFormat="1" ht="15.75" customHeight="1">
      <c r="A43" s="210"/>
      <c r="B43" s="211"/>
      <c r="C43" s="220" t="s">
        <v>379</v>
      </c>
      <c r="D43" s="223" t="s">
        <v>19</v>
      </c>
      <c r="E43" s="214" t="s">
        <v>25</v>
      </c>
      <c r="F43" s="223">
        <v>38.055779000000001</v>
      </c>
      <c r="G43" s="223">
        <v>23.834565999999999</v>
      </c>
      <c r="H43" s="216" t="s">
        <v>22</v>
      </c>
      <c r="I43" s="219">
        <v>0</v>
      </c>
      <c r="J43" s="211"/>
      <c r="K43" s="219">
        <v>0</v>
      </c>
      <c r="L43" s="211"/>
      <c r="M43" s="219">
        <v>150</v>
      </c>
      <c r="N43" s="220" t="s">
        <v>21</v>
      </c>
      <c r="O43" s="219">
        <v>0</v>
      </c>
      <c r="P43" s="219" t="s">
        <v>21</v>
      </c>
      <c r="Q43" s="219">
        <v>0</v>
      </c>
      <c r="R43" s="211"/>
      <c r="S43" s="226">
        <v>0</v>
      </c>
      <c r="T43" s="226">
        <v>0</v>
      </c>
      <c r="U43" s="211"/>
      <c r="V43" s="219" t="s">
        <v>21</v>
      </c>
      <c r="W43" s="220" t="s">
        <v>21</v>
      </c>
      <c r="X43" s="219" t="s">
        <v>22</v>
      </c>
      <c r="Y43" s="219" t="s">
        <v>22</v>
      </c>
      <c r="Z43" s="772" t="s">
        <v>22</v>
      </c>
      <c r="AA43" s="207" t="s">
        <v>21</v>
      </c>
      <c r="AB43" s="207" t="s">
        <v>21</v>
      </c>
      <c r="AC43" s="776" t="s">
        <v>21</v>
      </c>
      <c r="AD43" s="220" t="s">
        <v>21</v>
      </c>
      <c r="AE43" s="268" t="s">
        <v>21</v>
      </c>
      <c r="AF43" s="730" t="s">
        <v>21</v>
      </c>
      <c r="AG43" s="221"/>
      <c r="AH43" s="333" t="s">
        <v>181</v>
      </c>
      <c r="AJ43" s="407"/>
      <c r="AK43" s="407"/>
      <c r="AL43" s="236" t="s">
        <v>21</v>
      </c>
    </row>
    <row r="44" spans="1:38" s="198" customFormat="1" ht="15.75" customHeight="1">
      <c r="A44" s="210"/>
      <c r="B44" s="211"/>
      <c r="C44" s="220" t="s">
        <v>380</v>
      </c>
      <c r="D44" s="223" t="s">
        <v>19</v>
      </c>
      <c r="E44" s="214" t="s">
        <v>25</v>
      </c>
      <c r="F44" s="223">
        <v>38.055720000000001</v>
      </c>
      <c r="G44" s="223">
        <v>23.834517000000002</v>
      </c>
      <c r="H44" s="216" t="s">
        <v>22</v>
      </c>
      <c r="I44" s="219">
        <v>0</v>
      </c>
      <c r="J44" s="211"/>
      <c r="K44" s="219">
        <v>0</v>
      </c>
      <c r="L44" s="211"/>
      <c r="M44" s="219">
        <v>130</v>
      </c>
      <c r="N44" s="220" t="s">
        <v>21</v>
      </c>
      <c r="O44" s="219">
        <v>0</v>
      </c>
      <c r="P44" s="207" t="s">
        <v>22</v>
      </c>
      <c r="Q44" s="219">
        <v>2</v>
      </c>
      <c r="R44" s="211"/>
      <c r="S44" s="226">
        <v>0</v>
      </c>
      <c r="T44" s="226">
        <v>0</v>
      </c>
      <c r="U44" s="211"/>
      <c r="V44" s="220" t="s">
        <v>21</v>
      </c>
      <c r="W44" s="220" t="s">
        <v>22</v>
      </c>
      <c r="X44" s="220" t="s">
        <v>22</v>
      </c>
      <c r="Y44" s="220" t="s">
        <v>22</v>
      </c>
      <c r="Z44" s="772" t="s">
        <v>22</v>
      </c>
      <c r="AA44" s="207" t="s">
        <v>21</v>
      </c>
      <c r="AB44" s="207" t="s">
        <v>21</v>
      </c>
      <c r="AC44" s="776" t="s">
        <v>21</v>
      </c>
      <c r="AD44" s="220" t="s">
        <v>21</v>
      </c>
      <c r="AE44" s="268" t="s">
        <v>21</v>
      </c>
      <c r="AF44" s="730" t="s">
        <v>21</v>
      </c>
      <c r="AG44" s="221"/>
      <c r="AH44" s="333" t="s">
        <v>181</v>
      </c>
      <c r="AJ44" s="407"/>
      <c r="AK44" s="407"/>
      <c r="AL44" s="236" t="s">
        <v>21</v>
      </c>
    </row>
    <row r="46" spans="1:38">
      <c r="A46">
        <v>10</v>
      </c>
      <c r="B46" s="589" t="s">
        <v>381</v>
      </c>
    </row>
    <row r="47" spans="1:38" s="198" customFormat="1" ht="15.75" customHeight="1">
      <c r="A47" s="200"/>
      <c r="B47" s="201"/>
      <c r="C47" s="208" t="s">
        <v>382</v>
      </c>
      <c r="D47" s="203" t="s">
        <v>19</v>
      </c>
      <c r="E47" s="204" t="s">
        <v>27</v>
      </c>
      <c r="F47" s="201">
        <v>38.056021000000001</v>
      </c>
      <c r="G47" s="201">
        <v>23.834765000000001</v>
      </c>
      <c r="H47" s="216" t="s">
        <v>22</v>
      </c>
      <c r="I47" s="207">
        <v>0</v>
      </c>
      <c r="J47" s="206"/>
      <c r="K47" s="207">
        <v>0</v>
      </c>
      <c r="L47" s="201"/>
      <c r="M47" s="201">
        <v>330</v>
      </c>
      <c r="N47" s="208" t="s">
        <v>21</v>
      </c>
      <c r="O47" s="207">
        <v>1</v>
      </c>
      <c r="P47" s="207" t="s">
        <v>22</v>
      </c>
      <c r="Q47" s="201">
        <v>2</v>
      </c>
      <c r="R47" s="201"/>
      <c r="S47" s="201">
        <v>0</v>
      </c>
      <c r="T47" s="201">
        <v>0</v>
      </c>
      <c r="U47" s="201"/>
      <c r="V47" s="201" t="s">
        <v>21</v>
      </c>
      <c r="W47" s="209" t="s">
        <v>22</v>
      </c>
      <c r="X47" s="201" t="s">
        <v>22</v>
      </c>
      <c r="Y47" s="201" t="s">
        <v>22</v>
      </c>
      <c r="Z47" s="772" t="s">
        <v>22</v>
      </c>
      <c r="AA47" s="207" t="s">
        <v>21</v>
      </c>
      <c r="AB47" s="207" t="s">
        <v>21</v>
      </c>
      <c r="AC47" s="776" t="s">
        <v>21</v>
      </c>
      <c r="AD47" s="208" t="s">
        <v>21</v>
      </c>
      <c r="AE47" s="271" t="s">
        <v>21</v>
      </c>
      <c r="AF47" s="730" t="s">
        <v>21</v>
      </c>
      <c r="AG47" s="221"/>
      <c r="AH47" s="330" t="s">
        <v>181</v>
      </c>
      <c r="AI47" s="199"/>
      <c r="AJ47" s="407"/>
      <c r="AK47" s="407"/>
      <c r="AL47" s="236" t="s">
        <v>21</v>
      </c>
    </row>
    <row r="48" spans="1:38" s="198" customFormat="1" ht="15.75" customHeight="1">
      <c r="A48" s="200"/>
      <c r="B48" s="201"/>
      <c r="C48" s="208" t="s">
        <v>383</v>
      </c>
      <c r="D48" s="203" t="s">
        <v>19</v>
      </c>
      <c r="E48" s="204" t="s">
        <v>27</v>
      </c>
      <c r="F48" s="201">
        <v>38.055942000000002</v>
      </c>
      <c r="G48" s="201">
        <v>23.834751000000001</v>
      </c>
      <c r="H48" s="216" t="s">
        <v>22</v>
      </c>
      <c r="I48" s="207">
        <v>0</v>
      </c>
      <c r="J48" s="206"/>
      <c r="K48" s="207">
        <v>0</v>
      </c>
      <c r="L48" s="201"/>
      <c r="M48" s="201">
        <v>330</v>
      </c>
      <c r="N48" s="208" t="s">
        <v>21</v>
      </c>
      <c r="O48" s="207">
        <v>0</v>
      </c>
      <c r="P48" s="207" t="s">
        <v>22</v>
      </c>
      <c r="Q48" s="201">
        <v>2</v>
      </c>
      <c r="R48" s="201"/>
      <c r="S48" s="201">
        <v>0</v>
      </c>
      <c r="T48" s="201">
        <v>0</v>
      </c>
      <c r="U48" s="201"/>
      <c r="V48" s="209" t="s">
        <v>21</v>
      </c>
      <c r="W48" s="209" t="s">
        <v>22</v>
      </c>
      <c r="X48" s="219" t="s">
        <v>21</v>
      </c>
      <c r="Y48" s="219" t="s">
        <v>21</v>
      </c>
      <c r="Z48" s="772" t="s">
        <v>21</v>
      </c>
      <c r="AA48" s="207" t="s">
        <v>21</v>
      </c>
      <c r="AB48" s="207" t="s">
        <v>21</v>
      </c>
      <c r="AC48" s="776" t="s">
        <v>21</v>
      </c>
      <c r="AD48" s="208" t="s">
        <v>21</v>
      </c>
      <c r="AE48" s="271" t="s">
        <v>21</v>
      </c>
      <c r="AF48" s="730" t="s">
        <v>21</v>
      </c>
      <c r="AG48" s="221"/>
      <c r="AH48" s="330" t="s">
        <v>181</v>
      </c>
      <c r="AI48" s="199"/>
      <c r="AJ48" s="407"/>
      <c r="AK48" s="407"/>
      <c r="AL48" s="236" t="s">
        <v>21</v>
      </c>
    </row>
    <row r="50" spans="1:38">
      <c r="A50">
        <v>11</v>
      </c>
      <c r="B50" s="589" t="s">
        <v>384</v>
      </c>
    </row>
    <row r="51" spans="1:38" ht="15.75" customHeight="1">
      <c r="A51" s="100"/>
      <c r="B51" s="101"/>
      <c r="C51" s="102" t="s">
        <v>386</v>
      </c>
      <c r="D51" s="103" t="s">
        <v>19</v>
      </c>
      <c r="E51" s="109" t="s">
        <v>27</v>
      </c>
      <c r="F51" s="101">
        <v>38.056815999999998</v>
      </c>
      <c r="G51" s="101">
        <v>23.835052000000001</v>
      </c>
      <c r="H51" s="216" t="s">
        <v>22</v>
      </c>
      <c r="I51" s="107">
        <v>0</v>
      </c>
      <c r="J51" s="105"/>
      <c r="K51" s="107">
        <v>0</v>
      </c>
      <c r="L51" s="101"/>
      <c r="M51" s="107">
        <v>160</v>
      </c>
      <c r="N51" s="115" t="s">
        <v>21</v>
      </c>
      <c r="O51" s="107">
        <v>0</v>
      </c>
      <c r="P51" s="207" t="s">
        <v>22</v>
      </c>
      <c r="Q51" s="107">
        <v>2</v>
      </c>
      <c r="R51" s="107"/>
      <c r="S51" s="127">
        <v>0</v>
      </c>
      <c r="T51" s="127">
        <v>0</v>
      </c>
      <c r="U51" s="107"/>
      <c r="V51" s="107" t="s">
        <v>21</v>
      </c>
      <c r="W51" s="115" t="s">
        <v>22</v>
      </c>
      <c r="X51" s="107" t="s">
        <v>22</v>
      </c>
      <c r="Y51" s="107" t="s">
        <v>22</v>
      </c>
      <c r="Z51" s="772" t="s">
        <v>22</v>
      </c>
      <c r="AA51" s="219" t="s">
        <v>22</v>
      </c>
      <c r="AB51" s="115" t="s">
        <v>21</v>
      </c>
      <c r="AC51" s="729" t="s">
        <v>22</v>
      </c>
      <c r="AD51" s="101" t="s">
        <v>21</v>
      </c>
      <c r="AE51" s="691" t="s">
        <v>21</v>
      </c>
      <c r="AF51" s="730" t="s">
        <v>21</v>
      </c>
      <c r="AG51" s="221"/>
      <c r="AH51" s="333" t="s">
        <v>181</v>
      </c>
      <c r="AI51" s="198"/>
      <c r="AJ51" s="407"/>
      <c r="AK51" s="407"/>
      <c r="AL51" s="236" t="s">
        <v>21</v>
      </c>
    </row>
    <row r="52" spans="1:38" s="198" customFormat="1" ht="15.75" customHeight="1">
      <c r="A52" s="200"/>
      <c r="B52" s="201"/>
      <c r="C52" s="208" t="s">
        <v>388</v>
      </c>
      <c r="D52" s="203" t="s">
        <v>19</v>
      </c>
      <c r="E52" s="204" t="s">
        <v>27</v>
      </c>
      <c r="F52" s="201">
        <v>38.056671000000001</v>
      </c>
      <c r="G52" s="201">
        <v>23.834996</v>
      </c>
      <c r="H52" s="216" t="s">
        <v>22</v>
      </c>
      <c r="I52" s="207">
        <v>0</v>
      </c>
      <c r="J52" s="206"/>
      <c r="K52" s="207">
        <v>0</v>
      </c>
      <c r="L52" s="201"/>
      <c r="M52" s="201">
        <v>200</v>
      </c>
      <c r="N52" s="208" t="s">
        <v>22</v>
      </c>
      <c r="O52" s="207">
        <v>1</v>
      </c>
      <c r="P52" s="207" t="s">
        <v>22</v>
      </c>
      <c r="Q52" s="201">
        <v>2</v>
      </c>
      <c r="R52" s="201"/>
      <c r="S52" s="201">
        <v>0</v>
      </c>
      <c r="T52" s="201">
        <v>0</v>
      </c>
      <c r="U52" s="201"/>
      <c r="V52" s="209" t="s">
        <v>21</v>
      </c>
      <c r="W52" s="209" t="s">
        <v>22</v>
      </c>
      <c r="X52" s="208" t="s">
        <v>22</v>
      </c>
      <c r="Y52" s="208" t="s">
        <v>22</v>
      </c>
      <c r="Z52" s="772" t="s">
        <v>22</v>
      </c>
      <c r="AA52" s="219" t="s">
        <v>22</v>
      </c>
      <c r="AB52" s="208" t="s">
        <v>22</v>
      </c>
      <c r="AC52" s="729" t="s">
        <v>22</v>
      </c>
      <c r="AD52" s="208" t="s">
        <v>21</v>
      </c>
      <c r="AE52" s="271" t="s">
        <v>21</v>
      </c>
      <c r="AF52" s="730" t="s">
        <v>21</v>
      </c>
      <c r="AG52" s="221"/>
      <c r="AH52" s="330" t="s">
        <v>181</v>
      </c>
      <c r="AI52" s="199"/>
      <c r="AJ52" s="407"/>
      <c r="AK52" s="407"/>
      <c r="AL52" s="236" t="s">
        <v>21</v>
      </c>
    </row>
    <row r="53" spans="1:38" s="198" customFormat="1">
      <c r="A53" s="210"/>
      <c r="B53" s="211"/>
      <c r="C53" s="212" t="s">
        <v>387</v>
      </c>
      <c r="D53" s="213" t="s">
        <v>19</v>
      </c>
      <c r="E53" s="214" t="s">
        <v>20</v>
      </c>
      <c r="F53" s="215">
        <v>38.056707715269603</v>
      </c>
      <c r="G53" s="215">
        <v>23.8351474330873</v>
      </c>
      <c r="H53" s="216" t="s">
        <v>21</v>
      </c>
      <c r="I53" s="219">
        <v>3</v>
      </c>
      <c r="J53" s="237"/>
      <c r="K53" s="219">
        <v>0</v>
      </c>
      <c r="L53" s="211"/>
      <c r="M53" s="219">
        <v>0</v>
      </c>
      <c r="N53" s="219" t="s">
        <v>22</v>
      </c>
      <c r="O53" s="219">
        <v>1</v>
      </c>
      <c r="P53" s="207" t="s">
        <v>22</v>
      </c>
      <c r="Q53" s="219">
        <v>2</v>
      </c>
      <c r="R53" s="219"/>
      <c r="S53" s="219">
        <v>0</v>
      </c>
      <c r="T53" s="219">
        <v>0</v>
      </c>
      <c r="U53" s="211"/>
      <c r="V53" s="219" t="s">
        <v>21</v>
      </c>
      <c r="W53" s="220" t="s">
        <v>22</v>
      </c>
      <c r="X53" s="219" t="s">
        <v>22</v>
      </c>
      <c r="Y53" s="219" t="s">
        <v>22</v>
      </c>
      <c r="Z53" s="772" t="s">
        <v>22</v>
      </c>
      <c r="AA53" s="207" t="s">
        <v>21</v>
      </c>
      <c r="AB53" s="207" t="s">
        <v>21</v>
      </c>
      <c r="AC53" s="776" t="s">
        <v>21</v>
      </c>
      <c r="AD53" s="219" t="s">
        <v>21</v>
      </c>
      <c r="AE53" s="267" t="s">
        <v>21</v>
      </c>
      <c r="AF53" s="730" t="s">
        <v>21</v>
      </c>
      <c r="AG53" s="221"/>
      <c r="AH53" s="556" t="s">
        <v>292</v>
      </c>
      <c r="AI53" s="556" t="s">
        <v>182</v>
      </c>
      <c r="AJ53" s="495" t="s">
        <v>182</v>
      </c>
      <c r="AK53" s="407"/>
    </row>
    <row r="54" spans="1:38" s="253" customFormat="1" ht="15.5" customHeight="1">
      <c r="A54" s="200"/>
      <c r="B54" s="201"/>
      <c r="C54" s="229" t="s">
        <v>385</v>
      </c>
      <c r="D54" s="203" t="s">
        <v>19</v>
      </c>
      <c r="E54" s="204" t="s">
        <v>27</v>
      </c>
      <c r="F54" s="201">
        <v>38.056671850519301</v>
      </c>
      <c r="G54" s="201">
        <v>23.834993730314899</v>
      </c>
      <c r="H54" s="216" t="s">
        <v>21</v>
      </c>
      <c r="I54" s="207">
        <v>3</v>
      </c>
      <c r="J54" s="240"/>
      <c r="K54" s="207">
        <v>0</v>
      </c>
      <c r="L54" s="201"/>
      <c r="M54" s="201">
        <v>0</v>
      </c>
      <c r="N54" s="219" t="s">
        <v>29</v>
      </c>
      <c r="O54" s="219">
        <v>0</v>
      </c>
      <c r="P54" s="219" t="s">
        <v>21</v>
      </c>
      <c r="Q54" s="219">
        <v>0</v>
      </c>
      <c r="R54" s="219"/>
      <c r="S54" s="219">
        <v>0</v>
      </c>
      <c r="T54" s="219">
        <v>0</v>
      </c>
      <c r="U54" s="201"/>
      <c r="V54" s="201" t="s">
        <v>21</v>
      </c>
      <c r="W54" s="208" t="s">
        <v>21</v>
      </c>
      <c r="X54" s="207" t="s">
        <v>22</v>
      </c>
      <c r="Y54" s="207" t="s">
        <v>22</v>
      </c>
      <c r="Z54" s="772" t="s">
        <v>22</v>
      </c>
      <c r="AA54" s="207" t="s">
        <v>21</v>
      </c>
      <c r="AB54" s="207" t="s">
        <v>21</v>
      </c>
      <c r="AC54" s="776" t="s">
        <v>21</v>
      </c>
      <c r="AD54" s="201" t="s">
        <v>21</v>
      </c>
      <c r="AE54" s="690" t="s">
        <v>21</v>
      </c>
      <c r="AF54" s="730" t="s">
        <v>21</v>
      </c>
      <c r="AG54" s="221"/>
      <c r="AH54" s="556" t="s">
        <v>292</v>
      </c>
      <c r="AI54" s="198" t="s">
        <v>182</v>
      </c>
      <c r="AJ54" s="407"/>
      <c r="AK54" s="407"/>
    </row>
    <row r="56" spans="1:38">
      <c r="A56">
        <v>12</v>
      </c>
      <c r="B56" s="589" t="s">
        <v>389</v>
      </c>
    </row>
    <row r="57" spans="1:38" ht="15.75" customHeight="1">
      <c r="A57" s="83"/>
      <c r="B57" s="84"/>
      <c r="C57" s="85" t="s">
        <v>390</v>
      </c>
      <c r="D57" s="86" t="s">
        <v>19</v>
      </c>
      <c r="E57" s="87" t="s">
        <v>20</v>
      </c>
      <c r="F57" s="88">
        <v>38.056874999999998</v>
      </c>
      <c r="G57" s="88">
        <v>23.834954</v>
      </c>
      <c r="H57" s="216" t="s">
        <v>22</v>
      </c>
      <c r="I57" s="91">
        <v>0</v>
      </c>
      <c r="J57" s="90"/>
      <c r="K57" s="91">
        <v>0</v>
      </c>
      <c r="L57" s="84"/>
      <c r="M57" s="91">
        <v>260</v>
      </c>
      <c r="N57" s="95" t="s">
        <v>21</v>
      </c>
      <c r="O57" s="91">
        <v>0</v>
      </c>
      <c r="P57" s="207" t="s">
        <v>22</v>
      </c>
      <c r="Q57" s="91">
        <v>2</v>
      </c>
      <c r="R57" s="91"/>
      <c r="S57" s="91">
        <v>0</v>
      </c>
      <c r="T57" s="91">
        <v>0</v>
      </c>
      <c r="U57" s="84"/>
      <c r="V57" s="91" t="s">
        <v>21</v>
      </c>
      <c r="W57" s="95" t="s">
        <v>22</v>
      </c>
      <c r="X57" s="219" t="s">
        <v>21</v>
      </c>
      <c r="Y57" s="219" t="s">
        <v>21</v>
      </c>
      <c r="Z57" s="772" t="s">
        <v>21</v>
      </c>
      <c r="AA57" s="207" t="s">
        <v>21</v>
      </c>
      <c r="AB57" s="207" t="s">
        <v>21</v>
      </c>
      <c r="AC57" s="776" t="s">
        <v>21</v>
      </c>
      <c r="AD57" s="91" t="s">
        <v>21</v>
      </c>
      <c r="AE57" s="692" t="s">
        <v>21</v>
      </c>
      <c r="AF57" s="730" t="s">
        <v>21</v>
      </c>
      <c r="AG57" s="221"/>
      <c r="AH57" s="333" t="s">
        <v>181</v>
      </c>
      <c r="AI57" s="198"/>
      <c r="AJ57" s="407"/>
      <c r="AK57" s="407"/>
      <c r="AL57" s="236" t="s">
        <v>21</v>
      </c>
    </row>
    <row r="58" spans="1:38" s="198" customFormat="1" ht="15.75" customHeight="1">
      <c r="A58" s="210"/>
      <c r="B58" s="211"/>
      <c r="C58" s="220" t="s">
        <v>391</v>
      </c>
      <c r="D58" s="223" t="s">
        <v>19</v>
      </c>
      <c r="E58" s="214" t="s">
        <v>25</v>
      </c>
      <c r="F58" s="211">
        <v>38.056801999999998</v>
      </c>
      <c r="G58" s="211">
        <v>23.834928999999999</v>
      </c>
      <c r="H58" s="216" t="s">
        <v>22</v>
      </c>
      <c r="I58" s="219">
        <v>0</v>
      </c>
      <c r="J58" s="211"/>
      <c r="K58" s="219">
        <v>0</v>
      </c>
      <c r="L58" s="211"/>
      <c r="M58" s="219">
        <v>260</v>
      </c>
      <c r="N58" s="220" t="s">
        <v>22</v>
      </c>
      <c r="O58" s="219">
        <v>1</v>
      </c>
      <c r="P58" s="207" t="s">
        <v>22</v>
      </c>
      <c r="Q58" s="219">
        <v>2</v>
      </c>
      <c r="R58" s="211"/>
      <c r="S58" s="201">
        <v>0</v>
      </c>
      <c r="T58" s="201">
        <v>0</v>
      </c>
      <c r="U58" s="211"/>
      <c r="V58" s="220" t="s">
        <v>21</v>
      </c>
      <c r="W58" s="220" t="s">
        <v>22</v>
      </c>
      <c r="X58" s="220" t="s">
        <v>22</v>
      </c>
      <c r="Y58" s="220" t="s">
        <v>22</v>
      </c>
      <c r="Z58" s="772" t="s">
        <v>22</v>
      </c>
      <c r="AA58" s="219" t="s">
        <v>22</v>
      </c>
      <c r="AB58" s="220" t="s">
        <v>22</v>
      </c>
      <c r="AC58" s="729" t="s">
        <v>22</v>
      </c>
      <c r="AD58" s="220" t="s">
        <v>21</v>
      </c>
      <c r="AE58" s="268" t="s">
        <v>21</v>
      </c>
      <c r="AF58" s="730" t="s">
        <v>21</v>
      </c>
      <c r="AG58" s="221"/>
      <c r="AH58" s="333" t="s">
        <v>181</v>
      </c>
      <c r="AJ58" s="407"/>
      <c r="AK58" s="407"/>
      <c r="AL58" s="236" t="s">
        <v>21</v>
      </c>
    </row>
    <row r="60" spans="1:38">
      <c r="A60">
        <v>13</v>
      </c>
      <c r="B60" s="589" t="s">
        <v>392</v>
      </c>
    </row>
    <row r="61" spans="1:38" s="198" customFormat="1">
      <c r="A61" s="210"/>
      <c r="B61" s="211"/>
      <c r="C61" s="212" t="s">
        <v>393</v>
      </c>
      <c r="D61" s="213" t="s">
        <v>158</v>
      </c>
      <c r="E61" s="214" t="s">
        <v>20</v>
      </c>
      <c r="F61" s="198">
        <v>38.058541085754698</v>
      </c>
      <c r="G61" s="198">
        <v>23.835654562317</v>
      </c>
      <c r="H61" s="216" t="s">
        <v>22</v>
      </c>
      <c r="I61" s="207">
        <v>0</v>
      </c>
      <c r="J61" s="237"/>
      <c r="K61" s="207">
        <v>0</v>
      </c>
      <c r="L61" s="211"/>
      <c r="M61" s="219">
        <v>150</v>
      </c>
      <c r="N61" s="219" t="s">
        <v>29</v>
      </c>
      <c r="O61" s="219">
        <v>0</v>
      </c>
      <c r="P61" s="219" t="s">
        <v>21</v>
      </c>
      <c r="Q61" s="219">
        <v>0</v>
      </c>
      <c r="R61" s="219"/>
      <c r="S61" s="219">
        <v>0</v>
      </c>
      <c r="T61" s="219">
        <v>0</v>
      </c>
      <c r="U61" s="211"/>
      <c r="V61" s="219" t="s">
        <v>21</v>
      </c>
      <c r="W61" s="220" t="s">
        <v>29</v>
      </c>
      <c r="X61" s="219" t="s">
        <v>22</v>
      </c>
      <c r="Y61" s="219" t="s">
        <v>22</v>
      </c>
      <c r="Z61" s="772" t="s">
        <v>22</v>
      </c>
      <c r="AA61" s="207" t="s">
        <v>21</v>
      </c>
      <c r="AB61" s="207" t="s">
        <v>21</v>
      </c>
      <c r="AC61" s="776" t="s">
        <v>21</v>
      </c>
      <c r="AD61" s="219" t="s">
        <v>21</v>
      </c>
      <c r="AE61" s="267" t="s">
        <v>21</v>
      </c>
      <c r="AF61" s="730" t="s">
        <v>21</v>
      </c>
      <c r="AG61" s="221"/>
      <c r="AH61" s="333" t="s">
        <v>181</v>
      </c>
    </row>
    <row r="62" spans="1:38" ht="15.75" customHeight="1">
      <c r="A62" s="100"/>
      <c r="B62" s="116"/>
      <c r="C62" s="115" t="s">
        <v>394</v>
      </c>
      <c r="D62" s="103" t="s">
        <v>19</v>
      </c>
      <c r="E62" s="113" t="s">
        <v>27</v>
      </c>
      <c r="F62" s="101">
        <v>38.058484999999997</v>
      </c>
      <c r="G62" s="101">
        <v>23.835643000000001</v>
      </c>
      <c r="H62" s="216" t="s">
        <v>22</v>
      </c>
      <c r="I62" s="107">
        <v>0</v>
      </c>
      <c r="J62" s="105"/>
      <c r="K62" s="107">
        <v>0</v>
      </c>
      <c r="L62" s="101"/>
      <c r="M62" s="107">
        <v>80</v>
      </c>
      <c r="N62" s="115" t="s">
        <v>21</v>
      </c>
      <c r="O62" s="107">
        <v>0</v>
      </c>
      <c r="P62" s="219" t="s">
        <v>21</v>
      </c>
      <c r="Q62" s="107">
        <v>0</v>
      </c>
      <c r="R62" s="107"/>
      <c r="S62" s="107">
        <v>0</v>
      </c>
      <c r="T62" s="107">
        <v>0</v>
      </c>
      <c r="U62" s="107"/>
      <c r="V62" s="115" t="s">
        <v>21</v>
      </c>
      <c r="W62" s="115" t="s">
        <v>21</v>
      </c>
      <c r="X62" s="115" t="s">
        <v>22</v>
      </c>
      <c r="Y62" s="115" t="s">
        <v>22</v>
      </c>
      <c r="Z62" s="772" t="s">
        <v>22</v>
      </c>
      <c r="AA62" s="207" t="s">
        <v>21</v>
      </c>
      <c r="AB62" s="207" t="s">
        <v>21</v>
      </c>
      <c r="AC62" s="776" t="s">
        <v>21</v>
      </c>
      <c r="AD62" s="115" t="s">
        <v>21</v>
      </c>
      <c r="AE62" s="117" t="s">
        <v>21</v>
      </c>
      <c r="AF62" s="730" t="s">
        <v>21</v>
      </c>
      <c r="AG62" s="221"/>
      <c r="AH62" s="333" t="s">
        <v>181</v>
      </c>
      <c r="AI62" s="198"/>
      <c r="AJ62" s="407"/>
      <c r="AK62" s="407"/>
      <c r="AL62" s="236" t="s">
        <v>21</v>
      </c>
    </row>
    <row r="64" spans="1:38">
      <c r="A64">
        <v>14</v>
      </c>
      <c r="B64" s="589" t="s">
        <v>396</v>
      </c>
    </row>
    <row r="65" spans="1:38" ht="15.75" customHeight="1">
      <c r="A65" s="120"/>
      <c r="B65" s="121"/>
      <c r="C65" s="122" t="s">
        <v>395</v>
      </c>
      <c r="D65" s="123" t="s">
        <v>19</v>
      </c>
      <c r="E65" s="124" t="s">
        <v>20</v>
      </c>
      <c r="F65" s="125">
        <v>38.058743</v>
      </c>
      <c r="G65" s="125">
        <v>23.835822</v>
      </c>
      <c r="H65" s="216" t="s">
        <v>22</v>
      </c>
      <c r="I65" s="127">
        <v>0</v>
      </c>
      <c r="J65" s="297"/>
      <c r="K65" s="127">
        <v>0</v>
      </c>
      <c r="L65" s="121"/>
      <c r="M65" s="127">
        <v>400</v>
      </c>
      <c r="N65" s="130" t="s">
        <v>21</v>
      </c>
      <c r="O65" s="127">
        <v>0</v>
      </c>
      <c r="P65" s="219" t="s">
        <v>21</v>
      </c>
      <c r="Q65" s="127">
        <v>0</v>
      </c>
      <c r="R65" s="121"/>
      <c r="S65" s="127">
        <v>0</v>
      </c>
      <c r="T65" s="127">
        <v>0</v>
      </c>
      <c r="U65" s="121"/>
      <c r="V65" s="127" t="s">
        <v>21</v>
      </c>
      <c r="W65" s="130" t="s">
        <v>29</v>
      </c>
      <c r="X65" s="127" t="s">
        <v>22</v>
      </c>
      <c r="Y65" s="127" t="s">
        <v>22</v>
      </c>
      <c r="Z65" s="772" t="s">
        <v>22</v>
      </c>
      <c r="AA65" s="207" t="s">
        <v>21</v>
      </c>
      <c r="AB65" s="207" t="s">
        <v>21</v>
      </c>
      <c r="AC65" s="776" t="s">
        <v>21</v>
      </c>
      <c r="AD65" s="127" t="s">
        <v>22</v>
      </c>
      <c r="AE65" s="693" t="s">
        <v>21</v>
      </c>
      <c r="AF65" s="730" t="s">
        <v>22</v>
      </c>
      <c r="AG65" s="221"/>
      <c r="AH65" s="333" t="s">
        <v>181</v>
      </c>
      <c r="AI65" s="198"/>
      <c r="AJ65" s="407"/>
      <c r="AK65" s="407"/>
      <c r="AL65" s="236" t="s">
        <v>21</v>
      </c>
    </row>
    <row r="66" spans="1:38" ht="15.75" customHeight="1">
      <c r="A66" s="261"/>
      <c r="B66" s="264"/>
      <c r="C66" s="262" t="s">
        <v>397</v>
      </c>
      <c r="D66" s="137" t="s">
        <v>19</v>
      </c>
      <c r="E66" s="142" t="s">
        <v>27</v>
      </c>
      <c r="F66" s="136">
        <v>38.058613000000001</v>
      </c>
      <c r="G66" s="136">
        <v>23.835692999999999</v>
      </c>
      <c r="H66" s="216" t="s">
        <v>22</v>
      </c>
      <c r="I66" s="140">
        <v>0</v>
      </c>
      <c r="J66" s="298"/>
      <c r="K66" s="140">
        <v>0</v>
      </c>
      <c r="L66" s="136"/>
      <c r="M66" s="140">
        <v>120</v>
      </c>
      <c r="N66" s="147" t="s">
        <v>22</v>
      </c>
      <c r="O66" s="140">
        <v>1</v>
      </c>
      <c r="P66" s="219" t="s">
        <v>21</v>
      </c>
      <c r="Q66" s="140">
        <v>0</v>
      </c>
      <c r="R66" s="136"/>
      <c r="S66" s="140">
        <v>0</v>
      </c>
      <c r="T66" s="140">
        <v>0</v>
      </c>
      <c r="U66" s="136"/>
      <c r="V66" s="136" t="s">
        <v>21</v>
      </c>
      <c r="W66" s="147" t="s">
        <v>21</v>
      </c>
      <c r="X66" s="219" t="s">
        <v>21</v>
      </c>
      <c r="Y66" s="219" t="s">
        <v>21</v>
      </c>
      <c r="Z66" s="772" t="s">
        <v>21</v>
      </c>
      <c r="AA66" s="207" t="s">
        <v>21</v>
      </c>
      <c r="AB66" s="207" t="s">
        <v>21</v>
      </c>
      <c r="AC66" s="776" t="s">
        <v>21</v>
      </c>
      <c r="AD66" s="136" t="s">
        <v>21</v>
      </c>
      <c r="AE66" s="694" t="s">
        <v>21</v>
      </c>
      <c r="AF66" s="730" t="s">
        <v>21</v>
      </c>
      <c r="AG66" s="479"/>
      <c r="AH66" s="333" t="s">
        <v>181</v>
      </c>
      <c r="AI66" s="198"/>
      <c r="AJ66" s="407"/>
      <c r="AK66" s="407"/>
      <c r="AL66" s="236" t="s">
        <v>21</v>
      </c>
    </row>
    <row r="67" spans="1:38" ht="15.75" customHeight="1">
      <c r="A67" s="100"/>
      <c r="B67" s="101"/>
      <c r="C67" s="115" t="s">
        <v>398</v>
      </c>
      <c r="D67" s="103" t="s">
        <v>19</v>
      </c>
      <c r="E67" s="113" t="s">
        <v>27</v>
      </c>
      <c r="F67" s="101">
        <v>38.058611999999997</v>
      </c>
      <c r="G67" s="101">
        <v>23.835685000000002</v>
      </c>
      <c r="H67" s="216" t="s">
        <v>22</v>
      </c>
      <c r="I67" s="107">
        <v>0</v>
      </c>
      <c r="J67" s="105"/>
      <c r="K67" s="107">
        <v>0</v>
      </c>
      <c r="L67" s="101"/>
      <c r="M67" s="107">
        <v>130</v>
      </c>
      <c r="N67" s="115" t="s">
        <v>22</v>
      </c>
      <c r="O67" s="107">
        <v>1</v>
      </c>
      <c r="P67" s="219" t="s">
        <v>21</v>
      </c>
      <c r="Q67" s="107">
        <v>0</v>
      </c>
      <c r="R67" s="107"/>
      <c r="S67" s="107">
        <v>0</v>
      </c>
      <c r="T67" s="107">
        <v>0</v>
      </c>
      <c r="U67" s="107"/>
      <c r="V67" s="115" t="s">
        <v>21</v>
      </c>
      <c r="W67" s="115" t="s">
        <v>21</v>
      </c>
      <c r="X67" s="115" t="s">
        <v>22</v>
      </c>
      <c r="Y67" s="115" t="s">
        <v>21</v>
      </c>
      <c r="Z67" s="774" t="s">
        <v>22</v>
      </c>
      <c r="AA67" s="207" t="s">
        <v>21</v>
      </c>
      <c r="AB67" s="207" t="s">
        <v>21</v>
      </c>
      <c r="AC67" s="776" t="s">
        <v>21</v>
      </c>
      <c r="AD67" s="115" t="s">
        <v>21</v>
      </c>
      <c r="AE67" s="117" t="s">
        <v>21</v>
      </c>
      <c r="AF67" s="730" t="s">
        <v>21</v>
      </c>
      <c r="AG67" s="221"/>
      <c r="AH67" s="333" t="s">
        <v>181</v>
      </c>
      <c r="AI67" s="198"/>
      <c r="AJ67" s="407"/>
      <c r="AK67" s="407"/>
      <c r="AL67" s="236" t="s">
        <v>21</v>
      </c>
    </row>
    <row r="69" spans="1:38">
      <c r="A69">
        <v>15</v>
      </c>
      <c r="B69" s="589" t="s">
        <v>399</v>
      </c>
    </row>
    <row r="70" spans="1:38" ht="15.75" customHeight="1">
      <c r="A70" s="120"/>
      <c r="B70" s="121"/>
      <c r="C70" s="130" t="s">
        <v>400</v>
      </c>
      <c r="D70" s="123" t="s">
        <v>19</v>
      </c>
      <c r="E70" s="124" t="s">
        <v>25</v>
      </c>
      <c r="F70" s="121">
        <v>38.058861</v>
      </c>
      <c r="G70" s="121">
        <v>23.836628000000001</v>
      </c>
      <c r="H70" s="216" t="s">
        <v>22</v>
      </c>
      <c r="I70" s="127">
        <v>0</v>
      </c>
      <c r="J70" s="297"/>
      <c r="K70" s="127">
        <v>0</v>
      </c>
      <c r="L70" s="121"/>
      <c r="M70" s="127">
        <v>400</v>
      </c>
      <c r="N70" s="130" t="s">
        <v>21</v>
      </c>
      <c r="O70" s="127">
        <v>0</v>
      </c>
      <c r="P70" s="219" t="s">
        <v>21</v>
      </c>
      <c r="Q70" s="127">
        <v>0</v>
      </c>
      <c r="R70" s="121"/>
      <c r="S70" s="127">
        <v>0</v>
      </c>
      <c r="T70" s="127">
        <v>0</v>
      </c>
      <c r="U70" s="121"/>
      <c r="V70" s="127" t="s">
        <v>21</v>
      </c>
      <c r="W70" s="130" t="s">
        <v>21</v>
      </c>
      <c r="X70" s="127" t="s">
        <v>22</v>
      </c>
      <c r="Y70" s="127" t="s">
        <v>22</v>
      </c>
      <c r="Z70" s="772" t="s">
        <v>22</v>
      </c>
      <c r="AA70" s="207" t="s">
        <v>21</v>
      </c>
      <c r="AB70" s="207" t="s">
        <v>21</v>
      </c>
      <c r="AC70" s="776" t="s">
        <v>21</v>
      </c>
      <c r="AD70" s="127" t="s">
        <v>22</v>
      </c>
      <c r="AE70" s="693" t="s">
        <v>22</v>
      </c>
      <c r="AF70" s="771" t="s">
        <v>22</v>
      </c>
      <c r="AG70" s="221"/>
      <c r="AH70" s="333" t="s">
        <v>181</v>
      </c>
      <c r="AI70" s="198"/>
      <c r="AJ70" s="407"/>
      <c r="AK70" s="407"/>
      <c r="AL70" s="236" t="s">
        <v>21</v>
      </c>
    </row>
    <row r="71" spans="1:38" ht="15.75" customHeight="1">
      <c r="A71" s="144"/>
      <c r="B71" s="145"/>
      <c r="C71" s="150" t="s">
        <v>403</v>
      </c>
      <c r="D71" s="137" t="s">
        <v>19</v>
      </c>
      <c r="E71" s="146" t="s">
        <v>27</v>
      </c>
      <c r="F71" s="145">
        <v>38.058748000000001</v>
      </c>
      <c r="G71" s="145">
        <v>23.836587999999999</v>
      </c>
      <c r="H71" s="216" t="s">
        <v>22</v>
      </c>
      <c r="I71" s="140">
        <v>0</v>
      </c>
      <c r="J71" s="298"/>
      <c r="K71" s="140">
        <v>0</v>
      </c>
      <c r="L71" s="145"/>
      <c r="M71" s="140">
        <v>160</v>
      </c>
      <c r="N71" s="147" t="s">
        <v>21</v>
      </c>
      <c r="O71" s="140">
        <v>0</v>
      </c>
      <c r="P71" s="219" t="s">
        <v>21</v>
      </c>
      <c r="Q71" s="140">
        <v>0</v>
      </c>
      <c r="R71" s="136"/>
      <c r="S71" s="140">
        <v>0</v>
      </c>
      <c r="T71" s="140">
        <v>0</v>
      </c>
      <c r="U71" s="136"/>
      <c r="V71" s="140" t="s">
        <v>21</v>
      </c>
      <c r="W71" s="147" t="s">
        <v>21</v>
      </c>
      <c r="X71" s="219" t="s">
        <v>21</v>
      </c>
      <c r="Y71" s="219" t="s">
        <v>21</v>
      </c>
      <c r="Z71" s="772" t="s">
        <v>21</v>
      </c>
      <c r="AA71" s="207" t="s">
        <v>21</v>
      </c>
      <c r="AB71" s="207" t="s">
        <v>21</v>
      </c>
      <c r="AC71" s="776" t="s">
        <v>21</v>
      </c>
      <c r="AD71" s="136" t="s">
        <v>22</v>
      </c>
      <c r="AE71" s="694" t="s">
        <v>22</v>
      </c>
      <c r="AF71" s="770" t="s">
        <v>22</v>
      </c>
      <c r="AG71" s="479"/>
      <c r="AH71" s="333" t="s">
        <v>181</v>
      </c>
      <c r="AI71" s="198"/>
      <c r="AJ71" s="407"/>
      <c r="AK71" s="407"/>
      <c r="AL71" s="236" t="s">
        <v>21</v>
      </c>
    </row>
    <row r="72" spans="1:38" ht="15.75" customHeight="1">
      <c r="A72" s="135"/>
      <c r="B72" s="136"/>
      <c r="C72" s="149" t="s">
        <v>404</v>
      </c>
      <c r="D72" s="137" t="s">
        <v>19</v>
      </c>
      <c r="E72" s="142" t="s">
        <v>27</v>
      </c>
      <c r="F72" s="136">
        <v>38.058741109622702</v>
      </c>
      <c r="G72" s="136">
        <v>23.836510588406099</v>
      </c>
      <c r="H72" s="216" t="s">
        <v>22</v>
      </c>
      <c r="I72" s="140">
        <v>0</v>
      </c>
      <c r="J72" s="298"/>
      <c r="K72" s="140">
        <v>0</v>
      </c>
      <c r="L72" s="136"/>
      <c r="M72" s="140">
        <v>130</v>
      </c>
      <c r="N72" s="147" t="s">
        <v>21</v>
      </c>
      <c r="O72" s="140">
        <v>0</v>
      </c>
      <c r="P72" s="219" t="s">
        <v>21</v>
      </c>
      <c r="Q72" s="140">
        <v>0</v>
      </c>
      <c r="R72" s="136"/>
      <c r="S72" s="140">
        <v>0</v>
      </c>
      <c r="T72" s="140">
        <v>0</v>
      </c>
      <c r="U72" s="136"/>
      <c r="V72" s="147" t="s">
        <v>21</v>
      </c>
      <c r="W72" s="147" t="s">
        <v>21</v>
      </c>
      <c r="X72" s="219" t="s">
        <v>21</v>
      </c>
      <c r="Y72" s="219" t="s">
        <v>21</v>
      </c>
      <c r="Z72" s="772" t="s">
        <v>21</v>
      </c>
      <c r="AA72" s="207" t="s">
        <v>21</v>
      </c>
      <c r="AB72" s="207" t="s">
        <v>21</v>
      </c>
      <c r="AC72" s="776" t="s">
        <v>21</v>
      </c>
      <c r="AD72" s="140" t="s">
        <v>22</v>
      </c>
      <c r="AE72" s="273" t="s">
        <v>21</v>
      </c>
      <c r="AF72" s="770" t="s">
        <v>22</v>
      </c>
      <c r="AG72" s="479"/>
      <c r="AH72" s="333" t="s">
        <v>181</v>
      </c>
      <c r="AI72" s="198"/>
      <c r="AJ72" s="407"/>
      <c r="AK72" s="407"/>
      <c r="AL72" s="236" t="s">
        <v>21</v>
      </c>
    </row>
    <row r="73" spans="1:38" ht="15.75" customHeight="1">
      <c r="A73" s="120"/>
      <c r="B73" s="131"/>
      <c r="C73" s="600" t="s">
        <v>405</v>
      </c>
      <c r="D73" s="123" t="s">
        <v>19</v>
      </c>
      <c r="E73" s="124" t="s">
        <v>25</v>
      </c>
      <c r="F73" s="121">
        <v>38.058847999999998</v>
      </c>
      <c r="G73" s="121">
        <v>23.836532999999999</v>
      </c>
      <c r="H73" s="216" t="s">
        <v>22</v>
      </c>
      <c r="I73" s="127">
        <v>0</v>
      </c>
      <c r="J73" s="297"/>
      <c r="K73" s="127">
        <v>0</v>
      </c>
      <c r="L73" s="121"/>
      <c r="M73" s="127">
        <v>400</v>
      </c>
      <c r="N73" s="130" t="s">
        <v>21</v>
      </c>
      <c r="O73" s="127">
        <v>0</v>
      </c>
      <c r="P73" s="219" t="s">
        <v>21</v>
      </c>
      <c r="Q73" s="127">
        <v>0</v>
      </c>
      <c r="R73" s="121"/>
      <c r="S73" s="127">
        <v>1</v>
      </c>
      <c r="T73" s="127">
        <v>1</v>
      </c>
      <c r="U73" s="121"/>
      <c r="V73" s="130" t="s">
        <v>21</v>
      </c>
      <c r="W73" s="130" t="s">
        <v>21</v>
      </c>
      <c r="X73" s="219" t="s">
        <v>21</v>
      </c>
      <c r="Y73" s="219" t="s">
        <v>21</v>
      </c>
      <c r="Z73" s="772" t="s">
        <v>21</v>
      </c>
      <c r="AA73" s="207" t="s">
        <v>21</v>
      </c>
      <c r="AB73" s="207" t="s">
        <v>21</v>
      </c>
      <c r="AC73" s="776" t="s">
        <v>21</v>
      </c>
      <c r="AD73" s="127" t="s">
        <v>22</v>
      </c>
      <c r="AE73" s="132" t="s">
        <v>21</v>
      </c>
      <c r="AF73" s="770" t="s">
        <v>22</v>
      </c>
      <c r="AG73" s="221"/>
      <c r="AH73" s="333" t="s">
        <v>181</v>
      </c>
      <c r="AI73" s="198"/>
      <c r="AJ73" s="407"/>
      <c r="AK73" s="407"/>
      <c r="AL73" s="236" t="s">
        <v>21</v>
      </c>
    </row>
    <row r="74" spans="1:38">
      <c r="A74" s="210"/>
      <c r="B74" s="198"/>
      <c r="C74" s="238" t="s">
        <v>401</v>
      </c>
      <c r="D74" s="213" t="s">
        <v>155</v>
      </c>
      <c r="E74" s="265" t="s">
        <v>27</v>
      </c>
      <c r="F74" s="198">
        <v>38.058754260004598</v>
      </c>
      <c r="G74" s="198">
        <v>23.836584945185201</v>
      </c>
      <c r="H74" s="216" t="s">
        <v>22</v>
      </c>
      <c r="I74" s="207">
        <v>0</v>
      </c>
      <c r="J74" s="252"/>
      <c r="K74" s="207">
        <v>0</v>
      </c>
      <c r="L74" s="252"/>
      <c r="M74" s="236">
        <v>60</v>
      </c>
      <c r="N74" s="219" t="s">
        <v>29</v>
      </c>
      <c r="O74" s="219">
        <v>0</v>
      </c>
      <c r="P74" s="219" t="s">
        <v>21</v>
      </c>
      <c r="Q74" s="219">
        <v>0</v>
      </c>
      <c r="R74" s="219"/>
      <c r="S74" s="219">
        <v>1</v>
      </c>
      <c r="T74" s="219">
        <v>1</v>
      </c>
      <c r="U74" s="252"/>
      <c r="V74" s="236" t="s">
        <v>21</v>
      </c>
      <c r="W74" s="220" t="s">
        <v>29</v>
      </c>
      <c r="X74" s="219" t="s">
        <v>22</v>
      </c>
      <c r="Y74" s="219" t="s">
        <v>22</v>
      </c>
      <c r="Z74" s="772" t="s">
        <v>22</v>
      </c>
      <c r="AA74" s="207" t="s">
        <v>21</v>
      </c>
      <c r="AB74" s="207" t="s">
        <v>21</v>
      </c>
      <c r="AC74" s="776" t="s">
        <v>21</v>
      </c>
      <c r="AD74" s="219" t="s">
        <v>29</v>
      </c>
      <c r="AE74" s="267" t="s">
        <v>29</v>
      </c>
      <c r="AF74" s="729" t="s">
        <v>21</v>
      </c>
      <c r="AG74" s="198"/>
      <c r="AH74" s="333" t="s">
        <v>181</v>
      </c>
      <c r="AI74" s="199"/>
      <c r="AJ74" s="436"/>
      <c r="AK74" s="436"/>
      <c r="AL74" s="251"/>
    </row>
    <row r="75" spans="1:38" s="259" customFormat="1">
      <c r="A75" s="198"/>
      <c r="B75" s="198"/>
      <c r="C75" s="238" t="s">
        <v>402</v>
      </c>
      <c r="D75" s="213" t="s">
        <v>19</v>
      </c>
      <c r="E75" s="214" t="s">
        <v>20</v>
      </c>
      <c r="F75" s="198">
        <v>38.058742907982598</v>
      </c>
      <c r="G75" s="198">
        <v>23.836515055187199</v>
      </c>
      <c r="H75" s="216" t="s">
        <v>22</v>
      </c>
      <c r="I75" s="207">
        <v>0</v>
      </c>
      <c r="J75" s="198"/>
      <c r="K75" s="207">
        <v>3</v>
      </c>
      <c r="L75" s="198"/>
      <c r="M75" s="236">
        <v>85</v>
      </c>
      <c r="N75" s="219" t="s">
        <v>29</v>
      </c>
      <c r="O75" s="219">
        <v>0</v>
      </c>
      <c r="P75" s="219" t="s">
        <v>21</v>
      </c>
      <c r="Q75" s="219">
        <v>0</v>
      </c>
      <c r="R75" s="219"/>
      <c r="S75" s="219">
        <v>0</v>
      </c>
      <c r="T75" s="219">
        <v>0</v>
      </c>
      <c r="U75" s="198"/>
      <c r="V75" s="236" t="s">
        <v>21</v>
      </c>
      <c r="W75" s="220" t="s">
        <v>29</v>
      </c>
      <c r="X75" s="219" t="s">
        <v>21</v>
      </c>
      <c r="Y75" s="219" t="s">
        <v>21</v>
      </c>
      <c r="Z75" s="772" t="s">
        <v>21</v>
      </c>
      <c r="AA75" s="207" t="s">
        <v>21</v>
      </c>
      <c r="AB75" s="207" t="s">
        <v>21</v>
      </c>
      <c r="AC75" s="776" t="s">
        <v>21</v>
      </c>
      <c r="AD75" s="219" t="s">
        <v>29</v>
      </c>
      <c r="AE75" s="267" t="s">
        <v>29</v>
      </c>
      <c r="AF75" s="729" t="s">
        <v>21</v>
      </c>
      <c r="AG75" s="198"/>
      <c r="AH75" s="333" t="s">
        <v>181</v>
      </c>
    </row>
    <row r="77" spans="1:38">
      <c r="A77">
        <v>16</v>
      </c>
      <c r="B77" s="589" t="s">
        <v>406</v>
      </c>
    </row>
    <row r="78" spans="1:38" ht="15.75" customHeight="1">
      <c r="A78" s="120"/>
      <c r="B78" s="134"/>
      <c r="C78" s="130" t="s">
        <v>407</v>
      </c>
      <c r="D78" s="123" t="s">
        <v>19</v>
      </c>
      <c r="E78" s="124" t="s">
        <v>25</v>
      </c>
      <c r="F78" s="121">
        <v>38.058945000000001</v>
      </c>
      <c r="G78" s="121">
        <v>23.837228</v>
      </c>
      <c r="H78" s="216" t="s">
        <v>22</v>
      </c>
      <c r="I78" s="127">
        <v>0</v>
      </c>
      <c r="J78" s="297"/>
      <c r="K78" s="127">
        <v>0</v>
      </c>
      <c r="L78" s="121"/>
      <c r="M78" s="127">
        <v>125</v>
      </c>
      <c r="N78" s="130" t="s">
        <v>21</v>
      </c>
      <c r="O78" s="127">
        <v>0</v>
      </c>
      <c r="P78" s="219" t="s">
        <v>21</v>
      </c>
      <c r="Q78" s="127">
        <v>0</v>
      </c>
      <c r="R78" s="121"/>
      <c r="S78" s="127">
        <v>0</v>
      </c>
      <c r="T78" s="127">
        <v>0</v>
      </c>
      <c r="U78" s="121"/>
      <c r="V78" s="127" t="s">
        <v>21</v>
      </c>
      <c r="W78" s="130" t="s">
        <v>21</v>
      </c>
      <c r="X78" s="127" t="s">
        <v>22</v>
      </c>
      <c r="Y78" s="127" t="s">
        <v>22</v>
      </c>
      <c r="Z78" s="772" t="s">
        <v>22</v>
      </c>
      <c r="AA78" s="207" t="s">
        <v>21</v>
      </c>
      <c r="AB78" s="207" t="s">
        <v>21</v>
      </c>
      <c r="AC78" s="776" t="s">
        <v>21</v>
      </c>
      <c r="AD78" s="127" t="s">
        <v>21</v>
      </c>
      <c r="AE78" s="693" t="s">
        <v>21</v>
      </c>
      <c r="AF78" s="729" t="s">
        <v>21</v>
      </c>
      <c r="AG78" s="221"/>
      <c r="AH78" s="333" t="s">
        <v>181</v>
      </c>
      <c r="AI78" s="198"/>
      <c r="AJ78" s="407"/>
      <c r="AK78" s="407"/>
      <c r="AL78" s="236" t="s">
        <v>21</v>
      </c>
    </row>
    <row r="79" spans="1:38" ht="15.75" customHeight="1">
      <c r="A79" s="120"/>
      <c r="B79" s="121"/>
      <c r="C79" s="130" t="s">
        <v>408</v>
      </c>
      <c r="D79" s="123" t="s">
        <v>19</v>
      </c>
      <c r="E79" s="124" t="s">
        <v>25</v>
      </c>
      <c r="F79" s="121">
        <v>38.058931000000001</v>
      </c>
      <c r="G79" s="121">
        <v>23.837121</v>
      </c>
      <c r="H79" s="216" t="s">
        <v>22</v>
      </c>
      <c r="I79" s="127">
        <v>0</v>
      </c>
      <c r="J79" s="297"/>
      <c r="K79" s="127">
        <v>0</v>
      </c>
      <c r="L79" s="121"/>
      <c r="M79" s="127">
        <v>125</v>
      </c>
      <c r="N79" s="130" t="s">
        <v>21</v>
      </c>
      <c r="O79" s="127">
        <v>0</v>
      </c>
      <c r="P79" s="219" t="s">
        <v>21</v>
      </c>
      <c r="Q79" s="127">
        <v>0</v>
      </c>
      <c r="R79" s="121"/>
      <c r="S79" s="127">
        <v>1</v>
      </c>
      <c r="T79" s="127">
        <v>1</v>
      </c>
      <c r="U79" s="121"/>
      <c r="V79" s="130" t="s">
        <v>21</v>
      </c>
      <c r="W79" s="130" t="s">
        <v>21</v>
      </c>
      <c r="X79" s="130" t="s">
        <v>22</v>
      </c>
      <c r="Y79" s="130" t="s">
        <v>22</v>
      </c>
      <c r="Z79" s="772" t="s">
        <v>22</v>
      </c>
      <c r="AA79" s="207" t="s">
        <v>21</v>
      </c>
      <c r="AB79" s="207" t="s">
        <v>21</v>
      </c>
      <c r="AC79" s="776" t="s">
        <v>21</v>
      </c>
      <c r="AD79" s="130" t="s">
        <v>21</v>
      </c>
      <c r="AE79" s="132" t="s">
        <v>21</v>
      </c>
      <c r="AF79" s="729" t="s">
        <v>21</v>
      </c>
      <c r="AG79" s="221"/>
      <c r="AH79" s="333" t="s">
        <v>181</v>
      </c>
      <c r="AI79" s="198"/>
      <c r="AJ79" s="407"/>
      <c r="AK79" s="407"/>
      <c r="AL79" s="236" t="s">
        <v>21</v>
      </c>
    </row>
    <row r="81" spans="1:38">
      <c r="A81">
        <v>17</v>
      </c>
      <c r="B81" s="589" t="s">
        <v>409</v>
      </c>
    </row>
    <row r="82" spans="1:38" ht="15.65" customHeight="1">
      <c r="A82" s="151"/>
      <c r="B82" s="152"/>
      <c r="C82" s="401" t="s">
        <v>410</v>
      </c>
      <c r="D82" s="154" t="s">
        <v>19</v>
      </c>
      <c r="E82" s="155" t="s">
        <v>20</v>
      </c>
      <c r="F82" s="156">
        <v>38.0589741173821</v>
      </c>
      <c r="G82" s="156">
        <v>23.837475324946499</v>
      </c>
      <c r="H82" s="216" t="s">
        <v>22</v>
      </c>
      <c r="I82" s="159">
        <v>0</v>
      </c>
      <c r="J82" s="299"/>
      <c r="K82" s="159">
        <v>0</v>
      </c>
      <c r="L82" s="152"/>
      <c r="M82" s="159">
        <v>400</v>
      </c>
      <c r="N82" s="163" t="s">
        <v>22</v>
      </c>
      <c r="O82" s="159">
        <v>2</v>
      </c>
      <c r="P82" s="219" t="s">
        <v>21</v>
      </c>
      <c r="Q82" s="152">
        <v>0</v>
      </c>
      <c r="R82" s="152"/>
      <c r="S82" s="152">
        <v>0</v>
      </c>
      <c r="T82" s="152">
        <v>0</v>
      </c>
      <c r="U82" s="152"/>
      <c r="V82" s="159" t="s">
        <v>21</v>
      </c>
      <c r="W82" s="163" t="s">
        <v>21</v>
      </c>
      <c r="X82" s="159" t="s">
        <v>22</v>
      </c>
      <c r="Y82" s="159" t="s">
        <v>22</v>
      </c>
      <c r="Z82" s="772" t="s">
        <v>22</v>
      </c>
      <c r="AA82" s="207" t="s">
        <v>21</v>
      </c>
      <c r="AB82" s="207" t="s">
        <v>21</v>
      </c>
      <c r="AC82" s="776" t="s">
        <v>21</v>
      </c>
      <c r="AD82" s="159" t="s">
        <v>22</v>
      </c>
      <c r="AE82" s="695" t="s">
        <v>21</v>
      </c>
      <c r="AF82" s="729" t="s">
        <v>22</v>
      </c>
      <c r="AG82" s="221"/>
      <c r="AH82" s="333" t="s">
        <v>181</v>
      </c>
      <c r="AI82" s="198"/>
      <c r="AJ82" s="407"/>
      <c r="AK82" s="407"/>
      <c r="AL82" s="236" t="s">
        <v>21</v>
      </c>
    </row>
    <row r="83" spans="1:38" ht="15.75" customHeight="1">
      <c r="A83" s="120"/>
      <c r="B83" s="121"/>
      <c r="C83" s="130" t="s">
        <v>411</v>
      </c>
      <c r="D83" s="123" t="s">
        <v>19</v>
      </c>
      <c r="E83" s="124" t="s">
        <v>25</v>
      </c>
      <c r="F83" s="121">
        <v>38.058962000000001</v>
      </c>
      <c r="G83" s="121">
        <v>23.837332</v>
      </c>
      <c r="H83" s="216" t="s">
        <v>22</v>
      </c>
      <c r="I83" s="127">
        <v>0</v>
      </c>
      <c r="J83" s="297"/>
      <c r="K83" s="127">
        <v>0</v>
      </c>
      <c r="L83" s="121"/>
      <c r="M83" s="127">
        <v>125</v>
      </c>
      <c r="N83" s="130" t="s">
        <v>22</v>
      </c>
      <c r="O83" s="127">
        <v>1</v>
      </c>
      <c r="P83" s="219" t="s">
        <v>21</v>
      </c>
      <c r="Q83" s="127">
        <v>0</v>
      </c>
      <c r="R83" s="121"/>
      <c r="S83" s="127">
        <v>0</v>
      </c>
      <c r="T83" s="127">
        <v>0</v>
      </c>
      <c r="U83" s="121"/>
      <c r="V83" s="130" t="s">
        <v>21</v>
      </c>
      <c r="W83" s="130" t="s">
        <v>21</v>
      </c>
      <c r="X83" s="130" t="s">
        <v>22</v>
      </c>
      <c r="Y83" s="130" t="s">
        <v>22</v>
      </c>
      <c r="Z83" s="772" t="s">
        <v>22</v>
      </c>
      <c r="AA83" s="207" t="s">
        <v>21</v>
      </c>
      <c r="AB83" s="207" t="s">
        <v>21</v>
      </c>
      <c r="AC83" s="776" t="s">
        <v>21</v>
      </c>
      <c r="AD83" s="130" t="s">
        <v>21</v>
      </c>
      <c r="AE83" s="132" t="s">
        <v>21</v>
      </c>
      <c r="AF83" s="729" t="s">
        <v>21</v>
      </c>
      <c r="AG83" s="221"/>
      <c r="AH83" s="333" t="s">
        <v>181</v>
      </c>
      <c r="AI83" s="198"/>
      <c r="AJ83" s="407"/>
      <c r="AK83" s="407"/>
      <c r="AL83" s="236" t="s">
        <v>21</v>
      </c>
    </row>
    <row r="84" spans="1:38" ht="15.75" customHeight="1">
      <c r="A84" s="135"/>
      <c r="B84" s="148"/>
      <c r="C84" s="147" t="s">
        <v>412</v>
      </c>
      <c r="D84" s="137" t="s">
        <v>19</v>
      </c>
      <c r="E84" s="146" t="s">
        <v>27</v>
      </c>
      <c r="F84" s="136">
        <v>38.058869000000001</v>
      </c>
      <c r="G84" s="136">
        <v>23.837353</v>
      </c>
      <c r="H84" s="216" t="s">
        <v>22</v>
      </c>
      <c r="I84" s="140">
        <v>0</v>
      </c>
      <c r="J84" s="298"/>
      <c r="K84" s="140">
        <v>0</v>
      </c>
      <c r="L84" s="136"/>
      <c r="M84" s="140">
        <v>140</v>
      </c>
      <c r="N84" s="147" t="s">
        <v>21</v>
      </c>
      <c r="O84" s="140">
        <v>0</v>
      </c>
      <c r="P84" s="219" t="s">
        <v>21</v>
      </c>
      <c r="Q84" s="140">
        <v>0</v>
      </c>
      <c r="R84" s="136"/>
      <c r="S84" s="140">
        <v>0</v>
      </c>
      <c r="T84" s="140">
        <v>0</v>
      </c>
      <c r="U84" s="136"/>
      <c r="V84" s="147" t="s">
        <v>21</v>
      </c>
      <c r="W84" s="147" t="s">
        <v>21</v>
      </c>
      <c r="X84" s="147" t="s">
        <v>22</v>
      </c>
      <c r="Y84" s="147" t="s">
        <v>22</v>
      </c>
      <c r="Z84" s="772" t="s">
        <v>22</v>
      </c>
      <c r="AA84" s="207" t="s">
        <v>21</v>
      </c>
      <c r="AB84" s="207" t="s">
        <v>21</v>
      </c>
      <c r="AC84" s="776" t="s">
        <v>21</v>
      </c>
      <c r="AD84" s="147" t="s">
        <v>21</v>
      </c>
      <c r="AE84" s="273" t="s">
        <v>21</v>
      </c>
      <c r="AF84" s="729" t="s">
        <v>21</v>
      </c>
      <c r="AG84" s="479"/>
      <c r="AH84" s="333" t="s">
        <v>181</v>
      </c>
      <c r="AI84" s="198"/>
      <c r="AJ84" s="407"/>
      <c r="AK84" s="407"/>
      <c r="AL84" s="236" t="s">
        <v>21</v>
      </c>
    </row>
    <row r="86" spans="1:38">
      <c r="A86">
        <v>18</v>
      </c>
      <c r="B86" s="589" t="s">
        <v>413</v>
      </c>
    </row>
    <row r="87" spans="1:38" ht="15.75" customHeight="1">
      <c r="A87" s="151"/>
      <c r="B87" s="168"/>
      <c r="C87" s="163" t="s">
        <v>415</v>
      </c>
      <c r="D87" s="154" t="s">
        <v>19</v>
      </c>
      <c r="E87" s="155" t="s">
        <v>25</v>
      </c>
      <c r="F87" s="152">
        <v>38.058526391364801</v>
      </c>
      <c r="G87" s="152">
        <v>23.8379842740983</v>
      </c>
      <c r="H87" s="216" t="s">
        <v>22</v>
      </c>
      <c r="I87" s="159">
        <v>0</v>
      </c>
      <c r="J87" s="299"/>
      <c r="K87" s="159">
        <v>0</v>
      </c>
      <c r="L87" s="152"/>
      <c r="M87" s="159">
        <v>150</v>
      </c>
      <c r="N87" s="163" t="s">
        <v>21</v>
      </c>
      <c r="O87" s="159">
        <v>0</v>
      </c>
      <c r="P87" s="219" t="s">
        <v>21</v>
      </c>
      <c r="Q87" s="152">
        <v>0</v>
      </c>
      <c r="R87" s="152"/>
      <c r="S87" s="159">
        <v>1</v>
      </c>
      <c r="T87" s="152">
        <v>2</v>
      </c>
      <c r="U87" s="152"/>
      <c r="V87" s="163" t="s">
        <v>21</v>
      </c>
      <c r="W87" s="163" t="s">
        <v>21</v>
      </c>
      <c r="X87" s="163" t="s">
        <v>22</v>
      </c>
      <c r="Y87" s="163" t="s">
        <v>22</v>
      </c>
      <c r="Z87" s="772" t="s">
        <v>22</v>
      </c>
      <c r="AA87" s="219" t="s">
        <v>22</v>
      </c>
      <c r="AB87" s="163" t="s">
        <v>22</v>
      </c>
      <c r="AC87" s="729" t="s">
        <v>22</v>
      </c>
      <c r="AD87" s="163" t="s">
        <v>21</v>
      </c>
      <c r="AE87" s="165" t="s">
        <v>21</v>
      </c>
      <c r="AF87" s="729" t="s">
        <v>21</v>
      </c>
      <c r="AG87" s="221"/>
      <c r="AH87" s="333" t="s">
        <v>181</v>
      </c>
      <c r="AI87" s="198"/>
      <c r="AJ87" s="407"/>
      <c r="AK87" s="407"/>
      <c r="AL87" s="236" t="s">
        <v>21</v>
      </c>
    </row>
    <row r="88" spans="1:38" ht="15.75" customHeight="1">
      <c r="A88" s="151"/>
      <c r="B88" s="152"/>
      <c r="C88" s="163" t="s">
        <v>416</v>
      </c>
      <c r="D88" s="154" t="s">
        <v>19</v>
      </c>
      <c r="E88" s="155" t="s">
        <v>25</v>
      </c>
      <c r="F88" s="152">
        <v>38.058478713507803</v>
      </c>
      <c r="G88" s="152">
        <v>23.838045786539102</v>
      </c>
      <c r="H88" s="216" t="s">
        <v>22</v>
      </c>
      <c r="I88" s="159">
        <v>0</v>
      </c>
      <c r="J88" s="299"/>
      <c r="K88" s="159">
        <v>0</v>
      </c>
      <c r="L88" s="152"/>
      <c r="M88" s="159">
        <v>300</v>
      </c>
      <c r="N88" s="163" t="s">
        <v>22</v>
      </c>
      <c r="O88" s="159">
        <v>1</v>
      </c>
      <c r="P88" s="219" t="s">
        <v>21</v>
      </c>
      <c r="Q88" s="152">
        <v>0</v>
      </c>
      <c r="R88" s="152"/>
      <c r="S88" s="159">
        <v>1</v>
      </c>
      <c r="T88" s="152">
        <v>2</v>
      </c>
      <c r="U88" s="152"/>
      <c r="V88" s="159" t="s">
        <v>21</v>
      </c>
      <c r="W88" s="163" t="s">
        <v>21</v>
      </c>
      <c r="X88" s="159" t="s">
        <v>22</v>
      </c>
      <c r="Y88" s="159" t="s">
        <v>22</v>
      </c>
      <c r="Z88" s="772" t="s">
        <v>22</v>
      </c>
      <c r="AA88" s="207" t="s">
        <v>21</v>
      </c>
      <c r="AB88" s="207" t="s">
        <v>21</v>
      </c>
      <c r="AC88" s="776" t="s">
        <v>21</v>
      </c>
      <c r="AD88" s="159" t="s">
        <v>22</v>
      </c>
      <c r="AE88" s="695" t="s">
        <v>22</v>
      </c>
      <c r="AF88" s="769" t="s">
        <v>22</v>
      </c>
      <c r="AG88" s="221"/>
      <c r="AH88" s="333" t="s">
        <v>181</v>
      </c>
      <c r="AI88" s="198"/>
      <c r="AJ88" s="407"/>
      <c r="AK88" s="407"/>
      <c r="AL88" s="236" t="s">
        <v>21</v>
      </c>
    </row>
    <row r="89" spans="1:38" ht="15.75" customHeight="1">
      <c r="A89" s="186"/>
      <c r="B89" s="189"/>
      <c r="C89" s="601" t="s">
        <v>417</v>
      </c>
      <c r="D89" s="171" t="s">
        <v>19</v>
      </c>
      <c r="E89" s="177" t="s">
        <v>27</v>
      </c>
      <c r="F89" s="170">
        <v>38.058405</v>
      </c>
      <c r="G89" s="170">
        <v>23.837972000000001</v>
      </c>
      <c r="H89" s="216" t="s">
        <v>22</v>
      </c>
      <c r="I89" s="175">
        <v>0</v>
      </c>
      <c r="J89" s="173"/>
      <c r="K89" s="175">
        <v>0</v>
      </c>
      <c r="L89" s="170"/>
      <c r="M89" s="175">
        <v>120</v>
      </c>
      <c r="N89" s="182" t="s">
        <v>22</v>
      </c>
      <c r="O89" s="175">
        <v>1</v>
      </c>
      <c r="P89" s="219" t="s">
        <v>21</v>
      </c>
      <c r="Q89" s="170">
        <v>0</v>
      </c>
      <c r="R89" s="175"/>
      <c r="S89" s="175">
        <v>1</v>
      </c>
      <c r="T89" s="175">
        <v>2</v>
      </c>
      <c r="U89" s="175"/>
      <c r="V89" s="175" t="s">
        <v>21</v>
      </c>
      <c r="W89" s="182" t="s">
        <v>21</v>
      </c>
      <c r="X89" s="175" t="s">
        <v>22</v>
      </c>
      <c r="Y89" s="175" t="s">
        <v>22</v>
      </c>
      <c r="Z89" s="772" t="s">
        <v>22</v>
      </c>
      <c r="AA89" s="207" t="s">
        <v>21</v>
      </c>
      <c r="AB89" s="207" t="s">
        <v>21</v>
      </c>
      <c r="AC89" s="776" t="s">
        <v>21</v>
      </c>
      <c r="AD89" s="170" t="s">
        <v>21</v>
      </c>
      <c r="AE89" s="696" t="s">
        <v>21</v>
      </c>
      <c r="AF89" s="729" t="s">
        <v>21</v>
      </c>
      <c r="AG89" s="311"/>
      <c r="AH89" s="333" t="s">
        <v>181</v>
      </c>
      <c r="AI89" s="198"/>
      <c r="AJ89" s="407"/>
      <c r="AK89" s="407"/>
      <c r="AL89" s="236" t="s">
        <v>21</v>
      </c>
    </row>
    <row r="90" spans="1:38">
      <c r="A90" s="210"/>
      <c r="B90" s="198"/>
      <c r="C90" s="238" t="s">
        <v>414</v>
      </c>
      <c r="D90" s="213" t="s">
        <v>157</v>
      </c>
      <c r="E90" s="214" t="s">
        <v>20</v>
      </c>
      <c r="F90" s="198">
        <v>38.058464205934698</v>
      </c>
      <c r="G90" s="198">
        <v>23.837895655127401</v>
      </c>
      <c r="H90" s="216" t="s">
        <v>22</v>
      </c>
      <c r="I90" s="207">
        <v>0</v>
      </c>
      <c r="J90" s="198"/>
      <c r="K90" s="207">
        <v>0</v>
      </c>
      <c r="L90" s="198"/>
      <c r="M90" s="236">
        <v>100</v>
      </c>
      <c r="N90" s="219" t="s">
        <v>29</v>
      </c>
      <c r="O90" s="219">
        <v>0</v>
      </c>
      <c r="P90" s="219" t="s">
        <v>21</v>
      </c>
      <c r="Q90" s="219">
        <v>0</v>
      </c>
      <c r="R90" s="219"/>
      <c r="S90" s="219">
        <v>0</v>
      </c>
      <c r="T90" s="219">
        <v>0</v>
      </c>
      <c r="U90" s="198"/>
      <c r="V90" s="236" t="s">
        <v>21</v>
      </c>
      <c r="W90" s="220" t="s">
        <v>29</v>
      </c>
      <c r="X90" s="219" t="s">
        <v>22</v>
      </c>
      <c r="Y90" s="219" t="s">
        <v>22</v>
      </c>
      <c r="Z90" s="772" t="s">
        <v>22</v>
      </c>
      <c r="AA90" s="207" t="s">
        <v>21</v>
      </c>
      <c r="AB90" s="207" t="s">
        <v>21</v>
      </c>
      <c r="AC90" s="776" t="s">
        <v>21</v>
      </c>
      <c r="AD90" s="219" t="s">
        <v>29</v>
      </c>
      <c r="AE90" s="267" t="s">
        <v>29</v>
      </c>
      <c r="AF90" s="729" t="s">
        <v>21</v>
      </c>
      <c r="AG90" s="198"/>
      <c r="AH90" s="333" t="s">
        <v>181</v>
      </c>
      <c r="AI90" s="199"/>
      <c r="AJ90" s="436"/>
      <c r="AK90" s="436"/>
      <c r="AL90" s="251"/>
    </row>
    <row r="91" spans="1:38">
      <c r="A91" s="210"/>
      <c r="B91" s="198"/>
      <c r="C91" s="238" t="s">
        <v>418</v>
      </c>
      <c r="D91" s="213" t="s">
        <v>19</v>
      </c>
      <c r="E91" s="204" t="s">
        <v>27</v>
      </c>
      <c r="F91" s="198">
        <v>38.058405419747999</v>
      </c>
      <c r="G91" s="198">
        <v>23.837954943098701</v>
      </c>
      <c r="H91" s="216" t="s">
        <v>22</v>
      </c>
      <c r="I91" s="207">
        <v>0</v>
      </c>
      <c r="J91" s="198"/>
      <c r="K91" s="207">
        <v>0</v>
      </c>
      <c r="L91" s="198"/>
      <c r="M91" s="236">
        <v>65</v>
      </c>
      <c r="N91" s="219" t="s">
        <v>29</v>
      </c>
      <c r="O91" s="219">
        <v>0</v>
      </c>
      <c r="P91" s="219" t="s">
        <v>21</v>
      </c>
      <c r="Q91" s="219">
        <v>0</v>
      </c>
      <c r="R91" s="219"/>
      <c r="S91" s="219">
        <v>1</v>
      </c>
      <c r="T91" s="219">
        <v>2</v>
      </c>
      <c r="U91" s="198"/>
      <c r="V91" s="236" t="s">
        <v>21</v>
      </c>
      <c r="W91" s="220" t="s">
        <v>29</v>
      </c>
      <c r="X91" s="219" t="s">
        <v>21</v>
      </c>
      <c r="Y91" s="219" t="s">
        <v>21</v>
      </c>
      <c r="Z91" s="772" t="s">
        <v>21</v>
      </c>
      <c r="AA91" s="207" t="s">
        <v>21</v>
      </c>
      <c r="AB91" s="207" t="s">
        <v>21</v>
      </c>
      <c r="AC91" s="776" t="s">
        <v>21</v>
      </c>
      <c r="AD91" s="219" t="s">
        <v>29</v>
      </c>
      <c r="AE91" s="267" t="s">
        <v>29</v>
      </c>
      <c r="AF91" s="729" t="s">
        <v>21</v>
      </c>
      <c r="AG91" s="198"/>
      <c r="AH91" s="333" t="s">
        <v>181</v>
      </c>
      <c r="AI91" s="199"/>
      <c r="AJ91" s="436"/>
      <c r="AK91" s="436"/>
      <c r="AL91" s="251"/>
    </row>
    <row r="93" spans="1:38">
      <c r="A93" s="602">
        <v>19</v>
      </c>
      <c r="B93" s="589" t="s">
        <v>419</v>
      </c>
    </row>
    <row r="94" spans="1:38" ht="15.75" customHeight="1">
      <c r="A94" s="169"/>
      <c r="B94" s="170"/>
      <c r="C94" s="184" t="s">
        <v>420</v>
      </c>
      <c r="D94" s="183" t="s">
        <v>19</v>
      </c>
      <c r="E94" s="177" t="s">
        <v>27</v>
      </c>
      <c r="F94" s="170">
        <v>38.057751000000003</v>
      </c>
      <c r="G94" s="170">
        <v>23.838266000000001</v>
      </c>
      <c r="H94" s="216" t="s">
        <v>22</v>
      </c>
      <c r="I94" s="175">
        <v>0</v>
      </c>
      <c r="J94" s="173"/>
      <c r="K94" s="175">
        <v>0</v>
      </c>
      <c r="L94" s="170"/>
      <c r="M94" s="175">
        <v>150</v>
      </c>
      <c r="N94" s="182" t="s">
        <v>21</v>
      </c>
      <c r="O94" s="175">
        <v>0</v>
      </c>
      <c r="P94" s="219" t="s">
        <v>21</v>
      </c>
      <c r="Q94" s="170">
        <v>0</v>
      </c>
      <c r="R94" s="175"/>
      <c r="S94" s="175">
        <v>1</v>
      </c>
      <c r="T94" s="175">
        <v>2</v>
      </c>
      <c r="U94" s="175"/>
      <c r="V94" s="182" t="s">
        <v>21</v>
      </c>
      <c r="W94" s="182" t="s">
        <v>21</v>
      </c>
      <c r="X94" s="219" t="s">
        <v>21</v>
      </c>
      <c r="Y94" s="219" t="s">
        <v>21</v>
      </c>
      <c r="Z94" s="772" t="s">
        <v>21</v>
      </c>
      <c r="AA94" s="207" t="s">
        <v>21</v>
      </c>
      <c r="AB94" s="207" t="s">
        <v>21</v>
      </c>
      <c r="AC94" s="776" t="s">
        <v>21</v>
      </c>
      <c r="AD94" s="175" t="s">
        <v>22</v>
      </c>
      <c r="AE94" s="274" t="s">
        <v>21</v>
      </c>
      <c r="AF94" s="768" t="s">
        <v>22</v>
      </c>
      <c r="AG94" s="311"/>
      <c r="AH94" s="333" t="s">
        <v>181</v>
      </c>
      <c r="AI94" s="198"/>
      <c r="AJ94" s="407"/>
      <c r="AK94" s="407"/>
      <c r="AL94" s="236" t="s">
        <v>21</v>
      </c>
    </row>
    <row r="95" spans="1:38" ht="15.75" customHeight="1">
      <c r="A95" s="151"/>
      <c r="B95" s="152"/>
      <c r="C95" s="163" t="s">
        <v>421</v>
      </c>
      <c r="D95" s="154" t="s">
        <v>19</v>
      </c>
      <c r="E95" s="155" t="s">
        <v>25</v>
      </c>
      <c r="F95" s="152">
        <v>38.057863085363103</v>
      </c>
      <c r="G95" s="152">
        <v>23.838358263876799</v>
      </c>
      <c r="H95" s="216" t="s">
        <v>22</v>
      </c>
      <c r="I95" s="159">
        <v>0</v>
      </c>
      <c r="J95" s="299"/>
      <c r="K95" s="159">
        <v>0</v>
      </c>
      <c r="L95" s="152"/>
      <c r="M95" s="159">
        <v>140</v>
      </c>
      <c r="N95" s="163" t="s">
        <v>21</v>
      </c>
      <c r="O95" s="159">
        <v>0</v>
      </c>
      <c r="P95" s="219" t="s">
        <v>21</v>
      </c>
      <c r="Q95" s="152">
        <v>0</v>
      </c>
      <c r="R95" s="152"/>
      <c r="S95" s="159">
        <v>1</v>
      </c>
      <c r="T95" s="152">
        <v>2</v>
      </c>
      <c r="U95" s="152"/>
      <c r="V95" s="163" t="s">
        <v>21</v>
      </c>
      <c r="W95" s="163" t="s">
        <v>21</v>
      </c>
      <c r="X95" s="163" t="s">
        <v>22</v>
      </c>
      <c r="Y95" s="163" t="s">
        <v>22</v>
      </c>
      <c r="Z95" s="772" t="s">
        <v>22</v>
      </c>
      <c r="AA95" s="207" t="s">
        <v>21</v>
      </c>
      <c r="AB95" s="207" t="s">
        <v>21</v>
      </c>
      <c r="AC95" s="776" t="s">
        <v>21</v>
      </c>
      <c r="AD95" s="159" t="s">
        <v>22</v>
      </c>
      <c r="AE95" s="165" t="s">
        <v>21</v>
      </c>
      <c r="AF95" s="769" t="s">
        <v>22</v>
      </c>
      <c r="AG95" s="221"/>
      <c r="AH95" s="333" t="s">
        <v>181</v>
      </c>
      <c r="AI95" s="198"/>
      <c r="AJ95" s="407"/>
      <c r="AK95" s="407"/>
      <c r="AL95" s="236" t="s">
        <v>21</v>
      </c>
    </row>
    <row r="96" spans="1:38" ht="15.75" customHeight="1">
      <c r="A96" s="151"/>
      <c r="B96" s="152"/>
      <c r="C96" s="163" t="s">
        <v>422</v>
      </c>
      <c r="D96" s="154" t="s">
        <v>19</v>
      </c>
      <c r="E96" s="155" t="s">
        <v>25</v>
      </c>
      <c r="F96" s="166">
        <v>38.057738510141697</v>
      </c>
      <c r="G96" s="166">
        <v>23.838381097654501</v>
      </c>
      <c r="H96" s="216" t="s">
        <v>22</v>
      </c>
      <c r="I96" s="159">
        <v>0</v>
      </c>
      <c r="J96" s="299"/>
      <c r="K96" s="159">
        <v>0</v>
      </c>
      <c r="L96" s="159"/>
      <c r="M96" s="159">
        <v>300</v>
      </c>
      <c r="N96" s="163" t="s">
        <v>21</v>
      </c>
      <c r="O96" s="159">
        <v>0</v>
      </c>
      <c r="P96" s="219" t="s">
        <v>21</v>
      </c>
      <c r="Q96" s="152">
        <v>0</v>
      </c>
      <c r="R96" s="159"/>
      <c r="S96" s="162">
        <v>0</v>
      </c>
      <c r="T96" s="162">
        <v>0</v>
      </c>
      <c r="U96" s="159"/>
      <c r="V96" s="159" t="s">
        <v>21</v>
      </c>
      <c r="W96" s="163" t="s">
        <v>21</v>
      </c>
      <c r="X96" s="159" t="s">
        <v>22</v>
      </c>
      <c r="Y96" s="159" t="s">
        <v>22</v>
      </c>
      <c r="Z96" s="772" t="s">
        <v>22</v>
      </c>
      <c r="AA96" s="207" t="s">
        <v>21</v>
      </c>
      <c r="AB96" s="207" t="s">
        <v>21</v>
      </c>
      <c r="AC96" s="776" t="s">
        <v>21</v>
      </c>
      <c r="AD96" s="159" t="s">
        <v>22</v>
      </c>
      <c r="AE96" s="695" t="s">
        <v>22</v>
      </c>
      <c r="AF96" s="769" t="s">
        <v>22</v>
      </c>
      <c r="AG96" s="221"/>
      <c r="AH96" s="333" t="s">
        <v>181</v>
      </c>
      <c r="AI96" s="198"/>
      <c r="AJ96" s="407"/>
      <c r="AK96" s="407"/>
      <c r="AL96" s="236" t="s">
        <v>21</v>
      </c>
    </row>
    <row r="97" spans="1:38" ht="15.75" customHeight="1">
      <c r="A97" s="179"/>
      <c r="B97" s="180"/>
      <c r="C97" s="185" t="s">
        <v>423</v>
      </c>
      <c r="D97" s="183" t="s">
        <v>19</v>
      </c>
      <c r="E97" s="181" t="s">
        <v>27</v>
      </c>
      <c r="F97" s="180">
        <v>38.057681000000002</v>
      </c>
      <c r="G97" s="180">
        <v>23.838280999999998</v>
      </c>
      <c r="H97" s="216" t="s">
        <v>22</v>
      </c>
      <c r="I97" s="175">
        <v>0</v>
      </c>
      <c r="J97" s="173"/>
      <c r="K97" s="175">
        <v>0</v>
      </c>
      <c r="L97" s="180"/>
      <c r="M97" s="175">
        <v>140</v>
      </c>
      <c r="N97" s="163" t="s">
        <v>21</v>
      </c>
      <c r="O97" s="159">
        <v>0</v>
      </c>
      <c r="P97" s="219" t="s">
        <v>21</v>
      </c>
      <c r="Q97" s="170">
        <v>0</v>
      </c>
      <c r="R97" s="152"/>
      <c r="S97" s="159">
        <v>0</v>
      </c>
      <c r="T97" s="152">
        <v>0</v>
      </c>
      <c r="U97" s="152"/>
      <c r="V97" s="175" t="s">
        <v>21</v>
      </c>
      <c r="W97" s="182" t="s">
        <v>21</v>
      </c>
      <c r="X97" s="175" t="s">
        <v>22</v>
      </c>
      <c r="Y97" s="175" t="s">
        <v>22</v>
      </c>
      <c r="Z97" s="772" t="s">
        <v>22</v>
      </c>
      <c r="AA97" s="207" t="s">
        <v>21</v>
      </c>
      <c r="AB97" s="207" t="s">
        <v>21</v>
      </c>
      <c r="AC97" s="776" t="s">
        <v>21</v>
      </c>
      <c r="AD97" s="175" t="s">
        <v>22</v>
      </c>
      <c r="AE97" s="191" t="s">
        <v>22</v>
      </c>
      <c r="AF97" s="768" t="s">
        <v>22</v>
      </c>
      <c r="AG97" s="311"/>
      <c r="AH97" s="333" t="s">
        <v>181</v>
      </c>
      <c r="AI97" s="198"/>
      <c r="AJ97" s="407"/>
      <c r="AK97" s="407"/>
      <c r="AL97" s="236" t="s">
        <v>21</v>
      </c>
    </row>
    <row r="98" spans="1:38">
      <c r="A98" s="198"/>
      <c r="B98" s="198"/>
      <c r="C98" s="238" t="s">
        <v>424</v>
      </c>
      <c r="D98" s="213" t="s">
        <v>151</v>
      </c>
      <c r="E98" s="214" t="s">
        <v>20</v>
      </c>
      <c r="F98" s="198">
        <v>38.057750868737998</v>
      </c>
      <c r="G98" s="198">
        <v>23.838268928851299</v>
      </c>
      <c r="H98" s="216" t="s">
        <v>22</v>
      </c>
      <c r="I98" s="207">
        <v>0</v>
      </c>
      <c r="J98" s="198"/>
      <c r="K98" s="207">
        <v>0</v>
      </c>
      <c r="L98" s="198"/>
      <c r="M98" s="236">
        <v>90</v>
      </c>
      <c r="N98" s="219" t="s">
        <v>29</v>
      </c>
      <c r="O98" s="219">
        <v>0</v>
      </c>
      <c r="P98" s="219" t="s">
        <v>21</v>
      </c>
      <c r="Q98" s="219">
        <v>0</v>
      </c>
      <c r="R98" s="219"/>
      <c r="S98" s="219">
        <v>0</v>
      </c>
      <c r="T98" s="219">
        <v>0</v>
      </c>
      <c r="U98" s="198"/>
      <c r="V98" s="236" t="s">
        <v>21</v>
      </c>
      <c r="W98" s="220" t="s">
        <v>29</v>
      </c>
      <c r="X98" s="219" t="s">
        <v>22</v>
      </c>
      <c r="Y98" s="219" t="s">
        <v>22</v>
      </c>
      <c r="Z98" s="772" t="s">
        <v>22</v>
      </c>
      <c r="AA98" s="207" t="s">
        <v>21</v>
      </c>
      <c r="AB98" s="207" t="s">
        <v>21</v>
      </c>
      <c r="AC98" s="776" t="s">
        <v>21</v>
      </c>
      <c r="AD98" s="219" t="s">
        <v>29</v>
      </c>
      <c r="AE98" s="267" t="s">
        <v>29</v>
      </c>
      <c r="AF98" s="729" t="s">
        <v>21</v>
      </c>
      <c r="AG98" s="198"/>
      <c r="AH98" s="333" t="s">
        <v>181</v>
      </c>
      <c r="AI98" s="198"/>
      <c r="AJ98" s="496"/>
      <c r="AK98" s="407"/>
      <c r="AL98" s="236"/>
    </row>
    <row r="100" spans="1:38">
      <c r="A100">
        <v>20</v>
      </c>
      <c r="B100" s="589" t="s">
        <v>425</v>
      </c>
    </row>
    <row r="101" spans="1:38" ht="15.75" customHeight="1">
      <c r="A101" s="169"/>
      <c r="B101" s="170"/>
      <c r="C101" s="182" t="s">
        <v>426</v>
      </c>
      <c r="D101" s="183" t="s">
        <v>19</v>
      </c>
      <c r="E101" s="181" t="s">
        <v>27</v>
      </c>
      <c r="F101" s="170">
        <v>38.057279999999999</v>
      </c>
      <c r="G101" s="170">
        <v>23.838352</v>
      </c>
      <c r="H101" s="216" t="s">
        <v>22</v>
      </c>
      <c r="I101" s="175">
        <v>0</v>
      </c>
      <c r="J101" s="173"/>
      <c r="K101" s="175">
        <v>0</v>
      </c>
      <c r="L101" s="170"/>
      <c r="M101" s="175">
        <v>80</v>
      </c>
      <c r="N101" s="182" t="s">
        <v>22</v>
      </c>
      <c r="O101" s="175">
        <v>1</v>
      </c>
      <c r="P101" s="219" t="s">
        <v>21</v>
      </c>
      <c r="Q101" s="170">
        <v>0</v>
      </c>
      <c r="R101" s="175"/>
      <c r="S101" s="159">
        <v>0</v>
      </c>
      <c r="T101" s="152">
        <v>0</v>
      </c>
      <c r="U101" s="175"/>
      <c r="V101" s="182" t="s">
        <v>21</v>
      </c>
      <c r="W101" s="182" t="s">
        <v>21</v>
      </c>
      <c r="X101" s="219" t="s">
        <v>21</v>
      </c>
      <c r="Y101" s="219" t="s">
        <v>21</v>
      </c>
      <c r="Z101" s="772" t="s">
        <v>21</v>
      </c>
      <c r="AA101" s="207" t="s">
        <v>21</v>
      </c>
      <c r="AB101" s="207" t="s">
        <v>21</v>
      </c>
      <c r="AC101" s="776" t="s">
        <v>21</v>
      </c>
      <c r="AD101" s="182" t="s">
        <v>21</v>
      </c>
      <c r="AE101" s="274" t="s">
        <v>21</v>
      </c>
      <c r="AF101" s="729" t="s">
        <v>21</v>
      </c>
      <c r="AG101" s="311"/>
      <c r="AH101" s="333" t="s">
        <v>181</v>
      </c>
      <c r="AI101" s="198"/>
      <c r="AJ101" s="407"/>
      <c r="AK101" s="407"/>
      <c r="AL101" s="236" t="s">
        <v>21</v>
      </c>
    </row>
    <row r="102" spans="1:38" ht="15.75" customHeight="1">
      <c r="A102" s="151"/>
      <c r="B102" s="152"/>
      <c r="C102" s="163" t="s">
        <v>427</v>
      </c>
      <c r="D102" s="154" t="s">
        <v>19</v>
      </c>
      <c r="E102" s="155" t="s">
        <v>25</v>
      </c>
      <c r="F102" s="152">
        <v>38.057382646649302</v>
      </c>
      <c r="G102" s="152">
        <v>23.838444129569201</v>
      </c>
      <c r="H102" s="216" t="s">
        <v>22</v>
      </c>
      <c r="I102" s="159">
        <v>0</v>
      </c>
      <c r="J102" s="299"/>
      <c r="K102" s="159">
        <v>0</v>
      </c>
      <c r="L102" s="152"/>
      <c r="M102" s="159">
        <v>170</v>
      </c>
      <c r="N102" s="163" t="s">
        <v>22</v>
      </c>
      <c r="O102" s="159">
        <v>1</v>
      </c>
      <c r="P102" s="219" t="s">
        <v>21</v>
      </c>
      <c r="Q102" s="152">
        <v>0</v>
      </c>
      <c r="R102" s="152"/>
      <c r="S102" s="159">
        <v>1</v>
      </c>
      <c r="T102" s="152">
        <v>2</v>
      </c>
      <c r="U102" s="152"/>
      <c r="V102" s="163" t="s">
        <v>21</v>
      </c>
      <c r="W102" s="163" t="s">
        <v>21</v>
      </c>
      <c r="X102" s="163" t="s">
        <v>22</v>
      </c>
      <c r="Y102" s="163" t="s">
        <v>21</v>
      </c>
      <c r="Z102" s="774" t="s">
        <v>22</v>
      </c>
      <c r="AA102" s="207" t="s">
        <v>21</v>
      </c>
      <c r="AB102" s="207" t="s">
        <v>21</v>
      </c>
      <c r="AC102" s="776" t="s">
        <v>21</v>
      </c>
      <c r="AD102" s="163" t="s">
        <v>21</v>
      </c>
      <c r="AE102" s="165" t="s">
        <v>21</v>
      </c>
      <c r="AF102" s="729" t="s">
        <v>21</v>
      </c>
      <c r="AG102" s="221"/>
      <c r="AH102" s="333" t="s">
        <v>181</v>
      </c>
      <c r="AI102" s="198"/>
      <c r="AJ102" s="407"/>
      <c r="AK102" s="407"/>
      <c r="AL102" s="236" t="s">
        <v>21</v>
      </c>
    </row>
    <row r="104" spans="1:38">
      <c r="A104">
        <v>21</v>
      </c>
      <c r="B104" s="589" t="s">
        <v>428</v>
      </c>
    </row>
    <row r="105" spans="1:38">
      <c r="A105" s="5"/>
      <c r="B105" s="10"/>
      <c r="C105" s="603" t="s">
        <v>429</v>
      </c>
      <c r="D105" s="7" t="s">
        <v>19</v>
      </c>
      <c r="E105" s="323" t="s">
        <v>20</v>
      </c>
      <c r="F105" s="198">
        <v>38.057066669999998</v>
      </c>
      <c r="G105" s="199">
        <v>23.83861667</v>
      </c>
      <c r="H105" s="216" t="s">
        <v>22</v>
      </c>
      <c r="I105" s="5">
        <v>3</v>
      </c>
      <c r="J105" s="5"/>
      <c r="K105" s="5">
        <v>1</v>
      </c>
      <c r="L105" s="5"/>
      <c r="M105" s="5">
        <v>210</v>
      </c>
      <c r="N105" s="10" t="s">
        <v>21</v>
      </c>
      <c r="O105" s="10">
        <v>0</v>
      </c>
      <c r="P105" s="219" t="s">
        <v>21</v>
      </c>
      <c r="Q105" s="5">
        <v>0</v>
      </c>
      <c r="R105" s="5"/>
      <c r="S105" s="25">
        <v>2</v>
      </c>
      <c r="T105" s="5">
        <v>1</v>
      </c>
      <c r="U105" s="5"/>
      <c r="V105" s="10" t="s">
        <v>21</v>
      </c>
      <c r="W105" s="10" t="s">
        <v>21</v>
      </c>
      <c r="X105" s="10" t="s">
        <v>22</v>
      </c>
      <c r="Y105" s="10" t="s">
        <v>22</v>
      </c>
      <c r="Z105" s="772" t="s">
        <v>22</v>
      </c>
      <c r="AA105" s="219" t="s">
        <v>22</v>
      </c>
      <c r="AB105" s="10" t="s">
        <v>21</v>
      </c>
      <c r="AC105" s="729" t="s">
        <v>22</v>
      </c>
      <c r="AD105" s="10" t="s">
        <v>22</v>
      </c>
      <c r="AE105" s="12" t="s">
        <v>21</v>
      </c>
      <c r="AF105" s="732" t="s">
        <v>22</v>
      </c>
      <c r="AG105" s="221"/>
      <c r="AH105" s="333" t="s">
        <v>181</v>
      </c>
      <c r="AI105" s="198"/>
      <c r="AJ105" s="407"/>
      <c r="AK105" s="407"/>
      <c r="AL105" s="236" t="s">
        <v>21</v>
      </c>
    </row>
    <row r="106" spans="1:38">
      <c r="A106" s="4"/>
      <c r="B106" s="10"/>
      <c r="C106" s="380" t="s">
        <v>430</v>
      </c>
      <c r="D106" s="17" t="s">
        <v>19</v>
      </c>
      <c r="E106" s="321" t="s">
        <v>28</v>
      </c>
      <c r="F106" s="198">
        <v>38.057066669999998</v>
      </c>
      <c r="G106" s="199">
        <v>23.83861667</v>
      </c>
      <c r="H106" s="216" t="s">
        <v>22</v>
      </c>
      <c r="I106" s="5">
        <v>3</v>
      </c>
      <c r="J106" s="8"/>
      <c r="K106" s="5">
        <v>1</v>
      </c>
      <c r="L106" s="5"/>
      <c r="M106" s="5">
        <v>180</v>
      </c>
      <c r="N106" s="10" t="s">
        <v>21</v>
      </c>
      <c r="O106" s="10">
        <v>0</v>
      </c>
      <c r="P106" s="219" t="s">
        <v>21</v>
      </c>
      <c r="Q106" s="5">
        <v>0</v>
      </c>
      <c r="R106" s="5"/>
      <c r="S106" s="5">
        <v>0</v>
      </c>
      <c r="T106" s="5">
        <v>0</v>
      </c>
      <c r="U106" s="5"/>
      <c r="V106" s="5" t="s">
        <v>30</v>
      </c>
      <c r="W106" s="5" t="s">
        <v>21</v>
      </c>
      <c r="X106" s="10" t="s">
        <v>22</v>
      </c>
      <c r="Y106" s="10" t="s">
        <v>22</v>
      </c>
      <c r="Z106" s="772" t="s">
        <v>22</v>
      </c>
      <c r="AA106" s="207" t="s">
        <v>21</v>
      </c>
      <c r="AB106" s="207" t="s">
        <v>21</v>
      </c>
      <c r="AC106" s="776" t="s">
        <v>21</v>
      </c>
      <c r="AD106" s="10" t="s">
        <v>22</v>
      </c>
      <c r="AE106" s="12" t="s">
        <v>21</v>
      </c>
      <c r="AF106" s="732" t="s">
        <v>22</v>
      </c>
      <c r="AG106" s="221"/>
      <c r="AH106" s="333" t="s">
        <v>181</v>
      </c>
      <c r="AI106" s="198"/>
      <c r="AJ106" s="407"/>
      <c r="AK106" s="407"/>
      <c r="AL106" s="236" t="s">
        <v>21</v>
      </c>
    </row>
    <row r="108" spans="1:38">
      <c r="A108">
        <v>22</v>
      </c>
      <c r="B108" s="589" t="s">
        <v>433</v>
      </c>
    </row>
    <row r="109" spans="1:38">
      <c r="A109" s="4"/>
      <c r="B109" s="10"/>
      <c r="C109" s="380" t="s">
        <v>431</v>
      </c>
      <c r="D109" s="7" t="s">
        <v>19</v>
      </c>
      <c r="E109" s="323" t="s">
        <v>20</v>
      </c>
      <c r="F109" s="198">
        <v>38.056294440000002</v>
      </c>
      <c r="G109" s="199">
        <v>23.839244440000002</v>
      </c>
      <c r="H109" s="316" t="s">
        <v>22</v>
      </c>
      <c r="I109" s="5">
        <v>2</v>
      </c>
      <c r="J109" s="5"/>
      <c r="K109" s="5">
        <v>1</v>
      </c>
      <c r="L109" s="5"/>
      <c r="M109" s="5">
        <v>210</v>
      </c>
      <c r="N109" s="10" t="s">
        <v>22</v>
      </c>
      <c r="O109" s="10">
        <v>1</v>
      </c>
      <c r="P109" s="207" t="s">
        <v>22</v>
      </c>
      <c r="Q109" s="5">
        <v>1</v>
      </c>
      <c r="R109" s="5"/>
      <c r="S109" s="5">
        <v>3</v>
      </c>
      <c r="T109" s="5">
        <v>1</v>
      </c>
      <c r="U109" s="5"/>
      <c r="V109" s="10" t="s">
        <v>21</v>
      </c>
      <c r="W109" s="10" t="s">
        <v>22</v>
      </c>
      <c r="X109" s="10" t="s">
        <v>22</v>
      </c>
      <c r="Y109" s="10" t="s">
        <v>22</v>
      </c>
      <c r="Z109" s="772" t="s">
        <v>22</v>
      </c>
      <c r="AA109" s="219" t="s">
        <v>22</v>
      </c>
      <c r="AB109" s="10" t="s">
        <v>21</v>
      </c>
      <c r="AC109" s="729" t="s">
        <v>22</v>
      </c>
      <c r="AD109" s="10" t="s">
        <v>22</v>
      </c>
      <c r="AE109" s="12" t="s">
        <v>21</v>
      </c>
      <c r="AF109" s="732" t="s">
        <v>22</v>
      </c>
      <c r="AG109" s="221"/>
      <c r="AH109" s="333" t="s">
        <v>181</v>
      </c>
      <c r="AI109" s="198"/>
      <c r="AJ109" s="407"/>
      <c r="AK109" s="407"/>
      <c r="AL109" s="236" t="s">
        <v>21</v>
      </c>
    </row>
    <row r="110" spans="1:38">
      <c r="A110" s="4"/>
      <c r="B110" s="10"/>
      <c r="C110" s="380" t="s">
        <v>432</v>
      </c>
      <c r="D110" s="17" t="s">
        <v>19</v>
      </c>
      <c r="E110" s="321" t="s">
        <v>28</v>
      </c>
      <c r="F110" s="198">
        <v>38.056294440000002</v>
      </c>
      <c r="G110" s="199">
        <v>23.839244440000002</v>
      </c>
      <c r="H110" s="322" t="s">
        <v>22</v>
      </c>
      <c r="I110" s="5">
        <v>2</v>
      </c>
      <c r="J110" s="5"/>
      <c r="K110" s="5">
        <v>1</v>
      </c>
      <c r="L110" s="5"/>
      <c r="M110" s="5">
        <v>180</v>
      </c>
      <c r="N110" s="10" t="s">
        <v>32</v>
      </c>
      <c r="O110" s="10">
        <v>1</v>
      </c>
      <c r="P110" s="207" t="s">
        <v>22</v>
      </c>
      <c r="Q110" s="5">
        <v>1</v>
      </c>
      <c r="R110" s="5"/>
      <c r="S110" s="5">
        <v>5</v>
      </c>
      <c r="T110" s="5">
        <v>1</v>
      </c>
      <c r="U110" s="5"/>
      <c r="V110" s="5" t="s">
        <v>30</v>
      </c>
      <c r="W110" s="5" t="s">
        <v>22</v>
      </c>
      <c r="X110" s="10" t="s">
        <v>22</v>
      </c>
      <c r="Y110" s="10" t="s">
        <v>22</v>
      </c>
      <c r="Z110" s="772" t="s">
        <v>22</v>
      </c>
      <c r="AA110" s="219" t="s">
        <v>22</v>
      </c>
      <c r="AB110" s="228" t="s">
        <v>21</v>
      </c>
      <c r="AC110" s="729" t="s">
        <v>22</v>
      </c>
      <c r="AD110" s="316" t="s">
        <v>21</v>
      </c>
      <c r="AE110" s="12" t="s">
        <v>22</v>
      </c>
      <c r="AF110" s="732" t="s">
        <v>22</v>
      </c>
      <c r="AG110" s="221"/>
      <c r="AH110" s="333" t="s">
        <v>181</v>
      </c>
      <c r="AI110" s="198"/>
      <c r="AJ110" s="407"/>
      <c r="AK110" s="407"/>
      <c r="AL110" s="236" t="s">
        <v>21</v>
      </c>
    </row>
    <row r="112" spans="1:38">
      <c r="A112">
        <v>23</v>
      </c>
      <c r="B112" s="589" t="s">
        <v>434</v>
      </c>
    </row>
    <row r="113" spans="1:38">
      <c r="A113" s="4"/>
      <c r="B113" s="10"/>
      <c r="C113" s="380" t="s">
        <v>702</v>
      </c>
      <c r="D113" s="17" t="s">
        <v>19</v>
      </c>
      <c r="E113" s="324" t="s">
        <v>20</v>
      </c>
      <c r="F113" s="198">
        <v>38.055591669999998</v>
      </c>
      <c r="G113" s="199">
        <v>23.840183329999999</v>
      </c>
      <c r="H113" s="325" t="s">
        <v>22</v>
      </c>
      <c r="I113" s="4">
        <v>2</v>
      </c>
      <c r="J113" s="10"/>
      <c r="K113" s="4">
        <v>1</v>
      </c>
      <c r="L113" s="10"/>
      <c r="M113" s="449">
        <v>240</v>
      </c>
      <c r="N113" s="28" t="s">
        <v>21</v>
      </c>
      <c r="O113" s="10">
        <v>0</v>
      </c>
      <c r="P113" s="219" t="s">
        <v>21</v>
      </c>
      <c r="Q113" s="4">
        <v>0</v>
      </c>
      <c r="R113" s="10"/>
      <c r="S113" s="35">
        <v>2</v>
      </c>
      <c r="T113" s="4">
        <v>1</v>
      </c>
      <c r="U113" s="10"/>
      <c r="V113" s="10" t="s">
        <v>21</v>
      </c>
      <c r="W113" s="10" t="s">
        <v>21</v>
      </c>
      <c r="X113" s="28" t="s">
        <v>22</v>
      </c>
      <c r="Y113" s="28" t="s">
        <v>22</v>
      </c>
      <c r="Z113" s="772" t="s">
        <v>22</v>
      </c>
      <c r="AA113" s="207" t="s">
        <v>21</v>
      </c>
      <c r="AB113" s="207" t="s">
        <v>21</v>
      </c>
      <c r="AC113" s="776" t="s">
        <v>21</v>
      </c>
      <c r="AD113" s="28" t="s">
        <v>21</v>
      </c>
      <c r="AE113" s="30" t="s">
        <v>21</v>
      </c>
      <c r="AF113" s="729" t="s">
        <v>21</v>
      </c>
      <c r="AG113" s="228"/>
      <c r="AH113" s="333" t="s">
        <v>181</v>
      </c>
      <c r="AI113" s="198"/>
      <c r="AJ113" s="407"/>
      <c r="AK113" s="407"/>
      <c r="AL113" s="236" t="s">
        <v>21</v>
      </c>
    </row>
    <row r="114" spans="1:38">
      <c r="A114" s="4"/>
      <c r="B114" s="10"/>
      <c r="C114" s="28" t="s">
        <v>703</v>
      </c>
      <c r="D114" s="17" t="s">
        <v>19</v>
      </c>
      <c r="E114" s="671" t="s">
        <v>20</v>
      </c>
      <c r="F114" s="198">
        <v>38.055591669999998</v>
      </c>
      <c r="G114" s="199">
        <v>23.840183329999999</v>
      </c>
      <c r="H114" s="322" t="s">
        <v>22</v>
      </c>
      <c r="I114" s="5">
        <v>2</v>
      </c>
      <c r="J114" s="8"/>
      <c r="K114" s="5">
        <v>1</v>
      </c>
      <c r="L114" s="5"/>
      <c r="M114" s="5">
        <v>240</v>
      </c>
      <c r="N114" s="28" t="s">
        <v>21</v>
      </c>
      <c r="O114" s="10">
        <v>0</v>
      </c>
      <c r="P114" s="219" t="s">
        <v>21</v>
      </c>
      <c r="Q114" s="10">
        <v>0</v>
      </c>
      <c r="R114" s="10"/>
      <c r="S114" s="13">
        <v>5</v>
      </c>
      <c r="T114" s="10">
        <v>1</v>
      </c>
      <c r="U114" s="5"/>
      <c r="V114" s="10" t="s">
        <v>21</v>
      </c>
      <c r="W114" s="10" t="s">
        <v>21</v>
      </c>
      <c r="X114" s="28" t="s">
        <v>22</v>
      </c>
      <c r="Y114" s="28" t="s">
        <v>22</v>
      </c>
      <c r="Z114" s="772" t="s">
        <v>22</v>
      </c>
      <c r="AA114" s="207" t="s">
        <v>21</v>
      </c>
      <c r="AB114" s="207" t="s">
        <v>21</v>
      </c>
      <c r="AC114" s="776" t="s">
        <v>21</v>
      </c>
      <c r="AD114" s="28" t="s">
        <v>21</v>
      </c>
      <c r="AE114" s="30" t="s">
        <v>21</v>
      </c>
      <c r="AF114" s="729" t="s">
        <v>21</v>
      </c>
      <c r="AG114" s="221"/>
      <c r="AH114" s="333" t="s">
        <v>181</v>
      </c>
      <c r="AI114" s="198"/>
      <c r="AJ114" s="407"/>
      <c r="AK114" s="407"/>
      <c r="AL114" s="236" t="s">
        <v>21</v>
      </c>
    </row>
    <row r="116" spans="1:38">
      <c r="A116">
        <v>24</v>
      </c>
      <c r="B116" s="589" t="s">
        <v>1118</v>
      </c>
    </row>
    <row r="117" spans="1:38">
      <c r="A117" s="4"/>
      <c r="B117" s="10"/>
      <c r="C117" s="28" t="s">
        <v>436</v>
      </c>
      <c r="D117" s="17" t="s">
        <v>19</v>
      </c>
      <c r="E117" s="324" t="s">
        <v>20</v>
      </c>
      <c r="F117" s="198">
        <v>38.054552780000002</v>
      </c>
      <c r="G117" s="199">
        <v>23.842161109999999</v>
      </c>
      <c r="H117" s="216" t="s">
        <v>21</v>
      </c>
      <c r="I117" s="5">
        <v>3</v>
      </c>
      <c r="J117" s="8"/>
      <c r="K117" s="5">
        <v>1</v>
      </c>
      <c r="L117" s="5"/>
      <c r="M117" s="10">
        <v>0</v>
      </c>
      <c r="N117" s="10" t="s">
        <v>21</v>
      </c>
      <c r="O117" s="10">
        <v>0</v>
      </c>
      <c r="P117" s="219" t="s">
        <v>21</v>
      </c>
      <c r="Q117" s="5">
        <v>0</v>
      </c>
      <c r="R117" s="10"/>
      <c r="S117" s="13">
        <v>0</v>
      </c>
      <c r="T117" s="10">
        <v>0</v>
      </c>
      <c r="U117" s="10"/>
      <c r="V117" s="28" t="s">
        <v>21</v>
      </c>
      <c r="W117" s="10" t="s">
        <v>21</v>
      </c>
      <c r="X117" s="28" t="s">
        <v>22</v>
      </c>
      <c r="Y117" s="28" t="s">
        <v>22</v>
      </c>
      <c r="Z117" s="772" t="s">
        <v>22</v>
      </c>
      <c r="AA117" s="207" t="s">
        <v>21</v>
      </c>
      <c r="AB117" s="207" t="s">
        <v>21</v>
      </c>
      <c r="AC117" s="776" t="s">
        <v>21</v>
      </c>
      <c r="AD117" s="28" t="s">
        <v>21</v>
      </c>
      <c r="AE117" s="30" t="s">
        <v>21</v>
      </c>
      <c r="AF117" s="729" t="s">
        <v>21</v>
      </c>
      <c r="AG117" s="228"/>
      <c r="AH117" s="333" t="s">
        <v>181</v>
      </c>
      <c r="AI117" s="198"/>
      <c r="AJ117" s="407"/>
      <c r="AK117" s="407"/>
      <c r="AL117" s="236" t="s">
        <v>21</v>
      </c>
    </row>
    <row r="118" spans="1:38">
      <c r="A118" s="4"/>
      <c r="B118" s="10"/>
      <c r="C118" s="28" t="s">
        <v>437</v>
      </c>
      <c r="D118" s="17" t="s">
        <v>19</v>
      </c>
      <c r="E118" s="321" t="s">
        <v>28</v>
      </c>
      <c r="F118" s="198">
        <v>38.054552780000002</v>
      </c>
      <c r="G118" s="199">
        <v>23.842161109999999</v>
      </c>
      <c r="H118" s="216" t="s">
        <v>21</v>
      </c>
      <c r="I118" s="5">
        <v>3</v>
      </c>
      <c r="J118" s="8"/>
      <c r="K118" s="5">
        <v>1</v>
      </c>
      <c r="L118" s="5"/>
      <c r="M118" s="10">
        <v>0</v>
      </c>
      <c r="N118" s="10" t="s">
        <v>21</v>
      </c>
      <c r="O118" s="10">
        <v>0</v>
      </c>
      <c r="P118" s="219" t="s">
        <v>21</v>
      </c>
      <c r="Q118" s="5">
        <v>0</v>
      </c>
      <c r="R118" s="10"/>
      <c r="S118" s="13">
        <v>0</v>
      </c>
      <c r="T118" s="10">
        <v>0</v>
      </c>
      <c r="U118" s="10"/>
      <c r="V118" s="28" t="s">
        <v>21</v>
      </c>
      <c r="W118" s="10" t="s">
        <v>21</v>
      </c>
      <c r="X118" s="28" t="s">
        <v>22</v>
      </c>
      <c r="Y118" s="28" t="s">
        <v>22</v>
      </c>
      <c r="Z118" s="772" t="s">
        <v>22</v>
      </c>
      <c r="AA118" s="207" t="s">
        <v>21</v>
      </c>
      <c r="AB118" s="207" t="s">
        <v>21</v>
      </c>
      <c r="AC118" s="776" t="s">
        <v>21</v>
      </c>
      <c r="AD118" s="28" t="s">
        <v>21</v>
      </c>
      <c r="AE118" s="30" t="s">
        <v>21</v>
      </c>
      <c r="AF118" s="729" t="s">
        <v>21</v>
      </c>
      <c r="AG118" s="221"/>
      <c r="AH118" s="333" t="s">
        <v>181</v>
      </c>
      <c r="AI118" s="198"/>
      <c r="AJ118" s="407"/>
      <c r="AK118" s="407"/>
      <c r="AL118" s="236" t="s">
        <v>21</v>
      </c>
    </row>
    <row r="120" spans="1:38">
      <c r="A120">
        <v>25</v>
      </c>
      <c r="B120" s="589" t="s">
        <v>438</v>
      </c>
    </row>
    <row r="121" spans="1:38">
      <c r="A121" s="4"/>
      <c r="B121" s="10"/>
      <c r="C121" s="28" t="s">
        <v>439</v>
      </c>
      <c r="D121" s="17" t="s">
        <v>19</v>
      </c>
      <c r="E121" s="324" t="s">
        <v>20</v>
      </c>
      <c r="F121" s="198">
        <v>38.054466669999996</v>
      </c>
      <c r="G121" s="199">
        <v>23.843255559999999</v>
      </c>
      <c r="H121" s="325" t="s">
        <v>22</v>
      </c>
      <c r="I121" s="4">
        <v>2</v>
      </c>
      <c r="J121" s="10"/>
      <c r="K121" s="4">
        <v>1</v>
      </c>
      <c r="L121" s="10"/>
      <c r="M121" s="10">
        <v>250</v>
      </c>
      <c r="N121" s="28" t="s">
        <v>21</v>
      </c>
      <c r="O121" s="10">
        <v>0</v>
      </c>
      <c r="P121" s="219" t="s">
        <v>21</v>
      </c>
      <c r="Q121" s="4">
        <v>0</v>
      </c>
      <c r="R121" s="10"/>
      <c r="S121" s="35">
        <v>2</v>
      </c>
      <c r="T121" s="4">
        <v>1</v>
      </c>
      <c r="U121" s="10"/>
      <c r="V121" s="10" t="s">
        <v>21</v>
      </c>
      <c r="W121" s="10" t="s">
        <v>21</v>
      </c>
      <c r="X121" s="28" t="s">
        <v>22</v>
      </c>
      <c r="Y121" s="28" t="s">
        <v>22</v>
      </c>
      <c r="Z121" s="772" t="s">
        <v>22</v>
      </c>
      <c r="AA121" s="207" t="s">
        <v>21</v>
      </c>
      <c r="AB121" s="207" t="s">
        <v>21</v>
      </c>
      <c r="AC121" s="776" t="s">
        <v>21</v>
      </c>
      <c r="AD121" s="28" t="s">
        <v>21</v>
      </c>
      <c r="AE121" s="30" t="s">
        <v>21</v>
      </c>
      <c r="AF121" s="729" t="s">
        <v>21</v>
      </c>
      <c r="AG121" s="228"/>
      <c r="AH121" s="333" t="s">
        <v>181</v>
      </c>
      <c r="AI121" s="198"/>
      <c r="AJ121" s="407"/>
      <c r="AK121" s="407"/>
      <c r="AL121" s="236" t="s">
        <v>21</v>
      </c>
    </row>
    <row r="122" spans="1:38">
      <c r="A122" s="4"/>
      <c r="B122" s="10"/>
      <c r="C122" s="28" t="s">
        <v>440</v>
      </c>
      <c r="D122" s="17" t="s">
        <v>19</v>
      </c>
      <c r="E122" s="321" t="s">
        <v>28</v>
      </c>
      <c r="F122" s="387">
        <v>38.054466669999996</v>
      </c>
      <c r="G122" s="583">
        <v>23.843255559999999</v>
      </c>
      <c r="H122" s="322" t="s">
        <v>22</v>
      </c>
      <c r="I122" s="5">
        <v>2</v>
      </c>
      <c r="J122" s="8"/>
      <c r="K122" s="5">
        <v>1</v>
      </c>
      <c r="L122" s="5"/>
      <c r="M122" s="5">
        <v>220</v>
      </c>
      <c r="N122" s="28" t="s">
        <v>21</v>
      </c>
      <c r="O122" s="10">
        <v>0</v>
      </c>
      <c r="P122" s="219" t="s">
        <v>21</v>
      </c>
      <c r="Q122" s="10">
        <v>0</v>
      </c>
      <c r="R122" s="10"/>
      <c r="S122" s="13">
        <v>5</v>
      </c>
      <c r="T122" s="10">
        <v>1</v>
      </c>
      <c r="U122" s="5"/>
      <c r="V122" s="10" t="s">
        <v>21</v>
      </c>
      <c r="W122" s="10" t="s">
        <v>21</v>
      </c>
      <c r="X122" s="28" t="s">
        <v>22</v>
      </c>
      <c r="Y122" s="28" t="s">
        <v>22</v>
      </c>
      <c r="Z122" s="772" t="s">
        <v>22</v>
      </c>
      <c r="AA122" s="207" t="s">
        <v>21</v>
      </c>
      <c r="AB122" s="207" t="s">
        <v>21</v>
      </c>
      <c r="AC122" s="776" t="s">
        <v>21</v>
      </c>
      <c r="AD122" s="28" t="s">
        <v>22</v>
      </c>
      <c r="AE122" s="30" t="s">
        <v>21</v>
      </c>
      <c r="AF122" s="733" t="s">
        <v>22</v>
      </c>
      <c r="AG122" s="221"/>
      <c r="AH122" s="333" t="s">
        <v>181</v>
      </c>
      <c r="AI122" s="198"/>
      <c r="AJ122" s="407"/>
      <c r="AK122" s="407"/>
      <c r="AL122" s="236" t="s">
        <v>21</v>
      </c>
    </row>
    <row r="123" spans="1:38">
      <c r="AF123" s="724"/>
    </row>
    <row r="124" spans="1:38">
      <c r="A124">
        <v>26</v>
      </c>
      <c r="B124" s="589" t="s">
        <v>1123</v>
      </c>
    </row>
    <row r="125" spans="1:38">
      <c r="C125" s="557" t="s">
        <v>441</v>
      </c>
      <c r="D125" s="558" t="s">
        <v>19</v>
      </c>
      <c r="E125" s="550" t="s">
        <v>20</v>
      </c>
      <c r="F125" s="562">
        <v>38.053854000000001</v>
      </c>
      <c r="G125" s="567">
        <v>23.842085000000001</v>
      </c>
      <c r="H125" s="216" t="s">
        <v>22</v>
      </c>
      <c r="I125" s="4">
        <v>2</v>
      </c>
      <c r="J125" s="10"/>
      <c r="K125" s="4">
        <v>1</v>
      </c>
      <c r="L125" s="10"/>
      <c r="M125" s="10">
        <v>120</v>
      </c>
      <c r="N125" s="10" t="s">
        <v>29</v>
      </c>
      <c r="O125" s="10">
        <v>0</v>
      </c>
      <c r="P125" s="219" t="s">
        <v>21</v>
      </c>
      <c r="Q125" s="4">
        <v>0</v>
      </c>
      <c r="R125" s="10"/>
      <c r="S125" s="35">
        <v>0</v>
      </c>
      <c r="T125" s="4">
        <v>0</v>
      </c>
      <c r="U125" s="10"/>
      <c r="V125" s="380" t="s">
        <v>21</v>
      </c>
      <c r="W125" s="380" t="s">
        <v>21</v>
      </c>
      <c r="X125" s="219" t="s">
        <v>21</v>
      </c>
      <c r="Y125" s="219" t="s">
        <v>21</v>
      </c>
      <c r="Z125" s="772" t="s">
        <v>21</v>
      </c>
      <c r="AA125" s="207" t="s">
        <v>21</v>
      </c>
      <c r="AB125" s="207" t="s">
        <v>21</v>
      </c>
      <c r="AC125" s="776" t="s">
        <v>21</v>
      </c>
      <c r="AD125" s="380" t="s">
        <v>21</v>
      </c>
      <c r="AE125" s="402" t="s">
        <v>21</v>
      </c>
      <c r="AF125" s="729" t="s">
        <v>21</v>
      </c>
      <c r="AG125" s="228"/>
      <c r="AH125" s="562" t="s">
        <v>181</v>
      </c>
      <c r="AI125" s="198"/>
      <c r="AJ125" s="408" t="s">
        <v>318</v>
      </c>
      <c r="AK125" s="560" t="s">
        <v>319</v>
      </c>
      <c r="AL125" s="559" t="s">
        <v>22</v>
      </c>
    </row>
    <row r="126" spans="1:38">
      <c r="C126" s="557" t="s">
        <v>443</v>
      </c>
      <c r="D126" s="558" t="s">
        <v>19</v>
      </c>
      <c r="E126" s="550" t="s">
        <v>20</v>
      </c>
      <c r="F126" s="562">
        <v>38.053807999999997</v>
      </c>
      <c r="G126" s="567">
        <v>23.842006000000001</v>
      </c>
      <c r="H126" s="216" t="s">
        <v>22</v>
      </c>
      <c r="I126" s="4">
        <v>2</v>
      </c>
      <c r="J126" s="10"/>
      <c r="K126" s="4">
        <v>1</v>
      </c>
      <c r="L126" s="10"/>
      <c r="M126" s="10">
        <v>120</v>
      </c>
      <c r="N126" s="10" t="s">
        <v>29</v>
      </c>
      <c r="O126" s="10">
        <v>0</v>
      </c>
      <c r="P126" s="219" t="s">
        <v>21</v>
      </c>
      <c r="Q126" s="4">
        <v>0</v>
      </c>
      <c r="R126" s="10"/>
      <c r="S126" s="35">
        <v>0</v>
      </c>
      <c r="T126" s="4">
        <v>0</v>
      </c>
      <c r="U126" s="10"/>
      <c r="V126" s="380" t="s">
        <v>21</v>
      </c>
      <c r="W126" s="380" t="s">
        <v>21</v>
      </c>
      <c r="X126" s="219" t="s">
        <v>21</v>
      </c>
      <c r="Y126" s="219" t="s">
        <v>21</v>
      </c>
      <c r="Z126" s="772" t="s">
        <v>21</v>
      </c>
      <c r="AA126" s="207" t="s">
        <v>21</v>
      </c>
      <c r="AB126" s="207" t="s">
        <v>21</v>
      </c>
      <c r="AC126" s="776" t="s">
        <v>21</v>
      </c>
      <c r="AD126" s="380" t="s">
        <v>21</v>
      </c>
      <c r="AE126" s="402" t="s">
        <v>21</v>
      </c>
      <c r="AF126" s="729" t="s">
        <v>21</v>
      </c>
      <c r="AG126" s="228"/>
      <c r="AH126" s="562" t="s">
        <v>181</v>
      </c>
      <c r="AI126" s="198"/>
      <c r="AJ126" s="408" t="s">
        <v>317</v>
      </c>
      <c r="AK126" s="560" t="s">
        <v>182</v>
      </c>
      <c r="AL126" s="559" t="s">
        <v>22</v>
      </c>
    </row>
    <row r="128" spans="1:38">
      <c r="A128">
        <v>27</v>
      </c>
      <c r="B128" s="589" t="s">
        <v>444</v>
      </c>
    </row>
    <row r="129" spans="1:38" s="379" customFormat="1">
      <c r="A129" s="375"/>
      <c r="B129" s="351"/>
      <c r="C129" s="449" t="s">
        <v>446</v>
      </c>
      <c r="D129" s="377" t="s">
        <v>19</v>
      </c>
      <c r="E129" s="450" t="s">
        <v>20</v>
      </c>
      <c r="F129" s="462">
        <v>38.053674999999998</v>
      </c>
      <c r="G129" s="585">
        <v>23.841875000000002</v>
      </c>
      <c r="H129" s="216" t="s">
        <v>22</v>
      </c>
      <c r="I129" s="350">
        <v>2</v>
      </c>
      <c r="J129" s="359"/>
      <c r="K129" s="350">
        <v>1</v>
      </c>
      <c r="L129" s="351"/>
      <c r="M129" s="351">
        <v>120</v>
      </c>
      <c r="N129" s="449" t="s">
        <v>21</v>
      </c>
      <c r="O129" s="351">
        <v>0</v>
      </c>
      <c r="P129" s="219" t="s">
        <v>21</v>
      </c>
      <c r="Q129" s="375">
        <v>0</v>
      </c>
      <c r="R129" s="351"/>
      <c r="S129" s="386">
        <v>0</v>
      </c>
      <c r="T129" s="375">
        <v>0</v>
      </c>
      <c r="U129" s="351"/>
      <c r="V129" s="449" t="s">
        <v>21</v>
      </c>
      <c r="W129" s="351" t="s">
        <v>21</v>
      </c>
      <c r="X129" s="449" t="s">
        <v>22</v>
      </c>
      <c r="Y129" s="449" t="s">
        <v>22</v>
      </c>
      <c r="Z129" s="772" t="s">
        <v>22</v>
      </c>
      <c r="AA129" s="207" t="s">
        <v>21</v>
      </c>
      <c r="AB129" s="207" t="s">
        <v>21</v>
      </c>
      <c r="AC129" s="776" t="s">
        <v>21</v>
      </c>
      <c r="AD129" s="449" t="s">
        <v>21</v>
      </c>
      <c r="AE129" s="463" t="s">
        <v>21</v>
      </c>
      <c r="AF129" s="729" t="s">
        <v>21</v>
      </c>
      <c r="AG129" s="475"/>
      <c r="AH129" s="364" t="s">
        <v>181</v>
      </c>
      <c r="AI129" s="364"/>
      <c r="AJ129" s="469"/>
      <c r="AK129" s="469"/>
      <c r="AL129" s="236" t="s">
        <v>21</v>
      </c>
    </row>
    <row r="130" spans="1:38">
      <c r="C130" s="557" t="s">
        <v>447</v>
      </c>
      <c r="D130" s="558" t="s">
        <v>19</v>
      </c>
      <c r="E130" s="554" t="s">
        <v>28</v>
      </c>
      <c r="F130" s="198">
        <v>38.053634000000002</v>
      </c>
      <c r="G130" s="199">
        <v>23.841958000000002</v>
      </c>
      <c r="H130" s="216" t="s">
        <v>22</v>
      </c>
      <c r="I130" s="4">
        <v>2</v>
      </c>
      <c r="J130" s="10"/>
      <c r="K130" s="4">
        <v>1</v>
      </c>
      <c r="L130" s="10"/>
      <c r="M130" s="10">
        <v>100</v>
      </c>
      <c r="N130" s="10" t="s">
        <v>29</v>
      </c>
      <c r="O130" s="10">
        <v>0</v>
      </c>
      <c r="P130" s="219" t="s">
        <v>21</v>
      </c>
      <c r="Q130" s="4">
        <v>0</v>
      </c>
      <c r="R130" s="10"/>
      <c r="S130" s="35">
        <v>0</v>
      </c>
      <c r="T130" s="4">
        <v>0</v>
      </c>
      <c r="U130" s="10"/>
      <c r="V130" s="380" t="s">
        <v>21</v>
      </c>
      <c r="W130" s="380" t="s">
        <v>21</v>
      </c>
      <c r="X130" s="380" t="s">
        <v>22</v>
      </c>
      <c r="Y130" s="380" t="s">
        <v>22</v>
      </c>
      <c r="Z130" s="772" t="s">
        <v>22</v>
      </c>
      <c r="AA130" s="207" t="s">
        <v>21</v>
      </c>
      <c r="AB130" s="207" t="s">
        <v>21</v>
      </c>
      <c r="AC130" s="776" t="s">
        <v>21</v>
      </c>
      <c r="AD130" s="10" t="s">
        <v>22</v>
      </c>
      <c r="AE130" s="402" t="s">
        <v>21</v>
      </c>
      <c r="AF130" s="732" t="s">
        <v>22</v>
      </c>
      <c r="AG130" s="228"/>
      <c r="AH130" s="333" t="s">
        <v>181</v>
      </c>
      <c r="AI130" s="198"/>
      <c r="AJ130" s="408" t="s">
        <v>301</v>
      </c>
      <c r="AK130" s="560" t="s">
        <v>182</v>
      </c>
      <c r="AL130" s="559" t="s">
        <v>22</v>
      </c>
    </row>
    <row r="131" spans="1:38">
      <c r="C131" s="557" t="s">
        <v>754</v>
      </c>
      <c r="D131" s="558" t="s">
        <v>19</v>
      </c>
      <c r="E131" s="554" t="s">
        <v>28</v>
      </c>
      <c r="F131" s="198">
        <v>38.053603199999998</v>
      </c>
      <c r="G131" s="199">
        <v>23.841920699999999</v>
      </c>
      <c r="H131" s="216" t="s">
        <v>22</v>
      </c>
      <c r="I131" s="4">
        <v>2</v>
      </c>
      <c r="J131" s="10"/>
      <c r="K131" s="4">
        <v>1</v>
      </c>
      <c r="L131" s="10"/>
      <c r="M131" s="10">
        <v>100</v>
      </c>
      <c r="N131" s="380" t="s">
        <v>22</v>
      </c>
      <c r="O131" s="10">
        <v>1</v>
      </c>
      <c r="P131" s="207" t="s">
        <v>22</v>
      </c>
      <c r="Q131" s="4">
        <v>1</v>
      </c>
      <c r="R131" s="10"/>
      <c r="S131" s="35">
        <v>0</v>
      </c>
      <c r="T131" s="4">
        <v>0</v>
      </c>
      <c r="U131" s="10"/>
      <c r="V131" s="380" t="s">
        <v>21</v>
      </c>
      <c r="W131" s="380" t="s">
        <v>22</v>
      </c>
      <c r="X131" s="380" t="s">
        <v>22</v>
      </c>
      <c r="Y131" s="380" t="s">
        <v>22</v>
      </c>
      <c r="Z131" s="772" t="s">
        <v>22</v>
      </c>
      <c r="AA131" s="219" t="s">
        <v>22</v>
      </c>
      <c r="AB131" s="380" t="s">
        <v>22</v>
      </c>
      <c r="AC131" s="729" t="s">
        <v>22</v>
      </c>
      <c r="AD131" s="380" t="s">
        <v>21</v>
      </c>
      <c r="AE131" s="402" t="s">
        <v>21</v>
      </c>
      <c r="AF131" s="729" t="s">
        <v>21</v>
      </c>
      <c r="AG131" s="228"/>
      <c r="AH131" s="333" t="s">
        <v>181</v>
      </c>
      <c r="AI131" s="199"/>
      <c r="AJ131" s="408" t="s">
        <v>300</v>
      </c>
      <c r="AK131" s="560" t="s">
        <v>182</v>
      </c>
      <c r="AL131" s="559" t="s">
        <v>22</v>
      </c>
    </row>
    <row r="132" spans="1:38">
      <c r="C132" s="557" t="s">
        <v>755</v>
      </c>
      <c r="D132" s="558" t="s">
        <v>19</v>
      </c>
      <c r="E132" s="550" t="s">
        <v>20</v>
      </c>
      <c r="F132" s="562">
        <v>38.053693000000003</v>
      </c>
      <c r="G132" s="567">
        <v>23.841795999999999</v>
      </c>
      <c r="H132" s="216" t="s">
        <v>22</v>
      </c>
      <c r="I132" s="4">
        <v>2</v>
      </c>
      <c r="J132" s="10"/>
      <c r="K132" s="4">
        <v>1</v>
      </c>
      <c r="L132" s="10"/>
      <c r="M132" s="10">
        <v>100</v>
      </c>
      <c r="N132" s="380" t="s">
        <v>22</v>
      </c>
      <c r="O132" s="10">
        <v>1</v>
      </c>
      <c r="P132" s="207" t="s">
        <v>22</v>
      </c>
      <c r="Q132" s="4">
        <v>1</v>
      </c>
      <c r="R132" s="10"/>
      <c r="S132" s="35">
        <v>0</v>
      </c>
      <c r="T132" s="4">
        <v>0</v>
      </c>
      <c r="U132" s="10"/>
      <c r="V132" s="380" t="s">
        <v>21</v>
      </c>
      <c r="W132" s="380" t="s">
        <v>316</v>
      </c>
      <c r="X132" s="380" t="s">
        <v>22</v>
      </c>
      <c r="Y132" s="380" t="s">
        <v>22</v>
      </c>
      <c r="Z132" s="772" t="s">
        <v>22</v>
      </c>
      <c r="AA132" s="219" t="s">
        <v>22</v>
      </c>
      <c r="AB132" s="380" t="s">
        <v>22</v>
      </c>
      <c r="AC132" s="729" t="s">
        <v>22</v>
      </c>
      <c r="AD132" s="380" t="s">
        <v>21</v>
      </c>
      <c r="AE132" s="402" t="s">
        <v>21</v>
      </c>
      <c r="AF132" s="729" t="s">
        <v>21</v>
      </c>
      <c r="AG132" s="228"/>
      <c r="AH132" s="562" t="s">
        <v>181</v>
      </c>
      <c r="AI132" s="198"/>
      <c r="AJ132" s="408" t="s">
        <v>315</v>
      </c>
      <c r="AK132" s="560" t="s">
        <v>182</v>
      </c>
      <c r="AL132" s="559" t="s">
        <v>22</v>
      </c>
    </row>
    <row r="134" spans="1:38">
      <c r="A134">
        <v>28</v>
      </c>
      <c r="B134" s="589" t="s">
        <v>445</v>
      </c>
    </row>
    <row r="135" spans="1:38">
      <c r="A135" s="4"/>
      <c r="B135" s="10"/>
      <c r="C135" s="28" t="s">
        <v>449</v>
      </c>
      <c r="D135" s="17" t="s">
        <v>19</v>
      </c>
      <c r="E135" s="324" t="s">
        <v>20</v>
      </c>
      <c r="F135" s="198">
        <v>38.053402779999999</v>
      </c>
      <c r="G135" s="199">
        <v>23.841402779999999</v>
      </c>
      <c r="H135" s="216" t="s">
        <v>21</v>
      </c>
      <c r="I135" s="10">
        <v>0</v>
      </c>
      <c r="J135" s="10"/>
      <c r="K135" s="10">
        <v>0</v>
      </c>
      <c r="L135" s="10"/>
      <c r="M135" s="10">
        <v>0</v>
      </c>
      <c r="N135" s="28" t="s">
        <v>21</v>
      </c>
      <c r="O135" s="10">
        <v>0</v>
      </c>
      <c r="P135" s="219" t="s">
        <v>21</v>
      </c>
      <c r="Q135" s="10">
        <v>0</v>
      </c>
      <c r="R135" s="10"/>
      <c r="S135" s="13">
        <v>0</v>
      </c>
      <c r="T135" s="10">
        <v>0</v>
      </c>
      <c r="U135" s="10"/>
      <c r="V135" s="28" t="s">
        <v>21</v>
      </c>
      <c r="W135" s="28" t="s">
        <v>21</v>
      </c>
      <c r="X135" s="219" t="s">
        <v>21</v>
      </c>
      <c r="Y135" s="219" t="s">
        <v>21</v>
      </c>
      <c r="Z135" s="772" t="s">
        <v>21</v>
      </c>
      <c r="AA135" s="207" t="s">
        <v>21</v>
      </c>
      <c r="AB135" s="207" t="s">
        <v>21</v>
      </c>
      <c r="AC135" s="776" t="s">
        <v>21</v>
      </c>
      <c r="AD135" s="28" t="s">
        <v>21</v>
      </c>
      <c r="AE135" s="30" t="s">
        <v>21</v>
      </c>
      <c r="AF135" s="729" t="s">
        <v>21</v>
      </c>
      <c r="AG135" s="228"/>
      <c r="AH135" s="333" t="s">
        <v>181</v>
      </c>
      <c r="AI135" s="198"/>
      <c r="AJ135" s="407"/>
      <c r="AK135" s="407"/>
      <c r="AL135" s="236" t="s">
        <v>21</v>
      </c>
    </row>
    <row r="136" spans="1:38">
      <c r="A136" s="4"/>
      <c r="B136" s="10"/>
      <c r="C136" s="28" t="s">
        <v>450</v>
      </c>
      <c r="D136" s="17" t="s">
        <v>19</v>
      </c>
      <c r="E136" s="321" t="s">
        <v>28</v>
      </c>
      <c r="F136" s="198">
        <v>38.053402779999999</v>
      </c>
      <c r="G136" s="199">
        <v>23.841402779999999</v>
      </c>
      <c r="H136" s="216" t="s">
        <v>21</v>
      </c>
      <c r="I136" s="10">
        <v>0</v>
      </c>
      <c r="J136" s="10"/>
      <c r="K136" s="10">
        <v>0</v>
      </c>
      <c r="L136" s="10"/>
      <c r="M136" s="10">
        <v>0</v>
      </c>
      <c r="N136" s="28" t="s">
        <v>21</v>
      </c>
      <c r="O136" s="10">
        <v>0</v>
      </c>
      <c r="P136" s="219" t="s">
        <v>21</v>
      </c>
      <c r="Q136" s="10">
        <v>0</v>
      </c>
      <c r="R136" s="10"/>
      <c r="S136" s="13">
        <v>0</v>
      </c>
      <c r="T136" s="10">
        <v>0</v>
      </c>
      <c r="U136" s="10"/>
      <c r="V136" s="28" t="s">
        <v>21</v>
      </c>
      <c r="W136" s="28" t="s">
        <v>21</v>
      </c>
      <c r="X136" s="219" t="s">
        <v>21</v>
      </c>
      <c r="Y136" s="219" t="s">
        <v>21</v>
      </c>
      <c r="Z136" s="772" t="s">
        <v>21</v>
      </c>
      <c r="AA136" s="207" t="s">
        <v>21</v>
      </c>
      <c r="AB136" s="207" t="s">
        <v>21</v>
      </c>
      <c r="AC136" s="776" t="s">
        <v>21</v>
      </c>
      <c r="AD136" s="28" t="s">
        <v>21</v>
      </c>
      <c r="AE136" s="30" t="s">
        <v>21</v>
      </c>
      <c r="AF136" s="729" t="s">
        <v>21</v>
      </c>
      <c r="AG136" s="221"/>
      <c r="AH136" s="333" t="s">
        <v>181</v>
      </c>
      <c r="AI136" s="198"/>
      <c r="AJ136" s="407"/>
      <c r="AK136" s="407"/>
      <c r="AL136" s="236" t="s">
        <v>21</v>
      </c>
    </row>
    <row r="138" spans="1:38">
      <c r="A138">
        <v>29</v>
      </c>
      <c r="B138" s="589" t="s">
        <v>448</v>
      </c>
    </row>
    <row r="139" spans="1:38">
      <c r="C139" s="557" t="s">
        <v>452</v>
      </c>
      <c r="D139" s="558" t="s">
        <v>19</v>
      </c>
      <c r="E139" s="550" t="s">
        <v>20</v>
      </c>
      <c r="F139" s="562">
        <v>38.053313000000003</v>
      </c>
      <c r="G139" s="567">
        <v>23.841170000000002</v>
      </c>
      <c r="H139" s="382" t="s">
        <v>22</v>
      </c>
      <c r="I139" s="4">
        <v>3</v>
      </c>
      <c r="J139" s="10"/>
      <c r="K139" s="4">
        <v>1</v>
      </c>
      <c r="L139" s="10"/>
      <c r="M139" s="10">
        <v>160</v>
      </c>
      <c r="N139" s="380" t="s">
        <v>22</v>
      </c>
      <c r="O139" s="10">
        <v>1</v>
      </c>
      <c r="P139" s="219" t="s">
        <v>21</v>
      </c>
      <c r="Q139" s="4">
        <v>0</v>
      </c>
      <c r="R139" s="10"/>
      <c r="S139" s="35">
        <v>0</v>
      </c>
      <c r="T139" s="4">
        <v>0</v>
      </c>
      <c r="U139" s="10"/>
      <c r="V139" s="380" t="s">
        <v>21</v>
      </c>
      <c r="W139" s="380" t="s">
        <v>21</v>
      </c>
      <c r="X139" s="219" t="s">
        <v>21</v>
      </c>
      <c r="Y139" s="219" t="s">
        <v>21</v>
      </c>
      <c r="Z139" s="772" t="s">
        <v>21</v>
      </c>
      <c r="AA139" s="207" t="s">
        <v>21</v>
      </c>
      <c r="AB139" s="207" t="s">
        <v>21</v>
      </c>
      <c r="AC139" s="776" t="s">
        <v>21</v>
      </c>
      <c r="AD139" s="380" t="s">
        <v>21</v>
      </c>
      <c r="AE139" s="402" t="s">
        <v>21</v>
      </c>
      <c r="AF139" s="729" t="s">
        <v>21</v>
      </c>
      <c r="AG139" s="228"/>
      <c r="AH139" s="562" t="s">
        <v>181</v>
      </c>
      <c r="AI139" s="198"/>
      <c r="AJ139" s="408" t="s">
        <v>311</v>
      </c>
      <c r="AK139" s="560" t="s">
        <v>182</v>
      </c>
      <c r="AL139" s="559" t="s">
        <v>22</v>
      </c>
    </row>
    <row r="140" spans="1:38">
      <c r="A140" s="254"/>
      <c r="B140" s="247"/>
      <c r="C140" s="557" t="s">
        <v>453</v>
      </c>
      <c r="D140" s="558" t="s">
        <v>19</v>
      </c>
      <c r="E140" s="554" t="s">
        <v>28</v>
      </c>
      <c r="F140" s="198">
        <v>38.053230999999997</v>
      </c>
      <c r="G140" s="199">
        <v>23.841287000000001</v>
      </c>
      <c r="H140" s="382" t="s">
        <v>22</v>
      </c>
      <c r="I140" s="4">
        <v>3</v>
      </c>
      <c r="J140" s="10"/>
      <c r="K140" s="4">
        <v>1</v>
      </c>
      <c r="L140" s="10"/>
      <c r="M140" s="10">
        <v>150</v>
      </c>
      <c r="N140" s="380" t="s">
        <v>22</v>
      </c>
      <c r="O140" s="10">
        <v>1</v>
      </c>
      <c r="P140" s="219" t="s">
        <v>21</v>
      </c>
      <c r="Q140" s="4">
        <v>0</v>
      </c>
      <c r="R140" s="10"/>
      <c r="S140" s="35">
        <v>0</v>
      </c>
      <c r="T140" s="4">
        <v>0</v>
      </c>
      <c r="U140" s="10"/>
      <c r="V140" s="380" t="s">
        <v>21</v>
      </c>
      <c r="W140" s="380" t="s">
        <v>21</v>
      </c>
      <c r="X140" s="380" t="s">
        <v>22</v>
      </c>
      <c r="Y140" s="380" t="s">
        <v>22</v>
      </c>
      <c r="Z140" s="772" t="s">
        <v>22</v>
      </c>
      <c r="AA140" s="207" t="s">
        <v>21</v>
      </c>
      <c r="AB140" s="207" t="s">
        <v>21</v>
      </c>
      <c r="AC140" s="776" t="s">
        <v>21</v>
      </c>
      <c r="AD140" s="380" t="s">
        <v>21</v>
      </c>
      <c r="AE140" s="402" t="s">
        <v>21</v>
      </c>
      <c r="AF140" s="729" t="s">
        <v>21</v>
      </c>
      <c r="AG140" s="228"/>
      <c r="AH140" s="333" t="s">
        <v>181</v>
      </c>
      <c r="AI140" s="198"/>
      <c r="AJ140" s="408" t="s">
        <v>299</v>
      </c>
      <c r="AK140" s="560" t="s">
        <v>182</v>
      </c>
      <c r="AL140" s="559" t="s">
        <v>22</v>
      </c>
    </row>
    <row r="141" spans="1:38">
      <c r="A141" s="254"/>
      <c r="B141" s="247"/>
      <c r="C141" s="557" t="s">
        <v>756</v>
      </c>
      <c r="D141" s="558" t="s">
        <v>19</v>
      </c>
      <c r="E141" s="554" t="s">
        <v>28</v>
      </c>
      <c r="F141" s="198">
        <v>38.053182999999997</v>
      </c>
      <c r="G141" s="199">
        <v>23.84122</v>
      </c>
      <c r="H141" s="382" t="s">
        <v>22</v>
      </c>
      <c r="I141" s="4">
        <v>3</v>
      </c>
      <c r="J141" s="10"/>
      <c r="K141" s="4">
        <v>1</v>
      </c>
      <c r="L141" s="10"/>
      <c r="M141" s="10">
        <v>150</v>
      </c>
      <c r="N141" s="380" t="s">
        <v>22</v>
      </c>
      <c r="O141" s="10">
        <v>1</v>
      </c>
      <c r="P141" s="219" t="s">
        <v>21</v>
      </c>
      <c r="Q141" s="4">
        <v>0</v>
      </c>
      <c r="R141" s="10"/>
      <c r="S141" s="35">
        <v>0</v>
      </c>
      <c r="T141" s="4">
        <v>0</v>
      </c>
      <c r="U141" s="10"/>
      <c r="V141" s="380" t="s">
        <v>21</v>
      </c>
      <c r="W141" s="380" t="s">
        <v>21</v>
      </c>
      <c r="X141" s="380" t="s">
        <v>22</v>
      </c>
      <c r="Y141" s="380" t="s">
        <v>22</v>
      </c>
      <c r="Z141" s="772" t="s">
        <v>22</v>
      </c>
      <c r="AA141" s="207" t="s">
        <v>21</v>
      </c>
      <c r="AB141" s="207" t="s">
        <v>21</v>
      </c>
      <c r="AC141" s="776" t="s">
        <v>21</v>
      </c>
      <c r="AD141" s="380" t="s">
        <v>21</v>
      </c>
      <c r="AE141" s="402" t="s">
        <v>21</v>
      </c>
      <c r="AF141" s="729" t="s">
        <v>21</v>
      </c>
      <c r="AG141" s="228"/>
      <c r="AH141" s="333" t="s">
        <v>181</v>
      </c>
      <c r="AI141" s="198"/>
      <c r="AJ141" s="408" t="s">
        <v>298</v>
      </c>
      <c r="AK141" s="560" t="s">
        <v>182</v>
      </c>
      <c r="AL141" s="559" t="s">
        <v>22</v>
      </c>
    </row>
    <row r="142" spans="1:38">
      <c r="C142" s="557" t="s">
        <v>757</v>
      </c>
      <c r="D142" s="558" t="s">
        <v>19</v>
      </c>
      <c r="E142" s="550" t="s">
        <v>20</v>
      </c>
      <c r="F142" s="562">
        <v>38.053277999999999</v>
      </c>
      <c r="G142" s="567">
        <v>23.841093999999998</v>
      </c>
      <c r="H142" s="216" t="s">
        <v>22</v>
      </c>
      <c r="I142" s="4">
        <v>3</v>
      </c>
      <c r="J142" s="10"/>
      <c r="K142" s="4">
        <v>1</v>
      </c>
      <c r="L142" s="10"/>
      <c r="M142" s="10">
        <v>100</v>
      </c>
      <c r="N142" s="380" t="s">
        <v>22</v>
      </c>
      <c r="O142" s="10">
        <v>1</v>
      </c>
      <c r="P142" s="219" t="s">
        <v>21</v>
      </c>
      <c r="Q142" s="4">
        <v>0</v>
      </c>
      <c r="R142" s="10"/>
      <c r="S142" s="35">
        <v>0</v>
      </c>
      <c r="T142" s="4">
        <v>0</v>
      </c>
      <c r="U142" s="10"/>
      <c r="V142" s="380" t="s">
        <v>21</v>
      </c>
      <c r="W142" s="380" t="s">
        <v>21</v>
      </c>
      <c r="X142" s="380" t="s">
        <v>22</v>
      </c>
      <c r="Y142" s="380" t="s">
        <v>22</v>
      </c>
      <c r="Z142" s="772" t="s">
        <v>22</v>
      </c>
      <c r="AA142" s="207" t="s">
        <v>21</v>
      </c>
      <c r="AB142" s="207" t="s">
        <v>21</v>
      </c>
      <c r="AC142" s="776" t="s">
        <v>21</v>
      </c>
      <c r="AD142" s="380" t="s">
        <v>21</v>
      </c>
      <c r="AE142" s="402" t="s">
        <v>21</v>
      </c>
      <c r="AF142" s="729" t="s">
        <v>21</v>
      </c>
      <c r="AG142" s="228"/>
      <c r="AH142" s="562" t="s">
        <v>181</v>
      </c>
      <c r="AI142" s="198"/>
      <c r="AJ142" s="408" t="s">
        <v>310</v>
      </c>
      <c r="AK142" s="560" t="s">
        <v>182</v>
      </c>
      <c r="AL142" s="559" t="s">
        <v>21</v>
      </c>
    </row>
    <row r="144" spans="1:38">
      <c r="A144">
        <v>30</v>
      </c>
      <c r="B144" s="589" t="s">
        <v>451</v>
      </c>
    </row>
    <row r="145" spans="1:38">
      <c r="A145" s="254"/>
      <c r="B145" s="247"/>
      <c r="C145" s="557" t="s">
        <v>458</v>
      </c>
      <c r="D145" s="558" t="s">
        <v>19</v>
      </c>
      <c r="E145" s="554" t="s">
        <v>28</v>
      </c>
      <c r="F145" s="198">
        <v>38.052846000000002</v>
      </c>
      <c r="G145" s="199">
        <v>23.840699999999998</v>
      </c>
      <c r="H145" s="216" t="s">
        <v>22</v>
      </c>
      <c r="I145" s="4"/>
      <c r="J145" s="10"/>
      <c r="K145" s="4"/>
      <c r="L145" s="10"/>
      <c r="M145" s="10"/>
      <c r="N145" s="380" t="s">
        <v>22</v>
      </c>
      <c r="O145" s="10">
        <v>1</v>
      </c>
      <c r="P145" s="219" t="s">
        <v>21</v>
      </c>
      <c r="Q145" s="4">
        <v>0</v>
      </c>
      <c r="R145" s="10"/>
      <c r="S145" s="35">
        <v>1</v>
      </c>
      <c r="T145" s="4"/>
      <c r="U145" s="10"/>
      <c r="V145" s="380" t="s">
        <v>21</v>
      </c>
      <c r="W145" s="380" t="s">
        <v>21</v>
      </c>
      <c r="X145" s="380" t="s">
        <v>22</v>
      </c>
      <c r="Y145" s="380" t="s">
        <v>22</v>
      </c>
      <c r="Z145" s="772" t="s">
        <v>22</v>
      </c>
      <c r="AA145" s="207" t="s">
        <v>21</v>
      </c>
      <c r="AB145" s="207" t="s">
        <v>21</v>
      </c>
      <c r="AC145" s="776" t="s">
        <v>21</v>
      </c>
      <c r="AD145" s="380" t="s">
        <v>21</v>
      </c>
      <c r="AE145" s="402" t="s">
        <v>21</v>
      </c>
      <c r="AF145" s="729" t="s">
        <v>21</v>
      </c>
      <c r="AG145" s="228"/>
      <c r="AH145" s="333" t="s">
        <v>181</v>
      </c>
      <c r="AI145" s="198"/>
      <c r="AJ145" s="408" t="s">
        <v>296</v>
      </c>
      <c r="AK145" s="560" t="s">
        <v>182</v>
      </c>
      <c r="AL145" s="559" t="s">
        <v>22</v>
      </c>
    </row>
    <row r="146" spans="1:38">
      <c r="A146" s="254"/>
      <c r="B146" s="247"/>
      <c r="C146" s="557" t="s">
        <v>459</v>
      </c>
      <c r="D146" s="558" t="s">
        <v>19</v>
      </c>
      <c r="E146" s="554" t="s">
        <v>28</v>
      </c>
      <c r="F146" s="198">
        <v>38.052802179060897</v>
      </c>
      <c r="G146" s="199">
        <v>23.8405972433644</v>
      </c>
      <c r="H146" s="382" t="s">
        <v>22</v>
      </c>
      <c r="I146" s="4"/>
      <c r="J146" s="10"/>
      <c r="K146" s="4"/>
      <c r="L146" s="10"/>
      <c r="M146" s="10"/>
      <c r="N146" s="380" t="s">
        <v>22</v>
      </c>
      <c r="O146" s="10">
        <v>1</v>
      </c>
      <c r="P146" s="207" t="s">
        <v>22</v>
      </c>
      <c r="Q146" s="4">
        <v>1</v>
      </c>
      <c r="R146" s="10"/>
      <c r="S146" s="35">
        <v>0</v>
      </c>
      <c r="T146" s="4">
        <v>0</v>
      </c>
      <c r="U146" s="10"/>
      <c r="V146" s="380" t="s">
        <v>21</v>
      </c>
      <c r="W146" s="380" t="s">
        <v>21</v>
      </c>
      <c r="X146" s="219" t="s">
        <v>21</v>
      </c>
      <c r="Y146" s="219" t="s">
        <v>21</v>
      </c>
      <c r="Z146" s="772" t="s">
        <v>21</v>
      </c>
      <c r="AA146" s="207" t="s">
        <v>21</v>
      </c>
      <c r="AB146" s="207" t="s">
        <v>21</v>
      </c>
      <c r="AC146" s="776" t="s">
        <v>21</v>
      </c>
      <c r="AD146" s="380" t="s">
        <v>21</v>
      </c>
      <c r="AE146" s="402" t="s">
        <v>21</v>
      </c>
      <c r="AF146" s="729" t="s">
        <v>21</v>
      </c>
      <c r="AG146" s="228"/>
      <c r="AH146" s="333" t="s">
        <v>181</v>
      </c>
      <c r="AI146" s="198"/>
      <c r="AJ146" s="408" t="s">
        <v>294</v>
      </c>
      <c r="AK146" s="560" t="s">
        <v>182</v>
      </c>
      <c r="AL146" s="559" t="s">
        <v>22</v>
      </c>
    </row>
    <row r="148" spans="1:38">
      <c r="A148">
        <v>31</v>
      </c>
      <c r="B148" s="589" t="s">
        <v>454</v>
      </c>
    </row>
    <row r="149" spans="1:38">
      <c r="A149" s="227"/>
      <c r="B149" s="228"/>
      <c r="C149" s="551" t="s">
        <v>460</v>
      </c>
      <c r="D149" s="552" t="s">
        <v>19</v>
      </c>
      <c r="E149" s="550" t="s">
        <v>20</v>
      </c>
      <c r="F149" s="198">
        <v>38.052006710357098</v>
      </c>
      <c r="G149" s="199">
        <v>23.838862026268899</v>
      </c>
      <c r="H149" s="382" t="s">
        <v>22</v>
      </c>
      <c r="I149" s="4"/>
      <c r="J149" s="10"/>
      <c r="K149" s="4"/>
      <c r="L149" s="10"/>
      <c r="M149" s="10"/>
      <c r="N149" s="10" t="s">
        <v>22</v>
      </c>
      <c r="O149" s="10">
        <v>1</v>
      </c>
      <c r="P149" s="219" t="s">
        <v>21</v>
      </c>
      <c r="Q149" s="4">
        <v>0</v>
      </c>
      <c r="R149" s="10"/>
      <c r="S149" s="35">
        <v>0</v>
      </c>
      <c r="T149" s="4">
        <v>0</v>
      </c>
      <c r="U149" s="10"/>
      <c r="V149" s="380" t="s">
        <v>21</v>
      </c>
      <c r="W149" s="380" t="s">
        <v>21</v>
      </c>
      <c r="X149" s="219" t="s">
        <v>21</v>
      </c>
      <c r="Y149" s="219" t="s">
        <v>21</v>
      </c>
      <c r="Z149" s="772" t="s">
        <v>21</v>
      </c>
      <c r="AA149" s="207" t="s">
        <v>21</v>
      </c>
      <c r="AB149" s="207" t="s">
        <v>21</v>
      </c>
      <c r="AC149" s="776" t="s">
        <v>21</v>
      </c>
      <c r="AD149" s="380" t="s">
        <v>21</v>
      </c>
      <c r="AE149" s="380" t="s">
        <v>21</v>
      </c>
      <c r="AF149" s="729" t="s">
        <v>21</v>
      </c>
      <c r="AG149" s="228"/>
      <c r="AH149" s="333" t="s">
        <v>181</v>
      </c>
      <c r="AI149" s="198"/>
      <c r="AJ149" s="407"/>
      <c r="AK149" s="407"/>
      <c r="AL149" s="533" t="s">
        <v>22</v>
      </c>
    </row>
    <row r="150" spans="1:38">
      <c r="C150" s="557" t="s">
        <v>461</v>
      </c>
      <c r="D150" s="558" t="s">
        <v>19</v>
      </c>
      <c r="E150" s="550" t="s">
        <v>20</v>
      </c>
      <c r="F150" s="562">
        <v>38.051952999999997</v>
      </c>
      <c r="G150" s="567">
        <v>23.838946</v>
      </c>
      <c r="H150" s="382" t="s">
        <v>22</v>
      </c>
      <c r="I150" s="4"/>
      <c r="J150" s="10"/>
      <c r="K150" s="4"/>
      <c r="L150" s="10"/>
      <c r="M150" s="10"/>
      <c r="N150" s="380" t="s">
        <v>22</v>
      </c>
      <c r="O150" s="10">
        <v>1</v>
      </c>
      <c r="P150" s="207" t="s">
        <v>22</v>
      </c>
      <c r="Q150" s="4">
        <v>1</v>
      </c>
      <c r="R150" s="10"/>
      <c r="S150" s="35">
        <v>0</v>
      </c>
      <c r="T150" s="4">
        <v>0</v>
      </c>
      <c r="U150" s="10"/>
      <c r="V150" s="380" t="s">
        <v>21</v>
      </c>
      <c r="W150" s="380" t="s">
        <v>21</v>
      </c>
      <c r="X150" s="219" t="s">
        <v>21</v>
      </c>
      <c r="Y150" s="219" t="s">
        <v>21</v>
      </c>
      <c r="Z150" s="772" t="s">
        <v>21</v>
      </c>
      <c r="AA150" s="207" t="s">
        <v>21</v>
      </c>
      <c r="AB150" s="207" t="s">
        <v>21</v>
      </c>
      <c r="AC150" s="776" t="s">
        <v>21</v>
      </c>
      <c r="AD150" s="380" t="s">
        <v>21</v>
      </c>
      <c r="AE150" s="380" t="s">
        <v>21</v>
      </c>
      <c r="AF150" s="729" t="s">
        <v>21</v>
      </c>
      <c r="AG150" s="228"/>
      <c r="AH150" s="562" t="s">
        <v>181</v>
      </c>
      <c r="AI150" s="198"/>
      <c r="AJ150" s="408" t="s">
        <v>308</v>
      </c>
      <c r="AK150" s="560" t="s">
        <v>182</v>
      </c>
      <c r="AL150" s="559" t="s">
        <v>22</v>
      </c>
    </row>
    <row r="151" spans="1:38">
      <c r="A151" s="254"/>
      <c r="B151" s="247"/>
      <c r="C151" s="557" t="s">
        <v>462</v>
      </c>
      <c r="D151" s="558" t="s">
        <v>19</v>
      </c>
      <c r="E151" s="549" t="s">
        <v>455</v>
      </c>
      <c r="F151" s="198">
        <v>38.051662999999998</v>
      </c>
      <c r="G151" s="199">
        <v>23.838764999999999</v>
      </c>
      <c r="H151" s="382" t="s">
        <v>22</v>
      </c>
      <c r="I151" s="4"/>
      <c r="J151" s="10"/>
      <c r="K151" s="4"/>
      <c r="L151" s="10"/>
      <c r="M151" s="10"/>
      <c r="N151" s="380" t="s">
        <v>22</v>
      </c>
      <c r="O151" s="10">
        <v>1</v>
      </c>
      <c r="P151" s="207" t="s">
        <v>22</v>
      </c>
      <c r="Q151" s="4">
        <v>1</v>
      </c>
      <c r="R151" s="10"/>
      <c r="S151" s="35">
        <v>0</v>
      </c>
      <c r="T151" s="4">
        <v>0</v>
      </c>
      <c r="U151" s="10"/>
      <c r="V151" s="380" t="s">
        <v>21</v>
      </c>
      <c r="W151" s="380" t="s">
        <v>22</v>
      </c>
      <c r="X151" s="219" t="s">
        <v>21</v>
      </c>
      <c r="Y151" s="219" t="s">
        <v>21</v>
      </c>
      <c r="Z151" s="772" t="s">
        <v>21</v>
      </c>
      <c r="AA151" s="207" t="s">
        <v>21</v>
      </c>
      <c r="AB151" s="207" t="s">
        <v>21</v>
      </c>
      <c r="AC151" s="776" t="s">
        <v>21</v>
      </c>
      <c r="AD151" s="380" t="s">
        <v>21</v>
      </c>
      <c r="AE151" s="402" t="s">
        <v>21</v>
      </c>
      <c r="AF151" s="729" t="s">
        <v>21</v>
      </c>
      <c r="AG151" s="228"/>
      <c r="AH151" s="333" t="s">
        <v>181</v>
      </c>
      <c r="AI151" s="198"/>
      <c r="AJ151" s="407"/>
      <c r="AK151" s="407"/>
      <c r="AL151" s="559" t="s">
        <v>22</v>
      </c>
    </row>
    <row r="152" spans="1:38" ht="17" customHeight="1">
      <c r="A152" s="227"/>
      <c r="B152" s="228"/>
      <c r="C152" s="551" t="s">
        <v>758</v>
      </c>
      <c r="D152" s="552" t="s">
        <v>19</v>
      </c>
      <c r="E152" s="549" t="s">
        <v>456</v>
      </c>
      <c r="F152" s="198">
        <v>38.051698000000002</v>
      </c>
      <c r="G152" s="199">
        <v>23.838531</v>
      </c>
      <c r="H152" s="382" t="s">
        <v>22</v>
      </c>
      <c r="I152" s="4"/>
      <c r="J152" s="10"/>
      <c r="K152" s="4"/>
      <c r="L152" s="10"/>
      <c r="M152" s="10"/>
      <c r="N152" s="380" t="s">
        <v>22</v>
      </c>
      <c r="O152" s="10">
        <v>1</v>
      </c>
      <c r="P152" s="207" t="s">
        <v>22</v>
      </c>
      <c r="Q152" s="4">
        <v>1</v>
      </c>
      <c r="R152" s="10"/>
      <c r="S152" s="35">
        <v>0</v>
      </c>
      <c r="T152" s="4">
        <v>0</v>
      </c>
      <c r="U152" s="10"/>
      <c r="V152" s="380" t="s">
        <v>21</v>
      </c>
      <c r="W152" s="380" t="s">
        <v>22</v>
      </c>
      <c r="X152" s="219" t="s">
        <v>21</v>
      </c>
      <c r="Y152" s="219" t="s">
        <v>21</v>
      </c>
      <c r="Z152" s="772" t="s">
        <v>21</v>
      </c>
      <c r="AA152" s="207" t="s">
        <v>21</v>
      </c>
      <c r="AB152" s="207" t="s">
        <v>21</v>
      </c>
      <c r="AC152" s="776" t="s">
        <v>21</v>
      </c>
      <c r="AD152" s="380" t="s">
        <v>21</v>
      </c>
      <c r="AE152" s="402" t="s">
        <v>21</v>
      </c>
      <c r="AF152" s="729" t="s">
        <v>21</v>
      </c>
      <c r="AG152" s="228"/>
      <c r="AH152" s="333" t="s">
        <v>181</v>
      </c>
      <c r="AI152" s="198"/>
      <c r="AJ152" s="407"/>
      <c r="AK152" s="407"/>
      <c r="AL152" s="533" t="s">
        <v>22</v>
      </c>
    </row>
    <row r="153" spans="1:38" ht="16" customHeight="1">
      <c r="A153" s="227"/>
      <c r="B153" s="228"/>
      <c r="C153" s="551" t="s">
        <v>759</v>
      </c>
      <c r="D153" s="552" t="s">
        <v>19</v>
      </c>
      <c r="E153" s="549" t="s">
        <v>456</v>
      </c>
      <c r="F153" s="198">
        <v>38.051746000000001</v>
      </c>
      <c r="G153" s="199">
        <v>23.838543999999999</v>
      </c>
      <c r="H153" s="382" t="s">
        <v>22</v>
      </c>
      <c r="I153" s="4"/>
      <c r="J153" s="10"/>
      <c r="K153" s="4"/>
      <c r="L153" s="10"/>
      <c r="M153" s="10"/>
      <c r="N153" s="380" t="s">
        <v>22</v>
      </c>
      <c r="O153" s="10">
        <v>1</v>
      </c>
      <c r="P153" s="219" t="s">
        <v>21</v>
      </c>
      <c r="Q153" s="4">
        <v>0</v>
      </c>
      <c r="R153" s="10"/>
      <c r="S153" s="35">
        <v>0</v>
      </c>
      <c r="T153" s="4">
        <v>0</v>
      </c>
      <c r="U153" s="10"/>
      <c r="V153" s="380" t="s">
        <v>21</v>
      </c>
      <c r="W153" s="380" t="s">
        <v>21</v>
      </c>
      <c r="X153" s="219" t="s">
        <v>21</v>
      </c>
      <c r="Y153" s="219" t="s">
        <v>21</v>
      </c>
      <c r="Z153" s="772" t="s">
        <v>21</v>
      </c>
      <c r="AA153" s="207" t="s">
        <v>21</v>
      </c>
      <c r="AB153" s="207" t="s">
        <v>21</v>
      </c>
      <c r="AC153" s="776" t="s">
        <v>21</v>
      </c>
      <c r="AD153" s="380" t="s">
        <v>21</v>
      </c>
      <c r="AE153" s="402" t="s">
        <v>21</v>
      </c>
      <c r="AF153" s="729" t="s">
        <v>21</v>
      </c>
      <c r="AG153" s="228"/>
      <c r="AH153" s="333" t="s">
        <v>181</v>
      </c>
      <c r="AI153" s="198"/>
      <c r="AJ153" s="407"/>
      <c r="AK153" s="407"/>
      <c r="AL153" s="533" t="s">
        <v>22</v>
      </c>
    </row>
    <row r="155" spans="1:38">
      <c r="A155">
        <v>32</v>
      </c>
      <c r="B155" s="589" t="s">
        <v>457</v>
      </c>
    </row>
    <row r="156" spans="1:38">
      <c r="A156" s="4"/>
      <c r="B156" s="10"/>
      <c r="C156" s="380" t="s">
        <v>465</v>
      </c>
      <c r="D156" s="17" t="s">
        <v>19</v>
      </c>
      <c r="E156" s="324" t="s">
        <v>20</v>
      </c>
      <c r="F156" s="198">
        <v>38.05130278</v>
      </c>
      <c r="G156" s="199">
        <v>23.836911109999999</v>
      </c>
      <c r="H156" s="316" t="s">
        <v>22</v>
      </c>
      <c r="I156" s="4">
        <v>4</v>
      </c>
      <c r="J156" s="10"/>
      <c r="K156" s="4">
        <v>1</v>
      </c>
      <c r="L156" s="10"/>
      <c r="M156" s="10">
        <v>110</v>
      </c>
      <c r="N156" s="10" t="s">
        <v>29</v>
      </c>
      <c r="O156" s="10">
        <v>1</v>
      </c>
      <c r="P156" s="219" t="s">
        <v>21</v>
      </c>
      <c r="Q156" s="4">
        <v>0</v>
      </c>
      <c r="R156" s="10"/>
      <c r="S156" s="35">
        <v>1</v>
      </c>
      <c r="T156" s="4">
        <v>0</v>
      </c>
      <c r="U156" s="10"/>
      <c r="V156" s="10" t="s">
        <v>21</v>
      </c>
      <c r="W156" s="10" t="s">
        <v>21</v>
      </c>
      <c r="X156" s="10" t="s">
        <v>22</v>
      </c>
      <c r="Y156" s="10" t="s">
        <v>22</v>
      </c>
      <c r="Z156" s="772" t="s">
        <v>22</v>
      </c>
      <c r="AA156" s="207" t="s">
        <v>21</v>
      </c>
      <c r="AB156" s="207" t="s">
        <v>21</v>
      </c>
      <c r="AC156" s="776" t="s">
        <v>21</v>
      </c>
      <c r="AD156" s="10" t="s">
        <v>22</v>
      </c>
      <c r="AE156" s="12" t="s">
        <v>21</v>
      </c>
      <c r="AF156" s="729" t="s">
        <v>22</v>
      </c>
      <c r="AG156" s="228"/>
      <c r="AH156" s="333" t="s">
        <v>181</v>
      </c>
      <c r="AI156" s="198"/>
      <c r="AJ156" s="407"/>
      <c r="AK156" s="407"/>
      <c r="AL156" s="236" t="s">
        <v>21</v>
      </c>
    </row>
    <row r="157" spans="1:38">
      <c r="A157" s="4"/>
      <c r="B157" s="10"/>
      <c r="C157" s="380" t="s">
        <v>466</v>
      </c>
      <c r="D157" s="17" t="s">
        <v>19</v>
      </c>
      <c r="E157" s="321" t="s">
        <v>28</v>
      </c>
      <c r="F157" s="198">
        <v>38.05130278</v>
      </c>
      <c r="G157" s="199">
        <v>23.836911109999999</v>
      </c>
      <c r="H157" s="316" t="s">
        <v>22</v>
      </c>
      <c r="I157" s="5">
        <v>4</v>
      </c>
      <c r="J157" s="8"/>
      <c r="K157" s="5">
        <v>1</v>
      </c>
      <c r="L157" s="5"/>
      <c r="M157" s="5">
        <v>110</v>
      </c>
      <c r="N157" s="10" t="s">
        <v>29</v>
      </c>
      <c r="O157" s="10">
        <v>1</v>
      </c>
      <c r="P157" s="219" t="s">
        <v>21</v>
      </c>
      <c r="Q157" s="5">
        <v>0</v>
      </c>
      <c r="R157" s="5"/>
      <c r="S157" s="5">
        <v>0</v>
      </c>
      <c r="T157" s="5">
        <v>0</v>
      </c>
      <c r="U157" s="5"/>
      <c r="V157" s="31" t="s">
        <v>21</v>
      </c>
      <c r="W157" s="31" t="s">
        <v>21</v>
      </c>
      <c r="X157" s="10" t="s">
        <v>22</v>
      </c>
      <c r="Y157" s="10" t="s">
        <v>22</v>
      </c>
      <c r="Z157" s="772" t="s">
        <v>22</v>
      </c>
      <c r="AA157" s="207" t="s">
        <v>21</v>
      </c>
      <c r="AB157" s="207" t="s">
        <v>21</v>
      </c>
      <c r="AC157" s="776" t="s">
        <v>21</v>
      </c>
      <c r="AD157" s="10" t="s">
        <v>22</v>
      </c>
      <c r="AE157" s="12" t="s">
        <v>21</v>
      </c>
      <c r="AF157" s="729" t="s">
        <v>22</v>
      </c>
      <c r="AG157" s="221"/>
      <c r="AH157" s="333" t="s">
        <v>181</v>
      </c>
      <c r="AI157" s="198"/>
      <c r="AJ157" s="407"/>
      <c r="AK157" s="407"/>
      <c r="AL157" s="236" t="s">
        <v>21</v>
      </c>
    </row>
    <row r="158" spans="1:38" ht="15.75" customHeight="1">
      <c r="A158" s="44"/>
      <c r="B158" s="192"/>
      <c r="C158" s="403" t="s">
        <v>468</v>
      </c>
      <c r="D158" s="171" t="s">
        <v>19</v>
      </c>
      <c r="E158" s="604" t="s">
        <v>463</v>
      </c>
      <c r="F158" s="170">
        <v>38.051317750985099</v>
      </c>
      <c r="G158" s="170">
        <v>23.836839557090101</v>
      </c>
      <c r="H158" s="172" t="s">
        <v>22</v>
      </c>
      <c r="I158" s="175">
        <v>0</v>
      </c>
      <c r="J158" s="173"/>
      <c r="K158" s="175">
        <v>0</v>
      </c>
      <c r="L158" s="170"/>
      <c r="M158" s="175">
        <v>350</v>
      </c>
      <c r="N158" s="182" t="s">
        <v>21</v>
      </c>
      <c r="O158" s="175">
        <v>0</v>
      </c>
      <c r="P158" s="207" t="s">
        <v>22</v>
      </c>
      <c r="Q158" s="175">
        <v>2</v>
      </c>
      <c r="R158" s="175"/>
      <c r="S158" s="175">
        <v>0</v>
      </c>
      <c r="T158" s="175">
        <v>0</v>
      </c>
      <c r="U158" s="175"/>
      <c r="V158" s="175" t="s">
        <v>21</v>
      </c>
      <c r="W158" s="182" t="s">
        <v>22</v>
      </c>
      <c r="X158" s="219" t="s">
        <v>21</v>
      </c>
      <c r="Y158" s="219" t="s">
        <v>21</v>
      </c>
      <c r="Z158" s="775" t="s">
        <v>21</v>
      </c>
      <c r="AA158" s="207" t="s">
        <v>21</v>
      </c>
      <c r="AB158" s="207" t="s">
        <v>21</v>
      </c>
      <c r="AC158" s="776" t="s">
        <v>21</v>
      </c>
      <c r="AD158" s="175" t="s">
        <v>29</v>
      </c>
      <c r="AE158" s="191" t="s">
        <v>29</v>
      </c>
      <c r="AF158" s="729" t="s">
        <v>21</v>
      </c>
      <c r="AG158" s="313"/>
      <c r="AH158" s="333" t="s">
        <v>181</v>
      </c>
      <c r="AI158" s="198"/>
      <c r="AJ158" s="407"/>
      <c r="AK158" s="407"/>
      <c r="AL158" s="236" t="s">
        <v>21</v>
      </c>
    </row>
    <row r="160" spans="1:38">
      <c r="A160">
        <v>33</v>
      </c>
      <c r="B160" s="589" t="s">
        <v>464</v>
      </c>
    </row>
    <row r="161" spans="1:38" s="236" customFormat="1">
      <c r="A161" s="219"/>
      <c r="B161" s="241"/>
      <c r="C161" s="238" t="s">
        <v>470</v>
      </c>
      <c r="D161" s="212" t="s">
        <v>19</v>
      </c>
      <c r="E161" s="235" t="s">
        <v>20</v>
      </c>
      <c r="F161" s="236">
        <v>38.0511964775541</v>
      </c>
      <c r="G161" s="236">
        <v>23.834595273065599</v>
      </c>
      <c r="H161" s="216" t="s">
        <v>22</v>
      </c>
      <c r="I161" s="219">
        <v>2</v>
      </c>
      <c r="J161" s="237"/>
      <c r="K161" s="219">
        <v>0</v>
      </c>
      <c r="L161" s="219"/>
      <c r="M161" s="219">
        <v>140</v>
      </c>
      <c r="N161" s="219" t="s">
        <v>30</v>
      </c>
      <c r="O161" s="219">
        <v>0</v>
      </c>
      <c r="P161" s="219" t="s">
        <v>21</v>
      </c>
      <c r="Q161" s="219">
        <v>0</v>
      </c>
      <c r="R161" s="219"/>
      <c r="S161" s="219">
        <v>0</v>
      </c>
      <c r="T161" s="219">
        <v>0</v>
      </c>
      <c r="U161" s="219"/>
      <c r="V161" s="219" t="s">
        <v>21</v>
      </c>
      <c r="W161" s="220" t="s">
        <v>21</v>
      </c>
      <c r="X161" s="219" t="s">
        <v>21</v>
      </c>
      <c r="Y161" s="219" t="s">
        <v>21</v>
      </c>
      <c r="Z161" s="772" t="s">
        <v>21</v>
      </c>
      <c r="AA161" s="207" t="s">
        <v>21</v>
      </c>
      <c r="AB161" s="207" t="s">
        <v>21</v>
      </c>
      <c r="AC161" s="776" t="s">
        <v>21</v>
      </c>
      <c r="AD161" s="219" t="s">
        <v>21</v>
      </c>
      <c r="AE161" s="267" t="s">
        <v>21</v>
      </c>
      <c r="AF161" s="729" t="s">
        <v>21</v>
      </c>
      <c r="AG161" s="228"/>
      <c r="AH161" s="333" t="s">
        <v>181</v>
      </c>
    </row>
    <row r="162" spans="1:38" s="236" customFormat="1" ht="15.75" customHeight="1">
      <c r="A162" s="207"/>
      <c r="B162" s="207"/>
      <c r="C162" s="202" t="s">
        <v>471</v>
      </c>
      <c r="D162" s="212" t="s">
        <v>19</v>
      </c>
      <c r="E162" s="239" t="s">
        <v>27</v>
      </c>
      <c r="F162" s="207">
        <v>38.0512011098252</v>
      </c>
      <c r="G162" s="207">
        <v>23.834663207674701</v>
      </c>
      <c r="H162" s="205" t="s">
        <v>22</v>
      </c>
      <c r="I162" s="207">
        <v>2</v>
      </c>
      <c r="J162" s="240"/>
      <c r="K162" s="207">
        <v>0</v>
      </c>
      <c r="L162" s="207"/>
      <c r="M162" s="207">
        <v>160</v>
      </c>
      <c r="N162" s="207" t="s">
        <v>21</v>
      </c>
      <c r="O162" s="207">
        <v>0</v>
      </c>
      <c r="P162" s="207" t="s">
        <v>22</v>
      </c>
      <c r="Q162" s="207">
        <v>2</v>
      </c>
      <c r="R162" s="207"/>
      <c r="S162" s="207">
        <v>0</v>
      </c>
      <c r="T162" s="207">
        <v>0</v>
      </c>
      <c r="U162" s="207"/>
      <c r="V162" s="207" t="s">
        <v>22</v>
      </c>
      <c r="W162" s="208" t="s">
        <v>22</v>
      </c>
      <c r="X162" s="207" t="s">
        <v>22</v>
      </c>
      <c r="Y162" s="207" t="s">
        <v>22</v>
      </c>
      <c r="Z162" s="772" t="s">
        <v>22</v>
      </c>
      <c r="AA162" s="207" t="s">
        <v>21</v>
      </c>
      <c r="AB162" s="207" t="s">
        <v>21</v>
      </c>
      <c r="AC162" s="776" t="s">
        <v>21</v>
      </c>
      <c r="AD162" s="207" t="s">
        <v>21</v>
      </c>
      <c r="AE162" s="272" t="s">
        <v>21</v>
      </c>
      <c r="AF162" s="729" t="s">
        <v>21</v>
      </c>
      <c r="AG162" s="228"/>
      <c r="AH162" s="333" t="s">
        <v>181</v>
      </c>
    </row>
    <row r="163" spans="1:38" ht="15.75" customHeight="1">
      <c r="A163" s="44"/>
      <c r="B163" s="192"/>
      <c r="C163" s="56" t="s">
        <v>760</v>
      </c>
      <c r="D163" s="183" t="s">
        <v>19</v>
      </c>
      <c r="E163" s="604" t="s">
        <v>467</v>
      </c>
      <c r="F163" s="170">
        <v>38.051203327618801</v>
      </c>
      <c r="G163" s="170">
        <v>23.834665168587701</v>
      </c>
      <c r="H163" s="172" t="s">
        <v>22</v>
      </c>
      <c r="I163" s="175">
        <v>0</v>
      </c>
      <c r="J163" s="173"/>
      <c r="K163" s="175">
        <v>0</v>
      </c>
      <c r="L163" s="170"/>
      <c r="M163" s="175">
        <v>350</v>
      </c>
      <c r="N163" s="182" t="s">
        <v>22</v>
      </c>
      <c r="O163" s="175" t="s">
        <v>21</v>
      </c>
      <c r="P163" s="207" t="s">
        <v>22</v>
      </c>
      <c r="Q163" s="175">
        <v>2</v>
      </c>
      <c r="R163" s="175"/>
      <c r="S163" s="175">
        <v>0</v>
      </c>
      <c r="T163" s="175">
        <v>0</v>
      </c>
      <c r="U163" s="175"/>
      <c r="V163" s="175" t="s">
        <v>22</v>
      </c>
      <c r="W163" s="182" t="s">
        <v>22</v>
      </c>
      <c r="X163" s="175" t="s">
        <v>22</v>
      </c>
      <c r="Y163" s="175" t="s">
        <v>22</v>
      </c>
      <c r="Z163" s="772" t="s">
        <v>22</v>
      </c>
      <c r="AA163" s="207" t="s">
        <v>21</v>
      </c>
      <c r="AB163" s="207" t="s">
        <v>21</v>
      </c>
      <c r="AC163" s="776" t="s">
        <v>21</v>
      </c>
      <c r="AD163" s="175" t="s">
        <v>21</v>
      </c>
      <c r="AE163" s="191" t="s">
        <v>21</v>
      </c>
      <c r="AF163" s="729" t="s">
        <v>21</v>
      </c>
      <c r="AG163" s="313"/>
      <c r="AH163" s="333" t="s">
        <v>181</v>
      </c>
      <c r="AI163" s="198"/>
      <c r="AJ163" s="407"/>
      <c r="AK163" s="407"/>
      <c r="AL163" s="236" t="s">
        <v>21</v>
      </c>
    </row>
    <row r="164" spans="1:38" ht="15.75" customHeight="1">
      <c r="A164" s="44"/>
      <c r="B164" s="192"/>
      <c r="C164" s="56" t="s">
        <v>761</v>
      </c>
      <c r="D164" s="183" t="s">
        <v>19</v>
      </c>
      <c r="E164" s="604" t="s">
        <v>467</v>
      </c>
      <c r="F164" s="170">
        <v>38.0512031154284</v>
      </c>
      <c r="G164" s="170">
        <v>23.834600343435302</v>
      </c>
      <c r="H164" s="216" t="s">
        <v>22</v>
      </c>
      <c r="I164" s="175">
        <v>0</v>
      </c>
      <c r="J164" s="173"/>
      <c r="K164" s="175">
        <v>0</v>
      </c>
      <c r="L164" s="170"/>
      <c r="M164" s="175">
        <v>350</v>
      </c>
      <c r="N164" s="182" t="s">
        <v>21</v>
      </c>
      <c r="O164" s="175">
        <v>0</v>
      </c>
      <c r="P164" s="207" t="s">
        <v>22</v>
      </c>
      <c r="Q164" s="175">
        <v>2</v>
      </c>
      <c r="R164" s="175"/>
      <c r="S164" s="175">
        <v>0</v>
      </c>
      <c r="T164" s="175">
        <v>0</v>
      </c>
      <c r="U164" s="175"/>
      <c r="V164" s="175" t="s">
        <v>21</v>
      </c>
      <c r="W164" s="182" t="s">
        <v>21</v>
      </c>
      <c r="X164" s="219" t="s">
        <v>21</v>
      </c>
      <c r="Y164" s="219" t="s">
        <v>21</v>
      </c>
      <c r="Z164" s="772" t="s">
        <v>21</v>
      </c>
      <c r="AA164" s="207" t="s">
        <v>21</v>
      </c>
      <c r="AB164" s="207" t="s">
        <v>21</v>
      </c>
      <c r="AC164" s="776" t="s">
        <v>21</v>
      </c>
      <c r="AD164" s="175" t="s">
        <v>21</v>
      </c>
      <c r="AE164" s="191" t="s">
        <v>21</v>
      </c>
      <c r="AF164" s="729" t="s">
        <v>21</v>
      </c>
      <c r="AG164" s="313"/>
      <c r="AH164" s="333" t="s">
        <v>181</v>
      </c>
      <c r="AI164" s="198"/>
      <c r="AJ164" s="407"/>
      <c r="AK164" s="407"/>
      <c r="AL164" s="236" t="s">
        <v>21</v>
      </c>
    </row>
    <row r="166" spans="1:38">
      <c r="A166">
        <v>34</v>
      </c>
      <c r="B166" s="589" t="s">
        <v>469</v>
      </c>
    </row>
    <row r="167" spans="1:38" ht="15.75" customHeight="1">
      <c r="A167" s="151"/>
      <c r="B167" s="152"/>
      <c r="C167" s="401" t="s">
        <v>474</v>
      </c>
      <c r="D167" s="60" t="s">
        <v>113</v>
      </c>
      <c r="E167" s="195" t="s">
        <v>20</v>
      </c>
      <c r="F167" s="198">
        <v>38.051180480143998</v>
      </c>
      <c r="G167" s="199">
        <v>23.833477183157498</v>
      </c>
      <c r="H167" s="216" t="s">
        <v>22</v>
      </c>
      <c r="I167" s="159">
        <v>2</v>
      </c>
      <c r="J167" s="158"/>
      <c r="K167" s="65">
        <v>0</v>
      </c>
      <c r="L167" s="152"/>
      <c r="M167" s="159">
        <v>420</v>
      </c>
      <c r="N167" s="163" t="s">
        <v>21</v>
      </c>
      <c r="O167" s="159">
        <v>0</v>
      </c>
      <c r="P167" s="219" t="s">
        <v>21</v>
      </c>
      <c r="Q167" s="159">
        <v>0</v>
      </c>
      <c r="R167" s="152"/>
      <c r="S167" s="159">
        <v>1</v>
      </c>
      <c r="T167" s="159">
        <v>1</v>
      </c>
      <c r="U167" s="152"/>
      <c r="V167" s="159" t="s">
        <v>21</v>
      </c>
      <c r="W167" s="163" t="s">
        <v>21</v>
      </c>
      <c r="X167" s="159" t="s">
        <v>22</v>
      </c>
      <c r="Y167" s="159" t="s">
        <v>22</v>
      </c>
      <c r="Z167" s="772" t="s">
        <v>22</v>
      </c>
      <c r="AA167" s="207" t="s">
        <v>21</v>
      </c>
      <c r="AB167" s="207" t="s">
        <v>21</v>
      </c>
      <c r="AC167" s="776" t="s">
        <v>21</v>
      </c>
      <c r="AD167" s="159" t="s">
        <v>22</v>
      </c>
      <c r="AE167" s="697" t="s">
        <v>22</v>
      </c>
      <c r="AF167" s="729" t="s">
        <v>22</v>
      </c>
      <c r="AG167" s="313"/>
      <c r="AH167" s="333" t="s">
        <v>180</v>
      </c>
      <c r="AI167" s="198"/>
      <c r="AJ167" s="407"/>
      <c r="AK167" s="407"/>
      <c r="AL167" s="236" t="s">
        <v>21</v>
      </c>
    </row>
    <row r="168" spans="1:38" ht="15.75" customHeight="1">
      <c r="A168" s="58"/>
      <c r="B168" s="59"/>
      <c r="C168" s="78" t="s">
        <v>475</v>
      </c>
      <c r="D168" s="60" t="s">
        <v>113</v>
      </c>
      <c r="E168" s="67" t="s">
        <v>27</v>
      </c>
      <c r="F168" s="59">
        <v>38.051180594816302</v>
      </c>
      <c r="G168" s="59">
        <v>23.833522296857801</v>
      </c>
      <c r="H168" s="62" t="s">
        <v>22</v>
      </c>
      <c r="I168" s="159">
        <v>2</v>
      </c>
      <c r="J168" s="63"/>
      <c r="K168" s="65">
        <v>0</v>
      </c>
      <c r="L168" s="59"/>
      <c r="M168" s="59">
        <v>420</v>
      </c>
      <c r="N168" s="65" t="s">
        <v>21</v>
      </c>
      <c r="O168" s="65">
        <v>0</v>
      </c>
      <c r="P168" s="207" t="s">
        <v>22</v>
      </c>
      <c r="Q168" s="159">
        <v>2</v>
      </c>
      <c r="R168" s="59"/>
      <c r="S168" s="65">
        <v>0</v>
      </c>
      <c r="T168" s="65">
        <v>0</v>
      </c>
      <c r="U168" s="59"/>
      <c r="V168" s="59" t="s">
        <v>21</v>
      </c>
      <c r="W168" s="74" t="s">
        <v>22</v>
      </c>
      <c r="X168" s="219" t="s">
        <v>21</v>
      </c>
      <c r="Y168" s="219" t="s">
        <v>21</v>
      </c>
      <c r="Z168" s="772" t="s">
        <v>21</v>
      </c>
      <c r="AA168" s="207" t="s">
        <v>21</v>
      </c>
      <c r="AB168" s="207" t="s">
        <v>21</v>
      </c>
      <c r="AC168" s="776" t="s">
        <v>21</v>
      </c>
      <c r="AD168" s="698" t="s">
        <v>21</v>
      </c>
      <c r="AE168" s="699" t="s">
        <v>21</v>
      </c>
      <c r="AF168" s="729" t="s">
        <v>21</v>
      </c>
      <c r="AG168" s="313"/>
      <c r="AH168" s="333" t="s">
        <v>180</v>
      </c>
      <c r="AI168" s="198"/>
      <c r="AJ168" s="407" t="s">
        <v>253</v>
      </c>
      <c r="AK168" s="407"/>
      <c r="AL168" s="236" t="s">
        <v>21</v>
      </c>
    </row>
    <row r="169" spans="1:38" ht="15.75" customHeight="1">
      <c r="A169" s="44"/>
      <c r="B169" s="192"/>
      <c r="C169" s="56" t="s">
        <v>476</v>
      </c>
      <c r="D169" s="183" t="s">
        <v>107</v>
      </c>
      <c r="E169" s="604" t="s">
        <v>472</v>
      </c>
      <c r="F169" s="170">
        <v>38.051178764201701</v>
      </c>
      <c r="G169" s="170">
        <v>23.833528354227099</v>
      </c>
      <c r="H169" s="172" t="s">
        <v>22</v>
      </c>
      <c r="I169" s="175">
        <v>0</v>
      </c>
      <c r="J169" s="173"/>
      <c r="K169" s="175">
        <v>0</v>
      </c>
      <c r="L169" s="170"/>
      <c r="M169" s="175">
        <v>220</v>
      </c>
      <c r="N169" s="182" t="s">
        <v>21</v>
      </c>
      <c r="O169" s="175">
        <v>0</v>
      </c>
      <c r="P169" s="207" t="s">
        <v>22</v>
      </c>
      <c r="Q169" s="175">
        <v>2</v>
      </c>
      <c r="R169" s="175"/>
      <c r="S169" s="175">
        <v>0</v>
      </c>
      <c r="T169" s="175">
        <v>0</v>
      </c>
      <c r="U169" s="175"/>
      <c r="V169" s="175" t="s">
        <v>22</v>
      </c>
      <c r="W169" s="182" t="s">
        <v>22</v>
      </c>
      <c r="X169" s="219" t="s">
        <v>21</v>
      </c>
      <c r="Y169" s="219" t="s">
        <v>21</v>
      </c>
      <c r="Z169" s="772" t="s">
        <v>21</v>
      </c>
      <c r="AA169" s="207" t="s">
        <v>21</v>
      </c>
      <c r="AB169" s="207" t="s">
        <v>21</v>
      </c>
      <c r="AC169" s="776" t="s">
        <v>21</v>
      </c>
      <c r="AD169" s="175" t="s">
        <v>21</v>
      </c>
      <c r="AE169" s="191" t="s">
        <v>21</v>
      </c>
      <c r="AF169" s="729" t="s">
        <v>21</v>
      </c>
      <c r="AG169" s="313"/>
      <c r="AH169" s="333" t="s">
        <v>181</v>
      </c>
      <c r="AI169" s="198"/>
      <c r="AJ169" s="407"/>
      <c r="AK169" s="407"/>
      <c r="AL169" s="236" t="s">
        <v>21</v>
      </c>
    </row>
    <row r="171" spans="1:38">
      <c r="A171">
        <v>35</v>
      </c>
      <c r="B171" s="589" t="s">
        <v>473</v>
      </c>
    </row>
    <row r="172" spans="1:38" ht="15.65" customHeight="1">
      <c r="A172" s="151"/>
      <c r="B172" s="152"/>
      <c r="C172" s="401" t="s">
        <v>478</v>
      </c>
      <c r="D172" s="154" t="s">
        <v>19</v>
      </c>
      <c r="E172" s="195" t="s">
        <v>20</v>
      </c>
      <c r="F172" s="198">
        <v>38.051234012520702</v>
      </c>
      <c r="G172" s="199">
        <v>23.832708046138201</v>
      </c>
      <c r="H172" s="196" t="s">
        <v>22</v>
      </c>
      <c r="I172" s="159">
        <v>2</v>
      </c>
      <c r="J172" s="299"/>
      <c r="K172" s="65">
        <v>0</v>
      </c>
      <c r="L172" s="152"/>
      <c r="M172" s="159">
        <v>200</v>
      </c>
      <c r="N172" s="163" t="s">
        <v>29</v>
      </c>
      <c r="O172" s="159">
        <v>0</v>
      </c>
      <c r="P172" s="207" t="s">
        <v>22</v>
      </c>
      <c r="Q172" s="159">
        <v>2</v>
      </c>
      <c r="R172" s="152"/>
      <c r="S172" s="159">
        <v>0</v>
      </c>
      <c r="T172" s="159">
        <v>0</v>
      </c>
      <c r="U172" s="152"/>
      <c r="V172" s="159" t="s">
        <v>22</v>
      </c>
      <c r="W172" s="163" t="s">
        <v>22</v>
      </c>
      <c r="X172" s="159" t="s">
        <v>22</v>
      </c>
      <c r="Y172" s="159" t="s">
        <v>22</v>
      </c>
      <c r="Z172" s="772" t="s">
        <v>22</v>
      </c>
      <c r="AA172" s="207" t="s">
        <v>21</v>
      </c>
      <c r="AB172" s="207" t="s">
        <v>21</v>
      </c>
      <c r="AC172" s="776" t="s">
        <v>21</v>
      </c>
      <c r="AD172" s="159" t="s">
        <v>21</v>
      </c>
      <c r="AE172" s="697" t="s">
        <v>21</v>
      </c>
      <c r="AF172" s="729" t="s">
        <v>21</v>
      </c>
      <c r="AG172" s="313"/>
      <c r="AH172" s="333" t="s">
        <v>179</v>
      </c>
      <c r="AI172" s="198"/>
      <c r="AJ172" s="407"/>
      <c r="AK172" s="407"/>
      <c r="AL172" s="236" t="s">
        <v>21</v>
      </c>
    </row>
    <row r="173" spans="1:38" ht="15.75" customHeight="1">
      <c r="A173" s="58"/>
      <c r="B173" s="59"/>
      <c r="C173" s="78" t="s">
        <v>479</v>
      </c>
      <c r="D173" s="61" t="s">
        <v>19</v>
      </c>
      <c r="E173" s="67" t="s">
        <v>27</v>
      </c>
      <c r="F173" s="59">
        <v>38.051236701945697</v>
      </c>
      <c r="G173" s="59">
        <v>23.832783690020101</v>
      </c>
      <c r="H173" s="62" t="s">
        <v>22</v>
      </c>
      <c r="I173" s="65">
        <v>2</v>
      </c>
      <c r="J173" s="300"/>
      <c r="K173" s="65">
        <v>0</v>
      </c>
      <c r="L173" s="59"/>
      <c r="M173" s="59">
        <v>90</v>
      </c>
      <c r="N173" s="65" t="s">
        <v>21</v>
      </c>
      <c r="O173" s="65">
        <v>0</v>
      </c>
      <c r="P173" s="207" t="s">
        <v>22</v>
      </c>
      <c r="Q173" s="65">
        <v>2</v>
      </c>
      <c r="R173" s="59"/>
      <c r="S173" s="65">
        <v>0</v>
      </c>
      <c r="T173" s="65">
        <v>0</v>
      </c>
      <c r="U173" s="59"/>
      <c r="V173" s="59" t="s">
        <v>21</v>
      </c>
      <c r="W173" s="74" t="s">
        <v>22</v>
      </c>
      <c r="X173" s="219" t="s">
        <v>21</v>
      </c>
      <c r="Y173" s="219" t="s">
        <v>21</v>
      </c>
      <c r="Z173" s="772" t="s">
        <v>21</v>
      </c>
      <c r="AA173" s="207" t="s">
        <v>21</v>
      </c>
      <c r="AB173" s="207" t="s">
        <v>21</v>
      </c>
      <c r="AC173" s="776" t="s">
        <v>21</v>
      </c>
      <c r="AD173" s="59" t="s">
        <v>21</v>
      </c>
      <c r="AE173" s="700" t="s">
        <v>21</v>
      </c>
      <c r="AF173" s="729" t="s">
        <v>21</v>
      </c>
      <c r="AG173" s="313"/>
      <c r="AH173" s="333" t="s">
        <v>179</v>
      </c>
      <c r="AI173" s="333"/>
      <c r="AJ173" s="407"/>
      <c r="AK173" s="407"/>
      <c r="AL173" s="236" t="s">
        <v>21</v>
      </c>
    </row>
    <row r="174" spans="1:38" ht="15.75" customHeight="1">
      <c r="A174" s="58"/>
      <c r="B174" s="59"/>
      <c r="C174" s="78" t="s">
        <v>480</v>
      </c>
      <c r="D174" s="76" t="s">
        <v>19</v>
      </c>
      <c r="E174" s="605" t="s">
        <v>472</v>
      </c>
      <c r="F174" s="59">
        <v>38.051236701945697</v>
      </c>
      <c r="G174" s="59">
        <v>23.832785701676801</v>
      </c>
      <c r="H174" s="62" t="s">
        <v>22</v>
      </c>
      <c r="I174" s="65">
        <v>0</v>
      </c>
      <c r="J174" s="63"/>
      <c r="K174" s="65">
        <v>0</v>
      </c>
      <c r="L174" s="59"/>
      <c r="M174" s="65">
        <v>220</v>
      </c>
      <c r="N174" s="74" t="s">
        <v>29</v>
      </c>
      <c r="O174" s="65">
        <v>0</v>
      </c>
      <c r="P174" s="207" t="s">
        <v>22</v>
      </c>
      <c r="Q174" s="65">
        <v>1</v>
      </c>
      <c r="R174" s="65"/>
      <c r="S174" s="65">
        <v>0</v>
      </c>
      <c r="T174" s="65">
        <v>0</v>
      </c>
      <c r="U174" s="59"/>
      <c r="V174" s="74" t="s">
        <v>21</v>
      </c>
      <c r="W174" s="74" t="s">
        <v>22</v>
      </c>
      <c r="X174" s="74" t="s">
        <v>22</v>
      </c>
      <c r="Y174" s="74" t="s">
        <v>22</v>
      </c>
      <c r="Z174" s="772" t="s">
        <v>22</v>
      </c>
      <c r="AA174" s="207" t="s">
        <v>21</v>
      </c>
      <c r="AB174" s="207" t="s">
        <v>21</v>
      </c>
      <c r="AC174" s="776" t="s">
        <v>21</v>
      </c>
      <c r="AD174" s="59" t="s">
        <v>22</v>
      </c>
      <c r="AE174" s="80" t="s">
        <v>21</v>
      </c>
      <c r="AF174" s="729" t="s">
        <v>22</v>
      </c>
      <c r="AG174" s="313"/>
      <c r="AH174" s="333" t="s">
        <v>181</v>
      </c>
      <c r="AI174" s="198"/>
      <c r="AJ174" s="407"/>
      <c r="AK174" s="407"/>
      <c r="AL174" s="236" t="s">
        <v>21</v>
      </c>
    </row>
    <row r="175" spans="1:38" ht="15.75" customHeight="1">
      <c r="A175" s="58"/>
      <c r="B175" s="59"/>
      <c r="C175" s="78" t="s">
        <v>481</v>
      </c>
      <c r="D175" s="61" t="s">
        <v>19</v>
      </c>
      <c r="E175" s="605" t="s">
        <v>472</v>
      </c>
      <c r="F175" s="59">
        <v>38.051230593974097</v>
      </c>
      <c r="G175" s="59">
        <v>23.832710993133499</v>
      </c>
      <c r="H175" s="62" t="s">
        <v>22</v>
      </c>
      <c r="I175" s="65">
        <v>0</v>
      </c>
      <c r="J175" s="63"/>
      <c r="K175" s="65">
        <v>0</v>
      </c>
      <c r="L175" s="59"/>
      <c r="M175" s="59">
        <v>160</v>
      </c>
      <c r="N175" s="65" t="s">
        <v>21</v>
      </c>
      <c r="O175" s="65">
        <v>0</v>
      </c>
      <c r="P175" s="207" t="s">
        <v>22</v>
      </c>
      <c r="Q175" s="65">
        <v>2</v>
      </c>
      <c r="R175" s="65"/>
      <c r="S175" s="65">
        <v>0</v>
      </c>
      <c r="T175" s="65">
        <v>0</v>
      </c>
      <c r="U175" s="59"/>
      <c r="V175" s="59" t="s">
        <v>21</v>
      </c>
      <c r="W175" s="74" t="s">
        <v>22</v>
      </c>
      <c r="X175" s="219" t="s">
        <v>21</v>
      </c>
      <c r="Y175" s="219" t="s">
        <v>21</v>
      </c>
      <c r="Z175" s="772" t="s">
        <v>21</v>
      </c>
      <c r="AA175" s="207" t="s">
        <v>21</v>
      </c>
      <c r="AB175" s="207" t="s">
        <v>21</v>
      </c>
      <c r="AC175" s="776" t="s">
        <v>21</v>
      </c>
      <c r="AD175" s="59" t="s">
        <v>21</v>
      </c>
      <c r="AE175" s="698" t="s">
        <v>21</v>
      </c>
      <c r="AF175" s="729" t="s">
        <v>21</v>
      </c>
      <c r="AG175" s="313"/>
      <c r="AH175" s="333" t="s">
        <v>181</v>
      </c>
      <c r="AI175" s="198"/>
      <c r="AJ175" s="407"/>
      <c r="AK175" s="407"/>
      <c r="AL175" s="236" t="s">
        <v>21</v>
      </c>
    </row>
    <row r="177" spans="1:38">
      <c r="A177">
        <v>36</v>
      </c>
      <c r="B177" s="589" t="s">
        <v>477</v>
      </c>
    </row>
    <row r="178" spans="1:38" ht="15.65" customHeight="1">
      <c r="A178" s="151"/>
      <c r="B178" s="152"/>
      <c r="C178" s="401" t="s">
        <v>483</v>
      </c>
      <c r="D178" s="60" t="s">
        <v>19</v>
      </c>
      <c r="E178" s="195" t="s">
        <v>20</v>
      </c>
      <c r="F178" s="198">
        <v>38.051976488858202</v>
      </c>
      <c r="G178" s="199">
        <v>23.833008468360202</v>
      </c>
      <c r="H178" s="216" t="s">
        <v>22</v>
      </c>
      <c r="I178" s="159">
        <v>2</v>
      </c>
      <c r="J178" s="299"/>
      <c r="K178" s="65">
        <v>0</v>
      </c>
      <c r="L178" s="152"/>
      <c r="M178" s="159">
        <v>60</v>
      </c>
      <c r="N178" s="163" t="s">
        <v>21</v>
      </c>
      <c r="O178" s="159">
        <v>0</v>
      </c>
      <c r="P178" s="219" t="s">
        <v>21</v>
      </c>
      <c r="Q178" s="159">
        <v>0</v>
      </c>
      <c r="R178" s="152"/>
      <c r="S178" s="159">
        <v>0</v>
      </c>
      <c r="T178" s="159">
        <v>0</v>
      </c>
      <c r="U178" s="152"/>
      <c r="V178" s="159" t="s">
        <v>21</v>
      </c>
      <c r="W178" s="163" t="s">
        <v>21</v>
      </c>
      <c r="X178" s="159" t="s">
        <v>22</v>
      </c>
      <c r="Y178" s="159" t="s">
        <v>22</v>
      </c>
      <c r="Z178" s="772" t="s">
        <v>22</v>
      </c>
      <c r="AA178" s="207" t="s">
        <v>21</v>
      </c>
      <c r="AB178" s="207" t="s">
        <v>21</v>
      </c>
      <c r="AC178" s="776" t="s">
        <v>21</v>
      </c>
      <c r="AD178" s="159" t="s">
        <v>21</v>
      </c>
      <c r="AE178" s="697" t="s">
        <v>21</v>
      </c>
      <c r="AF178" s="729" t="s">
        <v>21</v>
      </c>
      <c r="AG178" s="313"/>
      <c r="AH178" s="333" t="s">
        <v>179</v>
      </c>
      <c r="AI178" s="198"/>
      <c r="AJ178" s="407"/>
      <c r="AK178" s="407"/>
      <c r="AL178" s="236" t="s">
        <v>21</v>
      </c>
    </row>
    <row r="179" spans="1:38" ht="15.75" customHeight="1">
      <c r="A179" s="58"/>
      <c r="B179" s="59"/>
      <c r="C179" s="78" t="s">
        <v>484</v>
      </c>
      <c r="D179" s="60" t="s">
        <v>19</v>
      </c>
      <c r="E179" s="67" t="s">
        <v>27</v>
      </c>
      <c r="F179" s="59">
        <v>38.051959411298299</v>
      </c>
      <c r="G179" s="59">
        <v>23.833066515601601</v>
      </c>
      <c r="H179" s="62" t="s">
        <v>22</v>
      </c>
      <c r="I179" s="65">
        <v>2</v>
      </c>
      <c r="J179" s="300"/>
      <c r="K179" s="65">
        <v>0</v>
      </c>
      <c r="L179" s="59"/>
      <c r="M179" s="59">
        <v>200</v>
      </c>
      <c r="N179" s="65" t="s">
        <v>21</v>
      </c>
      <c r="O179" s="65">
        <v>0</v>
      </c>
      <c r="P179" s="207" t="s">
        <v>22</v>
      </c>
      <c r="Q179" s="159">
        <v>2</v>
      </c>
      <c r="R179" s="59"/>
      <c r="S179" s="65">
        <v>0</v>
      </c>
      <c r="T179" s="65">
        <v>0</v>
      </c>
      <c r="U179" s="59"/>
      <c r="V179" s="59" t="s">
        <v>22</v>
      </c>
      <c r="W179" s="74" t="s">
        <v>22</v>
      </c>
      <c r="X179" s="65" t="s">
        <v>22</v>
      </c>
      <c r="Y179" s="65" t="s">
        <v>22</v>
      </c>
      <c r="Z179" s="772" t="s">
        <v>22</v>
      </c>
      <c r="AA179" s="207" t="s">
        <v>21</v>
      </c>
      <c r="AB179" s="207" t="s">
        <v>21</v>
      </c>
      <c r="AC179" s="776" t="s">
        <v>21</v>
      </c>
      <c r="AD179" s="59" t="s">
        <v>21</v>
      </c>
      <c r="AE179" s="700" t="s">
        <v>21</v>
      </c>
      <c r="AF179" s="729" t="s">
        <v>21</v>
      </c>
      <c r="AG179" s="313"/>
      <c r="AH179" s="333" t="s">
        <v>179</v>
      </c>
      <c r="AI179" s="198"/>
      <c r="AJ179" s="407"/>
      <c r="AK179" s="407"/>
      <c r="AL179" s="236" t="s">
        <v>21</v>
      </c>
    </row>
    <row r="180" spans="1:38" ht="15.75" customHeight="1">
      <c r="A180" s="58"/>
      <c r="B180" s="59"/>
      <c r="C180" s="78" t="s">
        <v>485</v>
      </c>
      <c r="D180" s="76" t="s">
        <v>19</v>
      </c>
      <c r="E180" s="67" t="s">
        <v>27</v>
      </c>
      <c r="F180" s="59">
        <v>38.051893572050197</v>
      </c>
      <c r="G180" s="59">
        <v>23.833068004175001</v>
      </c>
      <c r="H180" s="216" t="s">
        <v>22</v>
      </c>
      <c r="I180" s="65">
        <v>2</v>
      </c>
      <c r="J180" s="300"/>
      <c r="K180" s="65">
        <v>0</v>
      </c>
      <c r="L180" s="59"/>
      <c r="M180" s="65">
        <v>100</v>
      </c>
      <c r="N180" s="74" t="s">
        <v>21</v>
      </c>
      <c r="O180" s="65">
        <v>0</v>
      </c>
      <c r="P180" s="219" t="s">
        <v>21</v>
      </c>
      <c r="Q180" s="65">
        <v>0</v>
      </c>
      <c r="R180" s="65"/>
      <c r="S180" s="65">
        <v>0</v>
      </c>
      <c r="T180" s="65">
        <v>0</v>
      </c>
      <c r="U180" s="59"/>
      <c r="V180" s="74" t="s">
        <v>21</v>
      </c>
      <c r="W180" s="74" t="s">
        <v>21</v>
      </c>
      <c r="X180" s="74" t="s">
        <v>22</v>
      </c>
      <c r="Y180" s="74" t="s">
        <v>22</v>
      </c>
      <c r="Z180" s="772" t="s">
        <v>22</v>
      </c>
      <c r="AA180" s="207" t="s">
        <v>21</v>
      </c>
      <c r="AB180" s="207" t="s">
        <v>21</v>
      </c>
      <c r="AC180" s="776" t="s">
        <v>21</v>
      </c>
      <c r="AD180" s="74" t="s">
        <v>21</v>
      </c>
      <c r="AE180" s="426" t="s">
        <v>21</v>
      </c>
      <c r="AF180" s="729" t="s">
        <v>21</v>
      </c>
      <c r="AG180" s="313"/>
      <c r="AH180" s="333" t="s">
        <v>179</v>
      </c>
      <c r="AI180" s="333"/>
      <c r="AJ180" s="407"/>
      <c r="AK180" s="407"/>
      <c r="AL180" s="236" t="s">
        <v>21</v>
      </c>
    </row>
    <row r="181" spans="1:38" ht="15.75" customHeight="1">
      <c r="A181" s="151"/>
      <c r="B181" s="152"/>
      <c r="C181" s="401" t="s">
        <v>486</v>
      </c>
      <c r="D181" s="167" t="s">
        <v>19</v>
      </c>
      <c r="E181" s="155" t="s">
        <v>25</v>
      </c>
      <c r="F181" s="197">
        <v>38.051912416148198</v>
      </c>
      <c r="G181" s="197">
        <v>23.833010479807601</v>
      </c>
      <c r="H181" s="157" t="s">
        <v>22</v>
      </c>
      <c r="I181" s="159">
        <v>2</v>
      </c>
      <c r="J181" s="299"/>
      <c r="K181" s="65">
        <v>0</v>
      </c>
      <c r="L181" s="152"/>
      <c r="M181" s="159">
        <v>150</v>
      </c>
      <c r="N181" s="163" t="s">
        <v>29</v>
      </c>
      <c r="O181" s="159">
        <v>0</v>
      </c>
      <c r="P181" s="207" t="s">
        <v>22</v>
      </c>
      <c r="Q181" s="159">
        <v>2</v>
      </c>
      <c r="R181" s="152"/>
      <c r="S181" s="159">
        <v>0</v>
      </c>
      <c r="T181" s="159">
        <v>0</v>
      </c>
      <c r="U181" s="152"/>
      <c r="V181" s="163" t="s">
        <v>22</v>
      </c>
      <c r="W181" s="163" t="s">
        <v>22</v>
      </c>
      <c r="X181" s="163" t="s">
        <v>22</v>
      </c>
      <c r="Y181" s="163" t="s">
        <v>22</v>
      </c>
      <c r="Z181" s="772" t="s">
        <v>22</v>
      </c>
      <c r="AA181" s="207" t="s">
        <v>21</v>
      </c>
      <c r="AB181" s="207" t="s">
        <v>21</v>
      </c>
      <c r="AC181" s="776" t="s">
        <v>21</v>
      </c>
      <c r="AD181" s="163" t="s">
        <v>21</v>
      </c>
      <c r="AE181" s="419" t="s">
        <v>21</v>
      </c>
      <c r="AF181" s="729" t="s">
        <v>21</v>
      </c>
      <c r="AG181" s="313"/>
      <c r="AH181" s="333" t="s">
        <v>179</v>
      </c>
      <c r="AI181" s="198"/>
      <c r="AJ181" s="407"/>
      <c r="AK181" s="407"/>
      <c r="AL181" s="236" t="s">
        <v>21</v>
      </c>
    </row>
    <row r="182" spans="1:38" ht="15.75" customHeight="1">
      <c r="A182" s="44"/>
      <c r="B182" s="57"/>
      <c r="C182" s="403" t="s">
        <v>762</v>
      </c>
      <c r="D182" s="519" t="s">
        <v>118</v>
      </c>
      <c r="E182" s="48" t="s">
        <v>25</v>
      </c>
      <c r="F182" s="45">
        <v>38.051973708576902</v>
      </c>
      <c r="G182" s="45">
        <v>23.8330114711699</v>
      </c>
      <c r="H182" s="216" t="s">
        <v>22</v>
      </c>
      <c r="I182" s="52">
        <v>0</v>
      </c>
      <c r="J182" s="51"/>
      <c r="K182" s="52">
        <v>0</v>
      </c>
      <c r="L182" s="45"/>
      <c r="M182" s="52">
        <v>100</v>
      </c>
      <c r="N182" s="52" t="s">
        <v>21</v>
      </c>
      <c r="O182" s="52">
        <v>0</v>
      </c>
      <c r="P182" s="219" t="s">
        <v>21</v>
      </c>
      <c r="Q182" s="52">
        <v>0</v>
      </c>
      <c r="R182" s="52"/>
      <c r="S182" s="52">
        <v>1</v>
      </c>
      <c r="T182" s="52">
        <v>2</v>
      </c>
      <c r="U182" s="45"/>
      <c r="V182" s="56" t="s">
        <v>21</v>
      </c>
      <c r="W182" s="52" t="s">
        <v>21</v>
      </c>
      <c r="X182" s="56" t="s">
        <v>32</v>
      </c>
      <c r="Y182" s="56" t="s">
        <v>22</v>
      </c>
      <c r="Z182" s="772" t="s">
        <v>22</v>
      </c>
      <c r="AA182" s="207" t="s">
        <v>21</v>
      </c>
      <c r="AB182" s="207" t="s">
        <v>21</v>
      </c>
      <c r="AC182" s="776" t="s">
        <v>21</v>
      </c>
      <c r="AD182" s="56" t="s">
        <v>21</v>
      </c>
      <c r="AE182" s="55" t="s">
        <v>21</v>
      </c>
      <c r="AF182" s="729" t="s">
        <v>21</v>
      </c>
      <c r="AG182" s="313"/>
      <c r="AH182" s="333" t="s">
        <v>181</v>
      </c>
      <c r="AI182" s="198"/>
      <c r="AJ182" s="407"/>
      <c r="AK182" s="407"/>
      <c r="AL182" s="236" t="s">
        <v>21</v>
      </c>
    </row>
    <row r="183" spans="1:38" s="236" customFormat="1">
      <c r="A183" s="219"/>
      <c r="B183" s="241"/>
      <c r="C183" s="238" t="s">
        <v>763</v>
      </c>
      <c r="D183" s="212" t="s">
        <v>19</v>
      </c>
      <c r="E183" s="235" t="s">
        <v>20</v>
      </c>
      <c r="F183" s="236">
        <v>38.0519563830754</v>
      </c>
      <c r="G183" s="236">
        <v>23.833064508071701</v>
      </c>
      <c r="H183" s="234" t="s">
        <v>22</v>
      </c>
      <c r="I183" s="52">
        <v>0</v>
      </c>
      <c r="J183" s="237"/>
      <c r="K183" s="52">
        <v>0</v>
      </c>
      <c r="L183" s="219"/>
      <c r="M183" s="219">
        <v>120</v>
      </c>
      <c r="N183" s="219" t="s">
        <v>21</v>
      </c>
      <c r="O183" s="219">
        <v>0</v>
      </c>
      <c r="P183" s="207" t="s">
        <v>22</v>
      </c>
      <c r="Q183" s="219">
        <v>2</v>
      </c>
      <c r="R183" s="219"/>
      <c r="S183" s="219">
        <v>0</v>
      </c>
      <c r="T183" s="219">
        <v>0</v>
      </c>
      <c r="U183" s="219"/>
      <c r="V183" s="219" t="s">
        <v>22</v>
      </c>
      <c r="W183" s="220" t="s">
        <v>22</v>
      </c>
      <c r="X183" s="220" t="s">
        <v>22</v>
      </c>
      <c r="Y183" s="220" t="s">
        <v>22</v>
      </c>
      <c r="Z183" s="772" t="s">
        <v>22</v>
      </c>
      <c r="AA183" s="219" t="s">
        <v>22</v>
      </c>
      <c r="AB183" s="220" t="s">
        <v>22</v>
      </c>
      <c r="AC183" s="729" t="s">
        <v>22</v>
      </c>
      <c r="AD183" s="219" t="s">
        <v>21</v>
      </c>
      <c r="AE183" s="219" t="s">
        <v>21</v>
      </c>
      <c r="AF183" s="729" t="s">
        <v>21</v>
      </c>
      <c r="AG183" s="228"/>
      <c r="AH183" s="333" t="s">
        <v>181</v>
      </c>
      <c r="AJ183" s="494" t="s">
        <v>259</v>
      </c>
      <c r="AK183" s="407"/>
      <c r="AL183" s="236" t="s">
        <v>21</v>
      </c>
    </row>
    <row r="184" spans="1:38" s="236" customFormat="1" ht="15.75" customHeight="1">
      <c r="A184" s="207"/>
      <c r="B184" s="207"/>
      <c r="C184" s="202" t="s">
        <v>764</v>
      </c>
      <c r="D184" s="229" t="s">
        <v>19</v>
      </c>
      <c r="E184" s="239" t="s">
        <v>27</v>
      </c>
      <c r="F184" s="207">
        <v>38.051895328125802</v>
      </c>
      <c r="G184" s="207">
        <v>23.833071496921299</v>
      </c>
      <c r="H184" s="216" t="s">
        <v>22</v>
      </c>
      <c r="I184" s="52">
        <v>0</v>
      </c>
      <c r="J184" s="240"/>
      <c r="K184" s="52">
        <v>0</v>
      </c>
      <c r="L184" s="207"/>
      <c r="M184" s="207">
        <v>120</v>
      </c>
      <c r="N184" s="207" t="s">
        <v>21</v>
      </c>
      <c r="O184" s="207">
        <v>0</v>
      </c>
      <c r="P184" s="219" t="s">
        <v>21</v>
      </c>
      <c r="Q184" s="207">
        <v>0</v>
      </c>
      <c r="R184" s="207"/>
      <c r="S184" s="207">
        <v>0</v>
      </c>
      <c r="T184" s="207">
        <v>0</v>
      </c>
      <c r="U184" s="207"/>
      <c r="V184" s="207" t="s">
        <v>21</v>
      </c>
      <c r="W184" s="208" t="s">
        <v>21</v>
      </c>
      <c r="X184" s="207" t="s">
        <v>22</v>
      </c>
      <c r="Y184" s="207" t="s">
        <v>22</v>
      </c>
      <c r="Z184" s="772" t="s">
        <v>22</v>
      </c>
      <c r="AA184" s="207" t="s">
        <v>21</v>
      </c>
      <c r="AB184" s="207" t="s">
        <v>21</v>
      </c>
      <c r="AC184" s="776" t="s">
        <v>21</v>
      </c>
      <c r="AD184" s="207" t="s">
        <v>21</v>
      </c>
      <c r="AE184" s="272" t="s">
        <v>21</v>
      </c>
      <c r="AF184" s="729" t="s">
        <v>21</v>
      </c>
      <c r="AG184" s="228"/>
      <c r="AH184" s="333" t="s">
        <v>181</v>
      </c>
      <c r="AJ184" s="407"/>
      <c r="AK184" s="407"/>
    </row>
    <row r="185" spans="1:38" s="198" customFormat="1" ht="15.75" customHeight="1">
      <c r="A185" s="200"/>
      <c r="B185" s="201"/>
      <c r="C185" s="202" t="s">
        <v>765</v>
      </c>
      <c r="D185" s="203" t="s">
        <v>19</v>
      </c>
      <c r="E185" s="204" t="s">
        <v>27</v>
      </c>
      <c r="F185" s="286">
        <v>38.051916304072698</v>
      </c>
      <c r="G185" s="286">
        <v>23.833015919538699</v>
      </c>
      <c r="H185" s="288" t="s">
        <v>22</v>
      </c>
      <c r="I185" s="433">
        <v>0</v>
      </c>
      <c r="J185" s="206"/>
      <c r="K185" s="52">
        <v>0</v>
      </c>
      <c r="L185" s="201"/>
      <c r="M185" s="272">
        <v>170</v>
      </c>
      <c r="N185" s="207" t="s">
        <v>21</v>
      </c>
      <c r="O185" s="207">
        <v>0</v>
      </c>
      <c r="P185" s="207" t="s">
        <v>22</v>
      </c>
      <c r="Q185" s="207">
        <v>2</v>
      </c>
      <c r="R185" s="201"/>
      <c r="S185" s="207">
        <v>0</v>
      </c>
      <c r="T185" s="207">
        <v>0</v>
      </c>
      <c r="U185" s="201"/>
      <c r="V185" s="208" t="s">
        <v>22</v>
      </c>
      <c r="W185" s="208" t="s">
        <v>22</v>
      </c>
      <c r="X185" s="219" t="s">
        <v>21</v>
      </c>
      <c r="Y185" s="219" t="s">
        <v>21</v>
      </c>
      <c r="Z185" s="772" t="s">
        <v>21</v>
      </c>
      <c r="AA185" s="207" t="s">
        <v>21</v>
      </c>
      <c r="AB185" s="207" t="s">
        <v>21</v>
      </c>
      <c r="AC185" s="776" t="s">
        <v>21</v>
      </c>
      <c r="AD185" s="208" t="s">
        <v>21</v>
      </c>
      <c r="AE185" s="271" t="s">
        <v>21</v>
      </c>
      <c r="AF185" s="729" t="s">
        <v>21</v>
      </c>
      <c r="AG185" s="313"/>
      <c r="AH185" s="333" t="s">
        <v>181</v>
      </c>
      <c r="AJ185" s="407"/>
      <c r="AK185" s="407"/>
      <c r="AL185" s="236" t="s">
        <v>21</v>
      </c>
    </row>
    <row r="187" spans="1:38">
      <c r="A187">
        <v>37</v>
      </c>
      <c r="B187" s="589" t="s">
        <v>482</v>
      </c>
    </row>
    <row r="188" spans="1:38" ht="15.75" customHeight="1">
      <c r="A188" s="58"/>
      <c r="B188" s="59"/>
      <c r="C188" s="78" t="s">
        <v>488</v>
      </c>
      <c r="D188" s="78" t="s">
        <v>19</v>
      </c>
      <c r="E188" s="67" t="s">
        <v>27</v>
      </c>
      <c r="F188" s="59">
        <v>38.052533670413602</v>
      </c>
      <c r="G188" s="59">
        <v>23.833320175586898</v>
      </c>
      <c r="H188" s="62" t="s">
        <v>22</v>
      </c>
      <c r="I188" s="65">
        <v>2</v>
      </c>
      <c r="J188" s="300"/>
      <c r="K188" s="65">
        <v>0</v>
      </c>
      <c r="L188" s="59"/>
      <c r="M188" s="65">
        <v>100</v>
      </c>
      <c r="N188" s="74" t="s">
        <v>21</v>
      </c>
      <c r="O188" s="65">
        <v>0</v>
      </c>
      <c r="P188" s="207" t="s">
        <v>22</v>
      </c>
      <c r="Q188" s="159">
        <v>2</v>
      </c>
      <c r="R188" s="65"/>
      <c r="S188" s="65">
        <v>0</v>
      </c>
      <c r="T188" s="65">
        <v>0</v>
      </c>
      <c r="U188" s="59"/>
      <c r="V188" s="74" t="s">
        <v>22</v>
      </c>
      <c r="W188" s="74" t="s">
        <v>22</v>
      </c>
      <c r="X188" s="219" t="s">
        <v>21</v>
      </c>
      <c r="Y188" s="219" t="s">
        <v>21</v>
      </c>
      <c r="Z188" s="772" t="s">
        <v>21</v>
      </c>
      <c r="AA188" s="207" t="s">
        <v>21</v>
      </c>
      <c r="AB188" s="207" t="s">
        <v>21</v>
      </c>
      <c r="AC188" s="776" t="s">
        <v>21</v>
      </c>
      <c r="AD188" s="74" t="s">
        <v>21</v>
      </c>
      <c r="AE188" s="426" t="s">
        <v>21</v>
      </c>
      <c r="AF188" s="729" t="s">
        <v>21</v>
      </c>
      <c r="AG188" s="313"/>
      <c r="AH188" s="333" t="s">
        <v>179</v>
      </c>
      <c r="AI188" s="198"/>
      <c r="AJ188" s="407"/>
      <c r="AK188" s="407"/>
      <c r="AL188" s="236" t="s">
        <v>21</v>
      </c>
    </row>
    <row r="189" spans="1:38" ht="15.75" customHeight="1">
      <c r="A189" s="413"/>
      <c r="B189" s="152"/>
      <c r="C189" s="401" t="s">
        <v>489</v>
      </c>
      <c r="D189" s="78" t="s">
        <v>19</v>
      </c>
      <c r="E189" s="417" t="s">
        <v>25</v>
      </c>
      <c r="F189" s="415">
        <v>38.052557853972701</v>
      </c>
      <c r="G189" s="197">
        <v>23.8332425244039</v>
      </c>
      <c r="H189" s="157" t="s">
        <v>22</v>
      </c>
      <c r="I189" s="159">
        <v>2</v>
      </c>
      <c r="J189" s="299"/>
      <c r="K189" s="65">
        <v>0</v>
      </c>
      <c r="L189" s="152"/>
      <c r="M189" s="159">
        <v>100</v>
      </c>
      <c r="N189" s="163" t="s">
        <v>21</v>
      </c>
      <c r="O189" s="159">
        <v>0</v>
      </c>
      <c r="P189" s="207" t="s">
        <v>22</v>
      </c>
      <c r="Q189" s="159">
        <v>2</v>
      </c>
      <c r="R189" s="152"/>
      <c r="S189" s="159">
        <v>0</v>
      </c>
      <c r="T189" s="159">
        <v>0</v>
      </c>
      <c r="U189" s="152"/>
      <c r="V189" s="163" t="s">
        <v>21</v>
      </c>
      <c r="W189" s="163" t="s">
        <v>22</v>
      </c>
      <c r="X189" s="163" t="s">
        <v>22</v>
      </c>
      <c r="Y189" s="163" t="s">
        <v>22</v>
      </c>
      <c r="Z189" s="772" t="s">
        <v>22</v>
      </c>
      <c r="AA189" s="207" t="s">
        <v>21</v>
      </c>
      <c r="AB189" s="207" t="s">
        <v>21</v>
      </c>
      <c r="AC189" s="776" t="s">
        <v>21</v>
      </c>
      <c r="AD189" s="163" t="s">
        <v>21</v>
      </c>
      <c r="AE189" s="419" t="s">
        <v>21</v>
      </c>
      <c r="AF189" s="729" t="s">
        <v>21</v>
      </c>
      <c r="AG189" s="313"/>
      <c r="AH189" s="333" t="s">
        <v>179</v>
      </c>
      <c r="AI189" s="198"/>
      <c r="AJ189" s="407"/>
      <c r="AK189" s="407"/>
      <c r="AL189" s="236" t="s">
        <v>21</v>
      </c>
    </row>
    <row r="190" spans="1:38" s="198" customFormat="1" ht="15.75" customHeight="1">
      <c r="A190" s="210"/>
      <c r="B190" s="223"/>
      <c r="C190" s="238" t="s">
        <v>490</v>
      </c>
      <c r="D190" s="212" t="s">
        <v>19</v>
      </c>
      <c r="E190" s="204" t="s">
        <v>27</v>
      </c>
      <c r="F190" s="211">
        <v>38.052533192088099</v>
      </c>
      <c r="G190" s="211">
        <v>23.8333153059776</v>
      </c>
      <c r="H190" s="216" t="s">
        <v>22</v>
      </c>
      <c r="I190" s="219">
        <v>0</v>
      </c>
      <c r="J190" s="217"/>
      <c r="K190" s="219">
        <v>0</v>
      </c>
      <c r="L190" s="211"/>
      <c r="M190" s="219">
        <v>150</v>
      </c>
      <c r="N190" s="219" t="s">
        <v>21</v>
      </c>
      <c r="O190" s="219">
        <v>0</v>
      </c>
      <c r="P190" s="207" t="s">
        <v>22</v>
      </c>
      <c r="Q190" s="219">
        <v>2</v>
      </c>
      <c r="R190" s="219"/>
      <c r="S190" s="219">
        <v>0</v>
      </c>
      <c r="T190" s="219">
        <v>0</v>
      </c>
      <c r="U190" s="211"/>
      <c r="V190" s="219" t="s">
        <v>22</v>
      </c>
      <c r="W190" s="220" t="s">
        <v>22</v>
      </c>
      <c r="X190" s="219" t="s">
        <v>21</v>
      </c>
      <c r="Y190" s="219" t="s">
        <v>21</v>
      </c>
      <c r="Z190" s="772" t="s">
        <v>21</v>
      </c>
      <c r="AA190" s="207" t="s">
        <v>21</v>
      </c>
      <c r="AB190" s="207" t="s">
        <v>21</v>
      </c>
      <c r="AC190" s="776" t="s">
        <v>21</v>
      </c>
      <c r="AD190" s="219" t="s">
        <v>21</v>
      </c>
      <c r="AE190" s="267" t="s">
        <v>21</v>
      </c>
      <c r="AF190" s="729" t="s">
        <v>21</v>
      </c>
      <c r="AG190" s="221"/>
      <c r="AH190" s="333" t="s">
        <v>181</v>
      </c>
    </row>
    <row r="191" spans="1:38" s="198" customFormat="1">
      <c r="A191" s="210"/>
      <c r="B191" s="211"/>
      <c r="C191" s="238" t="s">
        <v>491</v>
      </c>
      <c r="D191" s="212" t="s">
        <v>19</v>
      </c>
      <c r="E191" s="204" t="s">
        <v>27</v>
      </c>
      <c r="F191" s="211">
        <v>38.052554841054302</v>
      </c>
      <c r="G191" s="211">
        <v>23.8332435568859</v>
      </c>
      <c r="H191" s="216" t="s">
        <v>22</v>
      </c>
      <c r="I191" s="219">
        <v>0</v>
      </c>
      <c r="J191" s="217"/>
      <c r="K191" s="219">
        <v>0</v>
      </c>
      <c r="L191" s="211"/>
      <c r="M191" s="219">
        <v>150</v>
      </c>
      <c r="N191" s="219" t="s">
        <v>21</v>
      </c>
      <c r="O191" s="219">
        <v>0</v>
      </c>
      <c r="P191" s="207" t="s">
        <v>22</v>
      </c>
      <c r="Q191" s="219">
        <v>2</v>
      </c>
      <c r="R191" s="219"/>
      <c r="S191" s="219">
        <v>0</v>
      </c>
      <c r="T191" s="219">
        <v>0</v>
      </c>
      <c r="U191" s="211"/>
      <c r="V191" s="220" t="s">
        <v>22</v>
      </c>
      <c r="W191" s="220" t="s">
        <v>22</v>
      </c>
      <c r="X191" s="219" t="s">
        <v>21</v>
      </c>
      <c r="Y191" s="219" t="s">
        <v>21</v>
      </c>
      <c r="Z191" s="772" t="s">
        <v>21</v>
      </c>
      <c r="AA191" s="207" t="s">
        <v>21</v>
      </c>
      <c r="AB191" s="207" t="s">
        <v>21</v>
      </c>
      <c r="AC191" s="776" t="s">
        <v>21</v>
      </c>
      <c r="AD191" s="219" t="s">
        <v>21</v>
      </c>
      <c r="AE191" s="267" t="s">
        <v>21</v>
      </c>
      <c r="AF191" s="729" t="s">
        <v>21</v>
      </c>
      <c r="AG191" s="221"/>
      <c r="AH191" s="333" t="s">
        <v>181</v>
      </c>
      <c r="AJ191" s="408" t="s">
        <v>264</v>
      </c>
    </row>
    <row r="193" spans="1:38">
      <c r="A193">
        <v>38</v>
      </c>
      <c r="B193" s="589" t="s">
        <v>487</v>
      </c>
    </row>
    <row r="194" spans="1:38" ht="15.75" customHeight="1">
      <c r="A194" s="44"/>
      <c r="B194" s="193"/>
      <c r="C194" s="403" t="s">
        <v>493</v>
      </c>
      <c r="D194" s="78" t="s">
        <v>113</v>
      </c>
      <c r="E194" s="155" t="s">
        <v>25</v>
      </c>
      <c r="F194" s="170">
        <v>38.051787188012597</v>
      </c>
      <c r="G194" s="170">
        <v>23.833686395459502</v>
      </c>
      <c r="H194" s="216" t="s">
        <v>22</v>
      </c>
      <c r="I194" s="159">
        <v>2</v>
      </c>
      <c r="J194" s="173"/>
      <c r="K194" s="65">
        <v>0</v>
      </c>
      <c r="L194" s="170"/>
      <c r="M194" s="159">
        <v>420</v>
      </c>
      <c r="N194" s="182" t="s">
        <v>21</v>
      </c>
      <c r="O194" s="175">
        <v>0</v>
      </c>
      <c r="P194" s="219" t="s">
        <v>21</v>
      </c>
      <c r="Q194" s="175">
        <v>0</v>
      </c>
      <c r="R194" s="175"/>
      <c r="S194" s="175">
        <v>0</v>
      </c>
      <c r="T194" s="175">
        <v>0</v>
      </c>
      <c r="U194" s="175"/>
      <c r="V194" s="159" t="s">
        <v>22</v>
      </c>
      <c r="W194" s="163" t="s">
        <v>21</v>
      </c>
      <c r="X194" s="219" t="s">
        <v>21</v>
      </c>
      <c r="Y194" s="219" t="s">
        <v>21</v>
      </c>
      <c r="Z194" s="772" t="s">
        <v>21</v>
      </c>
      <c r="AA194" s="207" t="s">
        <v>21</v>
      </c>
      <c r="AB194" s="207" t="s">
        <v>21</v>
      </c>
      <c r="AC194" s="776" t="s">
        <v>21</v>
      </c>
      <c r="AD194" s="65" t="s">
        <v>21</v>
      </c>
      <c r="AE194" s="423" t="s">
        <v>21</v>
      </c>
      <c r="AF194" s="729" t="s">
        <v>21</v>
      </c>
      <c r="AG194" s="313"/>
      <c r="AH194" s="333" t="s">
        <v>180</v>
      </c>
      <c r="AI194" s="198"/>
      <c r="AJ194" s="407"/>
      <c r="AK194" s="407"/>
      <c r="AL194" s="236" t="s">
        <v>21</v>
      </c>
    </row>
    <row r="195" spans="1:38" ht="15.75" customHeight="1">
      <c r="A195" s="44"/>
      <c r="B195" s="193"/>
      <c r="C195" s="403" t="s">
        <v>494</v>
      </c>
      <c r="D195" s="78" t="s">
        <v>113</v>
      </c>
      <c r="E195" s="67" t="s">
        <v>27</v>
      </c>
      <c r="F195" s="170">
        <v>38.051786774654197</v>
      </c>
      <c r="G195" s="170">
        <v>23.833738885233601</v>
      </c>
      <c r="H195" s="216" t="s">
        <v>22</v>
      </c>
      <c r="I195" s="159">
        <v>2</v>
      </c>
      <c r="J195" s="173"/>
      <c r="K195" s="65">
        <v>0</v>
      </c>
      <c r="L195" s="170"/>
      <c r="M195" s="59">
        <v>420</v>
      </c>
      <c r="N195" s="74" t="s">
        <v>21</v>
      </c>
      <c r="O195" s="65">
        <v>0</v>
      </c>
      <c r="P195" s="219" t="s">
        <v>21</v>
      </c>
      <c r="Q195" s="159">
        <v>0</v>
      </c>
      <c r="R195" s="175"/>
      <c r="S195" s="65">
        <v>0</v>
      </c>
      <c r="T195" s="65">
        <v>0</v>
      </c>
      <c r="U195" s="175"/>
      <c r="V195" s="59" t="s">
        <v>22</v>
      </c>
      <c r="W195" s="74" t="s">
        <v>21</v>
      </c>
      <c r="X195" s="219" t="s">
        <v>21</v>
      </c>
      <c r="Y195" s="219" t="s">
        <v>21</v>
      </c>
      <c r="Z195" s="772" t="s">
        <v>21</v>
      </c>
      <c r="AA195" s="207" t="s">
        <v>21</v>
      </c>
      <c r="AB195" s="207" t="s">
        <v>21</v>
      </c>
      <c r="AC195" s="776" t="s">
        <v>21</v>
      </c>
      <c r="AD195" s="77" t="s">
        <v>21</v>
      </c>
      <c r="AE195" s="421" t="s">
        <v>21</v>
      </c>
      <c r="AF195" s="729" t="s">
        <v>21</v>
      </c>
      <c r="AG195" s="313"/>
      <c r="AH195" s="333" t="s">
        <v>180</v>
      </c>
      <c r="AI195" s="198"/>
      <c r="AJ195" s="407" t="s">
        <v>254</v>
      </c>
      <c r="AK195" s="407"/>
      <c r="AL195" s="236" t="s">
        <v>21</v>
      </c>
    </row>
    <row r="196" spans="1:38" ht="15.75" customHeight="1">
      <c r="A196" s="58"/>
      <c r="B196" s="59"/>
      <c r="C196" s="78" t="s">
        <v>495</v>
      </c>
      <c r="D196" s="78" t="s">
        <v>113</v>
      </c>
      <c r="E196" s="67" t="s">
        <v>27</v>
      </c>
      <c r="F196" s="59">
        <v>38.051731331584499</v>
      </c>
      <c r="G196" s="59">
        <v>23.833719439218299</v>
      </c>
      <c r="H196" s="216" t="s">
        <v>22</v>
      </c>
      <c r="I196" s="159">
        <v>2</v>
      </c>
      <c r="J196" s="63"/>
      <c r="K196" s="65">
        <v>0</v>
      </c>
      <c r="L196" s="59"/>
      <c r="M196" s="65">
        <v>420</v>
      </c>
      <c r="N196" s="74" t="s">
        <v>21</v>
      </c>
      <c r="O196" s="65">
        <v>0</v>
      </c>
      <c r="P196" s="219" t="s">
        <v>21</v>
      </c>
      <c r="Q196" s="159">
        <v>0</v>
      </c>
      <c r="R196" s="65"/>
      <c r="S196" s="65">
        <v>0</v>
      </c>
      <c r="T196" s="65">
        <v>0</v>
      </c>
      <c r="U196" s="59"/>
      <c r="V196" s="74" t="s">
        <v>22</v>
      </c>
      <c r="W196" s="74" t="s">
        <v>21</v>
      </c>
      <c r="X196" s="219" t="s">
        <v>21</v>
      </c>
      <c r="Y196" s="219" t="s">
        <v>21</v>
      </c>
      <c r="Z196" s="772" t="s">
        <v>21</v>
      </c>
      <c r="AA196" s="207" t="s">
        <v>21</v>
      </c>
      <c r="AB196" s="207" t="s">
        <v>21</v>
      </c>
      <c r="AC196" s="776" t="s">
        <v>21</v>
      </c>
      <c r="AD196" s="77" t="s">
        <v>21</v>
      </c>
      <c r="AE196" s="421" t="s">
        <v>21</v>
      </c>
      <c r="AF196" s="729" t="s">
        <v>21</v>
      </c>
      <c r="AG196" s="313"/>
      <c r="AH196" s="333" t="s">
        <v>180</v>
      </c>
      <c r="AI196" s="198"/>
      <c r="AJ196" s="407" t="s">
        <v>254</v>
      </c>
      <c r="AK196" s="407"/>
      <c r="AL196" s="236" t="s">
        <v>21</v>
      </c>
    </row>
    <row r="197" spans="1:38" ht="15.75" customHeight="1">
      <c r="A197" s="151"/>
      <c r="B197" s="152"/>
      <c r="C197" s="401" t="s">
        <v>496</v>
      </c>
      <c r="D197" s="78" t="s">
        <v>113</v>
      </c>
      <c r="E197" s="155" t="s">
        <v>25</v>
      </c>
      <c r="F197" s="197">
        <v>38.051739665385497</v>
      </c>
      <c r="G197" s="197">
        <v>23.833664267235601</v>
      </c>
      <c r="H197" s="216" t="s">
        <v>22</v>
      </c>
      <c r="I197" s="159">
        <v>2</v>
      </c>
      <c r="J197" s="158"/>
      <c r="K197" s="65">
        <v>0</v>
      </c>
      <c r="L197" s="152"/>
      <c r="M197" s="159">
        <v>420</v>
      </c>
      <c r="N197" s="163" t="s">
        <v>21</v>
      </c>
      <c r="O197" s="159">
        <v>0</v>
      </c>
      <c r="P197" s="219" t="s">
        <v>21</v>
      </c>
      <c r="Q197" s="159">
        <v>0</v>
      </c>
      <c r="R197" s="152"/>
      <c r="S197" s="159">
        <v>0</v>
      </c>
      <c r="T197" s="159">
        <v>0</v>
      </c>
      <c r="U197" s="152"/>
      <c r="V197" s="163" t="s">
        <v>22</v>
      </c>
      <c r="W197" s="163" t="s">
        <v>21</v>
      </c>
      <c r="X197" s="219" t="s">
        <v>21</v>
      </c>
      <c r="Y197" s="219" t="s">
        <v>21</v>
      </c>
      <c r="Z197" s="772" t="s">
        <v>21</v>
      </c>
      <c r="AA197" s="207" t="s">
        <v>21</v>
      </c>
      <c r="AB197" s="207" t="s">
        <v>21</v>
      </c>
      <c r="AC197" s="776" t="s">
        <v>21</v>
      </c>
      <c r="AD197" s="159" t="s">
        <v>22</v>
      </c>
      <c r="AE197" s="419" t="s">
        <v>21</v>
      </c>
      <c r="AF197" s="734" t="s">
        <v>22</v>
      </c>
      <c r="AG197" s="313"/>
      <c r="AH197" s="333" t="s">
        <v>180</v>
      </c>
      <c r="AI197" s="198"/>
      <c r="AJ197" s="407"/>
      <c r="AK197" s="407"/>
      <c r="AL197" s="236" t="s">
        <v>21</v>
      </c>
    </row>
    <row r="198" spans="1:38" s="236" customFormat="1" ht="15.75" customHeight="1">
      <c r="A198" s="219"/>
      <c r="B198" s="242"/>
      <c r="C198" s="238" t="s">
        <v>766</v>
      </c>
      <c r="D198" s="212" t="s">
        <v>19</v>
      </c>
      <c r="E198" s="607" t="s">
        <v>507</v>
      </c>
      <c r="F198" s="236">
        <v>38.051786642180602</v>
      </c>
      <c r="G198" s="236">
        <v>23.833680891590902</v>
      </c>
      <c r="H198" s="216" t="s">
        <v>21</v>
      </c>
      <c r="I198" s="52">
        <v>0</v>
      </c>
      <c r="J198" s="237"/>
      <c r="K198" s="52">
        <v>0</v>
      </c>
      <c r="L198" s="219"/>
      <c r="M198" s="219">
        <v>0</v>
      </c>
      <c r="N198" s="219" t="s">
        <v>21</v>
      </c>
      <c r="O198" s="219">
        <v>0</v>
      </c>
      <c r="P198" s="219" t="s">
        <v>21</v>
      </c>
      <c r="Q198" s="219">
        <v>0</v>
      </c>
      <c r="R198" s="219"/>
      <c r="S198" s="219">
        <v>0</v>
      </c>
      <c r="T198" s="219">
        <v>0</v>
      </c>
      <c r="U198" s="219"/>
      <c r="V198" s="219" t="s">
        <v>21</v>
      </c>
      <c r="W198" s="219" t="s">
        <v>21</v>
      </c>
      <c r="X198" s="219" t="s">
        <v>22</v>
      </c>
      <c r="Y198" s="219" t="s">
        <v>22</v>
      </c>
      <c r="Z198" s="772" t="s">
        <v>22</v>
      </c>
      <c r="AA198" s="207" t="s">
        <v>21</v>
      </c>
      <c r="AB198" s="207" t="s">
        <v>21</v>
      </c>
      <c r="AC198" s="776" t="s">
        <v>21</v>
      </c>
      <c r="AD198" s="220" t="s">
        <v>21</v>
      </c>
      <c r="AE198" s="219" t="s">
        <v>21</v>
      </c>
      <c r="AF198" s="729" t="s">
        <v>21</v>
      </c>
      <c r="AG198" s="228"/>
      <c r="AH198" s="333" t="s">
        <v>181</v>
      </c>
      <c r="AJ198" s="407"/>
      <c r="AK198" s="407"/>
      <c r="AL198" s="236" t="s">
        <v>21</v>
      </c>
    </row>
    <row r="199" spans="1:38" s="236" customFormat="1" ht="15.75" customHeight="1">
      <c r="A199" s="219"/>
      <c r="B199" s="241"/>
      <c r="C199" s="220" t="s">
        <v>767</v>
      </c>
      <c r="D199" s="212" t="s">
        <v>19</v>
      </c>
      <c r="E199" s="607" t="s">
        <v>507</v>
      </c>
      <c r="F199" s="219">
        <v>38.051783474005497</v>
      </c>
      <c r="G199" s="219">
        <v>23.833745935163499</v>
      </c>
      <c r="H199" s="216" t="s">
        <v>22</v>
      </c>
      <c r="I199" s="52">
        <v>0</v>
      </c>
      <c r="J199" s="219"/>
      <c r="K199" s="52">
        <v>0</v>
      </c>
      <c r="L199" s="219"/>
      <c r="M199" s="219">
        <v>100</v>
      </c>
      <c r="N199" s="219" t="s">
        <v>21</v>
      </c>
      <c r="O199" s="219">
        <v>0</v>
      </c>
      <c r="P199" s="219" t="s">
        <v>21</v>
      </c>
      <c r="Q199" s="219">
        <v>0</v>
      </c>
      <c r="R199" s="219"/>
      <c r="S199" s="219">
        <v>0</v>
      </c>
      <c r="T199" s="219">
        <v>0</v>
      </c>
      <c r="U199" s="219"/>
      <c r="V199" s="219" t="s">
        <v>21</v>
      </c>
      <c r="W199" s="220" t="s">
        <v>21</v>
      </c>
      <c r="X199" s="219" t="s">
        <v>22</v>
      </c>
      <c r="Y199" s="219" t="s">
        <v>22</v>
      </c>
      <c r="Z199" s="772" t="s">
        <v>22</v>
      </c>
      <c r="AA199" s="207" t="s">
        <v>21</v>
      </c>
      <c r="AB199" s="207" t="s">
        <v>21</v>
      </c>
      <c r="AC199" s="776" t="s">
        <v>21</v>
      </c>
      <c r="AD199" s="219" t="s">
        <v>21</v>
      </c>
      <c r="AE199" s="219" t="s">
        <v>21</v>
      </c>
      <c r="AF199" s="729" t="s">
        <v>21</v>
      </c>
      <c r="AG199" s="228"/>
      <c r="AH199" s="333" t="s">
        <v>181</v>
      </c>
      <c r="AJ199" s="407"/>
      <c r="AK199" s="407"/>
      <c r="AL199" s="236" t="s">
        <v>21</v>
      </c>
    </row>
    <row r="200" spans="1:38" s="236" customFormat="1" ht="15.75" customHeight="1">
      <c r="A200" s="207"/>
      <c r="B200" s="207"/>
      <c r="C200" s="208" t="s">
        <v>768</v>
      </c>
      <c r="D200" s="202" t="s">
        <v>19</v>
      </c>
      <c r="E200" s="608" t="s">
        <v>508</v>
      </c>
      <c r="F200" s="207">
        <v>38.051724246776097</v>
      </c>
      <c r="G200" s="207">
        <v>23.833735343652201</v>
      </c>
      <c r="H200" s="216" t="s">
        <v>22</v>
      </c>
      <c r="I200" s="52">
        <v>0</v>
      </c>
      <c r="J200" s="240"/>
      <c r="K200" s="52">
        <v>0</v>
      </c>
      <c r="L200" s="207"/>
      <c r="M200" s="207">
        <v>90</v>
      </c>
      <c r="N200" s="207" t="s">
        <v>21</v>
      </c>
      <c r="O200" s="207">
        <v>0</v>
      </c>
      <c r="P200" s="219" t="s">
        <v>21</v>
      </c>
      <c r="Q200" s="207">
        <v>0</v>
      </c>
      <c r="R200" s="207"/>
      <c r="S200" s="207">
        <v>0</v>
      </c>
      <c r="T200" s="207">
        <v>0</v>
      </c>
      <c r="U200" s="207"/>
      <c r="V200" s="207" t="s">
        <v>21</v>
      </c>
      <c r="W200" s="208" t="s">
        <v>21</v>
      </c>
      <c r="X200" s="207" t="s">
        <v>22</v>
      </c>
      <c r="Y200" s="207" t="s">
        <v>22</v>
      </c>
      <c r="Z200" s="772" t="s">
        <v>22</v>
      </c>
      <c r="AA200" s="207" t="s">
        <v>21</v>
      </c>
      <c r="AB200" s="207" t="s">
        <v>21</v>
      </c>
      <c r="AC200" s="776" t="s">
        <v>21</v>
      </c>
      <c r="AD200" s="207" t="s">
        <v>21</v>
      </c>
      <c r="AE200" s="272" t="s">
        <v>21</v>
      </c>
      <c r="AF200" s="729" t="s">
        <v>21</v>
      </c>
      <c r="AG200" s="228"/>
      <c r="AH200" s="333" t="s">
        <v>181</v>
      </c>
    </row>
    <row r="201" spans="1:38" s="236" customFormat="1" ht="15.75" customHeight="1">
      <c r="A201" s="207"/>
      <c r="B201" s="207"/>
      <c r="C201" s="202" t="s">
        <v>769</v>
      </c>
      <c r="D201" s="202" t="s">
        <v>19</v>
      </c>
      <c r="E201" s="608" t="s">
        <v>508</v>
      </c>
      <c r="F201" s="207">
        <v>38.051741143717599</v>
      </c>
      <c r="G201" s="207">
        <v>23.833656889034799</v>
      </c>
      <c r="H201" s="216" t="s">
        <v>21</v>
      </c>
      <c r="I201" s="52">
        <v>0</v>
      </c>
      <c r="J201" s="240"/>
      <c r="K201" s="52">
        <v>0</v>
      </c>
      <c r="L201" s="207"/>
      <c r="M201" s="207">
        <v>0</v>
      </c>
      <c r="N201" s="207" t="s">
        <v>21</v>
      </c>
      <c r="O201" s="207">
        <v>0</v>
      </c>
      <c r="P201" s="219" t="s">
        <v>21</v>
      </c>
      <c r="Q201" s="207">
        <v>0</v>
      </c>
      <c r="R201" s="207"/>
      <c r="S201" s="207">
        <v>0</v>
      </c>
      <c r="T201" s="207">
        <v>0</v>
      </c>
      <c r="U201" s="207"/>
      <c r="V201" s="208" t="s">
        <v>21</v>
      </c>
      <c r="W201" s="208" t="s">
        <v>21</v>
      </c>
      <c r="X201" s="208" t="s">
        <v>22</v>
      </c>
      <c r="Y201" s="208" t="s">
        <v>22</v>
      </c>
      <c r="Z201" s="772" t="s">
        <v>22</v>
      </c>
      <c r="AA201" s="207" t="s">
        <v>21</v>
      </c>
      <c r="AB201" s="207" t="s">
        <v>21</v>
      </c>
      <c r="AC201" s="776" t="s">
        <v>21</v>
      </c>
      <c r="AD201" s="208" t="s">
        <v>21</v>
      </c>
      <c r="AE201" s="271" t="s">
        <v>21</v>
      </c>
      <c r="AF201" s="729" t="s">
        <v>21</v>
      </c>
      <c r="AG201" s="228"/>
      <c r="AH201" s="333" t="s">
        <v>181</v>
      </c>
    </row>
    <row r="203" spans="1:38">
      <c r="A203">
        <v>39</v>
      </c>
      <c r="B203" s="589" t="s">
        <v>492</v>
      </c>
    </row>
    <row r="204" spans="1:38" ht="15.75" customHeight="1">
      <c r="A204" s="44"/>
      <c r="B204" s="192"/>
      <c r="C204" s="56" t="s">
        <v>497</v>
      </c>
      <c r="D204" s="78" t="s">
        <v>113</v>
      </c>
      <c r="E204" s="155" t="s">
        <v>25</v>
      </c>
      <c r="F204" s="170">
        <v>38.052363672915497</v>
      </c>
      <c r="G204" s="170">
        <v>23.8338994197224</v>
      </c>
      <c r="H204" s="172" t="s">
        <v>22</v>
      </c>
      <c r="I204" s="159">
        <v>2</v>
      </c>
      <c r="J204" s="173"/>
      <c r="K204" s="65">
        <v>0</v>
      </c>
      <c r="L204" s="170"/>
      <c r="M204" s="175">
        <v>420</v>
      </c>
      <c r="N204" s="182" t="s">
        <v>21</v>
      </c>
      <c r="O204" s="175">
        <v>0</v>
      </c>
      <c r="P204" s="207" t="s">
        <v>22</v>
      </c>
      <c r="Q204" s="175">
        <v>2</v>
      </c>
      <c r="R204" s="175"/>
      <c r="S204" s="175">
        <v>0</v>
      </c>
      <c r="T204" s="175">
        <v>0</v>
      </c>
      <c r="U204" s="175"/>
      <c r="V204" s="175" t="s">
        <v>22</v>
      </c>
      <c r="W204" s="182" t="s">
        <v>22</v>
      </c>
      <c r="X204" s="219" t="s">
        <v>21</v>
      </c>
      <c r="Y204" s="219" t="s">
        <v>21</v>
      </c>
      <c r="Z204" s="772" t="s">
        <v>21</v>
      </c>
      <c r="AA204" s="207" t="s">
        <v>21</v>
      </c>
      <c r="AB204" s="207" t="s">
        <v>21</v>
      </c>
      <c r="AC204" s="776" t="s">
        <v>21</v>
      </c>
      <c r="AD204" s="175" t="s">
        <v>22</v>
      </c>
      <c r="AE204" s="424" t="s">
        <v>21</v>
      </c>
      <c r="AF204" s="729" t="s">
        <v>22</v>
      </c>
      <c r="AG204" s="313"/>
      <c r="AH204" s="333" t="s">
        <v>180</v>
      </c>
      <c r="AI204" s="198"/>
      <c r="AJ204" s="407"/>
      <c r="AK204" s="407"/>
      <c r="AL204" s="236" t="s">
        <v>21</v>
      </c>
    </row>
    <row r="205" spans="1:38" ht="15.75" customHeight="1">
      <c r="A205" s="44"/>
      <c r="B205" s="192"/>
      <c r="C205" s="56" t="s">
        <v>498</v>
      </c>
      <c r="D205" s="78" t="s">
        <v>113</v>
      </c>
      <c r="E205" s="67" t="s">
        <v>27</v>
      </c>
      <c r="F205" s="170">
        <v>38.052345427236503</v>
      </c>
      <c r="G205" s="170">
        <v>23.833964861342501</v>
      </c>
      <c r="H205" s="172" t="s">
        <v>22</v>
      </c>
      <c r="I205" s="159">
        <v>2</v>
      </c>
      <c r="J205" s="173"/>
      <c r="K205" s="65">
        <v>0</v>
      </c>
      <c r="L205" s="170"/>
      <c r="M205" s="175">
        <v>420</v>
      </c>
      <c r="N205" s="182" t="s">
        <v>21</v>
      </c>
      <c r="O205" s="175">
        <v>0</v>
      </c>
      <c r="P205" s="207" t="s">
        <v>22</v>
      </c>
      <c r="Q205" s="175">
        <v>2</v>
      </c>
      <c r="R205" s="175"/>
      <c r="S205" s="175">
        <v>0</v>
      </c>
      <c r="T205" s="175">
        <v>0</v>
      </c>
      <c r="U205" s="175"/>
      <c r="V205" s="175" t="s">
        <v>22</v>
      </c>
      <c r="W205" s="182" t="s">
        <v>22</v>
      </c>
      <c r="X205" s="219" t="s">
        <v>21</v>
      </c>
      <c r="Y205" s="219" t="s">
        <v>21</v>
      </c>
      <c r="Z205" s="772" t="s">
        <v>21</v>
      </c>
      <c r="AA205" s="207" t="s">
        <v>21</v>
      </c>
      <c r="AB205" s="207" t="s">
        <v>21</v>
      </c>
      <c r="AC205" s="776" t="s">
        <v>21</v>
      </c>
      <c r="AD205" s="191" t="s">
        <v>21</v>
      </c>
      <c r="AE205" s="422" t="s">
        <v>21</v>
      </c>
      <c r="AF205" s="729" t="s">
        <v>21</v>
      </c>
      <c r="AG205" s="313"/>
      <c r="AH205" s="333" t="s">
        <v>180</v>
      </c>
      <c r="AI205" s="198"/>
      <c r="AJ205" s="407" t="s">
        <v>253</v>
      </c>
      <c r="AK205" s="407"/>
      <c r="AL205" s="236" t="s">
        <v>21</v>
      </c>
    </row>
    <row r="206" spans="1:38" s="198" customFormat="1" ht="15.75" customHeight="1">
      <c r="A206" s="210"/>
      <c r="B206" s="211"/>
      <c r="C206" s="220" t="s">
        <v>499</v>
      </c>
      <c r="D206" s="212" t="s">
        <v>19</v>
      </c>
      <c r="E206" s="204" t="s">
        <v>27</v>
      </c>
      <c r="F206" s="211">
        <v>38.052360765510201</v>
      </c>
      <c r="G206" s="211">
        <v>23.833892979622501</v>
      </c>
      <c r="H206" s="220" t="s">
        <v>22</v>
      </c>
      <c r="I206" s="219">
        <v>0</v>
      </c>
      <c r="J206" s="211"/>
      <c r="K206" s="219">
        <v>0</v>
      </c>
      <c r="L206" s="211"/>
      <c r="M206" s="219">
        <v>150</v>
      </c>
      <c r="N206" s="220" t="s">
        <v>21</v>
      </c>
      <c r="O206" s="219">
        <v>0</v>
      </c>
      <c r="P206" s="207" t="s">
        <v>22</v>
      </c>
      <c r="Q206" s="219">
        <v>2</v>
      </c>
      <c r="R206" s="219"/>
      <c r="S206" s="219">
        <v>0</v>
      </c>
      <c r="T206" s="219">
        <v>0</v>
      </c>
      <c r="U206" s="219"/>
      <c r="V206" s="220" t="s">
        <v>22</v>
      </c>
      <c r="W206" s="219" t="s">
        <v>22</v>
      </c>
      <c r="X206" s="219" t="s">
        <v>21</v>
      </c>
      <c r="Y206" s="219" t="s">
        <v>21</v>
      </c>
      <c r="Z206" s="772" t="s">
        <v>21</v>
      </c>
      <c r="AA206" s="207" t="s">
        <v>21</v>
      </c>
      <c r="AB206" s="207" t="s">
        <v>21</v>
      </c>
      <c r="AC206" s="776" t="s">
        <v>21</v>
      </c>
      <c r="AD206" s="220" t="s">
        <v>21</v>
      </c>
      <c r="AE206" s="268" t="s">
        <v>21</v>
      </c>
      <c r="AF206" s="729" t="s">
        <v>21</v>
      </c>
      <c r="AG206" s="221"/>
      <c r="AH206" s="333" t="s">
        <v>181</v>
      </c>
    </row>
    <row r="207" spans="1:38" s="198" customFormat="1" ht="15.75" customHeight="1">
      <c r="A207" s="210"/>
      <c r="B207" s="211"/>
      <c r="C207" s="220" t="s">
        <v>500</v>
      </c>
      <c r="D207" s="212" t="s">
        <v>19</v>
      </c>
      <c r="E207" s="204" t="s">
        <v>27</v>
      </c>
      <c r="F207" s="211">
        <v>38.052335948336697</v>
      </c>
      <c r="G207" s="211">
        <v>23.833960034846601</v>
      </c>
      <c r="H207" s="216" t="s">
        <v>22</v>
      </c>
      <c r="I207" s="219">
        <v>0</v>
      </c>
      <c r="J207" s="217"/>
      <c r="K207" s="219">
        <v>0</v>
      </c>
      <c r="L207" s="211"/>
      <c r="M207" s="219">
        <v>150</v>
      </c>
      <c r="N207" s="219" t="s">
        <v>21</v>
      </c>
      <c r="O207" s="219">
        <v>0</v>
      </c>
      <c r="P207" s="207" t="s">
        <v>22</v>
      </c>
      <c r="Q207" s="219">
        <v>2</v>
      </c>
      <c r="R207" s="219"/>
      <c r="S207" s="219">
        <v>0</v>
      </c>
      <c r="T207" s="219">
        <v>0</v>
      </c>
      <c r="U207" s="211"/>
      <c r="V207" s="219" t="s">
        <v>22</v>
      </c>
      <c r="W207" s="220" t="s">
        <v>22</v>
      </c>
      <c r="X207" s="219" t="s">
        <v>21</v>
      </c>
      <c r="Y207" s="219" t="s">
        <v>21</v>
      </c>
      <c r="Z207" s="772" t="s">
        <v>21</v>
      </c>
      <c r="AA207" s="207" t="s">
        <v>21</v>
      </c>
      <c r="AB207" s="207" t="s">
        <v>21</v>
      </c>
      <c r="AC207" s="776" t="s">
        <v>21</v>
      </c>
      <c r="AD207" s="219" t="s">
        <v>21</v>
      </c>
      <c r="AE207" s="267" t="s">
        <v>21</v>
      </c>
      <c r="AF207" s="729" t="s">
        <v>21</v>
      </c>
      <c r="AG207" s="221"/>
      <c r="AH207" s="333" t="s">
        <v>181</v>
      </c>
    </row>
    <row r="209" spans="1:38">
      <c r="A209" s="602">
        <v>40</v>
      </c>
      <c r="B209" s="589" t="s">
        <v>501</v>
      </c>
    </row>
    <row r="210" spans="1:38" s="236" customFormat="1" ht="15.75" customHeight="1">
      <c r="A210" s="219"/>
      <c r="B210" s="241"/>
      <c r="C210" s="220" t="s">
        <v>503</v>
      </c>
      <c r="D210" s="212" t="s">
        <v>19</v>
      </c>
      <c r="E210" s="235" t="s">
        <v>25</v>
      </c>
      <c r="F210" s="219">
        <v>38.051671676809597</v>
      </c>
      <c r="G210" s="219">
        <v>23.834728051995501</v>
      </c>
      <c r="H210" s="216" t="s">
        <v>22</v>
      </c>
      <c r="I210" s="289">
        <v>2</v>
      </c>
      <c r="J210" s="219"/>
      <c r="K210" s="219">
        <v>0</v>
      </c>
      <c r="L210" s="219"/>
      <c r="M210" s="219">
        <v>90</v>
      </c>
      <c r="N210" s="220" t="s">
        <v>30</v>
      </c>
      <c r="O210" s="219">
        <v>0</v>
      </c>
      <c r="P210" s="219" t="s">
        <v>21</v>
      </c>
      <c r="Q210" s="219">
        <v>0</v>
      </c>
      <c r="R210" s="219"/>
      <c r="S210" s="219">
        <v>0</v>
      </c>
      <c r="T210" s="219">
        <v>0</v>
      </c>
      <c r="U210" s="219"/>
      <c r="V210" s="219" t="s">
        <v>21</v>
      </c>
      <c r="W210" s="220" t="s">
        <v>21</v>
      </c>
      <c r="X210" s="219" t="s">
        <v>22</v>
      </c>
      <c r="Y210" s="219" t="s">
        <v>22</v>
      </c>
      <c r="Z210" s="772" t="s">
        <v>22</v>
      </c>
      <c r="AA210" s="207" t="s">
        <v>21</v>
      </c>
      <c r="AB210" s="207" t="s">
        <v>21</v>
      </c>
      <c r="AC210" s="776" t="s">
        <v>21</v>
      </c>
      <c r="AD210" s="219" t="s">
        <v>21</v>
      </c>
      <c r="AE210" s="267" t="s">
        <v>21</v>
      </c>
      <c r="AF210" s="729" t="s">
        <v>21</v>
      </c>
      <c r="AG210" s="228"/>
      <c r="AH210" s="333" t="s">
        <v>181</v>
      </c>
    </row>
    <row r="211" spans="1:38" s="236" customFormat="1" ht="15.75" customHeight="1">
      <c r="A211" s="219"/>
      <c r="B211" s="241"/>
      <c r="C211" s="220" t="s">
        <v>504</v>
      </c>
      <c r="D211" s="212" t="s">
        <v>19</v>
      </c>
      <c r="E211" s="235" t="s">
        <v>25</v>
      </c>
      <c r="F211" s="219">
        <v>38.051607785167903</v>
      </c>
      <c r="G211" s="219">
        <v>23.834703912114399</v>
      </c>
      <c r="H211" s="216" t="s">
        <v>22</v>
      </c>
      <c r="I211" s="289">
        <v>2</v>
      </c>
      <c r="J211" s="219"/>
      <c r="K211" s="219">
        <v>0</v>
      </c>
      <c r="L211" s="219"/>
      <c r="M211" s="219">
        <v>90</v>
      </c>
      <c r="N211" s="219" t="s">
        <v>30</v>
      </c>
      <c r="O211" s="219">
        <v>0</v>
      </c>
      <c r="P211" s="207" t="s">
        <v>22</v>
      </c>
      <c r="Q211" s="219">
        <v>2</v>
      </c>
      <c r="R211" s="219"/>
      <c r="S211" s="219">
        <v>0</v>
      </c>
      <c r="T211" s="219">
        <v>0</v>
      </c>
      <c r="U211" s="219"/>
      <c r="V211" s="236" t="s">
        <v>21</v>
      </c>
      <c r="W211" s="220" t="s">
        <v>22</v>
      </c>
      <c r="X211" s="219" t="s">
        <v>21</v>
      </c>
      <c r="Y211" s="219" t="s">
        <v>21</v>
      </c>
      <c r="Z211" s="772" t="s">
        <v>21</v>
      </c>
      <c r="AA211" s="219" t="s">
        <v>22</v>
      </c>
      <c r="AB211" s="219" t="s">
        <v>21</v>
      </c>
      <c r="AC211" s="729" t="s">
        <v>22</v>
      </c>
      <c r="AD211" s="236" t="s">
        <v>21</v>
      </c>
      <c r="AE211" s="276" t="s">
        <v>21</v>
      </c>
      <c r="AF211" s="729" t="s">
        <v>21</v>
      </c>
      <c r="AG211" s="228"/>
      <c r="AH211" s="333" t="s">
        <v>181</v>
      </c>
    </row>
    <row r="212" spans="1:38" s="246" customFormat="1" ht="15.75" customHeight="1">
      <c r="A212" s="219"/>
      <c r="B212" s="241"/>
      <c r="C212" s="220" t="s">
        <v>505</v>
      </c>
      <c r="D212" s="212" t="s">
        <v>19</v>
      </c>
      <c r="E212" s="235" t="s">
        <v>25</v>
      </c>
      <c r="F212" s="319">
        <v>38.0516711584904</v>
      </c>
      <c r="G212" s="319">
        <v>23.834725460235202</v>
      </c>
      <c r="H212" s="216" t="s">
        <v>22</v>
      </c>
      <c r="I212" s="320">
        <v>0</v>
      </c>
      <c r="J212" s="219"/>
      <c r="K212" s="320">
        <v>0</v>
      </c>
      <c r="L212" s="219"/>
      <c r="M212" s="219">
        <v>100</v>
      </c>
      <c r="N212" s="219" t="s">
        <v>21</v>
      </c>
      <c r="O212" s="219">
        <v>0</v>
      </c>
      <c r="P212" s="219" t="s">
        <v>21</v>
      </c>
      <c r="Q212" s="219">
        <v>0</v>
      </c>
      <c r="R212" s="219"/>
      <c r="S212" s="219">
        <v>0</v>
      </c>
      <c r="T212" s="219">
        <v>0</v>
      </c>
      <c r="U212" s="219"/>
      <c r="V212" s="220" t="s">
        <v>21</v>
      </c>
      <c r="W212" s="220" t="s">
        <v>21</v>
      </c>
      <c r="X212" s="219" t="s">
        <v>22</v>
      </c>
      <c r="Y212" s="220" t="s">
        <v>22</v>
      </c>
      <c r="Z212" s="772" t="s">
        <v>22</v>
      </c>
      <c r="AA212" s="207" t="s">
        <v>21</v>
      </c>
      <c r="AB212" s="207" t="s">
        <v>21</v>
      </c>
      <c r="AC212" s="776" t="s">
        <v>21</v>
      </c>
      <c r="AD212" s="219" t="s">
        <v>21</v>
      </c>
      <c r="AE212" s="219" t="s">
        <v>21</v>
      </c>
      <c r="AF212" s="729" t="s">
        <v>21</v>
      </c>
      <c r="AG212" s="228"/>
      <c r="AH212" s="333" t="s">
        <v>181</v>
      </c>
      <c r="AI212" s="236"/>
      <c r="AJ212" s="407"/>
      <c r="AK212" s="407"/>
      <c r="AL212" s="236" t="s">
        <v>21</v>
      </c>
    </row>
    <row r="213" spans="1:38" s="236" customFormat="1" ht="15.75" customHeight="1">
      <c r="A213" s="207"/>
      <c r="B213" s="207"/>
      <c r="C213" s="626" t="s">
        <v>506</v>
      </c>
      <c r="D213" s="202" t="s">
        <v>19</v>
      </c>
      <c r="E213" s="239" t="s">
        <v>27</v>
      </c>
      <c r="F213" s="207">
        <v>38.051613888530603</v>
      </c>
      <c r="G213" s="207">
        <v>23.834688868952</v>
      </c>
      <c r="H213" s="216" t="s">
        <v>22</v>
      </c>
      <c r="I213" s="317">
        <v>0</v>
      </c>
      <c r="J213" s="240"/>
      <c r="K213" s="318">
        <v>0</v>
      </c>
      <c r="L213" s="207"/>
      <c r="M213" s="207">
        <v>100</v>
      </c>
      <c r="N213" s="208" t="s">
        <v>21</v>
      </c>
      <c r="O213" s="207">
        <v>1</v>
      </c>
      <c r="P213" s="207" t="s">
        <v>22</v>
      </c>
      <c r="Q213" s="207">
        <v>2</v>
      </c>
      <c r="R213" s="207"/>
      <c r="S213" s="207">
        <v>0</v>
      </c>
      <c r="T213" s="207">
        <v>0</v>
      </c>
      <c r="U213" s="207"/>
      <c r="V213" s="208" t="s">
        <v>21</v>
      </c>
      <c r="W213" s="208" t="s">
        <v>22</v>
      </c>
      <c r="X213" s="207" t="s">
        <v>22</v>
      </c>
      <c r="Y213" s="207" t="s">
        <v>22</v>
      </c>
      <c r="Z213" s="772" t="s">
        <v>22</v>
      </c>
      <c r="AA213" s="207" t="s">
        <v>21</v>
      </c>
      <c r="AB213" s="207" t="s">
        <v>21</v>
      </c>
      <c r="AC213" s="776" t="s">
        <v>21</v>
      </c>
      <c r="AD213" s="208" t="s">
        <v>21</v>
      </c>
      <c r="AE213" s="271" t="s">
        <v>21</v>
      </c>
      <c r="AF213" s="729" t="s">
        <v>21</v>
      </c>
      <c r="AG213" s="228"/>
      <c r="AH213" s="333" t="s">
        <v>181</v>
      </c>
    </row>
    <row r="215" spans="1:38">
      <c r="A215" s="606">
        <v>41</v>
      </c>
      <c r="B215" s="589" t="s">
        <v>502</v>
      </c>
    </row>
    <row r="216" spans="1:38" s="236" customFormat="1" ht="15.75" customHeight="1">
      <c r="A216" s="219"/>
      <c r="B216" s="207"/>
      <c r="C216" s="220" t="s">
        <v>509</v>
      </c>
      <c r="D216" s="212" t="s">
        <v>19</v>
      </c>
      <c r="E216" s="235" t="s">
        <v>25</v>
      </c>
      <c r="F216" s="219">
        <v>38.052080191025503</v>
      </c>
      <c r="G216" s="219">
        <v>23.834836864124998</v>
      </c>
      <c r="H216" s="219" t="s">
        <v>22</v>
      </c>
      <c r="I216" s="289">
        <v>2</v>
      </c>
      <c r="J216" s="219"/>
      <c r="K216" s="219">
        <v>0</v>
      </c>
      <c r="L216" s="219"/>
      <c r="M216" s="219">
        <v>90</v>
      </c>
      <c r="N216" s="219" t="s">
        <v>30</v>
      </c>
      <c r="O216" s="219">
        <v>0</v>
      </c>
      <c r="P216" s="207" t="s">
        <v>22</v>
      </c>
      <c r="Q216" s="219">
        <v>2</v>
      </c>
      <c r="R216" s="219"/>
      <c r="S216" s="219">
        <v>0</v>
      </c>
      <c r="T216" s="219">
        <v>0</v>
      </c>
      <c r="U216" s="219"/>
      <c r="V216" s="236" t="s">
        <v>21</v>
      </c>
      <c r="W216" s="236" t="s">
        <v>22</v>
      </c>
      <c r="X216" s="236" t="s">
        <v>22</v>
      </c>
      <c r="Y216" s="236" t="s">
        <v>22</v>
      </c>
      <c r="Z216" s="772" t="s">
        <v>22</v>
      </c>
      <c r="AA216" s="219" t="s">
        <v>22</v>
      </c>
      <c r="AB216" s="236" t="s">
        <v>22</v>
      </c>
      <c r="AC216" s="729" t="s">
        <v>22</v>
      </c>
      <c r="AD216" s="236" t="s">
        <v>21</v>
      </c>
      <c r="AE216" s="276" t="s">
        <v>21</v>
      </c>
      <c r="AF216" s="729" t="s">
        <v>21</v>
      </c>
      <c r="AG216" s="228"/>
      <c r="AH216" s="333" t="s">
        <v>181</v>
      </c>
    </row>
    <row r="217" spans="1:38">
      <c r="A217" s="198"/>
      <c r="B217" s="236"/>
      <c r="C217" s="202" t="s">
        <v>510</v>
      </c>
      <c r="D217" s="212" t="s">
        <v>19</v>
      </c>
      <c r="E217" s="239" t="s">
        <v>27</v>
      </c>
      <c r="F217" s="236">
        <v>38.0520597476402</v>
      </c>
      <c r="G217" s="236">
        <v>23.834904199369401</v>
      </c>
      <c r="H217" s="205" t="s">
        <v>22</v>
      </c>
      <c r="I217" s="207">
        <v>2</v>
      </c>
      <c r="J217" s="240"/>
      <c r="K217" s="207">
        <v>0</v>
      </c>
      <c r="L217" s="207"/>
      <c r="M217" s="207">
        <v>140</v>
      </c>
      <c r="N217" s="207" t="s">
        <v>21</v>
      </c>
      <c r="O217" s="207">
        <v>0</v>
      </c>
      <c r="P217" s="207" t="s">
        <v>22</v>
      </c>
      <c r="Q217" s="207">
        <v>2</v>
      </c>
      <c r="R217" s="207"/>
      <c r="S217" s="207">
        <v>0</v>
      </c>
      <c r="T217" s="207">
        <v>0</v>
      </c>
      <c r="U217" s="207"/>
      <c r="V217" s="207" t="s">
        <v>22</v>
      </c>
      <c r="W217" s="208" t="s">
        <v>22</v>
      </c>
      <c r="X217" s="219" t="s">
        <v>21</v>
      </c>
      <c r="Y217" s="219" t="s">
        <v>21</v>
      </c>
      <c r="Z217" s="772" t="s">
        <v>21</v>
      </c>
      <c r="AA217" s="207" t="s">
        <v>21</v>
      </c>
      <c r="AB217" s="207" t="s">
        <v>21</v>
      </c>
      <c r="AC217" s="776" t="s">
        <v>21</v>
      </c>
      <c r="AD217" s="208" t="s">
        <v>21</v>
      </c>
      <c r="AE217" s="271" t="s">
        <v>21</v>
      </c>
      <c r="AF217" s="729" t="s">
        <v>21</v>
      </c>
      <c r="AG217" s="198"/>
      <c r="AH217" s="333" t="s">
        <v>181</v>
      </c>
      <c r="AI217" s="198"/>
      <c r="AJ217" s="407"/>
      <c r="AK217" s="436"/>
      <c r="AL217" s="251"/>
    </row>
    <row r="218" spans="1:38" s="198" customFormat="1" ht="15.75" customHeight="1">
      <c r="A218" s="210"/>
      <c r="B218" s="211"/>
      <c r="C218" s="220" t="s">
        <v>770</v>
      </c>
      <c r="D218" s="212" t="s">
        <v>19</v>
      </c>
      <c r="E218" s="204" t="s">
        <v>27</v>
      </c>
      <c r="F218" s="211">
        <v>38.052077215594899</v>
      </c>
      <c r="G218" s="211">
        <v>23.834833764432801</v>
      </c>
      <c r="H218" s="220" t="s">
        <v>22</v>
      </c>
      <c r="I218" s="219">
        <v>0</v>
      </c>
      <c r="J218" s="211"/>
      <c r="K218" s="219">
        <v>0</v>
      </c>
      <c r="L218" s="211"/>
      <c r="M218" s="219">
        <v>150</v>
      </c>
      <c r="N218" s="220" t="s">
        <v>21</v>
      </c>
      <c r="O218" s="219">
        <v>0</v>
      </c>
      <c r="P218" s="207" t="s">
        <v>22</v>
      </c>
      <c r="Q218" s="219">
        <v>2</v>
      </c>
      <c r="R218" s="219"/>
      <c r="S218" s="219">
        <v>0</v>
      </c>
      <c r="T218" s="219">
        <v>0</v>
      </c>
      <c r="U218" s="219"/>
      <c r="V218" s="220" t="s">
        <v>22</v>
      </c>
      <c r="W218" s="219" t="s">
        <v>22</v>
      </c>
      <c r="X218" s="219" t="s">
        <v>21</v>
      </c>
      <c r="Y218" s="219" t="s">
        <v>21</v>
      </c>
      <c r="Z218" s="772" t="s">
        <v>21</v>
      </c>
      <c r="AA218" s="207" t="s">
        <v>21</v>
      </c>
      <c r="AB218" s="207" t="s">
        <v>21</v>
      </c>
      <c r="AC218" s="776" t="s">
        <v>21</v>
      </c>
      <c r="AD218" s="220" t="s">
        <v>21</v>
      </c>
      <c r="AE218" s="268" t="s">
        <v>21</v>
      </c>
      <c r="AF218" s="729" t="s">
        <v>21</v>
      </c>
      <c r="AG218" s="221"/>
      <c r="AH218" s="333" t="s">
        <v>181</v>
      </c>
    </row>
    <row r="219" spans="1:38" s="198" customFormat="1" ht="15.75" customHeight="1">
      <c r="A219" s="210"/>
      <c r="B219" s="211"/>
      <c r="C219" s="220" t="s">
        <v>771</v>
      </c>
      <c r="D219" s="212" t="s">
        <v>19</v>
      </c>
      <c r="E219" s="204" t="s">
        <v>27</v>
      </c>
      <c r="F219" s="211">
        <v>38.052055566487297</v>
      </c>
      <c r="G219" s="211">
        <v>23.8348994785533</v>
      </c>
      <c r="H219" s="216" t="s">
        <v>22</v>
      </c>
      <c r="I219" s="219">
        <v>0</v>
      </c>
      <c r="J219" s="217"/>
      <c r="K219" s="219">
        <v>0</v>
      </c>
      <c r="L219" s="211"/>
      <c r="M219" s="219">
        <v>150</v>
      </c>
      <c r="N219" s="219" t="s">
        <v>21</v>
      </c>
      <c r="O219" s="219">
        <v>0</v>
      </c>
      <c r="P219" s="207" t="s">
        <v>22</v>
      </c>
      <c r="Q219" s="219">
        <v>2</v>
      </c>
      <c r="R219" s="219"/>
      <c r="S219" s="219">
        <v>0</v>
      </c>
      <c r="T219" s="219">
        <v>0</v>
      </c>
      <c r="U219" s="211"/>
      <c r="V219" s="219" t="s">
        <v>22</v>
      </c>
      <c r="W219" s="220" t="s">
        <v>22</v>
      </c>
      <c r="X219" s="219" t="s">
        <v>21</v>
      </c>
      <c r="Y219" s="219" t="s">
        <v>21</v>
      </c>
      <c r="Z219" s="772" t="s">
        <v>21</v>
      </c>
      <c r="AA219" s="207" t="s">
        <v>21</v>
      </c>
      <c r="AB219" s="207" t="s">
        <v>21</v>
      </c>
      <c r="AC219" s="776" t="s">
        <v>21</v>
      </c>
      <c r="AD219" s="219" t="s">
        <v>21</v>
      </c>
      <c r="AE219" s="267" t="s">
        <v>21</v>
      </c>
      <c r="AF219" s="729" t="s">
        <v>21</v>
      </c>
      <c r="AG219" s="221"/>
      <c r="AH219" s="333" t="s">
        <v>181</v>
      </c>
    </row>
    <row r="221" spans="1:38">
      <c r="A221">
        <v>42</v>
      </c>
      <c r="B221" s="589" t="s">
        <v>511</v>
      </c>
    </row>
    <row r="222" spans="1:38" s="198" customFormat="1" ht="15.75" customHeight="1">
      <c r="A222" s="200"/>
      <c r="B222" s="201"/>
      <c r="C222" s="208" t="s">
        <v>514</v>
      </c>
      <c r="D222" s="229" t="s">
        <v>19</v>
      </c>
      <c r="E222" s="214" t="s">
        <v>25</v>
      </c>
      <c r="F222" s="201">
        <v>38.052190612660901</v>
      </c>
      <c r="G222" s="201">
        <v>23.8346752740763</v>
      </c>
      <c r="H222" s="205" t="s">
        <v>22</v>
      </c>
      <c r="I222" s="219">
        <v>0</v>
      </c>
      <c r="J222" s="206"/>
      <c r="K222" s="219">
        <v>0</v>
      </c>
      <c r="L222" s="201"/>
      <c r="M222" s="219">
        <v>150</v>
      </c>
      <c r="N222" s="219" t="s">
        <v>21</v>
      </c>
      <c r="O222" s="219">
        <v>0</v>
      </c>
      <c r="P222" s="219" t="s">
        <v>21</v>
      </c>
      <c r="Q222" s="219">
        <v>0</v>
      </c>
      <c r="R222" s="219"/>
      <c r="S222" s="219">
        <v>0</v>
      </c>
      <c r="T222" s="219">
        <v>0</v>
      </c>
      <c r="U222" s="211"/>
      <c r="V222" s="219" t="s">
        <v>21</v>
      </c>
      <c r="W222" s="208" t="s">
        <v>21</v>
      </c>
      <c r="X222" s="219" t="s">
        <v>22</v>
      </c>
      <c r="Y222" s="219" t="s">
        <v>22</v>
      </c>
      <c r="Z222" s="772" t="s">
        <v>22</v>
      </c>
      <c r="AA222" s="207" t="s">
        <v>21</v>
      </c>
      <c r="AB222" s="207" t="s">
        <v>21</v>
      </c>
      <c r="AC222" s="776" t="s">
        <v>21</v>
      </c>
      <c r="AD222" s="219" t="s">
        <v>21</v>
      </c>
      <c r="AE222" s="267" t="s">
        <v>21</v>
      </c>
      <c r="AF222" s="729" t="s">
        <v>21</v>
      </c>
      <c r="AG222" s="221"/>
      <c r="AH222" s="333" t="s">
        <v>181</v>
      </c>
    </row>
    <row r="223" spans="1:38" s="198" customFormat="1" ht="15.75" customHeight="1">
      <c r="A223" s="200"/>
      <c r="B223" s="201"/>
      <c r="C223" s="208" t="s">
        <v>515</v>
      </c>
      <c r="D223" s="229" t="s">
        <v>19</v>
      </c>
      <c r="E223" s="214" t="s">
        <v>25</v>
      </c>
      <c r="F223" s="201">
        <v>38.052211733702201</v>
      </c>
      <c r="G223" s="201">
        <v>23.834602183882101</v>
      </c>
      <c r="H223" s="205" t="s">
        <v>22</v>
      </c>
      <c r="I223" s="219">
        <v>0</v>
      </c>
      <c r="J223" s="206"/>
      <c r="K223" s="219">
        <v>0</v>
      </c>
      <c r="L223" s="201"/>
      <c r="M223" s="219">
        <v>150</v>
      </c>
      <c r="N223" s="219" t="s">
        <v>21</v>
      </c>
      <c r="O223" s="219">
        <v>0</v>
      </c>
      <c r="P223" s="207" t="s">
        <v>22</v>
      </c>
      <c r="Q223" s="219">
        <v>2</v>
      </c>
      <c r="R223" s="219"/>
      <c r="S223" s="219">
        <v>0</v>
      </c>
      <c r="T223" s="219">
        <v>0</v>
      </c>
      <c r="U223" s="201"/>
      <c r="V223" s="208" t="s">
        <v>21</v>
      </c>
      <c r="W223" s="207" t="s">
        <v>125</v>
      </c>
      <c r="X223" s="208" t="s">
        <v>22</v>
      </c>
      <c r="Y223" s="208" t="s">
        <v>22</v>
      </c>
      <c r="Z223" s="772" t="s">
        <v>22</v>
      </c>
      <c r="AA223" s="207" t="s">
        <v>21</v>
      </c>
      <c r="AB223" s="207" t="s">
        <v>21</v>
      </c>
      <c r="AC223" s="776" t="s">
        <v>21</v>
      </c>
      <c r="AD223" s="208" t="s">
        <v>21</v>
      </c>
      <c r="AE223" s="271" t="s">
        <v>21</v>
      </c>
      <c r="AF223" s="729" t="s">
        <v>21</v>
      </c>
      <c r="AG223" s="221"/>
      <c r="AH223" s="333" t="s">
        <v>181</v>
      </c>
    </row>
    <row r="225" spans="1:38">
      <c r="A225">
        <v>43</v>
      </c>
      <c r="B225" s="589" t="s">
        <v>512</v>
      </c>
    </row>
    <row r="226" spans="1:38" s="198" customFormat="1">
      <c r="A226" s="210"/>
      <c r="B226" s="211"/>
      <c r="C226" s="212" t="s">
        <v>519</v>
      </c>
      <c r="D226" s="213" t="s">
        <v>19</v>
      </c>
      <c r="E226" s="214" t="s">
        <v>516</v>
      </c>
      <c r="F226" s="211">
        <v>38.051962823869701</v>
      </c>
      <c r="G226" s="211">
        <v>23.836112131574701</v>
      </c>
      <c r="H226" s="216" t="s">
        <v>22</v>
      </c>
      <c r="I226" s="219">
        <v>0</v>
      </c>
      <c r="J226" s="217"/>
      <c r="K226" s="219">
        <v>0</v>
      </c>
      <c r="L226" s="211"/>
      <c r="M226" s="219">
        <v>50</v>
      </c>
      <c r="N226" s="220" t="s">
        <v>21</v>
      </c>
      <c r="O226" s="219">
        <v>0</v>
      </c>
      <c r="P226" s="219" t="s">
        <v>21</v>
      </c>
      <c r="Q226" s="219">
        <v>0</v>
      </c>
      <c r="R226" s="211"/>
      <c r="S226" s="219">
        <v>1</v>
      </c>
      <c r="T226" s="219">
        <v>1</v>
      </c>
      <c r="U226" s="211"/>
      <c r="V226" s="220" t="s">
        <v>29</v>
      </c>
      <c r="W226" s="219" t="s">
        <v>29</v>
      </c>
      <c r="X226" s="220" t="s">
        <v>22</v>
      </c>
      <c r="Y226" s="220" t="s">
        <v>22</v>
      </c>
      <c r="Z226" s="772" t="s">
        <v>22</v>
      </c>
      <c r="AA226" s="207" t="s">
        <v>21</v>
      </c>
      <c r="AB226" s="207" t="s">
        <v>21</v>
      </c>
      <c r="AC226" s="776" t="s">
        <v>21</v>
      </c>
      <c r="AD226" s="220" t="s">
        <v>21</v>
      </c>
      <c r="AE226" s="267" t="s">
        <v>21</v>
      </c>
      <c r="AF226" s="729" t="s">
        <v>21</v>
      </c>
      <c r="AG226" s="221"/>
      <c r="AH226" s="333" t="s">
        <v>181</v>
      </c>
    </row>
    <row r="227" spans="1:38" s="198" customFormat="1">
      <c r="A227" s="210"/>
      <c r="B227" s="211"/>
      <c r="C227" s="212" t="s">
        <v>520</v>
      </c>
      <c r="D227" s="213" t="s">
        <v>19</v>
      </c>
      <c r="E227" s="214" t="s">
        <v>516</v>
      </c>
      <c r="F227" s="215">
        <v>38.0520180072063</v>
      </c>
      <c r="G227" s="215">
        <v>23.836263588378198</v>
      </c>
      <c r="H227" s="216" t="s">
        <v>21</v>
      </c>
      <c r="I227" s="219">
        <v>0</v>
      </c>
      <c r="J227" s="217"/>
      <c r="K227" s="219">
        <v>0</v>
      </c>
      <c r="L227" s="211"/>
      <c r="M227" s="219">
        <v>0</v>
      </c>
      <c r="N227" s="219" t="s">
        <v>21</v>
      </c>
      <c r="O227" s="219">
        <v>0</v>
      </c>
      <c r="P227" s="219" t="s">
        <v>21</v>
      </c>
      <c r="Q227" s="219">
        <v>0</v>
      </c>
      <c r="R227" s="211"/>
      <c r="S227" s="219">
        <v>0</v>
      </c>
      <c r="T227" s="219">
        <v>0</v>
      </c>
      <c r="U227" s="211"/>
      <c r="V227" s="219" t="s">
        <v>21</v>
      </c>
      <c r="W227" s="220" t="s">
        <v>29</v>
      </c>
      <c r="X227" s="219" t="s">
        <v>22</v>
      </c>
      <c r="Y227" s="219" t="s">
        <v>22</v>
      </c>
      <c r="Z227" s="772" t="s">
        <v>22</v>
      </c>
      <c r="AA227" s="207" t="s">
        <v>21</v>
      </c>
      <c r="AB227" s="207" t="s">
        <v>21</v>
      </c>
      <c r="AC227" s="776" t="s">
        <v>21</v>
      </c>
      <c r="AD227" s="219" t="s">
        <v>21</v>
      </c>
      <c r="AE227" s="267" t="s">
        <v>21</v>
      </c>
      <c r="AF227" s="729" t="s">
        <v>21</v>
      </c>
      <c r="AG227" s="221"/>
      <c r="AH227" s="333" t="s">
        <v>181</v>
      </c>
    </row>
    <row r="228" spans="1:38" s="198" customFormat="1">
      <c r="A228" s="210"/>
      <c r="B228" s="211"/>
      <c r="C228" s="212" t="s">
        <v>521</v>
      </c>
      <c r="D228" s="213" t="s">
        <v>19</v>
      </c>
      <c r="E228" s="214" t="s">
        <v>516</v>
      </c>
      <c r="F228" s="211">
        <v>38.052017379272399</v>
      </c>
      <c r="G228" s="211">
        <v>23.836297080249</v>
      </c>
      <c r="H228" s="216" t="s">
        <v>22</v>
      </c>
      <c r="I228" s="219">
        <v>0</v>
      </c>
      <c r="J228" s="217"/>
      <c r="K228" s="219">
        <v>0</v>
      </c>
      <c r="L228" s="211"/>
      <c r="M228" s="219">
        <v>50</v>
      </c>
      <c r="N228" s="220" t="s">
        <v>21</v>
      </c>
      <c r="O228" s="219">
        <v>0</v>
      </c>
      <c r="P228" s="219" t="s">
        <v>21</v>
      </c>
      <c r="Q228" s="219">
        <v>0</v>
      </c>
      <c r="R228" s="211"/>
      <c r="S228" s="219">
        <v>1</v>
      </c>
      <c r="T228" s="219">
        <v>1</v>
      </c>
      <c r="U228" s="211"/>
      <c r="V228" s="220" t="s">
        <v>29</v>
      </c>
      <c r="W228" s="219" t="s">
        <v>29</v>
      </c>
      <c r="X228" s="220" t="s">
        <v>22</v>
      </c>
      <c r="Y228" s="220" t="s">
        <v>22</v>
      </c>
      <c r="Z228" s="772" t="s">
        <v>22</v>
      </c>
      <c r="AA228" s="207" t="s">
        <v>21</v>
      </c>
      <c r="AB228" s="207" t="s">
        <v>21</v>
      </c>
      <c r="AC228" s="776" t="s">
        <v>21</v>
      </c>
      <c r="AD228" s="220" t="s">
        <v>21</v>
      </c>
      <c r="AE228" s="267" t="s">
        <v>21</v>
      </c>
      <c r="AF228" s="729" t="s">
        <v>21</v>
      </c>
      <c r="AG228" s="221"/>
      <c r="AH228" s="333" t="s">
        <v>181</v>
      </c>
    </row>
    <row r="230" spans="1:38">
      <c r="A230">
        <v>44</v>
      </c>
      <c r="B230" s="589" t="s">
        <v>517</v>
      </c>
    </row>
    <row r="231" spans="1:38">
      <c r="A231" s="198"/>
      <c r="B231" s="198"/>
      <c r="C231" s="626" t="s">
        <v>704</v>
      </c>
      <c r="D231" s="282" t="s">
        <v>121</v>
      </c>
      <c r="E231" s="280" t="s">
        <v>182</v>
      </c>
      <c r="F231" s="198">
        <v>38.052612530364399</v>
      </c>
      <c r="G231" s="198">
        <v>23.8362564255577</v>
      </c>
      <c r="H231" s="216" t="s">
        <v>22</v>
      </c>
      <c r="I231" s="207">
        <v>0</v>
      </c>
      <c r="J231" s="240"/>
      <c r="K231" s="207">
        <v>0</v>
      </c>
      <c r="L231" s="198"/>
      <c r="M231" s="236">
        <v>650</v>
      </c>
      <c r="N231" s="219" t="s">
        <v>29</v>
      </c>
      <c r="O231" s="219">
        <v>0</v>
      </c>
      <c r="P231" s="219" t="s">
        <v>21</v>
      </c>
      <c r="Q231" s="219">
        <v>0</v>
      </c>
      <c r="R231" s="219"/>
      <c r="S231" s="219">
        <v>0</v>
      </c>
      <c r="T231" s="219">
        <v>0</v>
      </c>
      <c r="U231" s="198"/>
      <c r="V231" s="208" t="s">
        <v>21</v>
      </c>
      <c r="W231" s="208" t="s">
        <v>21</v>
      </c>
      <c r="X231" s="219" t="s">
        <v>21</v>
      </c>
      <c r="Y231" s="219" t="s">
        <v>21</v>
      </c>
      <c r="Z231" s="772" t="s">
        <v>21</v>
      </c>
      <c r="AA231" s="207" t="s">
        <v>21</v>
      </c>
      <c r="AB231" s="207" t="s">
        <v>21</v>
      </c>
      <c r="AC231" s="776" t="s">
        <v>21</v>
      </c>
      <c r="AD231" s="207" t="s">
        <v>21</v>
      </c>
      <c r="AE231" s="207" t="s">
        <v>21</v>
      </c>
      <c r="AF231" s="729" t="s">
        <v>21</v>
      </c>
      <c r="AG231" s="198"/>
      <c r="AH231" s="333" t="s">
        <v>181</v>
      </c>
      <c r="AI231" s="199"/>
      <c r="AJ231" s="436"/>
      <c r="AK231" s="436"/>
      <c r="AL231" s="251"/>
    </row>
    <row r="232" spans="1:38" s="198" customFormat="1">
      <c r="A232" s="210"/>
      <c r="B232" s="211"/>
      <c r="C232" s="212" t="s">
        <v>523</v>
      </c>
      <c r="D232" s="212" t="s">
        <v>136</v>
      </c>
      <c r="E232" s="204" t="s">
        <v>518</v>
      </c>
      <c r="F232" s="211">
        <v>38.052649602893403</v>
      </c>
      <c r="G232" s="211">
        <v>23.836380045144601</v>
      </c>
      <c r="H232" s="216" t="s">
        <v>22</v>
      </c>
      <c r="I232" s="219">
        <v>0</v>
      </c>
      <c r="J232" s="217"/>
      <c r="K232" s="219">
        <v>0</v>
      </c>
      <c r="L232" s="211"/>
      <c r="M232" s="219">
        <v>30</v>
      </c>
      <c r="N232" s="219" t="s">
        <v>21</v>
      </c>
      <c r="O232" s="219">
        <v>0</v>
      </c>
      <c r="P232" s="219" t="s">
        <v>21</v>
      </c>
      <c r="Q232" s="219">
        <v>0</v>
      </c>
      <c r="R232" s="211"/>
      <c r="S232" s="219">
        <v>0</v>
      </c>
      <c r="T232" s="219">
        <v>0</v>
      </c>
      <c r="U232" s="211"/>
      <c r="V232" s="219" t="s">
        <v>21</v>
      </c>
      <c r="W232" s="220" t="s">
        <v>29</v>
      </c>
      <c r="X232" s="219" t="s">
        <v>21</v>
      </c>
      <c r="Y232" s="219" t="s">
        <v>21</v>
      </c>
      <c r="Z232" s="772" t="s">
        <v>21</v>
      </c>
      <c r="AA232" s="207" t="s">
        <v>21</v>
      </c>
      <c r="AB232" s="207" t="s">
        <v>21</v>
      </c>
      <c r="AC232" s="776" t="s">
        <v>21</v>
      </c>
      <c r="AD232" s="219" t="s">
        <v>21</v>
      </c>
      <c r="AE232" s="267" t="s">
        <v>21</v>
      </c>
      <c r="AF232" s="729" t="s">
        <v>21</v>
      </c>
      <c r="AG232" s="221"/>
      <c r="AH232" s="333" t="s">
        <v>181</v>
      </c>
    </row>
    <row r="233" spans="1:38" s="198" customFormat="1">
      <c r="A233" s="210"/>
      <c r="B233" s="211"/>
      <c r="C233" s="212" t="s">
        <v>524</v>
      </c>
      <c r="D233" s="212" t="s">
        <v>136</v>
      </c>
      <c r="E233" s="214" t="s">
        <v>1116</v>
      </c>
      <c r="F233" s="211">
        <v>38.052694815914499</v>
      </c>
      <c r="G233" s="211">
        <v>23.836386913434701</v>
      </c>
      <c r="H233" s="216" t="s">
        <v>22</v>
      </c>
      <c r="I233" s="219">
        <v>0</v>
      </c>
      <c r="J233" s="217"/>
      <c r="K233" s="219">
        <v>0</v>
      </c>
      <c r="L233" s="211"/>
      <c r="M233" s="219">
        <v>60</v>
      </c>
      <c r="N233" s="219" t="s">
        <v>21</v>
      </c>
      <c r="O233" s="219">
        <v>0</v>
      </c>
      <c r="P233" s="219" t="s">
        <v>21</v>
      </c>
      <c r="Q233" s="219">
        <v>0</v>
      </c>
      <c r="R233" s="211"/>
      <c r="S233" s="219">
        <v>0</v>
      </c>
      <c r="T233" s="219">
        <v>0</v>
      </c>
      <c r="U233" s="211"/>
      <c r="V233" s="219" t="s">
        <v>21</v>
      </c>
      <c r="W233" s="220" t="s">
        <v>29</v>
      </c>
      <c r="X233" s="219" t="s">
        <v>21</v>
      </c>
      <c r="Y233" s="219" t="s">
        <v>21</v>
      </c>
      <c r="Z233" s="772" t="s">
        <v>21</v>
      </c>
      <c r="AA233" s="207" t="s">
        <v>21</v>
      </c>
      <c r="AB233" s="207" t="s">
        <v>21</v>
      </c>
      <c r="AC233" s="776" t="s">
        <v>21</v>
      </c>
      <c r="AD233" s="219" t="s">
        <v>21</v>
      </c>
      <c r="AE233" s="267" t="s">
        <v>21</v>
      </c>
      <c r="AF233" s="729" t="s">
        <v>21</v>
      </c>
      <c r="AG233" s="221"/>
      <c r="AH233" s="333" t="s">
        <v>181</v>
      </c>
    </row>
    <row r="235" spans="1:38">
      <c r="A235">
        <v>45</v>
      </c>
      <c r="B235" s="589" t="s">
        <v>522</v>
      </c>
    </row>
    <row r="236" spans="1:38">
      <c r="A236" s="198"/>
      <c r="B236" s="198"/>
      <c r="C236" s="626" t="s">
        <v>526</v>
      </c>
      <c r="D236" s="282" t="s">
        <v>121</v>
      </c>
      <c r="E236" s="280" t="s">
        <v>182</v>
      </c>
      <c r="F236" s="198">
        <v>38.053325999999998</v>
      </c>
      <c r="G236" s="198">
        <v>23.836233</v>
      </c>
      <c r="H236" s="216" t="s">
        <v>22</v>
      </c>
      <c r="I236" s="207">
        <v>0</v>
      </c>
      <c r="J236" s="240"/>
      <c r="K236" s="207">
        <v>0</v>
      </c>
      <c r="L236" s="198"/>
      <c r="M236" s="236">
        <v>650</v>
      </c>
      <c r="N236" s="219" t="s">
        <v>29</v>
      </c>
      <c r="O236" s="219">
        <v>0</v>
      </c>
      <c r="P236" s="219" t="s">
        <v>21</v>
      </c>
      <c r="Q236" s="219">
        <v>0</v>
      </c>
      <c r="R236" s="219"/>
      <c r="S236" s="219">
        <v>0</v>
      </c>
      <c r="T236" s="219">
        <v>0</v>
      </c>
      <c r="U236" s="198"/>
      <c r="V236" s="208" t="s">
        <v>21</v>
      </c>
      <c r="W236" s="208" t="s">
        <v>21</v>
      </c>
      <c r="X236" s="219" t="s">
        <v>21</v>
      </c>
      <c r="Y236" s="219" t="s">
        <v>21</v>
      </c>
      <c r="Z236" s="772" t="s">
        <v>21</v>
      </c>
      <c r="AA236" s="207" t="s">
        <v>21</v>
      </c>
      <c r="AB236" s="207" t="s">
        <v>21</v>
      </c>
      <c r="AC236" s="776" t="s">
        <v>21</v>
      </c>
      <c r="AD236" s="207" t="s">
        <v>21</v>
      </c>
      <c r="AE236" s="207" t="s">
        <v>21</v>
      </c>
      <c r="AF236" s="729" t="s">
        <v>21</v>
      </c>
      <c r="AG236" s="198"/>
      <c r="AH236" s="333" t="s">
        <v>181</v>
      </c>
      <c r="AI236" s="199"/>
      <c r="AJ236" s="436"/>
      <c r="AK236" s="436"/>
      <c r="AL236" s="251"/>
    </row>
    <row r="237" spans="1:38" s="198" customFormat="1">
      <c r="A237" s="210"/>
      <c r="B237" s="211"/>
      <c r="C237" s="212" t="s">
        <v>527</v>
      </c>
      <c r="D237" s="212" t="s">
        <v>19</v>
      </c>
      <c r="E237" s="204" t="s">
        <v>27</v>
      </c>
      <c r="F237" s="198">
        <v>38.053404669456398</v>
      </c>
      <c r="G237" s="198">
        <v>23.835970154289502</v>
      </c>
      <c r="H237" s="216" t="s">
        <v>22</v>
      </c>
      <c r="I237" s="219">
        <v>2</v>
      </c>
      <c r="J237" s="237"/>
      <c r="K237" s="219">
        <v>0</v>
      </c>
      <c r="L237" s="211"/>
      <c r="M237" s="219">
        <v>90</v>
      </c>
      <c r="N237" s="220" t="s">
        <v>21</v>
      </c>
      <c r="O237" s="219">
        <v>0</v>
      </c>
      <c r="P237" s="219" t="s">
        <v>21</v>
      </c>
      <c r="Q237" s="219">
        <v>0</v>
      </c>
      <c r="R237" s="211"/>
      <c r="S237" s="219">
        <v>0</v>
      </c>
      <c r="T237" s="219">
        <v>0</v>
      </c>
      <c r="U237" s="211"/>
      <c r="V237" s="220" t="s">
        <v>29</v>
      </c>
      <c r="W237" s="219" t="s">
        <v>29</v>
      </c>
      <c r="X237" s="220" t="s">
        <v>22</v>
      </c>
      <c r="Y237" s="220" t="s">
        <v>22</v>
      </c>
      <c r="Z237" s="772" t="s">
        <v>22</v>
      </c>
      <c r="AA237" s="207" t="s">
        <v>21</v>
      </c>
      <c r="AB237" s="207" t="s">
        <v>21</v>
      </c>
      <c r="AC237" s="776" t="s">
        <v>21</v>
      </c>
      <c r="AD237" s="220" t="s">
        <v>21</v>
      </c>
      <c r="AE237" s="267" t="s">
        <v>21</v>
      </c>
      <c r="AF237" s="729" t="s">
        <v>21</v>
      </c>
      <c r="AG237" s="221"/>
      <c r="AH237" s="333" t="s">
        <v>180</v>
      </c>
      <c r="AJ237" s="407"/>
    </row>
    <row r="238" spans="1:38" s="198" customFormat="1">
      <c r="A238" s="210"/>
      <c r="B238" s="211"/>
      <c r="C238" s="212" t="s">
        <v>528</v>
      </c>
      <c r="D238" s="212" t="s">
        <v>19</v>
      </c>
      <c r="E238" s="214" t="s">
        <v>25</v>
      </c>
      <c r="F238" s="198">
        <v>38.053455917527998</v>
      </c>
      <c r="G238" s="198">
        <v>23.835987040598599</v>
      </c>
      <c r="H238" s="216" t="s">
        <v>22</v>
      </c>
      <c r="I238" s="219">
        <v>2</v>
      </c>
      <c r="J238" s="237"/>
      <c r="K238" s="219">
        <v>0</v>
      </c>
      <c r="L238" s="211"/>
      <c r="M238" s="219">
        <v>90</v>
      </c>
      <c r="N238" s="220" t="s">
        <v>21</v>
      </c>
      <c r="O238" s="219">
        <v>0</v>
      </c>
      <c r="P238" s="219" t="s">
        <v>21</v>
      </c>
      <c r="Q238" s="219">
        <v>0</v>
      </c>
      <c r="R238" s="211"/>
      <c r="S238" s="219">
        <v>0</v>
      </c>
      <c r="T238" s="219">
        <v>0</v>
      </c>
      <c r="U238" s="211"/>
      <c r="V238" s="220" t="s">
        <v>29</v>
      </c>
      <c r="W238" s="219" t="s">
        <v>29</v>
      </c>
      <c r="X238" s="220" t="s">
        <v>22</v>
      </c>
      <c r="Y238" s="220" t="s">
        <v>22</v>
      </c>
      <c r="Z238" s="772" t="s">
        <v>22</v>
      </c>
      <c r="AA238" s="207" t="s">
        <v>21</v>
      </c>
      <c r="AB238" s="207" t="s">
        <v>21</v>
      </c>
      <c r="AC238" s="776" t="s">
        <v>21</v>
      </c>
      <c r="AD238" s="220" t="s">
        <v>21</v>
      </c>
      <c r="AE238" s="267" t="s">
        <v>21</v>
      </c>
      <c r="AF238" s="729" t="s">
        <v>21</v>
      </c>
      <c r="AG238" s="221"/>
      <c r="AH238" s="333" t="s">
        <v>180</v>
      </c>
      <c r="AJ238" s="407"/>
    </row>
    <row r="240" spans="1:38">
      <c r="A240">
        <v>46</v>
      </c>
      <c r="B240" s="589" t="s">
        <v>525</v>
      </c>
    </row>
    <row r="241" spans="1:38">
      <c r="A241" s="198"/>
      <c r="B241" s="198"/>
      <c r="C241" s="626" t="s">
        <v>532</v>
      </c>
      <c r="D241" s="282" t="s">
        <v>121</v>
      </c>
      <c r="E241" s="610" t="s">
        <v>182</v>
      </c>
      <c r="F241" s="198">
        <v>38.053969857755703</v>
      </c>
      <c r="G241" s="198">
        <v>23.836207015752102</v>
      </c>
      <c r="H241" s="216" t="s">
        <v>22</v>
      </c>
      <c r="I241" s="207">
        <v>0</v>
      </c>
      <c r="J241" s="240"/>
      <c r="K241" s="207">
        <v>0</v>
      </c>
      <c r="L241" s="198"/>
      <c r="M241" s="236">
        <v>950</v>
      </c>
      <c r="N241" s="219" t="s">
        <v>29</v>
      </c>
      <c r="O241" s="219">
        <v>0</v>
      </c>
      <c r="P241" s="219" t="s">
        <v>21</v>
      </c>
      <c r="Q241" s="219">
        <v>0</v>
      </c>
      <c r="R241" s="219"/>
      <c r="S241" s="219">
        <v>0</v>
      </c>
      <c r="T241" s="219">
        <v>0</v>
      </c>
      <c r="U241" s="198"/>
      <c r="V241" s="208" t="s">
        <v>21</v>
      </c>
      <c r="W241" s="208" t="s">
        <v>21</v>
      </c>
      <c r="X241" s="219" t="s">
        <v>21</v>
      </c>
      <c r="Y241" s="219" t="s">
        <v>21</v>
      </c>
      <c r="Z241" s="772" t="s">
        <v>21</v>
      </c>
      <c r="AA241" s="207" t="s">
        <v>21</v>
      </c>
      <c r="AB241" s="207" t="s">
        <v>21</v>
      </c>
      <c r="AC241" s="776" t="s">
        <v>21</v>
      </c>
      <c r="AD241" s="207" t="s">
        <v>21</v>
      </c>
      <c r="AE241" s="207" t="s">
        <v>21</v>
      </c>
      <c r="AF241" s="729" t="s">
        <v>21</v>
      </c>
      <c r="AG241" s="198"/>
      <c r="AH241" s="333" t="s">
        <v>181</v>
      </c>
      <c r="AI241" s="199"/>
      <c r="AJ241" s="436"/>
      <c r="AK241" s="436"/>
      <c r="AL241" s="251"/>
    </row>
    <row r="242" spans="1:38" s="198" customFormat="1">
      <c r="A242" s="210"/>
      <c r="B242" s="211"/>
      <c r="C242" s="238" t="s">
        <v>533</v>
      </c>
      <c r="D242" s="212" t="s">
        <v>136</v>
      </c>
      <c r="E242" s="538" t="s">
        <v>530</v>
      </c>
      <c r="F242" s="198">
        <v>38.053783776631697</v>
      </c>
      <c r="G242" s="198">
        <v>23.836338502883301</v>
      </c>
      <c r="H242" s="216" t="s">
        <v>22</v>
      </c>
      <c r="I242" s="219">
        <v>0</v>
      </c>
      <c r="J242" s="237"/>
      <c r="K242" s="219">
        <v>0</v>
      </c>
      <c r="L242" s="211"/>
      <c r="M242" s="219">
        <v>120</v>
      </c>
      <c r="N242" s="219" t="s">
        <v>21</v>
      </c>
      <c r="O242" s="219">
        <v>0</v>
      </c>
      <c r="P242" s="207" t="s">
        <v>22</v>
      </c>
      <c r="Q242" s="219">
        <v>2</v>
      </c>
      <c r="R242" s="211"/>
      <c r="S242" s="219">
        <v>0</v>
      </c>
      <c r="T242" s="219">
        <v>0</v>
      </c>
      <c r="U242" s="211"/>
      <c r="V242" s="219" t="s">
        <v>21</v>
      </c>
      <c r="W242" s="220" t="s">
        <v>29</v>
      </c>
      <c r="X242" s="219" t="s">
        <v>21</v>
      </c>
      <c r="Y242" s="219" t="s">
        <v>21</v>
      </c>
      <c r="Z242" s="772" t="s">
        <v>21</v>
      </c>
      <c r="AA242" s="207" t="s">
        <v>21</v>
      </c>
      <c r="AB242" s="207" t="s">
        <v>21</v>
      </c>
      <c r="AC242" s="776" t="s">
        <v>21</v>
      </c>
      <c r="AD242" s="219" t="s">
        <v>21</v>
      </c>
      <c r="AE242" s="267" t="s">
        <v>21</v>
      </c>
      <c r="AF242" s="729" t="s">
        <v>21</v>
      </c>
      <c r="AG242" s="221"/>
      <c r="AH242" s="330" t="s">
        <v>181</v>
      </c>
      <c r="AI242" s="199"/>
      <c r="AJ242" s="407"/>
    </row>
    <row r="243" spans="1:38" s="198" customFormat="1">
      <c r="A243" s="210"/>
      <c r="B243" s="211"/>
      <c r="C243" s="238" t="s">
        <v>534</v>
      </c>
      <c r="D243" s="212" t="s">
        <v>136</v>
      </c>
      <c r="E243" s="527" t="s">
        <v>531</v>
      </c>
      <c r="F243" s="198">
        <v>38.053837046583297</v>
      </c>
      <c r="G243" s="198">
        <v>23.836333323893101</v>
      </c>
      <c r="H243" s="216" t="s">
        <v>21</v>
      </c>
      <c r="I243" s="219">
        <v>0</v>
      </c>
      <c r="J243" s="237"/>
      <c r="K243" s="219">
        <v>0</v>
      </c>
      <c r="L243" s="211"/>
      <c r="M243" s="219">
        <v>0</v>
      </c>
      <c r="N243" s="219" t="s">
        <v>21</v>
      </c>
      <c r="O243" s="219">
        <v>0</v>
      </c>
      <c r="P243" s="219" t="s">
        <v>21</v>
      </c>
      <c r="Q243" s="219">
        <v>0</v>
      </c>
      <c r="R243" s="211"/>
      <c r="S243" s="219">
        <v>0</v>
      </c>
      <c r="T243" s="219">
        <v>0</v>
      </c>
      <c r="U243" s="211"/>
      <c r="V243" s="219" t="s">
        <v>21</v>
      </c>
      <c r="W243" s="220" t="s">
        <v>29</v>
      </c>
      <c r="X243" s="219" t="s">
        <v>22</v>
      </c>
      <c r="Y243" s="219" t="s">
        <v>21</v>
      </c>
      <c r="Z243" s="774" t="s">
        <v>22</v>
      </c>
      <c r="AA243" s="207" t="s">
        <v>21</v>
      </c>
      <c r="AB243" s="207" t="s">
        <v>21</v>
      </c>
      <c r="AC243" s="776" t="s">
        <v>21</v>
      </c>
      <c r="AD243" s="219" t="s">
        <v>21</v>
      </c>
      <c r="AE243" s="267" t="s">
        <v>21</v>
      </c>
      <c r="AF243" s="729" t="s">
        <v>21</v>
      </c>
      <c r="AG243" s="221"/>
      <c r="AH243" s="330" t="s">
        <v>181</v>
      </c>
      <c r="AI243" s="199"/>
      <c r="AJ243" s="407"/>
    </row>
    <row r="245" spans="1:38">
      <c r="A245">
        <v>47</v>
      </c>
      <c r="B245" s="589" t="s">
        <v>529</v>
      </c>
    </row>
    <row r="246" spans="1:38" s="198" customFormat="1">
      <c r="A246" s="210"/>
      <c r="B246" s="211"/>
      <c r="C246" s="238" t="s">
        <v>537</v>
      </c>
      <c r="D246" s="213" t="s">
        <v>19</v>
      </c>
      <c r="E246" s="214" t="s">
        <v>20</v>
      </c>
      <c r="F246" s="215">
        <v>38.052045795983702</v>
      </c>
      <c r="G246" s="215">
        <v>23.836486104404798</v>
      </c>
      <c r="H246" s="216" t="s">
        <v>21</v>
      </c>
      <c r="I246" s="219">
        <v>2</v>
      </c>
      <c r="J246" s="237"/>
      <c r="K246" s="219">
        <v>0</v>
      </c>
      <c r="L246" s="211"/>
      <c r="M246" s="219">
        <v>0</v>
      </c>
      <c r="N246" s="220" t="s">
        <v>21</v>
      </c>
      <c r="O246" s="219">
        <v>0</v>
      </c>
      <c r="P246" s="219" t="s">
        <v>21</v>
      </c>
      <c r="Q246" s="219">
        <v>0</v>
      </c>
      <c r="R246" s="211"/>
      <c r="S246" s="219">
        <v>0</v>
      </c>
      <c r="T246" s="211">
        <v>0</v>
      </c>
      <c r="U246" s="211"/>
      <c r="V246" s="219" t="s">
        <v>21</v>
      </c>
      <c r="W246" s="220" t="s">
        <v>21</v>
      </c>
      <c r="X246" s="219" t="s">
        <v>21</v>
      </c>
      <c r="Y246" s="219" t="s">
        <v>21</v>
      </c>
      <c r="Z246" s="772" t="s">
        <v>21</v>
      </c>
      <c r="AA246" s="207" t="s">
        <v>21</v>
      </c>
      <c r="AB246" s="207" t="s">
        <v>21</v>
      </c>
      <c r="AC246" s="776" t="s">
        <v>21</v>
      </c>
      <c r="AD246" s="219" t="s">
        <v>21</v>
      </c>
      <c r="AE246" s="267" t="s">
        <v>21</v>
      </c>
      <c r="AF246" s="729" t="s">
        <v>21</v>
      </c>
      <c r="AG246" s="221"/>
      <c r="AH246" s="333" t="s">
        <v>181</v>
      </c>
    </row>
    <row r="247" spans="1:38" s="253" customFormat="1" ht="15.5" customHeight="1">
      <c r="A247" s="200"/>
      <c r="B247" s="201"/>
      <c r="C247" s="202" t="s">
        <v>538</v>
      </c>
      <c r="D247" s="203" t="s">
        <v>19</v>
      </c>
      <c r="E247" s="204" t="s">
        <v>27</v>
      </c>
      <c r="F247" s="201">
        <v>38.052162796475301</v>
      </c>
      <c r="G247" s="201">
        <v>23.836644192100099</v>
      </c>
      <c r="H247" s="216" t="s">
        <v>21</v>
      </c>
      <c r="I247" s="219">
        <v>2</v>
      </c>
      <c r="J247" s="240"/>
      <c r="K247" s="219">
        <v>0</v>
      </c>
      <c r="L247" s="201"/>
      <c r="M247" s="207">
        <v>0</v>
      </c>
      <c r="N247" s="208" t="s">
        <v>21</v>
      </c>
      <c r="O247" s="207">
        <v>0</v>
      </c>
      <c r="P247" s="219" t="s">
        <v>21</v>
      </c>
      <c r="Q247" s="207">
        <v>0</v>
      </c>
      <c r="R247" s="207"/>
      <c r="S247" s="207">
        <v>0</v>
      </c>
      <c r="T247" s="201">
        <v>0</v>
      </c>
      <c r="U247" s="201"/>
      <c r="V247" s="201" t="s">
        <v>21</v>
      </c>
      <c r="W247" s="208" t="s">
        <v>21</v>
      </c>
      <c r="X247" s="219" t="s">
        <v>21</v>
      </c>
      <c r="Y247" s="219" t="s">
        <v>21</v>
      </c>
      <c r="Z247" s="772" t="s">
        <v>21</v>
      </c>
      <c r="AA247" s="207" t="s">
        <v>21</v>
      </c>
      <c r="AB247" s="207" t="s">
        <v>21</v>
      </c>
      <c r="AC247" s="776" t="s">
        <v>21</v>
      </c>
      <c r="AD247" s="701" t="s">
        <v>21</v>
      </c>
      <c r="AE247" s="702" t="s">
        <v>21</v>
      </c>
      <c r="AF247" s="729" t="s">
        <v>21</v>
      </c>
      <c r="AG247" s="221"/>
      <c r="AH247" s="333" t="s">
        <v>181</v>
      </c>
    </row>
    <row r="248" spans="1:38" s="198" customFormat="1">
      <c r="A248" s="210"/>
      <c r="B248" s="211"/>
      <c r="C248" s="238" t="s">
        <v>772</v>
      </c>
      <c r="D248" s="213" t="s">
        <v>132</v>
      </c>
      <c r="E248" s="527" t="s">
        <v>535</v>
      </c>
      <c r="F248" s="211">
        <v>38.051980478890101</v>
      </c>
      <c r="G248" s="211">
        <v>23.836634287528199</v>
      </c>
      <c r="H248" s="216" t="s">
        <v>21</v>
      </c>
      <c r="I248" s="219">
        <v>0</v>
      </c>
      <c r="J248" s="217"/>
      <c r="K248" s="219">
        <v>0</v>
      </c>
      <c r="L248" s="211"/>
      <c r="M248" s="219">
        <v>0</v>
      </c>
      <c r="N248" s="219" t="s">
        <v>21</v>
      </c>
      <c r="O248" s="219">
        <v>0</v>
      </c>
      <c r="P248" s="219" t="s">
        <v>21</v>
      </c>
      <c r="Q248" s="219">
        <v>0</v>
      </c>
      <c r="R248" s="211"/>
      <c r="S248" s="219">
        <v>0</v>
      </c>
      <c r="T248" s="219">
        <v>0</v>
      </c>
      <c r="U248" s="211"/>
      <c r="V248" s="219" t="s">
        <v>21</v>
      </c>
      <c r="W248" s="220" t="s">
        <v>29</v>
      </c>
      <c r="X248" s="219" t="s">
        <v>21</v>
      </c>
      <c r="Y248" s="219" t="s">
        <v>21</v>
      </c>
      <c r="Z248" s="772" t="s">
        <v>21</v>
      </c>
      <c r="AA248" s="207" t="s">
        <v>21</v>
      </c>
      <c r="AB248" s="207" t="s">
        <v>21</v>
      </c>
      <c r="AC248" s="776" t="s">
        <v>21</v>
      </c>
      <c r="AD248" s="219" t="s">
        <v>21</v>
      </c>
      <c r="AE248" s="267" t="s">
        <v>21</v>
      </c>
      <c r="AF248" s="729" t="s">
        <v>21</v>
      </c>
      <c r="AG248" s="221"/>
      <c r="AH248" s="333" t="s">
        <v>181</v>
      </c>
    </row>
    <row r="250" spans="1:38">
      <c r="A250">
        <v>48</v>
      </c>
      <c r="B250" s="589" t="s">
        <v>536</v>
      </c>
    </row>
    <row r="251" spans="1:38" s="198" customFormat="1" ht="15.75" customHeight="1">
      <c r="A251" s="210"/>
      <c r="B251" s="211"/>
      <c r="C251" s="220" t="s">
        <v>542</v>
      </c>
      <c r="D251" s="222" t="s">
        <v>166</v>
      </c>
      <c r="E251" s="214" t="s">
        <v>25</v>
      </c>
      <c r="F251" s="211">
        <v>38.052705356961397</v>
      </c>
      <c r="G251" s="211">
        <v>23.836820178754898</v>
      </c>
      <c r="H251" s="216" t="s">
        <v>22</v>
      </c>
      <c r="I251" s="219">
        <v>2</v>
      </c>
      <c r="J251" s="219"/>
      <c r="K251" s="219">
        <v>0</v>
      </c>
      <c r="L251" s="211"/>
      <c r="M251" s="219">
        <v>90</v>
      </c>
      <c r="N251" s="220" t="s">
        <v>21</v>
      </c>
      <c r="O251" s="219">
        <v>0</v>
      </c>
      <c r="P251" s="219" t="s">
        <v>21</v>
      </c>
      <c r="Q251" s="219">
        <v>0</v>
      </c>
      <c r="R251" s="211"/>
      <c r="S251" s="219">
        <v>0</v>
      </c>
      <c r="T251" s="219">
        <v>0</v>
      </c>
      <c r="U251" s="211"/>
      <c r="V251" s="220" t="s">
        <v>21</v>
      </c>
      <c r="W251" s="219" t="s">
        <v>21</v>
      </c>
      <c r="X251" s="219" t="s">
        <v>21</v>
      </c>
      <c r="Y251" s="219" t="s">
        <v>21</v>
      </c>
      <c r="Z251" s="772" t="s">
        <v>21</v>
      </c>
      <c r="AA251" s="207" t="s">
        <v>21</v>
      </c>
      <c r="AB251" s="207" t="s">
        <v>21</v>
      </c>
      <c r="AC251" s="776" t="s">
        <v>21</v>
      </c>
      <c r="AD251" s="219" t="s">
        <v>21</v>
      </c>
      <c r="AE251" s="267" t="s">
        <v>21</v>
      </c>
      <c r="AF251" s="729" t="s">
        <v>21</v>
      </c>
      <c r="AG251" s="221"/>
      <c r="AH251" s="333" t="s">
        <v>181</v>
      </c>
    </row>
    <row r="252" spans="1:38" s="198" customFormat="1" ht="15.75" customHeight="1">
      <c r="A252" s="210"/>
      <c r="B252" s="211"/>
      <c r="C252" s="220" t="s">
        <v>543</v>
      </c>
      <c r="D252" s="222" t="s">
        <v>166</v>
      </c>
      <c r="E252" s="214" t="s">
        <v>25</v>
      </c>
      <c r="F252" s="211">
        <v>38.052659418995098</v>
      </c>
      <c r="G252" s="211">
        <v>23.836794697767999</v>
      </c>
      <c r="H252" s="216" t="s">
        <v>22</v>
      </c>
      <c r="I252" s="219">
        <v>2</v>
      </c>
      <c r="J252" s="219"/>
      <c r="K252" s="219">
        <v>0</v>
      </c>
      <c r="L252" s="211"/>
      <c r="M252" s="219">
        <v>90</v>
      </c>
      <c r="N252" s="220" t="s">
        <v>21</v>
      </c>
      <c r="O252" s="219">
        <v>0</v>
      </c>
      <c r="P252" s="219" t="s">
        <v>21</v>
      </c>
      <c r="Q252" s="219">
        <v>0</v>
      </c>
      <c r="R252" s="211"/>
      <c r="S252" s="219">
        <v>0</v>
      </c>
      <c r="T252" s="219">
        <v>0</v>
      </c>
      <c r="U252" s="211"/>
      <c r="V252" s="220" t="s">
        <v>21</v>
      </c>
      <c r="W252" s="219" t="s">
        <v>21</v>
      </c>
      <c r="X252" s="220" t="s">
        <v>22</v>
      </c>
      <c r="Y252" s="220" t="s">
        <v>22</v>
      </c>
      <c r="Z252" s="772" t="s">
        <v>22</v>
      </c>
      <c r="AA252" s="207" t="s">
        <v>21</v>
      </c>
      <c r="AB252" s="207" t="s">
        <v>21</v>
      </c>
      <c r="AC252" s="776" t="s">
        <v>21</v>
      </c>
      <c r="AD252" s="220" t="s">
        <v>21</v>
      </c>
      <c r="AE252" s="268" t="s">
        <v>21</v>
      </c>
      <c r="AF252" s="729" t="s">
        <v>21</v>
      </c>
      <c r="AG252" s="221"/>
      <c r="AH252" s="333" t="s">
        <v>181</v>
      </c>
    </row>
    <row r="253" spans="1:38" s="198" customFormat="1">
      <c r="A253" s="210"/>
      <c r="B253" s="211"/>
      <c r="C253" s="238" t="s">
        <v>544</v>
      </c>
      <c r="D253" s="212" t="s">
        <v>136</v>
      </c>
      <c r="E253" s="214" t="s">
        <v>25</v>
      </c>
      <c r="F253" s="198">
        <v>38.0527017231231</v>
      </c>
      <c r="G253" s="198">
        <v>23.8368191180531</v>
      </c>
      <c r="H253" s="216" t="s">
        <v>22</v>
      </c>
      <c r="I253" s="219">
        <v>0</v>
      </c>
      <c r="J253" s="217"/>
      <c r="K253" s="219">
        <v>0</v>
      </c>
      <c r="L253" s="211"/>
      <c r="M253" s="219">
        <v>90</v>
      </c>
      <c r="N253" s="220" t="s">
        <v>21</v>
      </c>
      <c r="O253" s="219">
        <v>0</v>
      </c>
      <c r="P253" s="219" t="s">
        <v>21</v>
      </c>
      <c r="Q253" s="219">
        <v>0</v>
      </c>
      <c r="R253" s="211"/>
      <c r="S253" s="219">
        <v>0</v>
      </c>
      <c r="T253" s="219">
        <v>0</v>
      </c>
      <c r="U253" s="211"/>
      <c r="V253" s="220" t="s">
        <v>29</v>
      </c>
      <c r="W253" s="219" t="s">
        <v>29</v>
      </c>
      <c r="X253" s="219" t="s">
        <v>21</v>
      </c>
      <c r="Y253" s="219" t="s">
        <v>21</v>
      </c>
      <c r="Z253" s="772" t="s">
        <v>21</v>
      </c>
      <c r="AA253" s="207" t="s">
        <v>21</v>
      </c>
      <c r="AB253" s="207" t="s">
        <v>21</v>
      </c>
      <c r="AC253" s="776" t="s">
        <v>21</v>
      </c>
      <c r="AD253" s="220" t="s">
        <v>21</v>
      </c>
      <c r="AE253" s="267" t="s">
        <v>21</v>
      </c>
      <c r="AF253" s="729" t="s">
        <v>21</v>
      </c>
      <c r="AG253" s="221"/>
      <c r="AH253" s="333" t="s">
        <v>181</v>
      </c>
    </row>
    <row r="254" spans="1:38" s="198" customFormat="1">
      <c r="A254" s="210"/>
      <c r="B254" s="211"/>
      <c r="C254" s="238" t="s">
        <v>545</v>
      </c>
      <c r="D254" s="212" t="s">
        <v>136</v>
      </c>
      <c r="E254" s="204" t="s">
        <v>27</v>
      </c>
      <c r="F254" s="198">
        <v>38.052660277676601</v>
      </c>
      <c r="G254" s="198">
        <v>23.836793908976698</v>
      </c>
      <c r="H254" s="216" t="s">
        <v>22</v>
      </c>
      <c r="I254" s="219">
        <v>0</v>
      </c>
      <c r="J254" s="217"/>
      <c r="K254" s="219">
        <v>0</v>
      </c>
      <c r="L254" s="211"/>
      <c r="M254" s="219">
        <v>40</v>
      </c>
      <c r="N254" s="220" t="s">
        <v>21</v>
      </c>
      <c r="O254" s="219">
        <v>0</v>
      </c>
      <c r="P254" s="219" t="s">
        <v>21</v>
      </c>
      <c r="Q254" s="219">
        <v>0</v>
      </c>
      <c r="R254" s="211"/>
      <c r="S254" s="219">
        <v>0</v>
      </c>
      <c r="T254" s="219">
        <v>0</v>
      </c>
      <c r="U254" s="211"/>
      <c r="V254" s="220" t="s">
        <v>29</v>
      </c>
      <c r="W254" s="219" t="s">
        <v>29</v>
      </c>
      <c r="X254" s="219" t="s">
        <v>21</v>
      </c>
      <c r="Y254" s="219" t="s">
        <v>21</v>
      </c>
      <c r="Z254" s="772" t="s">
        <v>21</v>
      </c>
      <c r="AA254" s="207" t="s">
        <v>21</v>
      </c>
      <c r="AB254" s="207" t="s">
        <v>21</v>
      </c>
      <c r="AC254" s="776" t="s">
        <v>21</v>
      </c>
      <c r="AD254" s="220" t="s">
        <v>21</v>
      </c>
      <c r="AE254" s="267" t="s">
        <v>21</v>
      </c>
      <c r="AF254" s="729" t="s">
        <v>21</v>
      </c>
      <c r="AG254" s="221"/>
      <c r="AH254" s="333" t="s">
        <v>181</v>
      </c>
    </row>
    <row r="256" spans="1:38">
      <c r="A256">
        <v>49</v>
      </c>
      <c r="B256" s="589" t="s">
        <v>539</v>
      </c>
    </row>
    <row r="257" spans="1:36" s="198" customFormat="1" ht="15.75" customHeight="1">
      <c r="A257" s="200"/>
      <c r="B257" s="201"/>
      <c r="C257" s="202" t="s">
        <v>547</v>
      </c>
      <c r="D257" s="232" t="s">
        <v>19</v>
      </c>
      <c r="E257" s="204" t="s">
        <v>27</v>
      </c>
      <c r="F257" s="201">
        <v>38.053296337991299</v>
      </c>
      <c r="G257" s="201">
        <v>23.837057342018799</v>
      </c>
      <c r="H257" s="216" t="s">
        <v>22</v>
      </c>
      <c r="I257" s="219">
        <v>0</v>
      </c>
      <c r="J257" s="219"/>
      <c r="K257" s="219">
        <v>0</v>
      </c>
      <c r="L257" s="201"/>
      <c r="M257" s="207">
        <v>120</v>
      </c>
      <c r="N257" s="207" t="s">
        <v>21</v>
      </c>
      <c r="O257" s="207">
        <v>0</v>
      </c>
      <c r="P257" s="219" t="s">
        <v>21</v>
      </c>
      <c r="Q257" s="207">
        <v>0</v>
      </c>
      <c r="R257" s="207"/>
      <c r="S257" s="207">
        <v>0</v>
      </c>
      <c r="T257" s="201"/>
      <c r="U257" s="201"/>
      <c r="V257" s="201" t="s">
        <v>21</v>
      </c>
      <c r="W257" s="208" t="s">
        <v>21</v>
      </c>
      <c r="X257" s="207" t="s">
        <v>22</v>
      </c>
      <c r="Y257" s="207" t="s">
        <v>22</v>
      </c>
      <c r="Z257" s="772" t="s">
        <v>22</v>
      </c>
      <c r="AA257" s="207" t="s">
        <v>21</v>
      </c>
      <c r="AB257" s="207" t="s">
        <v>21</v>
      </c>
      <c r="AC257" s="776" t="s">
        <v>21</v>
      </c>
      <c r="AD257" s="208" t="s">
        <v>21</v>
      </c>
      <c r="AE257" s="271" t="s">
        <v>21</v>
      </c>
      <c r="AF257" s="729" t="s">
        <v>21</v>
      </c>
      <c r="AG257" s="221"/>
      <c r="AH257" s="333" t="s">
        <v>181</v>
      </c>
    </row>
    <row r="258" spans="1:36" s="198" customFormat="1" ht="15.75" customHeight="1">
      <c r="A258" s="200"/>
      <c r="B258" s="201"/>
      <c r="C258" s="202" t="s">
        <v>548</v>
      </c>
      <c r="D258" s="232" t="s">
        <v>19</v>
      </c>
      <c r="E258" s="204" t="s">
        <v>27</v>
      </c>
      <c r="F258" s="201">
        <v>38.053229031609703</v>
      </c>
      <c r="G258" s="201">
        <v>23.8370475357973</v>
      </c>
      <c r="H258" s="216" t="s">
        <v>22</v>
      </c>
      <c r="I258" s="219">
        <v>2</v>
      </c>
      <c r="J258" s="240"/>
      <c r="K258" s="219">
        <v>0</v>
      </c>
      <c r="L258" s="201"/>
      <c r="M258" s="207">
        <v>90</v>
      </c>
      <c r="N258" s="207" t="s">
        <v>21</v>
      </c>
      <c r="O258" s="207">
        <v>0</v>
      </c>
      <c r="P258" s="219" t="s">
        <v>21</v>
      </c>
      <c r="Q258" s="207">
        <v>0</v>
      </c>
      <c r="R258" s="207"/>
      <c r="S258" s="207">
        <v>0</v>
      </c>
      <c r="T258" s="201"/>
      <c r="U258" s="201"/>
      <c r="V258" s="207" t="s">
        <v>21</v>
      </c>
      <c r="W258" s="208" t="s">
        <v>21</v>
      </c>
      <c r="X258" s="208" t="s">
        <v>22</v>
      </c>
      <c r="Y258" s="208" t="s">
        <v>22</v>
      </c>
      <c r="Z258" s="772" t="s">
        <v>22</v>
      </c>
      <c r="AA258" s="207" t="s">
        <v>21</v>
      </c>
      <c r="AB258" s="207" t="s">
        <v>21</v>
      </c>
      <c r="AC258" s="776" t="s">
        <v>21</v>
      </c>
      <c r="AD258" s="208" t="s">
        <v>21</v>
      </c>
      <c r="AE258" s="271" t="s">
        <v>21</v>
      </c>
      <c r="AF258" s="729" t="s">
        <v>21</v>
      </c>
      <c r="AG258" s="221"/>
      <c r="AH258" s="333" t="s">
        <v>181</v>
      </c>
    </row>
    <row r="259" spans="1:36" s="198" customFormat="1">
      <c r="A259" s="210"/>
      <c r="B259" s="211"/>
      <c r="C259" s="238" t="s">
        <v>549</v>
      </c>
      <c r="D259" s="212" t="s">
        <v>19</v>
      </c>
      <c r="E259" s="527" t="s">
        <v>540</v>
      </c>
      <c r="F259" s="211">
        <v>38.053298764507801</v>
      </c>
      <c r="G259" s="211">
        <v>23.837069101775398</v>
      </c>
      <c r="H259" s="216" t="s">
        <v>22</v>
      </c>
      <c r="I259" s="219">
        <v>0</v>
      </c>
      <c r="J259" s="217"/>
      <c r="K259" s="219">
        <v>0</v>
      </c>
      <c r="L259" s="211"/>
      <c r="M259" s="219">
        <v>90</v>
      </c>
      <c r="N259" s="219" t="s">
        <v>21</v>
      </c>
      <c r="O259" s="219">
        <v>0</v>
      </c>
      <c r="P259" s="219" t="s">
        <v>21</v>
      </c>
      <c r="Q259" s="219">
        <v>0</v>
      </c>
      <c r="R259" s="211"/>
      <c r="S259" s="219">
        <v>0</v>
      </c>
      <c r="T259" s="219">
        <v>0</v>
      </c>
      <c r="U259" s="211"/>
      <c r="V259" s="219" t="s">
        <v>21</v>
      </c>
      <c r="W259" s="220" t="s">
        <v>29</v>
      </c>
      <c r="X259" s="219" t="s">
        <v>22</v>
      </c>
      <c r="Y259" s="219" t="s">
        <v>22</v>
      </c>
      <c r="Z259" s="772" t="s">
        <v>22</v>
      </c>
      <c r="AA259" s="207" t="s">
        <v>21</v>
      </c>
      <c r="AB259" s="207" t="s">
        <v>21</v>
      </c>
      <c r="AC259" s="776" t="s">
        <v>21</v>
      </c>
      <c r="AD259" s="219" t="s">
        <v>21</v>
      </c>
      <c r="AE259" s="267" t="s">
        <v>21</v>
      </c>
      <c r="AF259" s="729" t="s">
        <v>21</v>
      </c>
      <c r="AG259" s="221"/>
      <c r="AH259" s="333" t="s">
        <v>181</v>
      </c>
    </row>
    <row r="260" spans="1:36" s="198" customFormat="1">
      <c r="A260" s="210"/>
      <c r="B260" s="211"/>
      <c r="C260" s="238" t="s">
        <v>550</v>
      </c>
      <c r="D260" s="212" t="s">
        <v>19</v>
      </c>
      <c r="E260" s="538" t="s">
        <v>541</v>
      </c>
      <c r="F260" s="198">
        <v>38.053234964323899</v>
      </c>
      <c r="G260" s="198">
        <v>23.837043627078302</v>
      </c>
      <c r="H260" s="216" t="s">
        <v>22</v>
      </c>
      <c r="I260" s="219">
        <v>0</v>
      </c>
      <c r="J260" s="217"/>
      <c r="K260" s="219">
        <v>0</v>
      </c>
      <c r="L260" s="211"/>
      <c r="M260" s="219">
        <v>80</v>
      </c>
      <c r="N260" s="219" t="s">
        <v>21</v>
      </c>
      <c r="O260" s="219">
        <v>0</v>
      </c>
      <c r="P260" s="219" t="s">
        <v>21</v>
      </c>
      <c r="Q260" s="219">
        <v>0</v>
      </c>
      <c r="R260" s="211"/>
      <c r="S260" s="219">
        <v>0</v>
      </c>
      <c r="T260" s="219">
        <v>0</v>
      </c>
      <c r="U260" s="211"/>
      <c r="V260" s="219" t="s">
        <v>21</v>
      </c>
      <c r="W260" s="220" t="s">
        <v>29</v>
      </c>
      <c r="X260" s="219" t="s">
        <v>22</v>
      </c>
      <c r="Y260" s="219" t="s">
        <v>22</v>
      </c>
      <c r="Z260" s="772" t="s">
        <v>22</v>
      </c>
      <c r="AA260" s="207" t="s">
        <v>21</v>
      </c>
      <c r="AB260" s="207" t="s">
        <v>21</v>
      </c>
      <c r="AC260" s="776" t="s">
        <v>21</v>
      </c>
      <c r="AD260" s="219" t="s">
        <v>21</v>
      </c>
      <c r="AE260" s="267" t="s">
        <v>21</v>
      </c>
      <c r="AF260" s="729" t="s">
        <v>21</v>
      </c>
      <c r="AG260" s="221"/>
      <c r="AH260" s="333" t="s">
        <v>181</v>
      </c>
    </row>
    <row r="262" spans="1:36">
      <c r="A262">
        <v>50</v>
      </c>
      <c r="B262" s="589" t="s">
        <v>546</v>
      </c>
    </row>
    <row r="263" spans="1:36" s="198" customFormat="1">
      <c r="A263" s="210"/>
      <c r="B263" s="211"/>
      <c r="C263" s="238" t="s">
        <v>552</v>
      </c>
      <c r="D263" s="213" t="s">
        <v>19</v>
      </c>
      <c r="E263" s="214" t="s">
        <v>20</v>
      </c>
      <c r="F263" s="215">
        <v>38.053941297144497</v>
      </c>
      <c r="G263" s="215">
        <v>23.8370213503059</v>
      </c>
      <c r="H263" s="216" t="s">
        <v>21</v>
      </c>
      <c r="I263" s="219">
        <v>0</v>
      </c>
      <c r="J263" s="237"/>
      <c r="K263" s="219">
        <v>0</v>
      </c>
      <c r="L263" s="211"/>
      <c r="M263" s="219">
        <v>0</v>
      </c>
      <c r="N263" s="220" t="s">
        <v>21</v>
      </c>
      <c r="O263" s="219">
        <v>0</v>
      </c>
      <c r="P263" s="219" t="s">
        <v>21</v>
      </c>
      <c r="Q263" s="219">
        <v>0</v>
      </c>
      <c r="R263" s="211"/>
      <c r="S263" s="219">
        <v>0</v>
      </c>
      <c r="T263" s="219">
        <v>0</v>
      </c>
      <c r="U263" s="211"/>
      <c r="V263" s="219" t="s">
        <v>21</v>
      </c>
      <c r="W263" s="220" t="s">
        <v>21</v>
      </c>
      <c r="X263" s="219" t="s">
        <v>22</v>
      </c>
      <c r="Y263" s="219" t="s">
        <v>22</v>
      </c>
      <c r="Z263" s="772" t="s">
        <v>22</v>
      </c>
      <c r="AA263" s="207" t="s">
        <v>21</v>
      </c>
      <c r="AB263" s="207" t="s">
        <v>21</v>
      </c>
      <c r="AC263" s="776" t="s">
        <v>21</v>
      </c>
      <c r="AD263" s="219" t="s">
        <v>21</v>
      </c>
      <c r="AE263" s="267" t="s">
        <v>21</v>
      </c>
      <c r="AF263" s="729" t="s">
        <v>21</v>
      </c>
      <c r="AG263" s="221"/>
      <c r="AH263" s="333" t="s">
        <v>181</v>
      </c>
    </row>
    <row r="264" spans="1:36" s="198" customFormat="1" ht="15.75" customHeight="1">
      <c r="A264" s="200"/>
      <c r="B264" s="201"/>
      <c r="C264" s="208" t="s">
        <v>553</v>
      </c>
      <c r="D264" s="232" t="s">
        <v>19</v>
      </c>
      <c r="E264" s="204" t="s">
        <v>27</v>
      </c>
      <c r="F264" s="201">
        <v>38.053898414175997</v>
      </c>
      <c r="G264" s="201">
        <v>23.837119353389401</v>
      </c>
      <c r="H264" s="216" t="s">
        <v>21</v>
      </c>
      <c r="I264" s="219">
        <v>0</v>
      </c>
      <c r="J264" s="219"/>
      <c r="K264" s="219">
        <v>0</v>
      </c>
      <c r="L264" s="201"/>
      <c r="M264" s="207">
        <v>0</v>
      </c>
      <c r="N264" s="208" t="s">
        <v>21</v>
      </c>
      <c r="O264" s="207">
        <v>0</v>
      </c>
      <c r="P264" s="219" t="s">
        <v>21</v>
      </c>
      <c r="Q264" s="207">
        <v>0</v>
      </c>
      <c r="R264" s="207"/>
      <c r="S264" s="207">
        <v>0</v>
      </c>
      <c r="T264" s="201"/>
      <c r="U264" s="201"/>
      <c r="V264" s="208" t="s">
        <v>21</v>
      </c>
      <c r="W264" s="208" t="s">
        <v>21</v>
      </c>
      <c r="X264" s="208" t="s">
        <v>22</v>
      </c>
      <c r="Y264" s="208" t="s">
        <v>22</v>
      </c>
      <c r="Z264" s="772" t="s">
        <v>22</v>
      </c>
      <c r="AA264" s="207" t="s">
        <v>21</v>
      </c>
      <c r="AB264" s="207" t="s">
        <v>21</v>
      </c>
      <c r="AC264" s="776" t="s">
        <v>21</v>
      </c>
      <c r="AD264" s="208" t="s">
        <v>21</v>
      </c>
      <c r="AE264" s="271" t="s">
        <v>21</v>
      </c>
      <c r="AF264" s="729" t="s">
        <v>21</v>
      </c>
      <c r="AG264" s="221"/>
      <c r="AH264" s="333" t="s">
        <v>181</v>
      </c>
    </row>
    <row r="265" spans="1:36" s="252" customFormat="1" ht="15.75" customHeight="1">
      <c r="A265" s="210"/>
      <c r="B265" s="211"/>
      <c r="C265" s="220" t="s">
        <v>554</v>
      </c>
      <c r="D265" s="222" t="s">
        <v>19</v>
      </c>
      <c r="E265" s="214" t="s">
        <v>25</v>
      </c>
      <c r="F265" s="211">
        <v>38.053886278961699</v>
      </c>
      <c r="G265" s="211">
        <v>23.8370250942647</v>
      </c>
      <c r="H265" s="216" t="s">
        <v>22</v>
      </c>
      <c r="I265" s="219">
        <v>0</v>
      </c>
      <c r="J265" s="219"/>
      <c r="K265" s="219">
        <v>0</v>
      </c>
      <c r="L265" s="211"/>
      <c r="M265" s="219">
        <v>90</v>
      </c>
      <c r="N265" s="220" t="s">
        <v>21</v>
      </c>
      <c r="O265" s="219">
        <v>0</v>
      </c>
      <c r="P265" s="219" t="s">
        <v>21</v>
      </c>
      <c r="Q265" s="219">
        <v>0</v>
      </c>
      <c r="R265" s="211"/>
      <c r="S265" s="219">
        <v>0</v>
      </c>
      <c r="T265" s="219">
        <v>0</v>
      </c>
      <c r="U265" s="211"/>
      <c r="V265" s="220" t="s">
        <v>21</v>
      </c>
      <c r="W265" s="220" t="s">
        <v>21</v>
      </c>
      <c r="X265" s="220" t="s">
        <v>22</v>
      </c>
      <c r="Y265" s="220" t="s">
        <v>21</v>
      </c>
      <c r="Z265" s="774" t="s">
        <v>22</v>
      </c>
      <c r="AA265" s="207" t="s">
        <v>21</v>
      </c>
      <c r="AB265" s="207" t="s">
        <v>21</v>
      </c>
      <c r="AC265" s="776" t="s">
        <v>21</v>
      </c>
      <c r="AD265" s="244" t="s">
        <v>21</v>
      </c>
      <c r="AE265" s="284" t="s">
        <v>21</v>
      </c>
      <c r="AF265" s="729" t="s">
        <v>21</v>
      </c>
      <c r="AG265" s="221"/>
      <c r="AH265" s="333" t="s">
        <v>181</v>
      </c>
    </row>
    <row r="266" spans="1:36" s="198" customFormat="1">
      <c r="A266" s="210"/>
      <c r="B266" s="211"/>
      <c r="C266" s="238" t="s">
        <v>555</v>
      </c>
      <c r="D266" s="212" t="s">
        <v>136</v>
      </c>
      <c r="E266" s="214" t="s">
        <v>25</v>
      </c>
      <c r="F266" s="198">
        <v>38.0539455436544</v>
      </c>
      <c r="G266" s="198">
        <v>23.8370265920931</v>
      </c>
      <c r="H266" s="216" t="s">
        <v>22</v>
      </c>
      <c r="I266" s="219">
        <v>0</v>
      </c>
      <c r="J266" s="237"/>
      <c r="K266" s="219">
        <v>0</v>
      </c>
      <c r="L266" s="211"/>
      <c r="M266" s="219">
        <v>120</v>
      </c>
      <c r="N266" s="220" t="s">
        <v>21</v>
      </c>
      <c r="O266" s="219">
        <v>0</v>
      </c>
      <c r="P266" s="219" t="s">
        <v>21</v>
      </c>
      <c r="Q266" s="219">
        <v>0</v>
      </c>
      <c r="R266" s="211"/>
      <c r="S266" s="219">
        <v>0</v>
      </c>
      <c r="T266" s="219">
        <v>0</v>
      </c>
      <c r="U266" s="211"/>
      <c r="V266" s="220" t="s">
        <v>29</v>
      </c>
      <c r="W266" s="219" t="s">
        <v>29</v>
      </c>
      <c r="X266" s="220" t="s">
        <v>22</v>
      </c>
      <c r="Y266" s="220" t="s">
        <v>21</v>
      </c>
      <c r="Z266" s="774" t="s">
        <v>22</v>
      </c>
      <c r="AA266" s="207" t="s">
        <v>21</v>
      </c>
      <c r="AB266" s="207" t="s">
        <v>21</v>
      </c>
      <c r="AC266" s="776" t="s">
        <v>21</v>
      </c>
      <c r="AD266" s="220" t="s">
        <v>21</v>
      </c>
      <c r="AE266" s="267" t="s">
        <v>21</v>
      </c>
      <c r="AF266" s="729" t="s">
        <v>21</v>
      </c>
      <c r="AG266" s="221"/>
      <c r="AH266" s="330" t="s">
        <v>181</v>
      </c>
      <c r="AI266" s="199"/>
      <c r="AJ266" s="407"/>
    </row>
    <row r="267" spans="1:36" s="199" customFormat="1" ht="15.75" customHeight="1">
      <c r="A267" s="69"/>
      <c r="B267" s="70"/>
      <c r="C267" s="79" t="s">
        <v>773</v>
      </c>
      <c r="D267" s="203" t="s">
        <v>19</v>
      </c>
      <c r="E267" s="71" t="s">
        <v>27</v>
      </c>
      <c r="F267" s="70">
        <v>38.053893718886499</v>
      </c>
      <c r="G267" s="405">
        <v>23.837117877487199</v>
      </c>
      <c r="H267" s="216" t="s">
        <v>22</v>
      </c>
      <c r="I267" s="73">
        <v>0</v>
      </c>
      <c r="J267" s="250"/>
      <c r="K267" s="73">
        <v>0</v>
      </c>
      <c r="L267" s="70"/>
      <c r="M267" s="219">
        <v>100</v>
      </c>
      <c r="N267" s="219" t="s">
        <v>21</v>
      </c>
      <c r="O267" s="219">
        <v>0</v>
      </c>
      <c r="P267" s="219" t="s">
        <v>21</v>
      </c>
      <c r="Q267" s="219">
        <v>0</v>
      </c>
      <c r="R267" s="211"/>
      <c r="S267" s="219">
        <v>0</v>
      </c>
      <c r="T267" s="219">
        <v>0</v>
      </c>
      <c r="U267" s="211"/>
      <c r="V267" s="219" t="s">
        <v>21</v>
      </c>
      <c r="W267" s="220" t="s">
        <v>29</v>
      </c>
      <c r="X267" s="219" t="s">
        <v>22</v>
      </c>
      <c r="Y267" s="219" t="s">
        <v>22</v>
      </c>
      <c r="Z267" s="772" t="s">
        <v>22</v>
      </c>
      <c r="AA267" s="207" t="s">
        <v>21</v>
      </c>
      <c r="AB267" s="207" t="s">
        <v>21</v>
      </c>
      <c r="AC267" s="776" t="s">
        <v>21</v>
      </c>
      <c r="AD267" s="81" t="s">
        <v>21</v>
      </c>
      <c r="AE267" s="82" t="s">
        <v>21</v>
      </c>
      <c r="AF267" s="729" t="s">
        <v>21</v>
      </c>
      <c r="AG267" s="313"/>
      <c r="AH267" s="556" t="s">
        <v>292</v>
      </c>
      <c r="AI267" s="198" t="s">
        <v>182</v>
      </c>
      <c r="AJ267" s="407"/>
    </row>
    <row r="268" spans="1:36" s="198" customFormat="1">
      <c r="A268" s="210"/>
      <c r="B268" s="211"/>
      <c r="C268" s="238" t="s">
        <v>774</v>
      </c>
      <c r="D268" s="212" t="s">
        <v>136</v>
      </c>
      <c r="E268" s="204" t="s">
        <v>27</v>
      </c>
      <c r="F268" s="198">
        <v>38.053887795439103</v>
      </c>
      <c r="G268" s="198">
        <v>23.837022466177501</v>
      </c>
      <c r="H268" s="216" t="s">
        <v>22</v>
      </c>
      <c r="I268" s="219">
        <v>0</v>
      </c>
      <c r="J268" s="237"/>
      <c r="K268" s="219">
        <v>0</v>
      </c>
      <c r="L268" s="211"/>
      <c r="M268" s="219">
        <v>120</v>
      </c>
      <c r="N268" s="220" t="s">
        <v>21</v>
      </c>
      <c r="O268" s="219">
        <v>0</v>
      </c>
      <c r="P268" s="219" t="s">
        <v>21</v>
      </c>
      <c r="Q268" s="219">
        <v>0</v>
      </c>
      <c r="R268" s="211"/>
      <c r="S268" s="219">
        <v>0</v>
      </c>
      <c r="T268" s="219">
        <v>0</v>
      </c>
      <c r="U268" s="211"/>
      <c r="V268" s="220" t="s">
        <v>29</v>
      </c>
      <c r="W268" s="219" t="s">
        <v>29</v>
      </c>
      <c r="X268" s="219" t="s">
        <v>21</v>
      </c>
      <c r="Y268" s="219" t="s">
        <v>21</v>
      </c>
      <c r="Z268" s="772" t="s">
        <v>21</v>
      </c>
      <c r="AA268" s="207" t="s">
        <v>21</v>
      </c>
      <c r="AB268" s="207" t="s">
        <v>21</v>
      </c>
      <c r="AC268" s="776" t="s">
        <v>21</v>
      </c>
      <c r="AD268" s="220" t="s">
        <v>21</v>
      </c>
      <c r="AE268" s="267" t="s">
        <v>21</v>
      </c>
      <c r="AF268" s="729" t="s">
        <v>21</v>
      </c>
      <c r="AG268" s="221"/>
      <c r="AH268" s="330" t="s">
        <v>181</v>
      </c>
      <c r="AI268" s="199"/>
      <c r="AJ268" s="407"/>
    </row>
    <row r="270" spans="1:36">
      <c r="A270">
        <v>51</v>
      </c>
      <c r="B270" s="589" t="s">
        <v>551</v>
      </c>
    </row>
    <row r="271" spans="1:36" s="198" customFormat="1">
      <c r="A271" s="210"/>
      <c r="B271" s="211"/>
      <c r="C271" s="238" t="s">
        <v>557</v>
      </c>
      <c r="D271" s="222" t="s">
        <v>19</v>
      </c>
      <c r="E271" s="214" t="s">
        <v>25</v>
      </c>
      <c r="F271" s="211">
        <v>38.0546407381945</v>
      </c>
      <c r="G271" s="211">
        <v>23.8369230651119</v>
      </c>
      <c r="H271" s="216" t="s">
        <v>22</v>
      </c>
      <c r="I271" s="219">
        <v>0</v>
      </c>
      <c r="J271" s="237"/>
      <c r="K271" s="219">
        <v>0</v>
      </c>
      <c r="L271" s="211"/>
      <c r="M271" s="220">
        <v>100</v>
      </c>
      <c r="N271" s="220" t="s">
        <v>21</v>
      </c>
      <c r="O271" s="219">
        <v>0</v>
      </c>
      <c r="P271" s="219" t="s">
        <v>21</v>
      </c>
      <c r="Q271" s="219">
        <v>0</v>
      </c>
      <c r="R271" s="211"/>
      <c r="S271" s="219">
        <v>0</v>
      </c>
      <c r="T271" s="219">
        <v>0</v>
      </c>
      <c r="U271" s="211"/>
      <c r="V271" s="220" t="s">
        <v>21</v>
      </c>
      <c r="W271" s="220" t="s">
        <v>21</v>
      </c>
      <c r="X271" s="220" t="s">
        <v>22</v>
      </c>
      <c r="Y271" s="220" t="s">
        <v>22</v>
      </c>
      <c r="Z271" s="772" t="s">
        <v>22</v>
      </c>
      <c r="AA271" s="207" t="s">
        <v>21</v>
      </c>
      <c r="AB271" s="207" t="s">
        <v>21</v>
      </c>
      <c r="AC271" s="776" t="s">
        <v>21</v>
      </c>
      <c r="AD271" s="220" t="s">
        <v>21</v>
      </c>
      <c r="AE271" s="267" t="s">
        <v>21</v>
      </c>
      <c r="AF271" s="729" t="s">
        <v>21</v>
      </c>
      <c r="AG271" s="221"/>
      <c r="AH271" s="333" t="s">
        <v>181</v>
      </c>
    </row>
    <row r="272" spans="1:36" s="198" customFormat="1" ht="15.75" customHeight="1">
      <c r="A272" s="285"/>
      <c r="B272" s="286"/>
      <c r="C272" s="294" t="s">
        <v>558</v>
      </c>
      <c r="D272" s="295" t="s">
        <v>19</v>
      </c>
      <c r="E272" s="287" t="s">
        <v>27</v>
      </c>
      <c r="F272" s="286">
        <v>38.054604663983099</v>
      </c>
      <c r="G272" s="286">
        <v>23.837050283625899</v>
      </c>
      <c r="H272" s="216" t="s">
        <v>22</v>
      </c>
      <c r="I272" s="289">
        <v>0</v>
      </c>
      <c r="J272" s="290"/>
      <c r="K272" s="289">
        <v>0</v>
      </c>
      <c r="L272" s="286"/>
      <c r="M272" s="291">
        <v>60</v>
      </c>
      <c r="N272" s="296" t="s">
        <v>21</v>
      </c>
      <c r="O272" s="291">
        <v>0</v>
      </c>
      <c r="P272" s="219" t="s">
        <v>21</v>
      </c>
      <c r="Q272" s="291">
        <v>0</v>
      </c>
      <c r="R272" s="291"/>
      <c r="S272" s="291">
        <v>0</v>
      </c>
      <c r="T272" s="286"/>
      <c r="U272" s="286"/>
      <c r="V272" s="296" t="s">
        <v>21</v>
      </c>
      <c r="W272" s="208" t="s">
        <v>21</v>
      </c>
      <c r="X272" s="296" t="s">
        <v>22</v>
      </c>
      <c r="Y272" s="296" t="s">
        <v>22</v>
      </c>
      <c r="Z272" s="772" t="s">
        <v>22</v>
      </c>
      <c r="AA272" s="207" t="s">
        <v>21</v>
      </c>
      <c r="AB272" s="207" t="s">
        <v>21</v>
      </c>
      <c r="AC272" s="776" t="s">
        <v>21</v>
      </c>
      <c r="AD272" s="208" t="s">
        <v>21</v>
      </c>
      <c r="AE272" s="271" t="s">
        <v>21</v>
      </c>
      <c r="AF272" s="729" t="s">
        <v>21</v>
      </c>
      <c r="AG272" s="221"/>
      <c r="AH272" s="333" t="s">
        <v>181</v>
      </c>
    </row>
    <row r="273" spans="1:35" s="198" customFormat="1" ht="15.75" customHeight="1">
      <c r="A273" s="200"/>
      <c r="B273" s="201"/>
      <c r="C273" s="202" t="s">
        <v>559</v>
      </c>
      <c r="D273" s="203" t="s">
        <v>19</v>
      </c>
      <c r="E273" s="204" t="s">
        <v>1121</v>
      </c>
      <c r="F273" s="201">
        <v>38.054636609536203</v>
      </c>
      <c r="G273" s="201">
        <v>23.837071193303199</v>
      </c>
      <c r="H273" s="216" t="s">
        <v>22</v>
      </c>
      <c r="I273" s="219">
        <v>0</v>
      </c>
      <c r="J273" s="237"/>
      <c r="K273" s="219">
        <v>0</v>
      </c>
      <c r="L273" s="211"/>
      <c r="M273" s="219">
        <v>50</v>
      </c>
      <c r="N273" s="219" t="s">
        <v>29</v>
      </c>
      <c r="O273" s="219">
        <v>0</v>
      </c>
      <c r="P273" s="219" t="s">
        <v>21</v>
      </c>
      <c r="Q273" s="219">
        <v>0</v>
      </c>
      <c r="R273" s="219"/>
      <c r="S273" s="219">
        <v>0</v>
      </c>
      <c r="T273" s="219">
        <v>0</v>
      </c>
      <c r="U273" s="211"/>
      <c r="V273" s="219" t="s">
        <v>21</v>
      </c>
      <c r="W273" s="220" t="s">
        <v>21</v>
      </c>
      <c r="X273" s="219" t="s">
        <v>22</v>
      </c>
      <c r="Y273" s="219" t="s">
        <v>22</v>
      </c>
      <c r="Z273" s="772" t="s">
        <v>22</v>
      </c>
      <c r="AA273" s="207" t="s">
        <v>21</v>
      </c>
      <c r="AB273" s="207" t="s">
        <v>21</v>
      </c>
      <c r="AC273" s="776" t="s">
        <v>21</v>
      </c>
      <c r="AD273" s="219" t="s">
        <v>21</v>
      </c>
      <c r="AE273" s="267" t="s">
        <v>21</v>
      </c>
      <c r="AF273" s="729" t="s">
        <v>21</v>
      </c>
      <c r="AG273" s="221"/>
      <c r="AH273" s="333" t="s">
        <v>181</v>
      </c>
    </row>
    <row r="274" spans="1:35" s="198" customFormat="1" ht="15.75" customHeight="1">
      <c r="A274" s="200"/>
      <c r="B274" s="201"/>
      <c r="C274" s="202" t="s">
        <v>560</v>
      </c>
      <c r="D274" s="203" t="s">
        <v>19</v>
      </c>
      <c r="E274" s="204" t="s">
        <v>1121</v>
      </c>
      <c r="F274" s="201">
        <v>38.054644565700698</v>
      </c>
      <c r="G274" s="201">
        <v>23.836920141190902</v>
      </c>
      <c r="H274" s="216" t="s">
        <v>22</v>
      </c>
      <c r="I274" s="207">
        <v>0</v>
      </c>
      <c r="J274" s="240"/>
      <c r="K274" s="207">
        <v>0</v>
      </c>
      <c r="L274" s="201"/>
      <c r="M274" s="207">
        <v>80</v>
      </c>
      <c r="N274" s="208" t="s">
        <v>21</v>
      </c>
      <c r="O274" s="207">
        <v>0</v>
      </c>
      <c r="P274" s="219" t="s">
        <v>21</v>
      </c>
      <c r="Q274" s="219">
        <v>0</v>
      </c>
      <c r="R274" s="201"/>
      <c r="S274" s="219">
        <v>0</v>
      </c>
      <c r="T274" s="219">
        <v>0</v>
      </c>
      <c r="U274" s="201"/>
      <c r="V274" s="208" t="s">
        <v>21</v>
      </c>
      <c r="W274" s="208" t="s">
        <v>21</v>
      </c>
      <c r="X274" s="219" t="s">
        <v>21</v>
      </c>
      <c r="Y274" s="219" t="s">
        <v>21</v>
      </c>
      <c r="Z274" s="772" t="s">
        <v>21</v>
      </c>
      <c r="AA274" s="207" t="s">
        <v>21</v>
      </c>
      <c r="AB274" s="207" t="s">
        <v>21</v>
      </c>
      <c r="AC274" s="776" t="s">
        <v>21</v>
      </c>
      <c r="AD274" s="208" t="s">
        <v>21</v>
      </c>
      <c r="AE274" s="271" t="s">
        <v>21</v>
      </c>
      <c r="AF274" s="729" t="s">
        <v>21</v>
      </c>
      <c r="AG274" s="221"/>
      <c r="AH274" s="333" t="s">
        <v>181</v>
      </c>
    </row>
    <row r="276" spans="1:35">
      <c r="A276">
        <v>52</v>
      </c>
      <c r="B276" s="589" t="s">
        <v>556</v>
      </c>
    </row>
    <row r="277" spans="1:35" s="198" customFormat="1">
      <c r="A277" s="210"/>
      <c r="B277" s="211"/>
      <c r="C277" s="238" t="s">
        <v>561</v>
      </c>
      <c r="D277" s="213" t="s">
        <v>19</v>
      </c>
      <c r="E277" s="214" t="s">
        <v>20</v>
      </c>
      <c r="F277" s="215">
        <v>38.054739618108798</v>
      </c>
      <c r="G277" s="215">
        <v>23.8367178948759</v>
      </c>
      <c r="H277" s="216" t="s">
        <v>22</v>
      </c>
      <c r="I277" s="219">
        <v>0</v>
      </c>
      <c r="J277" s="217"/>
      <c r="K277" s="219">
        <v>0</v>
      </c>
      <c r="L277" s="211"/>
      <c r="M277" s="219">
        <v>70</v>
      </c>
      <c r="N277" s="220" t="s">
        <v>21</v>
      </c>
      <c r="O277" s="219">
        <v>0</v>
      </c>
      <c r="P277" s="219" t="s">
        <v>21</v>
      </c>
      <c r="Q277" s="219">
        <v>0</v>
      </c>
      <c r="R277" s="211"/>
      <c r="S277" s="219">
        <v>0</v>
      </c>
      <c r="T277" s="219">
        <v>0</v>
      </c>
      <c r="U277" s="211"/>
      <c r="V277" s="219" t="s">
        <v>21</v>
      </c>
      <c r="W277" s="220" t="s">
        <v>21</v>
      </c>
      <c r="X277" s="219" t="s">
        <v>21</v>
      </c>
      <c r="Y277" s="219" t="s">
        <v>21</v>
      </c>
      <c r="Z277" s="772" t="s">
        <v>21</v>
      </c>
      <c r="AA277" s="207" t="s">
        <v>21</v>
      </c>
      <c r="AB277" s="207" t="s">
        <v>21</v>
      </c>
      <c r="AC277" s="776" t="s">
        <v>21</v>
      </c>
      <c r="AD277" s="219" t="s">
        <v>22</v>
      </c>
      <c r="AE277" s="267" t="s">
        <v>22</v>
      </c>
      <c r="AF277" s="729" t="s">
        <v>22</v>
      </c>
      <c r="AG277" s="221"/>
      <c r="AH277" s="333" t="s">
        <v>181</v>
      </c>
    </row>
    <row r="278" spans="1:35" s="198" customFormat="1" ht="15.75" customHeight="1">
      <c r="A278" s="200"/>
      <c r="B278" s="201"/>
      <c r="C278" s="202" t="s">
        <v>562</v>
      </c>
      <c r="D278" s="222" t="s">
        <v>19</v>
      </c>
      <c r="E278" s="204" t="s">
        <v>27</v>
      </c>
      <c r="F278" s="201">
        <v>38.054726743941401</v>
      </c>
      <c r="G278" s="201">
        <v>23.8367902595045</v>
      </c>
      <c r="H278" s="216" t="s">
        <v>22</v>
      </c>
      <c r="I278" s="207">
        <v>0</v>
      </c>
      <c r="J278" s="206"/>
      <c r="K278" s="207">
        <v>0</v>
      </c>
      <c r="L278" s="201"/>
      <c r="M278" s="207">
        <v>50</v>
      </c>
      <c r="N278" s="208" t="s">
        <v>21</v>
      </c>
      <c r="O278" s="207">
        <v>0</v>
      </c>
      <c r="P278" s="219" t="s">
        <v>21</v>
      </c>
      <c r="Q278" s="207">
        <v>0</v>
      </c>
      <c r="R278" s="201"/>
      <c r="S278" s="207">
        <v>0</v>
      </c>
      <c r="T278" s="207">
        <v>0</v>
      </c>
      <c r="U278" s="201"/>
      <c r="V278" s="201" t="s">
        <v>21</v>
      </c>
      <c r="W278" s="208" t="s">
        <v>21</v>
      </c>
      <c r="X278" s="207" t="s">
        <v>22</v>
      </c>
      <c r="Y278" s="207" t="s">
        <v>22</v>
      </c>
      <c r="Z278" s="772" t="s">
        <v>22</v>
      </c>
      <c r="AA278" s="207" t="s">
        <v>21</v>
      </c>
      <c r="AB278" s="207" t="s">
        <v>21</v>
      </c>
      <c r="AC278" s="776" t="s">
        <v>21</v>
      </c>
      <c r="AD278" s="201" t="s">
        <v>21</v>
      </c>
      <c r="AE278" s="690" t="s">
        <v>21</v>
      </c>
      <c r="AF278" s="729" t="s">
        <v>21</v>
      </c>
      <c r="AG278" s="221"/>
      <c r="AH278" s="333" t="s">
        <v>181</v>
      </c>
    </row>
    <row r="279" spans="1:35" s="198" customFormat="1">
      <c r="A279" s="210"/>
      <c r="B279" s="211"/>
      <c r="C279" s="238" t="s">
        <v>564</v>
      </c>
      <c r="D279" s="213" t="s">
        <v>19</v>
      </c>
      <c r="E279" s="214" t="s">
        <v>20</v>
      </c>
      <c r="F279" s="215">
        <v>38.054725419213497</v>
      </c>
      <c r="G279" s="215">
        <v>23.836793896049301</v>
      </c>
      <c r="H279" s="216" t="s">
        <v>21</v>
      </c>
      <c r="I279" s="219">
        <v>0</v>
      </c>
      <c r="J279" s="237"/>
      <c r="K279" s="219">
        <v>0</v>
      </c>
      <c r="L279" s="211"/>
      <c r="M279" s="219">
        <v>0</v>
      </c>
      <c r="N279" s="219" t="s">
        <v>29</v>
      </c>
      <c r="O279" s="219">
        <v>0</v>
      </c>
      <c r="P279" s="219" t="s">
        <v>21</v>
      </c>
      <c r="Q279" s="219">
        <v>0</v>
      </c>
      <c r="R279" s="219"/>
      <c r="S279" s="219">
        <v>0</v>
      </c>
      <c r="T279" s="219">
        <v>0</v>
      </c>
      <c r="U279" s="211"/>
      <c r="V279" s="219" t="s">
        <v>21</v>
      </c>
      <c r="W279" s="220" t="s">
        <v>21</v>
      </c>
      <c r="X279" s="219" t="s">
        <v>21</v>
      </c>
      <c r="Y279" s="219" t="s">
        <v>21</v>
      </c>
      <c r="Z279" s="772" t="s">
        <v>21</v>
      </c>
      <c r="AA279" s="207" t="s">
        <v>21</v>
      </c>
      <c r="AB279" s="207" t="s">
        <v>21</v>
      </c>
      <c r="AC279" s="776" t="s">
        <v>21</v>
      </c>
      <c r="AD279" s="219" t="s">
        <v>21</v>
      </c>
      <c r="AE279" s="267" t="s">
        <v>21</v>
      </c>
      <c r="AF279" s="729" t="s">
        <v>21</v>
      </c>
      <c r="AG279" s="221"/>
      <c r="AH279" s="333" t="s">
        <v>181</v>
      </c>
    </row>
    <row r="280" spans="1:35" s="198" customFormat="1" ht="15.75" customHeight="1">
      <c r="A280" s="200"/>
      <c r="B280" s="201"/>
      <c r="C280" s="202" t="s">
        <v>565</v>
      </c>
      <c r="D280" s="203" t="s">
        <v>19</v>
      </c>
      <c r="E280" s="204" t="s">
        <v>27</v>
      </c>
      <c r="F280" s="201">
        <v>38.054668854083303</v>
      </c>
      <c r="G280" s="201">
        <v>23.836726351593398</v>
      </c>
      <c r="H280" s="216" t="s">
        <v>22</v>
      </c>
      <c r="I280" s="207">
        <v>0</v>
      </c>
      <c r="J280" s="240"/>
      <c r="K280" s="207">
        <v>0</v>
      </c>
      <c r="L280" s="201"/>
      <c r="M280" s="201">
        <v>90</v>
      </c>
      <c r="N280" s="219" t="s">
        <v>29</v>
      </c>
      <c r="O280" s="219">
        <v>0</v>
      </c>
      <c r="P280" s="219" t="s">
        <v>21</v>
      </c>
      <c r="Q280" s="219">
        <v>0</v>
      </c>
      <c r="R280" s="219"/>
      <c r="S280" s="219">
        <v>0</v>
      </c>
      <c r="T280" s="219">
        <v>0</v>
      </c>
      <c r="U280" s="201"/>
      <c r="V280" s="201" t="s">
        <v>21</v>
      </c>
      <c r="W280" s="208" t="s">
        <v>21</v>
      </c>
      <c r="X280" s="219" t="s">
        <v>21</v>
      </c>
      <c r="Y280" s="219" t="s">
        <v>21</v>
      </c>
      <c r="Z280" s="772" t="s">
        <v>21</v>
      </c>
      <c r="AA280" s="207" t="s">
        <v>21</v>
      </c>
      <c r="AB280" s="207" t="s">
        <v>21</v>
      </c>
      <c r="AC280" s="776" t="s">
        <v>21</v>
      </c>
      <c r="AD280" s="201" t="s">
        <v>21</v>
      </c>
      <c r="AE280" s="690" t="s">
        <v>21</v>
      </c>
      <c r="AF280" s="729" t="s">
        <v>21</v>
      </c>
      <c r="AG280" s="221"/>
      <c r="AH280" s="333" t="s">
        <v>181</v>
      </c>
    </row>
    <row r="282" spans="1:35">
      <c r="A282">
        <v>53</v>
      </c>
      <c r="B282" s="589" t="s">
        <v>566</v>
      </c>
    </row>
    <row r="283" spans="1:35" s="198" customFormat="1" ht="15.75" customHeight="1">
      <c r="A283" s="200"/>
      <c r="B283" s="201"/>
      <c r="C283" s="202" t="s">
        <v>568</v>
      </c>
      <c r="D283" s="222" t="s">
        <v>19</v>
      </c>
      <c r="E283" s="204" t="s">
        <v>27</v>
      </c>
      <c r="F283" s="201">
        <v>38.055175958240198</v>
      </c>
      <c r="G283" s="201">
        <v>23.836774023795499</v>
      </c>
      <c r="H283" s="216" t="s">
        <v>21</v>
      </c>
      <c r="I283" s="207">
        <v>0</v>
      </c>
      <c r="J283" s="206"/>
      <c r="K283" s="207">
        <v>0</v>
      </c>
      <c r="L283" s="201"/>
      <c r="M283" s="207">
        <v>0</v>
      </c>
      <c r="N283" s="208" t="s">
        <v>21</v>
      </c>
      <c r="O283" s="207">
        <v>0</v>
      </c>
      <c r="P283" s="219" t="s">
        <v>21</v>
      </c>
      <c r="Q283" s="207">
        <v>0</v>
      </c>
      <c r="R283" s="201"/>
      <c r="S283" s="207">
        <v>0</v>
      </c>
      <c r="T283" s="207">
        <v>0</v>
      </c>
      <c r="U283" s="201"/>
      <c r="V283" s="201" t="s">
        <v>21</v>
      </c>
      <c r="W283" s="207" t="s">
        <v>21</v>
      </c>
      <c r="X283" s="219" t="s">
        <v>21</v>
      </c>
      <c r="Y283" s="219" t="s">
        <v>21</v>
      </c>
      <c r="Z283" s="772" t="s">
        <v>21</v>
      </c>
      <c r="AA283" s="207" t="s">
        <v>21</v>
      </c>
      <c r="AB283" s="207" t="s">
        <v>21</v>
      </c>
      <c r="AC283" s="776" t="s">
        <v>21</v>
      </c>
      <c r="AD283" s="201" t="s">
        <v>21</v>
      </c>
      <c r="AE283" s="690" t="s">
        <v>21</v>
      </c>
      <c r="AF283" s="729" t="s">
        <v>21</v>
      </c>
      <c r="AG283" s="221"/>
      <c r="AH283" s="333" t="s">
        <v>181</v>
      </c>
    </row>
    <row r="284" spans="1:35" s="198" customFormat="1" ht="15.75" customHeight="1">
      <c r="A284" s="200"/>
      <c r="B284" s="201"/>
      <c r="C284" s="202" t="s">
        <v>569</v>
      </c>
      <c r="D284" s="222" t="s">
        <v>19</v>
      </c>
      <c r="E284" s="204" t="s">
        <v>27</v>
      </c>
      <c r="F284" s="201">
        <v>38.055065724178803</v>
      </c>
      <c r="G284" s="201">
        <v>23.836768801831202</v>
      </c>
      <c r="H284" s="216" t="s">
        <v>22</v>
      </c>
      <c r="I284" s="207">
        <v>0</v>
      </c>
      <c r="J284" s="206"/>
      <c r="K284" s="207">
        <v>0</v>
      </c>
      <c r="L284" s="201"/>
      <c r="M284" s="207">
        <v>70</v>
      </c>
      <c r="N284" s="208" t="s">
        <v>21</v>
      </c>
      <c r="O284" s="207">
        <v>0</v>
      </c>
      <c r="P284" s="219" t="s">
        <v>21</v>
      </c>
      <c r="Q284" s="207">
        <v>0</v>
      </c>
      <c r="R284" s="201"/>
      <c r="S284" s="207">
        <v>0</v>
      </c>
      <c r="T284" s="207">
        <v>0</v>
      </c>
      <c r="U284" s="201"/>
      <c r="V284" s="208" t="s">
        <v>21</v>
      </c>
      <c r="W284" s="208" t="s">
        <v>21</v>
      </c>
      <c r="X284" s="208" t="s">
        <v>22</v>
      </c>
      <c r="Y284" s="208" t="s">
        <v>22</v>
      </c>
      <c r="Z284" s="772" t="s">
        <v>22</v>
      </c>
      <c r="AA284" s="207" t="s">
        <v>21</v>
      </c>
      <c r="AB284" s="207" t="s">
        <v>21</v>
      </c>
      <c r="AC284" s="776" t="s">
        <v>21</v>
      </c>
      <c r="AD284" s="208" t="s">
        <v>21</v>
      </c>
      <c r="AE284" s="271" t="s">
        <v>21</v>
      </c>
      <c r="AF284" s="729" t="s">
        <v>21</v>
      </c>
      <c r="AG284" s="221"/>
      <c r="AH284" s="333" t="s">
        <v>181</v>
      </c>
    </row>
    <row r="285" spans="1:35" s="253" customFormat="1" ht="15.75" customHeight="1">
      <c r="A285" s="200"/>
      <c r="B285" s="201"/>
      <c r="C285" s="202" t="s">
        <v>563</v>
      </c>
      <c r="D285" s="203" t="s">
        <v>19</v>
      </c>
      <c r="E285" s="214" t="s">
        <v>20</v>
      </c>
      <c r="F285" s="201">
        <v>38.055169064997301</v>
      </c>
      <c r="G285" s="201">
        <v>23.8367782102798</v>
      </c>
      <c r="H285" s="216" t="s">
        <v>21</v>
      </c>
      <c r="I285" s="207">
        <v>1</v>
      </c>
      <c r="J285" s="240"/>
      <c r="K285" s="207">
        <v>0</v>
      </c>
      <c r="L285" s="201"/>
      <c r="M285" s="201">
        <v>0</v>
      </c>
      <c r="N285" s="219" t="s">
        <v>29</v>
      </c>
      <c r="O285" s="219">
        <v>0</v>
      </c>
      <c r="P285" s="219" t="s">
        <v>21</v>
      </c>
      <c r="Q285" s="219">
        <v>0</v>
      </c>
      <c r="R285" s="219"/>
      <c r="S285" s="219">
        <v>0</v>
      </c>
      <c r="T285" s="219">
        <v>0</v>
      </c>
      <c r="U285" s="201"/>
      <c r="V285" s="201" t="s">
        <v>21</v>
      </c>
      <c r="W285" s="208" t="s">
        <v>21</v>
      </c>
      <c r="X285" s="219" t="s">
        <v>21</v>
      </c>
      <c r="Y285" s="219" t="s">
        <v>21</v>
      </c>
      <c r="Z285" s="772" t="s">
        <v>21</v>
      </c>
      <c r="AA285" s="207" t="s">
        <v>21</v>
      </c>
      <c r="AB285" s="207" t="s">
        <v>21</v>
      </c>
      <c r="AC285" s="776" t="s">
        <v>21</v>
      </c>
      <c r="AD285" s="201" t="s">
        <v>21</v>
      </c>
      <c r="AE285" s="690" t="s">
        <v>21</v>
      </c>
      <c r="AF285" s="729" t="s">
        <v>21</v>
      </c>
      <c r="AG285" s="221"/>
      <c r="AH285" s="333" t="s">
        <v>181</v>
      </c>
      <c r="AI285" s="198"/>
    </row>
    <row r="286" spans="1:35" s="198" customFormat="1">
      <c r="A286" s="210"/>
      <c r="B286" s="211"/>
      <c r="C286" s="238" t="s">
        <v>570</v>
      </c>
      <c r="D286" s="213" t="s">
        <v>19</v>
      </c>
      <c r="E286" s="204" t="s">
        <v>27</v>
      </c>
      <c r="F286" s="215">
        <v>38.055094879325502</v>
      </c>
      <c r="G286" s="215">
        <v>23.8367882028808</v>
      </c>
      <c r="H286" s="216" t="s">
        <v>22</v>
      </c>
      <c r="I286" s="207">
        <v>1</v>
      </c>
      <c r="J286" s="237"/>
      <c r="K286" s="207">
        <v>0</v>
      </c>
      <c r="L286" s="211"/>
      <c r="M286" s="219">
        <v>70</v>
      </c>
      <c r="N286" s="219" t="s">
        <v>29</v>
      </c>
      <c r="O286" s="219">
        <v>0</v>
      </c>
      <c r="P286" s="219" t="s">
        <v>21</v>
      </c>
      <c r="Q286" s="219">
        <v>0</v>
      </c>
      <c r="R286" s="219"/>
      <c r="S286" s="219">
        <v>0</v>
      </c>
      <c r="T286" s="219">
        <v>0</v>
      </c>
      <c r="U286" s="211"/>
      <c r="V286" s="219" t="s">
        <v>21</v>
      </c>
      <c r="W286" s="220" t="s">
        <v>29</v>
      </c>
      <c r="X286" s="219" t="s">
        <v>21</v>
      </c>
      <c r="Y286" s="219" t="s">
        <v>21</v>
      </c>
      <c r="Z286" s="772" t="s">
        <v>21</v>
      </c>
      <c r="AA286" s="207" t="s">
        <v>21</v>
      </c>
      <c r="AB286" s="207" t="s">
        <v>21</v>
      </c>
      <c r="AC286" s="776" t="s">
        <v>21</v>
      </c>
      <c r="AD286" s="219" t="s">
        <v>21</v>
      </c>
      <c r="AE286" s="267" t="s">
        <v>21</v>
      </c>
      <c r="AF286" s="729" t="s">
        <v>21</v>
      </c>
      <c r="AG286" s="221"/>
      <c r="AH286" s="333" t="s">
        <v>181</v>
      </c>
    </row>
    <row r="288" spans="1:35">
      <c r="A288">
        <v>54</v>
      </c>
      <c r="B288" s="589" t="s">
        <v>567</v>
      </c>
    </row>
    <row r="289" spans="1:37" s="198" customFormat="1" ht="15.75" customHeight="1">
      <c r="A289" s="200"/>
      <c r="B289" s="201"/>
      <c r="C289" s="208" t="s">
        <v>572</v>
      </c>
      <c r="D289" s="222" t="s">
        <v>19</v>
      </c>
      <c r="E289" s="204" t="s">
        <v>27</v>
      </c>
      <c r="F289" s="201">
        <v>38.055975152101901</v>
      </c>
      <c r="G289" s="201">
        <v>23.8367444663299</v>
      </c>
      <c r="H289" s="236" t="s">
        <v>22</v>
      </c>
      <c r="I289" s="207">
        <v>0</v>
      </c>
      <c r="J289" s="201"/>
      <c r="K289" s="207">
        <v>0</v>
      </c>
      <c r="L289" s="201"/>
      <c r="M289" s="207">
        <v>60</v>
      </c>
      <c r="N289" s="208" t="s">
        <v>21</v>
      </c>
      <c r="O289" s="207">
        <v>0</v>
      </c>
      <c r="P289" s="219" t="s">
        <v>21</v>
      </c>
      <c r="Q289" s="207">
        <v>0</v>
      </c>
      <c r="R289" s="201"/>
      <c r="S289" s="207">
        <v>0</v>
      </c>
      <c r="T289" s="207">
        <v>0</v>
      </c>
      <c r="U289" s="201"/>
      <c r="V289" s="201" t="s">
        <v>21</v>
      </c>
      <c r="W289" s="208" t="s">
        <v>21</v>
      </c>
      <c r="X289" s="207" t="s">
        <v>22</v>
      </c>
      <c r="Y289" s="207" t="s">
        <v>22</v>
      </c>
      <c r="Z289" s="772" t="s">
        <v>22</v>
      </c>
      <c r="AA289" s="207" t="s">
        <v>21</v>
      </c>
      <c r="AB289" s="207" t="s">
        <v>21</v>
      </c>
      <c r="AC289" s="776" t="s">
        <v>21</v>
      </c>
      <c r="AD289" s="201" t="s">
        <v>21</v>
      </c>
      <c r="AE289" s="690" t="s">
        <v>21</v>
      </c>
      <c r="AF289" s="729" t="s">
        <v>21</v>
      </c>
      <c r="AG289" s="221"/>
      <c r="AH289" s="333" t="s">
        <v>181</v>
      </c>
    </row>
    <row r="290" spans="1:37" s="198" customFormat="1" ht="15.75" customHeight="1">
      <c r="A290" s="200"/>
      <c r="B290" s="201"/>
      <c r="C290" s="202" t="s">
        <v>573</v>
      </c>
      <c r="D290" s="222" t="s">
        <v>19</v>
      </c>
      <c r="E290" s="204" t="s">
        <v>27</v>
      </c>
      <c r="F290" s="201">
        <v>38.055896731692599</v>
      </c>
      <c r="G290" s="201">
        <v>23.836736746264702</v>
      </c>
      <c r="H290" s="236" t="s">
        <v>22</v>
      </c>
      <c r="I290" s="207">
        <v>0</v>
      </c>
      <c r="J290" s="206"/>
      <c r="K290" s="207">
        <v>0</v>
      </c>
      <c r="L290" s="201"/>
      <c r="M290" s="207">
        <v>50</v>
      </c>
      <c r="N290" s="208" t="s">
        <v>21</v>
      </c>
      <c r="O290" s="207">
        <v>0</v>
      </c>
      <c r="P290" s="219" t="s">
        <v>21</v>
      </c>
      <c r="Q290" s="207">
        <v>0</v>
      </c>
      <c r="R290" s="201"/>
      <c r="S290" s="207">
        <v>0</v>
      </c>
      <c r="T290" s="207">
        <v>0</v>
      </c>
      <c r="U290" s="201"/>
      <c r="V290" s="207" t="s">
        <v>21</v>
      </c>
      <c r="W290" s="207" t="s">
        <v>21</v>
      </c>
      <c r="X290" s="208" t="s">
        <v>22</v>
      </c>
      <c r="Y290" s="208" t="s">
        <v>22</v>
      </c>
      <c r="Z290" s="772" t="s">
        <v>22</v>
      </c>
      <c r="AA290" s="219" t="s">
        <v>22</v>
      </c>
      <c r="AB290" s="207" t="s">
        <v>22</v>
      </c>
      <c r="AC290" s="729" t="s">
        <v>22</v>
      </c>
      <c r="AD290" s="208" t="s">
        <v>21</v>
      </c>
      <c r="AE290" s="271" t="s">
        <v>21</v>
      </c>
      <c r="AF290" s="729" t="s">
        <v>21</v>
      </c>
      <c r="AG290" s="221"/>
      <c r="AH290" s="333" t="s">
        <v>181</v>
      </c>
    </row>
    <row r="291" spans="1:37" s="198" customFormat="1">
      <c r="A291" s="210"/>
      <c r="B291" s="211"/>
      <c r="C291" s="238" t="s">
        <v>574</v>
      </c>
      <c r="D291" s="213" t="s">
        <v>19</v>
      </c>
      <c r="E291" s="214" t="s">
        <v>20</v>
      </c>
      <c r="F291" s="215">
        <v>38.055973601625702</v>
      </c>
      <c r="G291" s="215">
        <v>23.836752270253498</v>
      </c>
      <c r="H291" s="216" t="s">
        <v>22</v>
      </c>
      <c r="I291" s="219">
        <v>0</v>
      </c>
      <c r="J291" s="237"/>
      <c r="K291" s="219">
        <v>0</v>
      </c>
      <c r="L291" s="211"/>
      <c r="M291" s="219">
        <v>60</v>
      </c>
      <c r="N291" s="219" t="s">
        <v>29</v>
      </c>
      <c r="O291" s="219">
        <v>0</v>
      </c>
      <c r="P291" s="219" t="s">
        <v>21</v>
      </c>
      <c r="Q291" s="219">
        <v>0</v>
      </c>
      <c r="R291" s="219"/>
      <c r="S291" s="219">
        <v>0</v>
      </c>
      <c r="T291" s="219">
        <v>0</v>
      </c>
      <c r="U291" s="211"/>
      <c r="V291" s="219" t="s">
        <v>21</v>
      </c>
      <c r="W291" s="220" t="s">
        <v>21</v>
      </c>
      <c r="X291" s="219" t="s">
        <v>22</v>
      </c>
      <c r="Y291" s="219" t="s">
        <v>22</v>
      </c>
      <c r="Z291" s="772" t="s">
        <v>22</v>
      </c>
      <c r="AA291" s="207" t="s">
        <v>21</v>
      </c>
      <c r="AB291" s="207" t="s">
        <v>21</v>
      </c>
      <c r="AC291" s="776" t="s">
        <v>21</v>
      </c>
      <c r="AD291" s="219" t="s">
        <v>21</v>
      </c>
      <c r="AE291" s="267" t="s">
        <v>21</v>
      </c>
      <c r="AF291" s="729" t="s">
        <v>21</v>
      </c>
      <c r="AG291" s="221"/>
      <c r="AH291" s="333" t="s">
        <v>181</v>
      </c>
    </row>
    <row r="292" spans="1:37" s="198" customFormat="1" ht="15.75" customHeight="1">
      <c r="A292" s="200"/>
      <c r="B292" s="201"/>
      <c r="C292" s="202" t="s">
        <v>575</v>
      </c>
      <c r="D292" s="203" t="s">
        <v>19</v>
      </c>
      <c r="E292" s="204" t="s">
        <v>27</v>
      </c>
      <c r="F292" s="201">
        <v>38.055906722528903</v>
      </c>
      <c r="G292" s="201">
        <v>23.8367705004448</v>
      </c>
      <c r="H292" s="216" t="s">
        <v>22</v>
      </c>
      <c r="I292" s="207">
        <v>0</v>
      </c>
      <c r="J292" s="240"/>
      <c r="K292" s="207">
        <v>0</v>
      </c>
      <c r="L292" s="201"/>
      <c r="M292" s="201">
        <v>50</v>
      </c>
      <c r="N292" s="219" t="s">
        <v>29</v>
      </c>
      <c r="O292" s="219">
        <v>0</v>
      </c>
      <c r="P292" s="219" t="s">
        <v>21</v>
      </c>
      <c r="Q292" s="219">
        <v>0</v>
      </c>
      <c r="R292" s="219"/>
      <c r="S292" s="219">
        <v>0</v>
      </c>
      <c r="T292" s="219">
        <v>0</v>
      </c>
      <c r="U292" s="201"/>
      <c r="V292" s="201" t="s">
        <v>21</v>
      </c>
      <c r="W292" s="208" t="s">
        <v>21</v>
      </c>
      <c r="X292" s="207" t="s">
        <v>22</v>
      </c>
      <c r="Y292" s="207" t="s">
        <v>22</v>
      </c>
      <c r="Z292" s="772" t="s">
        <v>22</v>
      </c>
      <c r="AA292" s="207" t="s">
        <v>21</v>
      </c>
      <c r="AB292" s="207" t="s">
        <v>21</v>
      </c>
      <c r="AC292" s="776" t="s">
        <v>21</v>
      </c>
      <c r="AD292" s="201" t="s">
        <v>21</v>
      </c>
      <c r="AE292" s="690" t="s">
        <v>21</v>
      </c>
      <c r="AF292" s="729" t="s">
        <v>21</v>
      </c>
      <c r="AG292" s="221"/>
      <c r="AH292" s="333" t="s">
        <v>181</v>
      </c>
      <c r="AJ292" s="407"/>
      <c r="AK292" s="407"/>
    </row>
    <row r="294" spans="1:37">
      <c r="A294">
        <v>55</v>
      </c>
      <c r="B294" s="589" t="s">
        <v>571</v>
      </c>
    </row>
    <row r="296" spans="1:37" s="198" customFormat="1">
      <c r="A296" s="210"/>
      <c r="B296" s="223"/>
      <c r="C296" s="238" t="s">
        <v>579</v>
      </c>
      <c r="D296" s="222" t="s">
        <v>19</v>
      </c>
      <c r="E296" s="214" t="s">
        <v>25</v>
      </c>
      <c r="F296" s="211">
        <v>38.0564724507515</v>
      </c>
      <c r="G296" s="211">
        <v>23.8367440530462</v>
      </c>
      <c r="H296" s="216" t="s">
        <v>22</v>
      </c>
      <c r="I296" s="219">
        <v>0</v>
      </c>
      <c r="J296" s="217"/>
      <c r="K296" s="219">
        <v>0</v>
      </c>
      <c r="L296" s="211"/>
      <c r="M296" s="219">
        <v>90</v>
      </c>
      <c r="N296" s="219" t="s">
        <v>21</v>
      </c>
      <c r="O296" s="219">
        <v>0</v>
      </c>
      <c r="P296" s="219" t="s">
        <v>21</v>
      </c>
      <c r="Q296" s="219">
        <v>0</v>
      </c>
      <c r="R296" s="211"/>
      <c r="S296" s="219">
        <v>0</v>
      </c>
      <c r="T296" s="219">
        <v>0</v>
      </c>
      <c r="U296" s="211"/>
      <c r="V296" s="219" t="s">
        <v>21</v>
      </c>
      <c r="W296" s="219" t="s">
        <v>21</v>
      </c>
      <c r="X296" s="219" t="s">
        <v>22</v>
      </c>
      <c r="Y296" s="219" t="s">
        <v>22</v>
      </c>
      <c r="Z296" s="772" t="s">
        <v>22</v>
      </c>
      <c r="AA296" s="207" t="s">
        <v>21</v>
      </c>
      <c r="AB296" s="207" t="s">
        <v>21</v>
      </c>
      <c r="AC296" s="776" t="s">
        <v>21</v>
      </c>
      <c r="AD296" s="219" t="s">
        <v>21</v>
      </c>
      <c r="AE296" s="267" t="s">
        <v>21</v>
      </c>
      <c r="AF296" s="729" t="s">
        <v>21</v>
      </c>
      <c r="AG296" s="221"/>
      <c r="AH296" s="333" t="s">
        <v>181</v>
      </c>
    </row>
    <row r="297" spans="1:37" s="198" customFormat="1" ht="15.75" customHeight="1">
      <c r="A297" s="200"/>
      <c r="B297" s="201"/>
      <c r="C297" s="208" t="s">
        <v>580</v>
      </c>
      <c r="D297" s="222" t="s">
        <v>19</v>
      </c>
      <c r="E297" s="204" t="s">
        <v>27</v>
      </c>
      <c r="F297" s="201">
        <v>38.056471721878303</v>
      </c>
      <c r="G297" s="201">
        <v>23.836835282591501</v>
      </c>
      <c r="H297" s="236" t="s">
        <v>22</v>
      </c>
      <c r="I297" s="207">
        <v>0</v>
      </c>
      <c r="J297" s="206"/>
      <c r="K297" s="207">
        <v>0</v>
      </c>
      <c r="L297" s="201"/>
      <c r="M297" s="207">
        <v>55</v>
      </c>
      <c r="N297" s="208" t="s">
        <v>21</v>
      </c>
      <c r="O297" s="207">
        <v>0</v>
      </c>
      <c r="P297" s="219" t="s">
        <v>21</v>
      </c>
      <c r="Q297" s="207">
        <v>0</v>
      </c>
      <c r="R297" s="201"/>
      <c r="S297" s="207">
        <v>0</v>
      </c>
      <c r="T297" s="207">
        <v>0</v>
      </c>
      <c r="U297" s="201"/>
      <c r="V297" s="201" t="s">
        <v>21</v>
      </c>
      <c r="W297" s="208" t="s">
        <v>21</v>
      </c>
      <c r="X297" s="207" t="s">
        <v>22</v>
      </c>
      <c r="Y297" s="207" t="s">
        <v>22</v>
      </c>
      <c r="Z297" s="772" t="s">
        <v>22</v>
      </c>
      <c r="AA297" s="207" t="s">
        <v>21</v>
      </c>
      <c r="AB297" s="207" t="s">
        <v>21</v>
      </c>
      <c r="AC297" s="776" t="s">
        <v>21</v>
      </c>
      <c r="AD297" s="201" t="s">
        <v>21</v>
      </c>
      <c r="AE297" s="690" t="s">
        <v>21</v>
      </c>
      <c r="AF297" s="729" t="s">
        <v>21</v>
      </c>
      <c r="AG297" s="221"/>
      <c r="AH297" s="333" t="s">
        <v>181</v>
      </c>
    </row>
    <row r="298" spans="1:37" s="198" customFormat="1" ht="15.75" customHeight="1">
      <c r="A298" s="200"/>
      <c r="B298" s="201"/>
      <c r="C298" s="208" t="s">
        <v>581</v>
      </c>
      <c r="D298" s="222" t="s">
        <v>19</v>
      </c>
      <c r="E298" s="204" t="s">
        <v>27</v>
      </c>
      <c r="F298" s="201">
        <v>38.056412058390897</v>
      </c>
      <c r="G298" s="201">
        <v>23.836813824919499</v>
      </c>
      <c r="H298" s="236" t="s">
        <v>22</v>
      </c>
      <c r="I298" s="207">
        <v>0</v>
      </c>
      <c r="J298" s="206"/>
      <c r="K298" s="207">
        <v>0</v>
      </c>
      <c r="L298" s="201"/>
      <c r="M298" s="207">
        <v>55</v>
      </c>
      <c r="N298" s="208" t="s">
        <v>21</v>
      </c>
      <c r="O298" s="207">
        <v>0</v>
      </c>
      <c r="P298" s="219" t="s">
        <v>21</v>
      </c>
      <c r="Q298" s="207">
        <v>0</v>
      </c>
      <c r="R298" s="201"/>
      <c r="S298" s="207">
        <v>0</v>
      </c>
      <c r="T298" s="207">
        <v>0</v>
      </c>
      <c r="U298" s="201"/>
      <c r="V298" s="208" t="s">
        <v>21</v>
      </c>
      <c r="W298" s="208" t="s">
        <v>21</v>
      </c>
      <c r="X298" s="208" t="s">
        <v>22</v>
      </c>
      <c r="Y298" s="208" t="s">
        <v>22</v>
      </c>
      <c r="Z298" s="772" t="s">
        <v>22</v>
      </c>
      <c r="AA298" s="207" t="s">
        <v>21</v>
      </c>
      <c r="AB298" s="207" t="s">
        <v>21</v>
      </c>
      <c r="AC298" s="776" t="s">
        <v>21</v>
      </c>
      <c r="AD298" s="208" t="s">
        <v>21</v>
      </c>
      <c r="AE298" s="271" t="s">
        <v>21</v>
      </c>
      <c r="AF298" s="729" t="s">
        <v>21</v>
      </c>
      <c r="AG298" s="221"/>
      <c r="AH298" s="333" t="s">
        <v>181</v>
      </c>
    </row>
    <row r="299" spans="1:37" s="198" customFormat="1">
      <c r="A299" s="210"/>
      <c r="B299" s="223"/>
      <c r="C299" s="238" t="s">
        <v>582</v>
      </c>
      <c r="D299" s="222" t="s">
        <v>19</v>
      </c>
      <c r="E299" s="214" t="s">
        <v>25</v>
      </c>
      <c r="F299" s="211">
        <v>38.056417298827697</v>
      </c>
      <c r="G299" s="211">
        <v>23.8367237835119</v>
      </c>
      <c r="H299" s="216" t="s">
        <v>22</v>
      </c>
      <c r="I299" s="219">
        <v>0</v>
      </c>
      <c r="J299" s="217"/>
      <c r="K299" s="219">
        <v>0</v>
      </c>
      <c r="L299" s="211"/>
      <c r="M299" s="219">
        <v>90</v>
      </c>
      <c r="N299" s="220" t="s">
        <v>21</v>
      </c>
      <c r="O299" s="219">
        <v>0</v>
      </c>
      <c r="P299" s="219" t="s">
        <v>21</v>
      </c>
      <c r="Q299" s="219">
        <v>0</v>
      </c>
      <c r="R299" s="211"/>
      <c r="S299" s="219">
        <v>0</v>
      </c>
      <c r="T299" s="219">
        <v>0</v>
      </c>
      <c r="U299" s="211"/>
      <c r="V299" s="220" t="s">
        <v>21</v>
      </c>
      <c r="W299" s="219" t="s">
        <v>21</v>
      </c>
      <c r="X299" s="220" t="s">
        <v>22</v>
      </c>
      <c r="Y299" s="220" t="s">
        <v>21</v>
      </c>
      <c r="Z299" s="774" t="s">
        <v>22</v>
      </c>
      <c r="AA299" s="207" t="s">
        <v>21</v>
      </c>
      <c r="AB299" s="207" t="s">
        <v>21</v>
      </c>
      <c r="AC299" s="776" t="s">
        <v>21</v>
      </c>
      <c r="AD299" s="219" t="s">
        <v>21</v>
      </c>
      <c r="AE299" s="267" t="s">
        <v>21</v>
      </c>
      <c r="AF299" s="729" t="s">
        <v>21</v>
      </c>
      <c r="AG299" s="221"/>
      <c r="AH299" s="333" t="s">
        <v>181</v>
      </c>
    </row>
    <row r="300" spans="1:37" s="198" customFormat="1">
      <c r="A300" s="210"/>
      <c r="B300" s="211"/>
      <c r="C300" s="238" t="s">
        <v>775</v>
      </c>
      <c r="D300" s="213" t="s">
        <v>19</v>
      </c>
      <c r="E300" s="527" t="s">
        <v>576</v>
      </c>
      <c r="F300" s="211">
        <v>38.056472193263403</v>
      </c>
      <c r="G300" s="211">
        <v>23.836746684678801</v>
      </c>
      <c r="H300" s="216" t="s">
        <v>22</v>
      </c>
      <c r="I300" s="207">
        <v>2</v>
      </c>
      <c r="J300" s="237"/>
      <c r="K300" s="207">
        <v>0</v>
      </c>
      <c r="L300" s="211"/>
      <c r="M300" s="219">
        <v>100</v>
      </c>
      <c r="N300" s="219" t="s">
        <v>29</v>
      </c>
      <c r="O300" s="219">
        <v>0</v>
      </c>
      <c r="P300" s="219" t="s">
        <v>21</v>
      </c>
      <c r="Q300" s="219">
        <v>0</v>
      </c>
      <c r="R300" s="219"/>
      <c r="S300" s="219">
        <v>0</v>
      </c>
      <c r="T300" s="219">
        <v>0</v>
      </c>
      <c r="U300" s="211"/>
      <c r="V300" s="220" t="s">
        <v>21</v>
      </c>
      <c r="W300" s="220" t="s">
        <v>21</v>
      </c>
      <c r="X300" s="220" t="s">
        <v>22</v>
      </c>
      <c r="Y300" s="220" t="s">
        <v>22</v>
      </c>
      <c r="Z300" s="772" t="s">
        <v>22</v>
      </c>
      <c r="AA300" s="207" t="s">
        <v>21</v>
      </c>
      <c r="AB300" s="207" t="s">
        <v>21</v>
      </c>
      <c r="AC300" s="776" t="s">
        <v>21</v>
      </c>
      <c r="AD300" s="219" t="s">
        <v>29</v>
      </c>
      <c r="AE300" s="267" t="s">
        <v>29</v>
      </c>
      <c r="AF300" s="729" t="s">
        <v>21</v>
      </c>
      <c r="AG300" s="221"/>
      <c r="AH300" s="333" t="s">
        <v>181</v>
      </c>
    </row>
    <row r="301" spans="1:37" s="198" customFormat="1" ht="15.75" customHeight="1">
      <c r="A301" s="200"/>
      <c r="B301" s="201"/>
      <c r="C301" s="202" t="s">
        <v>776</v>
      </c>
      <c r="D301" s="203" t="s">
        <v>19</v>
      </c>
      <c r="E301" s="538" t="s">
        <v>577</v>
      </c>
      <c r="F301" s="201">
        <v>38.056418865726599</v>
      </c>
      <c r="G301" s="201">
        <v>23.836727238663901</v>
      </c>
      <c r="H301" s="216" t="s">
        <v>22</v>
      </c>
      <c r="I301" s="207">
        <v>2</v>
      </c>
      <c r="J301" s="240"/>
      <c r="K301" s="207">
        <v>0</v>
      </c>
      <c r="L301" s="201"/>
      <c r="M301" s="207">
        <v>100</v>
      </c>
      <c r="N301" s="208" t="s">
        <v>21</v>
      </c>
      <c r="O301" s="207">
        <v>0</v>
      </c>
      <c r="P301" s="219" t="s">
        <v>21</v>
      </c>
      <c r="Q301" s="207">
        <v>0</v>
      </c>
      <c r="R301" s="201"/>
      <c r="S301" s="219">
        <v>0</v>
      </c>
      <c r="T301" s="219">
        <v>0</v>
      </c>
      <c r="U301" s="201"/>
      <c r="V301" s="208" t="s">
        <v>21</v>
      </c>
      <c r="W301" s="208" t="s">
        <v>29</v>
      </c>
      <c r="X301" s="208" t="s">
        <v>22</v>
      </c>
      <c r="Y301" s="208" t="s">
        <v>22</v>
      </c>
      <c r="Z301" s="772" t="s">
        <v>22</v>
      </c>
      <c r="AA301" s="207" t="s">
        <v>21</v>
      </c>
      <c r="AB301" s="207" t="s">
        <v>21</v>
      </c>
      <c r="AC301" s="776" t="s">
        <v>21</v>
      </c>
      <c r="AD301" s="208" t="s">
        <v>21</v>
      </c>
      <c r="AE301" s="271" t="s">
        <v>21</v>
      </c>
      <c r="AF301" s="729" t="s">
        <v>21</v>
      </c>
      <c r="AG301" s="221"/>
      <c r="AH301" s="333" t="s">
        <v>181</v>
      </c>
    </row>
    <row r="303" spans="1:37">
      <c r="A303" s="613">
        <v>56</v>
      </c>
      <c r="B303" s="589" t="s">
        <v>578</v>
      </c>
    </row>
    <row r="304" spans="1:37">
      <c r="A304" s="613"/>
      <c r="B304" s="589"/>
    </row>
    <row r="305" spans="1:38" s="198" customFormat="1" ht="15.75" customHeight="1">
      <c r="A305" s="200"/>
      <c r="B305" s="201"/>
      <c r="C305" s="208" t="s">
        <v>584</v>
      </c>
      <c r="D305" s="222" t="s">
        <v>19</v>
      </c>
      <c r="E305" s="204" t="s">
        <v>27</v>
      </c>
      <c r="F305" s="201">
        <v>38.057303503041403</v>
      </c>
      <c r="G305" s="201">
        <v>23.837040261851499</v>
      </c>
      <c r="H305" s="236" t="s">
        <v>22</v>
      </c>
      <c r="I305" s="207">
        <v>0</v>
      </c>
      <c r="J305" s="206"/>
      <c r="K305" s="207">
        <v>0</v>
      </c>
      <c r="L305" s="201"/>
      <c r="M305" s="207">
        <v>60</v>
      </c>
      <c r="N305" s="208" t="s">
        <v>21</v>
      </c>
      <c r="O305" s="207">
        <v>0</v>
      </c>
      <c r="P305" s="219" t="s">
        <v>21</v>
      </c>
      <c r="Q305" s="207">
        <v>0</v>
      </c>
      <c r="R305" s="201"/>
      <c r="S305" s="207">
        <v>0</v>
      </c>
      <c r="T305" s="207">
        <v>0</v>
      </c>
      <c r="U305" s="201"/>
      <c r="V305" s="201" t="s">
        <v>21</v>
      </c>
      <c r="W305" s="208" t="s">
        <v>21</v>
      </c>
      <c r="X305" s="219" t="s">
        <v>21</v>
      </c>
      <c r="Y305" s="219" t="s">
        <v>21</v>
      </c>
      <c r="Z305" s="772" t="s">
        <v>21</v>
      </c>
      <c r="AA305" s="207" t="s">
        <v>21</v>
      </c>
      <c r="AB305" s="207" t="s">
        <v>21</v>
      </c>
      <c r="AC305" s="776" t="s">
        <v>21</v>
      </c>
      <c r="AD305" s="201" t="s">
        <v>21</v>
      </c>
      <c r="AE305" s="690" t="s">
        <v>21</v>
      </c>
      <c r="AF305" s="729" t="s">
        <v>21</v>
      </c>
      <c r="AG305" s="221"/>
      <c r="AH305" s="333" t="s">
        <v>181</v>
      </c>
    </row>
    <row r="306" spans="1:38" s="198" customFormat="1" ht="15.75" customHeight="1">
      <c r="A306" s="200"/>
      <c r="B306" s="201"/>
      <c r="C306" s="208" t="s">
        <v>585</v>
      </c>
      <c r="D306" s="222" t="s">
        <v>19</v>
      </c>
      <c r="E306" s="204" t="s">
        <v>27</v>
      </c>
      <c r="F306" s="201">
        <v>38.057240672294903</v>
      </c>
      <c r="G306" s="201">
        <v>23.837036238538801</v>
      </c>
      <c r="H306" s="236" t="s">
        <v>22</v>
      </c>
      <c r="I306" s="207">
        <v>0</v>
      </c>
      <c r="J306" s="206"/>
      <c r="K306" s="207">
        <v>0</v>
      </c>
      <c r="L306" s="201"/>
      <c r="M306" s="207">
        <v>60</v>
      </c>
      <c r="N306" s="208" t="s">
        <v>21</v>
      </c>
      <c r="O306" s="207">
        <v>0</v>
      </c>
      <c r="P306" s="219" t="s">
        <v>21</v>
      </c>
      <c r="Q306" s="207">
        <v>0</v>
      </c>
      <c r="R306" s="201"/>
      <c r="S306" s="207">
        <v>0</v>
      </c>
      <c r="T306" s="207">
        <v>0</v>
      </c>
      <c r="U306" s="201"/>
      <c r="V306" s="208" t="s">
        <v>21</v>
      </c>
      <c r="W306" s="208" t="s">
        <v>21</v>
      </c>
      <c r="X306" s="208" t="s">
        <v>22</v>
      </c>
      <c r="Y306" s="208" t="s">
        <v>22</v>
      </c>
      <c r="Z306" s="772" t="s">
        <v>22</v>
      </c>
      <c r="AA306" s="207" t="s">
        <v>21</v>
      </c>
      <c r="AB306" s="207" t="s">
        <v>21</v>
      </c>
      <c r="AC306" s="776" t="s">
        <v>21</v>
      </c>
      <c r="AD306" s="208" t="s">
        <v>21</v>
      </c>
      <c r="AE306" s="271" t="s">
        <v>21</v>
      </c>
      <c r="AF306" s="729" t="s">
        <v>21</v>
      </c>
      <c r="AG306" s="221"/>
      <c r="AH306" s="333" t="s">
        <v>181</v>
      </c>
    </row>
    <row r="307" spans="1:38" s="253" customFormat="1" ht="15.75" customHeight="1">
      <c r="A307" s="200"/>
      <c r="B307" s="201"/>
      <c r="C307" s="202" t="s">
        <v>586</v>
      </c>
      <c r="D307" s="203" t="s">
        <v>19</v>
      </c>
      <c r="E307" s="214" t="s">
        <v>20</v>
      </c>
      <c r="F307" s="201">
        <v>38.057300471789702</v>
      </c>
      <c r="G307" s="201">
        <v>23.837036499733799</v>
      </c>
      <c r="H307" s="216" t="s">
        <v>22</v>
      </c>
      <c r="I307" s="207">
        <v>0</v>
      </c>
      <c r="J307" s="240"/>
      <c r="K307" s="207">
        <v>0</v>
      </c>
      <c r="L307" s="201"/>
      <c r="M307" s="201">
        <v>70</v>
      </c>
      <c r="N307" s="219" t="s">
        <v>29</v>
      </c>
      <c r="O307" s="219">
        <v>0</v>
      </c>
      <c r="P307" s="219" t="s">
        <v>21</v>
      </c>
      <c r="Q307" s="219">
        <v>0</v>
      </c>
      <c r="R307" s="219"/>
      <c r="S307" s="219">
        <v>0</v>
      </c>
      <c r="T307" s="219">
        <v>0</v>
      </c>
      <c r="U307" s="201"/>
      <c r="V307" s="201" t="s">
        <v>21</v>
      </c>
      <c r="W307" s="208" t="s">
        <v>21</v>
      </c>
      <c r="X307" s="207" t="s">
        <v>22</v>
      </c>
      <c r="Y307" s="207" t="s">
        <v>22</v>
      </c>
      <c r="Z307" s="772" t="s">
        <v>22</v>
      </c>
      <c r="AA307" s="207" t="s">
        <v>21</v>
      </c>
      <c r="AB307" s="207" t="s">
        <v>21</v>
      </c>
      <c r="AC307" s="776" t="s">
        <v>21</v>
      </c>
      <c r="AD307" s="201" t="s">
        <v>21</v>
      </c>
      <c r="AE307" s="690" t="s">
        <v>21</v>
      </c>
      <c r="AF307" s="729" t="s">
        <v>21</v>
      </c>
      <c r="AG307" s="221"/>
      <c r="AH307" s="333" t="s">
        <v>181</v>
      </c>
      <c r="AI307" s="198"/>
      <c r="AJ307" s="407"/>
      <c r="AK307" s="407"/>
    </row>
    <row r="308" spans="1:38" s="198" customFormat="1">
      <c r="A308" s="210"/>
      <c r="B308" s="211"/>
      <c r="C308" s="238" t="s">
        <v>587</v>
      </c>
      <c r="D308" s="213" t="s">
        <v>19</v>
      </c>
      <c r="E308" s="204" t="s">
        <v>27</v>
      </c>
      <c r="F308" s="198">
        <v>38.057231010761598</v>
      </c>
      <c r="G308" s="198">
        <v>23.8370427589999</v>
      </c>
      <c r="H308" s="216" t="s">
        <v>22</v>
      </c>
      <c r="I308" s="207">
        <v>0</v>
      </c>
      <c r="J308" s="237"/>
      <c r="K308" s="207">
        <v>0</v>
      </c>
      <c r="L308" s="211"/>
      <c r="M308" s="219">
        <v>70</v>
      </c>
      <c r="N308" s="219" t="s">
        <v>29</v>
      </c>
      <c r="O308" s="219">
        <v>0</v>
      </c>
      <c r="P308" s="219" t="s">
        <v>21</v>
      </c>
      <c r="Q308" s="219">
        <v>0</v>
      </c>
      <c r="R308" s="219"/>
      <c r="S308" s="219">
        <v>0</v>
      </c>
      <c r="T308" s="219">
        <v>0</v>
      </c>
      <c r="U308" s="211"/>
      <c r="V308" s="219" t="s">
        <v>21</v>
      </c>
      <c r="W308" s="220" t="s">
        <v>29</v>
      </c>
      <c r="X308" s="219" t="s">
        <v>22</v>
      </c>
      <c r="Y308" s="219" t="s">
        <v>22</v>
      </c>
      <c r="Z308" s="772" t="s">
        <v>22</v>
      </c>
      <c r="AA308" s="207" t="s">
        <v>21</v>
      </c>
      <c r="AB308" s="207" t="s">
        <v>21</v>
      </c>
      <c r="AC308" s="776" t="s">
        <v>21</v>
      </c>
      <c r="AD308" s="219" t="s">
        <v>21</v>
      </c>
      <c r="AE308" s="267" t="s">
        <v>21</v>
      </c>
      <c r="AF308" s="729" t="s">
        <v>21</v>
      </c>
      <c r="AG308" s="221"/>
      <c r="AH308" s="333" t="s">
        <v>181</v>
      </c>
    </row>
    <row r="310" spans="1:38">
      <c r="A310">
        <v>57</v>
      </c>
      <c r="B310" s="589" t="s">
        <v>583</v>
      </c>
    </row>
    <row r="311" spans="1:38">
      <c r="B311" s="589"/>
    </row>
    <row r="312" spans="1:38" s="198" customFormat="1">
      <c r="A312" s="210"/>
      <c r="B312" s="211"/>
      <c r="C312" s="238" t="s">
        <v>591</v>
      </c>
      <c r="D312" s="213" t="s">
        <v>157</v>
      </c>
      <c r="E312" s="214" t="s">
        <v>20</v>
      </c>
      <c r="F312" s="198">
        <v>38.057907983422901</v>
      </c>
      <c r="G312" s="198">
        <v>23.8371594645768</v>
      </c>
      <c r="H312" s="216" t="s">
        <v>22</v>
      </c>
      <c r="I312" s="207">
        <v>0</v>
      </c>
      <c r="J312" s="237"/>
      <c r="K312" s="207">
        <v>0</v>
      </c>
      <c r="L312" s="211"/>
      <c r="M312" s="219">
        <v>70</v>
      </c>
      <c r="N312" s="219" t="s">
        <v>29</v>
      </c>
      <c r="O312" s="219">
        <v>0</v>
      </c>
      <c r="P312" s="219" t="s">
        <v>21</v>
      </c>
      <c r="Q312" s="219">
        <v>0</v>
      </c>
      <c r="R312" s="219"/>
      <c r="S312" s="219">
        <v>0</v>
      </c>
      <c r="T312" s="219">
        <v>0</v>
      </c>
      <c r="U312" s="211"/>
      <c r="V312" s="219" t="s">
        <v>21</v>
      </c>
      <c r="W312" s="220" t="s">
        <v>29</v>
      </c>
      <c r="X312" s="219" t="s">
        <v>22</v>
      </c>
      <c r="Y312" s="219" t="s">
        <v>22</v>
      </c>
      <c r="Z312" s="772" t="s">
        <v>22</v>
      </c>
      <c r="AA312" s="207" t="s">
        <v>21</v>
      </c>
      <c r="AB312" s="207" t="s">
        <v>21</v>
      </c>
      <c r="AC312" s="776" t="s">
        <v>21</v>
      </c>
      <c r="AD312" s="219" t="s">
        <v>21</v>
      </c>
      <c r="AE312" s="267" t="s">
        <v>21</v>
      </c>
      <c r="AF312" s="729" t="s">
        <v>21</v>
      </c>
      <c r="AG312" s="221"/>
      <c r="AH312" s="333" t="s">
        <v>181</v>
      </c>
    </row>
    <row r="313" spans="1:38" s="253" customFormat="1" ht="15.75" customHeight="1">
      <c r="A313" s="200"/>
      <c r="B313" s="201"/>
      <c r="C313" s="202" t="s">
        <v>592</v>
      </c>
      <c r="D313" s="203" t="s">
        <v>19</v>
      </c>
      <c r="E313" s="265" t="s">
        <v>27</v>
      </c>
      <c r="F313" s="201">
        <v>38.057879957183303</v>
      </c>
      <c r="G313" s="201">
        <v>23.837239775521098</v>
      </c>
      <c r="H313" s="216" t="s">
        <v>22</v>
      </c>
      <c r="I313" s="207">
        <v>0</v>
      </c>
      <c r="J313" s="240"/>
      <c r="K313" s="207">
        <v>0</v>
      </c>
      <c r="L313" s="201"/>
      <c r="M313" s="201">
        <v>80</v>
      </c>
      <c r="N313" s="219" t="s">
        <v>29</v>
      </c>
      <c r="O313" s="219">
        <v>0</v>
      </c>
      <c r="P313" s="219" t="s">
        <v>21</v>
      </c>
      <c r="Q313" s="219">
        <v>0</v>
      </c>
      <c r="R313" s="219"/>
      <c r="S313" s="219">
        <v>0</v>
      </c>
      <c r="T313" s="219">
        <v>0</v>
      </c>
      <c r="U313" s="201"/>
      <c r="V313" s="201" t="s">
        <v>21</v>
      </c>
      <c r="W313" s="208" t="s">
        <v>21</v>
      </c>
      <c r="X313" s="207" t="s">
        <v>22</v>
      </c>
      <c r="Y313" s="207" t="s">
        <v>22</v>
      </c>
      <c r="Z313" s="772" t="s">
        <v>22</v>
      </c>
      <c r="AA313" s="207" t="s">
        <v>21</v>
      </c>
      <c r="AB313" s="207" t="s">
        <v>21</v>
      </c>
      <c r="AC313" s="776" t="s">
        <v>21</v>
      </c>
      <c r="AD313" s="201" t="s">
        <v>21</v>
      </c>
      <c r="AE313" s="690" t="s">
        <v>21</v>
      </c>
      <c r="AF313" s="729" t="s">
        <v>21</v>
      </c>
      <c r="AG313" s="221"/>
      <c r="AH313" s="333" t="s">
        <v>181</v>
      </c>
    </row>
    <row r="314" spans="1:38" s="198" customFormat="1" ht="15.75" customHeight="1">
      <c r="A314" s="200"/>
      <c r="B314" s="201"/>
      <c r="C314" s="208" t="s">
        <v>593</v>
      </c>
      <c r="D314" s="222" t="s">
        <v>19</v>
      </c>
      <c r="E314" s="204" t="s">
        <v>27</v>
      </c>
      <c r="F314" s="201">
        <v>38.0577409246578</v>
      </c>
      <c r="G314" s="201">
        <v>23.837216288688399</v>
      </c>
      <c r="H314" s="236" t="s">
        <v>22</v>
      </c>
      <c r="I314" s="207">
        <v>0</v>
      </c>
      <c r="J314" s="206"/>
      <c r="K314" s="207">
        <v>0</v>
      </c>
      <c r="L314" s="201"/>
      <c r="M314" s="207">
        <v>100</v>
      </c>
      <c r="N314" s="208" t="s">
        <v>21</v>
      </c>
      <c r="O314" s="207">
        <v>0</v>
      </c>
      <c r="P314" s="219" t="s">
        <v>21</v>
      </c>
      <c r="Q314" s="207">
        <v>0</v>
      </c>
      <c r="R314" s="201"/>
      <c r="S314" s="207">
        <v>0</v>
      </c>
      <c r="T314" s="207">
        <v>0</v>
      </c>
      <c r="U314" s="201"/>
      <c r="V314" s="208" t="s">
        <v>21</v>
      </c>
      <c r="W314" s="208" t="s">
        <v>21</v>
      </c>
      <c r="X314" s="208" t="s">
        <v>22</v>
      </c>
      <c r="Y314" s="208" t="s">
        <v>22</v>
      </c>
      <c r="Z314" s="772" t="s">
        <v>22</v>
      </c>
      <c r="AA314" s="207" t="s">
        <v>21</v>
      </c>
      <c r="AB314" s="207" t="s">
        <v>21</v>
      </c>
      <c r="AC314" s="776" t="s">
        <v>21</v>
      </c>
      <c r="AD314" s="208" t="s">
        <v>21</v>
      </c>
      <c r="AE314" s="271" t="s">
        <v>21</v>
      </c>
      <c r="AF314" s="729" t="s">
        <v>21</v>
      </c>
      <c r="AG314" s="221"/>
      <c r="AH314" s="333" t="s">
        <v>181</v>
      </c>
    </row>
    <row r="315" spans="1:38" s="198" customFormat="1" ht="15.75" customHeight="1">
      <c r="C315" s="626" t="s">
        <v>594</v>
      </c>
      <c r="D315" s="222" t="s">
        <v>19</v>
      </c>
      <c r="E315" s="214" t="s">
        <v>25</v>
      </c>
      <c r="F315" s="211">
        <v>38.057763814663097</v>
      </c>
      <c r="G315" s="211">
        <v>23.837132611905002</v>
      </c>
      <c r="H315" s="216" t="s">
        <v>22</v>
      </c>
      <c r="I315" s="219">
        <v>0</v>
      </c>
      <c r="J315" s="217"/>
      <c r="K315" s="219">
        <v>0</v>
      </c>
      <c r="L315" s="211"/>
      <c r="M315" s="219">
        <v>100</v>
      </c>
      <c r="N315" s="219" t="s">
        <v>21</v>
      </c>
      <c r="O315" s="219">
        <v>0</v>
      </c>
      <c r="P315" s="219" t="s">
        <v>21</v>
      </c>
      <c r="Q315" s="219">
        <v>0</v>
      </c>
      <c r="R315" s="211"/>
      <c r="S315" s="219">
        <v>0</v>
      </c>
      <c r="T315" s="219">
        <v>0</v>
      </c>
      <c r="U315" s="211"/>
      <c r="V315" s="220" t="s">
        <v>21</v>
      </c>
      <c r="W315" s="219" t="s">
        <v>21</v>
      </c>
      <c r="X315" s="220" t="s">
        <v>22</v>
      </c>
      <c r="Y315" s="220" t="s">
        <v>22</v>
      </c>
      <c r="Z315" s="772" t="s">
        <v>22</v>
      </c>
      <c r="AA315" s="207" t="s">
        <v>21</v>
      </c>
      <c r="AB315" s="207" t="s">
        <v>21</v>
      </c>
      <c r="AC315" s="776" t="s">
        <v>21</v>
      </c>
      <c r="AD315" s="219" t="s">
        <v>21</v>
      </c>
      <c r="AE315" s="267" t="s">
        <v>21</v>
      </c>
      <c r="AF315" s="729" t="s">
        <v>21</v>
      </c>
      <c r="AG315" s="221"/>
      <c r="AH315" s="333" t="s">
        <v>181</v>
      </c>
    </row>
    <row r="316" spans="1:38" s="259" customFormat="1">
      <c r="A316" s="198"/>
      <c r="B316" s="198"/>
      <c r="C316" s="238" t="s">
        <v>595</v>
      </c>
      <c r="D316" s="213" t="s">
        <v>19</v>
      </c>
      <c r="E316" s="527" t="s">
        <v>589</v>
      </c>
      <c r="F316" s="198">
        <v>38.057905083893701</v>
      </c>
      <c r="G316" s="198">
        <v>23.837157316441999</v>
      </c>
      <c r="H316" s="236" t="s">
        <v>22</v>
      </c>
      <c r="I316" s="207">
        <v>0</v>
      </c>
      <c r="J316" s="198"/>
      <c r="K316" s="207">
        <v>0</v>
      </c>
      <c r="L316" s="198"/>
      <c r="M316" s="236">
        <v>95</v>
      </c>
      <c r="N316" s="219" t="s">
        <v>29</v>
      </c>
      <c r="O316" s="219">
        <v>0</v>
      </c>
      <c r="P316" s="219" t="s">
        <v>21</v>
      </c>
      <c r="Q316" s="219">
        <v>0</v>
      </c>
      <c r="R316" s="219"/>
      <c r="S316" s="219">
        <v>0</v>
      </c>
      <c r="T316" s="219">
        <v>0</v>
      </c>
      <c r="U316" s="198"/>
      <c r="V316" s="236" t="s">
        <v>21</v>
      </c>
      <c r="W316" s="220" t="s">
        <v>29</v>
      </c>
      <c r="X316" s="219" t="s">
        <v>21</v>
      </c>
      <c r="Y316" s="219" t="s">
        <v>21</v>
      </c>
      <c r="Z316" s="772" t="s">
        <v>21</v>
      </c>
      <c r="AA316" s="207" t="s">
        <v>21</v>
      </c>
      <c r="AB316" s="207" t="s">
        <v>21</v>
      </c>
      <c r="AC316" s="776" t="s">
        <v>21</v>
      </c>
      <c r="AD316" s="219" t="s">
        <v>29</v>
      </c>
      <c r="AE316" s="267" t="s">
        <v>29</v>
      </c>
      <c r="AF316" s="729" t="s">
        <v>21</v>
      </c>
      <c r="AG316" s="198"/>
      <c r="AH316" s="333" t="s">
        <v>181</v>
      </c>
      <c r="AI316" s="198"/>
    </row>
    <row r="317" spans="1:38" s="259" customFormat="1">
      <c r="A317" s="198"/>
      <c r="B317" s="198"/>
      <c r="C317" s="238" t="s">
        <v>777</v>
      </c>
      <c r="D317" s="213" t="s">
        <v>19</v>
      </c>
      <c r="E317" s="527" t="s">
        <v>589</v>
      </c>
      <c r="F317" s="198">
        <v>38.057798055681303</v>
      </c>
      <c r="G317" s="198">
        <v>23.837256133684999</v>
      </c>
      <c r="H317" s="236" t="s">
        <v>22</v>
      </c>
      <c r="I317" s="207">
        <v>0</v>
      </c>
      <c r="J317" s="198"/>
      <c r="K317" s="207">
        <v>0</v>
      </c>
      <c r="L317" s="198"/>
      <c r="M317" s="201">
        <v>80</v>
      </c>
      <c r="N317" s="219" t="s">
        <v>29</v>
      </c>
      <c r="O317" s="219">
        <v>0</v>
      </c>
      <c r="P317" s="219" t="s">
        <v>21</v>
      </c>
      <c r="Q317" s="219">
        <v>0</v>
      </c>
      <c r="R317" s="219"/>
      <c r="S317" s="219">
        <v>0</v>
      </c>
      <c r="T317" s="219">
        <v>0</v>
      </c>
      <c r="U317" s="201"/>
      <c r="V317" s="201" t="s">
        <v>21</v>
      </c>
      <c r="W317" s="208" t="s">
        <v>21</v>
      </c>
      <c r="X317" s="207" t="s">
        <v>22</v>
      </c>
      <c r="Y317" s="207" t="s">
        <v>22</v>
      </c>
      <c r="Z317" s="772" t="s">
        <v>22</v>
      </c>
      <c r="AA317" s="207" t="s">
        <v>21</v>
      </c>
      <c r="AB317" s="207" t="s">
        <v>21</v>
      </c>
      <c r="AC317" s="776" t="s">
        <v>21</v>
      </c>
      <c r="AD317" s="201" t="s">
        <v>21</v>
      </c>
      <c r="AE317" s="690" t="s">
        <v>21</v>
      </c>
      <c r="AF317" s="729" t="s">
        <v>21</v>
      </c>
      <c r="AG317" s="198"/>
      <c r="AH317" s="333" t="s">
        <v>181</v>
      </c>
      <c r="AI317" s="198"/>
    </row>
    <row r="318" spans="1:38">
      <c r="A318" s="198"/>
      <c r="B318" s="198"/>
      <c r="C318" s="238" t="s">
        <v>778</v>
      </c>
      <c r="D318" s="213" t="s">
        <v>19</v>
      </c>
      <c r="E318" s="538" t="s">
        <v>590</v>
      </c>
      <c r="F318" s="198">
        <v>38.057746531639701</v>
      </c>
      <c r="G318" s="198">
        <v>23.8372285720721</v>
      </c>
      <c r="H318" s="236" t="s">
        <v>22</v>
      </c>
      <c r="I318" s="207">
        <v>0</v>
      </c>
      <c r="J318" s="198"/>
      <c r="K318" s="207">
        <v>0</v>
      </c>
      <c r="L318" s="198"/>
      <c r="M318" s="219">
        <v>80</v>
      </c>
      <c r="N318" s="219" t="s">
        <v>29</v>
      </c>
      <c r="O318" s="219">
        <v>0</v>
      </c>
      <c r="P318" s="219" t="s">
        <v>21</v>
      </c>
      <c r="Q318" s="219">
        <v>0</v>
      </c>
      <c r="R318" s="219"/>
      <c r="S318" s="219">
        <v>0</v>
      </c>
      <c r="T318" s="219">
        <v>0</v>
      </c>
      <c r="U318" s="211"/>
      <c r="V318" s="219" t="s">
        <v>21</v>
      </c>
      <c r="W318" s="220" t="s">
        <v>29</v>
      </c>
      <c r="X318" s="219" t="s">
        <v>21</v>
      </c>
      <c r="Y318" s="219" t="s">
        <v>21</v>
      </c>
      <c r="Z318" s="772" t="s">
        <v>21</v>
      </c>
      <c r="AA318" s="207" t="s">
        <v>21</v>
      </c>
      <c r="AB318" s="207" t="s">
        <v>21</v>
      </c>
      <c r="AC318" s="776" t="s">
        <v>21</v>
      </c>
      <c r="AD318" s="219" t="s">
        <v>21</v>
      </c>
      <c r="AE318" s="267" t="s">
        <v>21</v>
      </c>
      <c r="AF318" s="729" t="s">
        <v>21</v>
      </c>
      <c r="AG318" s="198"/>
      <c r="AH318" s="333" t="s">
        <v>181</v>
      </c>
      <c r="AI318" s="198"/>
      <c r="AJ318" s="407"/>
      <c r="AK318" s="407"/>
      <c r="AL318" s="251"/>
    </row>
    <row r="319" spans="1:38">
      <c r="A319" s="198"/>
      <c r="B319" s="198"/>
      <c r="C319" s="238" t="s">
        <v>779</v>
      </c>
      <c r="D319" s="213" t="s">
        <v>19</v>
      </c>
      <c r="E319" s="538" t="s">
        <v>590</v>
      </c>
      <c r="F319" s="198">
        <v>38.057756047118097</v>
      </c>
      <c r="G319" s="198">
        <v>23.837135805796301</v>
      </c>
      <c r="H319" s="236" t="s">
        <v>22</v>
      </c>
      <c r="I319" s="207">
        <v>0</v>
      </c>
      <c r="J319" s="198"/>
      <c r="K319" s="207">
        <v>0</v>
      </c>
      <c r="L319" s="198"/>
      <c r="M319" s="236">
        <v>100</v>
      </c>
      <c r="N319" s="219" t="s">
        <v>29</v>
      </c>
      <c r="O319" s="219">
        <v>0</v>
      </c>
      <c r="P319" s="219" t="s">
        <v>21</v>
      </c>
      <c r="Q319" s="219">
        <v>0</v>
      </c>
      <c r="R319" s="219"/>
      <c r="S319" s="219">
        <v>0</v>
      </c>
      <c r="T319" s="219">
        <v>0</v>
      </c>
      <c r="U319" s="252"/>
      <c r="V319" s="246" t="s">
        <v>21</v>
      </c>
      <c r="W319" s="220" t="s">
        <v>29</v>
      </c>
      <c r="X319" s="219" t="s">
        <v>22</v>
      </c>
      <c r="Y319" s="219" t="s">
        <v>22</v>
      </c>
      <c r="Z319" s="772" t="s">
        <v>22</v>
      </c>
      <c r="AA319" s="207" t="s">
        <v>21</v>
      </c>
      <c r="AB319" s="207" t="s">
        <v>21</v>
      </c>
      <c r="AC319" s="776" t="s">
        <v>21</v>
      </c>
      <c r="AD319" s="219" t="s">
        <v>29</v>
      </c>
      <c r="AE319" s="267" t="s">
        <v>29</v>
      </c>
      <c r="AF319" s="729" t="s">
        <v>21</v>
      </c>
      <c r="AG319" s="198"/>
      <c r="AH319" s="333" t="s">
        <v>181</v>
      </c>
      <c r="AI319" s="198"/>
      <c r="AJ319" s="407"/>
      <c r="AK319" s="407"/>
      <c r="AL319" s="251"/>
    </row>
    <row r="321" spans="1:38">
      <c r="A321">
        <v>58</v>
      </c>
      <c r="B321" s="589" t="s">
        <v>588</v>
      </c>
    </row>
    <row r="322" spans="1:38" s="253" customFormat="1" ht="15.75" customHeight="1">
      <c r="A322" s="200"/>
      <c r="B322" s="201"/>
      <c r="C322" s="202" t="s">
        <v>600</v>
      </c>
      <c r="D322" s="203" t="s">
        <v>19</v>
      </c>
      <c r="E322" s="214" t="s">
        <v>20</v>
      </c>
      <c r="F322" s="201">
        <v>38.057943861420597</v>
      </c>
      <c r="G322" s="201">
        <v>23.836793062089701</v>
      </c>
      <c r="H322" s="216" t="s">
        <v>22</v>
      </c>
      <c r="I322" s="207">
        <v>0</v>
      </c>
      <c r="J322" s="240"/>
      <c r="K322" s="207">
        <v>0</v>
      </c>
      <c r="L322" s="201"/>
      <c r="M322" s="201">
        <v>100</v>
      </c>
      <c r="N322" s="219" t="s">
        <v>29</v>
      </c>
      <c r="O322" s="219">
        <v>0</v>
      </c>
      <c r="P322" s="219" t="s">
        <v>21</v>
      </c>
      <c r="Q322" s="219">
        <v>0</v>
      </c>
      <c r="R322" s="219"/>
      <c r="S322" s="219">
        <v>0</v>
      </c>
      <c r="T322" s="219">
        <v>0</v>
      </c>
      <c r="U322" s="201"/>
      <c r="V322" s="201" t="s">
        <v>21</v>
      </c>
      <c r="W322" s="208" t="s">
        <v>21</v>
      </c>
      <c r="X322" s="207" t="s">
        <v>22</v>
      </c>
      <c r="Y322" s="207" t="s">
        <v>22</v>
      </c>
      <c r="Z322" s="772" t="s">
        <v>22</v>
      </c>
      <c r="AA322" s="207" t="s">
        <v>21</v>
      </c>
      <c r="AB322" s="207" t="s">
        <v>21</v>
      </c>
      <c r="AC322" s="776" t="s">
        <v>21</v>
      </c>
      <c r="AD322" s="201" t="s">
        <v>21</v>
      </c>
      <c r="AE322" s="690" t="s">
        <v>21</v>
      </c>
      <c r="AF322" s="729" t="s">
        <v>21</v>
      </c>
      <c r="AG322" s="221"/>
      <c r="AH322" s="333" t="s">
        <v>181</v>
      </c>
    </row>
    <row r="323" spans="1:38" s="253" customFormat="1" ht="15.75" customHeight="1">
      <c r="A323" s="200"/>
      <c r="B323" s="201"/>
      <c r="C323" s="202" t="s">
        <v>601</v>
      </c>
      <c r="D323" s="203" t="s">
        <v>19</v>
      </c>
      <c r="E323" s="527" t="s">
        <v>589</v>
      </c>
      <c r="F323" s="201">
        <v>38.057924835258603</v>
      </c>
      <c r="G323" s="201">
        <v>23.836888273597499</v>
      </c>
      <c r="H323" s="216" t="s">
        <v>22</v>
      </c>
      <c r="I323" s="207">
        <v>0</v>
      </c>
      <c r="J323" s="240"/>
      <c r="K323" s="207">
        <v>0</v>
      </c>
      <c r="L323" s="201"/>
      <c r="M323" s="201">
        <v>80</v>
      </c>
      <c r="N323" s="219" t="s">
        <v>29</v>
      </c>
      <c r="O323" s="219">
        <v>0</v>
      </c>
      <c r="P323" s="219" t="s">
        <v>21</v>
      </c>
      <c r="Q323" s="219">
        <v>0</v>
      </c>
      <c r="R323" s="219"/>
      <c r="S323" s="219">
        <v>0</v>
      </c>
      <c r="T323" s="219">
        <v>0</v>
      </c>
      <c r="U323" s="201"/>
      <c r="V323" s="201" t="s">
        <v>21</v>
      </c>
      <c r="W323" s="208" t="s">
        <v>21</v>
      </c>
      <c r="X323" s="207" t="s">
        <v>22</v>
      </c>
      <c r="Y323" s="207" t="s">
        <v>22</v>
      </c>
      <c r="Z323" s="772" t="s">
        <v>22</v>
      </c>
      <c r="AA323" s="207" t="s">
        <v>21</v>
      </c>
      <c r="AB323" s="207" t="s">
        <v>21</v>
      </c>
      <c r="AC323" s="776" t="s">
        <v>21</v>
      </c>
      <c r="AD323" s="201" t="s">
        <v>21</v>
      </c>
      <c r="AE323" s="690" t="s">
        <v>21</v>
      </c>
      <c r="AF323" s="729" t="s">
        <v>21</v>
      </c>
      <c r="AG323" s="221"/>
      <c r="AH323" s="556" t="s">
        <v>292</v>
      </c>
      <c r="AI323" s="198" t="s">
        <v>182</v>
      </c>
    </row>
    <row r="324" spans="1:38">
      <c r="A324" s="257"/>
      <c r="B324" s="252"/>
      <c r="C324" s="536" t="s">
        <v>602</v>
      </c>
      <c r="D324" s="258" t="s">
        <v>19</v>
      </c>
      <c r="E324" s="527" t="s">
        <v>589</v>
      </c>
      <c r="F324" s="252">
        <v>38.057904459777497</v>
      </c>
      <c r="G324" s="252">
        <v>23.836989557417599</v>
      </c>
      <c r="H324" s="246" t="s">
        <v>22</v>
      </c>
      <c r="I324" s="207">
        <v>0</v>
      </c>
      <c r="J324" s="252"/>
      <c r="K324" s="207">
        <v>0</v>
      </c>
      <c r="L324" s="252"/>
      <c r="M324" s="246">
        <v>80</v>
      </c>
      <c r="N324" s="219" t="s">
        <v>29</v>
      </c>
      <c r="O324" s="219">
        <v>0</v>
      </c>
      <c r="P324" s="219" t="s">
        <v>21</v>
      </c>
      <c r="Q324" s="219">
        <v>0</v>
      </c>
      <c r="R324" s="219"/>
      <c r="S324" s="219">
        <v>0</v>
      </c>
      <c r="T324" s="219">
        <v>0</v>
      </c>
      <c r="U324" s="252"/>
      <c r="V324" s="246" t="s">
        <v>21</v>
      </c>
      <c r="W324" s="220" t="s">
        <v>29</v>
      </c>
      <c r="X324" s="219" t="s">
        <v>22</v>
      </c>
      <c r="Y324" s="219" t="s">
        <v>22</v>
      </c>
      <c r="Z324" s="772" t="s">
        <v>22</v>
      </c>
      <c r="AA324" s="207" t="s">
        <v>21</v>
      </c>
      <c r="AB324" s="207" t="s">
        <v>21</v>
      </c>
      <c r="AC324" s="776" t="s">
        <v>21</v>
      </c>
      <c r="AD324" s="219" t="s">
        <v>29</v>
      </c>
      <c r="AE324" s="267" t="s">
        <v>29</v>
      </c>
      <c r="AF324" s="729" t="s">
        <v>21</v>
      </c>
      <c r="AG324" s="198"/>
      <c r="AH324" s="333" t="s">
        <v>181</v>
      </c>
      <c r="AI324" s="198"/>
      <c r="AJ324" s="436"/>
      <c r="AK324" s="436"/>
      <c r="AL324" s="251"/>
    </row>
    <row r="325" spans="1:38" s="259" customFormat="1">
      <c r="A325" s="198"/>
      <c r="B325" s="198"/>
      <c r="C325" s="238" t="s">
        <v>603</v>
      </c>
      <c r="D325" s="213" t="s">
        <v>19</v>
      </c>
      <c r="E325" s="527" t="s">
        <v>589</v>
      </c>
      <c r="F325" s="198">
        <v>38.057925828100799</v>
      </c>
      <c r="G325" s="198">
        <v>23.837075755128499</v>
      </c>
      <c r="H325" s="236" t="s">
        <v>22</v>
      </c>
      <c r="I325" s="207">
        <v>0</v>
      </c>
      <c r="J325" s="198"/>
      <c r="K325" s="207">
        <v>0</v>
      </c>
      <c r="L325" s="198"/>
      <c r="M325" s="201">
        <v>80</v>
      </c>
      <c r="N325" s="219" t="s">
        <v>29</v>
      </c>
      <c r="O325" s="219">
        <v>0</v>
      </c>
      <c r="P325" s="219" t="s">
        <v>21</v>
      </c>
      <c r="Q325" s="219">
        <v>0</v>
      </c>
      <c r="R325" s="219"/>
      <c r="S325" s="219">
        <v>0</v>
      </c>
      <c r="T325" s="219">
        <v>0</v>
      </c>
      <c r="U325" s="201"/>
      <c r="V325" s="201" t="s">
        <v>21</v>
      </c>
      <c r="W325" s="208" t="s">
        <v>21</v>
      </c>
      <c r="X325" s="207" t="s">
        <v>22</v>
      </c>
      <c r="Y325" s="207" t="s">
        <v>22</v>
      </c>
      <c r="Z325" s="772" t="s">
        <v>22</v>
      </c>
      <c r="AA325" s="207" t="s">
        <v>21</v>
      </c>
      <c r="AB325" s="207" t="s">
        <v>21</v>
      </c>
      <c r="AC325" s="776" t="s">
        <v>21</v>
      </c>
      <c r="AD325" s="201" t="s">
        <v>21</v>
      </c>
      <c r="AE325" s="690" t="s">
        <v>21</v>
      </c>
      <c r="AF325" s="729" t="s">
        <v>21</v>
      </c>
      <c r="AG325" s="198"/>
      <c r="AH325" s="333" t="s">
        <v>181</v>
      </c>
      <c r="AI325" s="198"/>
    </row>
    <row r="327" spans="1:38">
      <c r="A327">
        <v>59</v>
      </c>
      <c r="B327" s="589" t="s">
        <v>597</v>
      </c>
    </row>
    <row r="328" spans="1:38" s="252" customFormat="1">
      <c r="A328" s="210"/>
      <c r="B328" s="211"/>
      <c r="C328" s="212" t="s">
        <v>604</v>
      </c>
      <c r="D328" s="213" t="s">
        <v>19</v>
      </c>
      <c r="E328" s="527" t="s">
        <v>598</v>
      </c>
      <c r="F328" s="211">
        <v>38.056459362875401</v>
      </c>
      <c r="G328" s="211">
        <v>23.8362620021732</v>
      </c>
      <c r="H328" s="216" t="s">
        <v>22</v>
      </c>
      <c r="I328" s="219">
        <v>3</v>
      </c>
      <c r="J328" s="237"/>
      <c r="K328" s="219">
        <v>0</v>
      </c>
      <c r="L328" s="211"/>
      <c r="M328" s="219">
        <v>130</v>
      </c>
      <c r="N328" s="219" t="s">
        <v>29</v>
      </c>
      <c r="O328" s="219">
        <v>0</v>
      </c>
      <c r="P328" s="219" t="s">
        <v>21</v>
      </c>
      <c r="Q328" s="219">
        <v>0</v>
      </c>
      <c r="R328" s="219"/>
      <c r="S328" s="219">
        <v>0</v>
      </c>
      <c r="T328" s="219">
        <v>0</v>
      </c>
      <c r="U328" s="211"/>
      <c r="V328" s="220" t="s">
        <v>21</v>
      </c>
      <c r="W328" s="220" t="s">
        <v>21</v>
      </c>
      <c r="X328" s="220" t="s">
        <v>22</v>
      </c>
      <c r="Y328" s="220" t="s">
        <v>22</v>
      </c>
      <c r="Z328" s="772" t="s">
        <v>22</v>
      </c>
      <c r="AA328" s="207" t="s">
        <v>21</v>
      </c>
      <c r="AB328" s="207" t="s">
        <v>21</v>
      </c>
      <c r="AC328" s="776" t="s">
        <v>21</v>
      </c>
      <c r="AD328" s="219" t="s">
        <v>29</v>
      </c>
      <c r="AE328" s="267" t="s">
        <v>29</v>
      </c>
      <c r="AF328" s="729" t="s">
        <v>21</v>
      </c>
      <c r="AG328" s="221"/>
      <c r="AH328" s="556" t="s">
        <v>292</v>
      </c>
      <c r="AI328" s="198" t="s">
        <v>182</v>
      </c>
      <c r="AJ328" s="407"/>
      <c r="AK328" s="407"/>
    </row>
    <row r="329" spans="1:38" s="198" customFormat="1" ht="15.75" customHeight="1">
      <c r="A329" s="200"/>
      <c r="B329" s="201"/>
      <c r="C329" s="229" t="s">
        <v>605</v>
      </c>
      <c r="D329" s="203" t="s">
        <v>19</v>
      </c>
      <c r="E329" s="538" t="s">
        <v>599</v>
      </c>
      <c r="F329" s="201">
        <v>38.056407502984001</v>
      </c>
      <c r="G329" s="201">
        <v>23.8362560041022</v>
      </c>
      <c r="H329" s="216" t="s">
        <v>22</v>
      </c>
      <c r="I329" s="207">
        <v>3</v>
      </c>
      <c r="J329" s="240"/>
      <c r="K329" s="207">
        <v>0</v>
      </c>
      <c r="L329" s="201"/>
      <c r="M329" s="207">
        <v>115</v>
      </c>
      <c r="N329" s="208" t="s">
        <v>21</v>
      </c>
      <c r="O329" s="207">
        <v>0</v>
      </c>
      <c r="P329" s="219" t="s">
        <v>21</v>
      </c>
      <c r="Q329" s="207">
        <v>0</v>
      </c>
      <c r="R329" s="201"/>
      <c r="S329" s="219">
        <v>0</v>
      </c>
      <c r="T329" s="219">
        <v>0</v>
      </c>
      <c r="U329" s="201"/>
      <c r="V329" s="208" t="s">
        <v>21</v>
      </c>
      <c r="W329" s="208" t="s">
        <v>22</v>
      </c>
      <c r="X329" s="208" t="s">
        <v>22</v>
      </c>
      <c r="Y329" s="208" t="s">
        <v>22</v>
      </c>
      <c r="Z329" s="772" t="s">
        <v>22</v>
      </c>
      <c r="AA329" s="207" t="s">
        <v>21</v>
      </c>
      <c r="AB329" s="207" t="s">
        <v>21</v>
      </c>
      <c r="AC329" s="776" t="s">
        <v>21</v>
      </c>
      <c r="AD329" s="208" t="s">
        <v>21</v>
      </c>
      <c r="AE329" s="271" t="s">
        <v>21</v>
      </c>
      <c r="AF329" s="729" t="s">
        <v>21</v>
      </c>
      <c r="AG329" s="221"/>
      <c r="AH329" s="556" t="s">
        <v>292</v>
      </c>
      <c r="AI329" s="198" t="s">
        <v>182</v>
      </c>
    </row>
    <row r="330" spans="1:38" s="198" customFormat="1">
      <c r="A330" s="210"/>
      <c r="B330" s="211"/>
      <c r="C330" s="212" t="s">
        <v>606</v>
      </c>
      <c r="D330" s="213" t="s">
        <v>19</v>
      </c>
      <c r="E330" s="527" t="s">
        <v>576</v>
      </c>
      <c r="F330" s="215">
        <v>38.056468497296798</v>
      </c>
      <c r="G330" s="215">
        <v>23.836532107961901</v>
      </c>
      <c r="H330" s="216" t="s">
        <v>21</v>
      </c>
      <c r="I330" s="207">
        <v>2</v>
      </c>
      <c r="J330" s="237"/>
      <c r="K330" s="207">
        <v>0</v>
      </c>
      <c r="L330" s="211"/>
      <c r="M330" s="219">
        <v>0</v>
      </c>
      <c r="N330" s="219" t="s">
        <v>29</v>
      </c>
      <c r="O330" s="219">
        <v>0</v>
      </c>
      <c r="P330" s="219" t="s">
        <v>21</v>
      </c>
      <c r="Q330" s="219">
        <v>0</v>
      </c>
      <c r="R330" s="219"/>
      <c r="S330" s="219">
        <v>0</v>
      </c>
      <c r="T330" s="219">
        <v>0</v>
      </c>
      <c r="U330" s="211"/>
      <c r="V330" s="219" t="s">
        <v>21</v>
      </c>
      <c r="W330" s="220" t="s">
        <v>29</v>
      </c>
      <c r="X330" s="219" t="s">
        <v>22</v>
      </c>
      <c r="Y330" s="219" t="s">
        <v>22</v>
      </c>
      <c r="Z330" s="772" t="s">
        <v>22</v>
      </c>
      <c r="AA330" s="207" t="s">
        <v>21</v>
      </c>
      <c r="AB330" s="207" t="s">
        <v>21</v>
      </c>
      <c r="AC330" s="776" t="s">
        <v>21</v>
      </c>
      <c r="AD330" s="219" t="s">
        <v>21</v>
      </c>
      <c r="AE330" s="267" t="s">
        <v>21</v>
      </c>
      <c r="AF330" s="729" t="s">
        <v>21</v>
      </c>
      <c r="AG330" s="221"/>
      <c r="AH330" s="333" t="s">
        <v>181</v>
      </c>
    </row>
    <row r="331" spans="1:38" s="198" customFormat="1" ht="15.75" customHeight="1">
      <c r="A331" s="200"/>
      <c r="B331" s="201"/>
      <c r="C331" s="229" t="s">
        <v>780</v>
      </c>
      <c r="D331" s="203" t="s">
        <v>19</v>
      </c>
      <c r="E331" s="538" t="s">
        <v>577</v>
      </c>
      <c r="F331" s="201">
        <v>38.056412001783499</v>
      </c>
      <c r="G331" s="201">
        <v>23.836445606721199</v>
      </c>
      <c r="H331" s="216" t="s">
        <v>22</v>
      </c>
      <c r="I331" s="207">
        <v>2</v>
      </c>
      <c r="J331" s="240"/>
      <c r="K331" s="207">
        <v>0</v>
      </c>
      <c r="L331" s="201"/>
      <c r="M331" s="201">
        <v>40</v>
      </c>
      <c r="N331" s="219" t="s">
        <v>29</v>
      </c>
      <c r="O331" s="219">
        <v>0</v>
      </c>
      <c r="P331" s="219" t="s">
        <v>21</v>
      </c>
      <c r="Q331" s="219">
        <v>0</v>
      </c>
      <c r="R331" s="219"/>
      <c r="S331" s="219">
        <v>0</v>
      </c>
      <c r="T331" s="219">
        <v>0</v>
      </c>
      <c r="U331" s="201"/>
      <c r="V331" s="201" t="s">
        <v>21</v>
      </c>
      <c r="W331" s="208" t="s">
        <v>21</v>
      </c>
      <c r="X331" s="207" t="s">
        <v>22</v>
      </c>
      <c r="Y331" s="207" t="s">
        <v>22</v>
      </c>
      <c r="Z331" s="772" t="s">
        <v>22</v>
      </c>
      <c r="AA331" s="207" t="s">
        <v>21</v>
      </c>
      <c r="AB331" s="207" t="s">
        <v>21</v>
      </c>
      <c r="AC331" s="776" t="s">
        <v>21</v>
      </c>
      <c r="AD331" s="201" t="s">
        <v>21</v>
      </c>
      <c r="AE331" s="690" t="s">
        <v>21</v>
      </c>
      <c r="AF331" s="729" t="s">
        <v>21</v>
      </c>
      <c r="AG331" s="221"/>
      <c r="AH331" s="333" t="s">
        <v>181</v>
      </c>
    </row>
    <row r="333" spans="1:38">
      <c r="A333">
        <v>60</v>
      </c>
      <c r="B333" s="589" t="s">
        <v>596</v>
      </c>
    </row>
    <row r="334" spans="1:38">
      <c r="A334" s="210"/>
      <c r="B334" s="198"/>
      <c r="C334" s="238" t="s">
        <v>610</v>
      </c>
      <c r="D334" s="213" t="s">
        <v>157</v>
      </c>
      <c r="E334" s="214" t="s">
        <v>20</v>
      </c>
      <c r="F334" s="252">
        <v>38.057937707355997</v>
      </c>
      <c r="G334" s="252">
        <v>23.836139212909401</v>
      </c>
      <c r="H334" s="278" t="s">
        <v>22</v>
      </c>
      <c r="I334" s="279">
        <v>0</v>
      </c>
      <c r="J334" s="252"/>
      <c r="K334" s="279">
        <v>0</v>
      </c>
      <c r="L334" s="252"/>
      <c r="M334" s="219">
        <v>80</v>
      </c>
      <c r="N334" s="243" t="s">
        <v>29</v>
      </c>
      <c r="O334" s="243">
        <v>0</v>
      </c>
      <c r="P334" s="219" t="s">
        <v>21</v>
      </c>
      <c r="Q334" s="243">
        <v>0</v>
      </c>
      <c r="R334" s="243"/>
      <c r="S334" s="243">
        <v>0</v>
      </c>
      <c r="T334" s="243">
        <v>0</v>
      </c>
      <c r="U334" s="252"/>
      <c r="V334" s="219" t="s">
        <v>21</v>
      </c>
      <c r="W334" s="244" t="s">
        <v>29</v>
      </c>
      <c r="X334" s="219" t="s">
        <v>22</v>
      </c>
      <c r="Y334" s="219" t="s">
        <v>22</v>
      </c>
      <c r="Z334" s="772" t="s">
        <v>22</v>
      </c>
      <c r="AA334" s="207" t="s">
        <v>21</v>
      </c>
      <c r="AB334" s="207" t="s">
        <v>21</v>
      </c>
      <c r="AC334" s="776" t="s">
        <v>21</v>
      </c>
      <c r="AD334" s="219" t="s">
        <v>21</v>
      </c>
      <c r="AE334" s="267" t="s">
        <v>21</v>
      </c>
      <c r="AF334" s="729" t="s">
        <v>21</v>
      </c>
      <c r="AG334" s="198"/>
      <c r="AH334" s="333" t="s">
        <v>181</v>
      </c>
      <c r="AI334" s="199"/>
      <c r="AJ334" s="436"/>
      <c r="AK334" s="436"/>
      <c r="AL334" s="251"/>
    </row>
    <row r="335" spans="1:38">
      <c r="A335" s="210"/>
      <c r="B335" s="198"/>
      <c r="C335" s="238" t="s">
        <v>611</v>
      </c>
      <c r="D335" s="222" t="s">
        <v>607</v>
      </c>
      <c r="E335" s="214" t="s">
        <v>20</v>
      </c>
      <c r="F335" s="198">
        <v>38.0581033685054</v>
      </c>
      <c r="G335" s="198">
        <v>23.836057566958001</v>
      </c>
      <c r="H335" s="278" t="s">
        <v>22</v>
      </c>
      <c r="I335" s="207">
        <v>0</v>
      </c>
      <c r="J335" s="252"/>
      <c r="K335" s="207">
        <v>0</v>
      </c>
      <c r="L335" s="252"/>
      <c r="M335" s="236">
        <v>60</v>
      </c>
      <c r="N335" s="219" t="s">
        <v>29</v>
      </c>
      <c r="O335" s="219">
        <v>0</v>
      </c>
      <c r="P335" s="219" t="s">
        <v>21</v>
      </c>
      <c r="Q335" s="219">
        <v>0</v>
      </c>
      <c r="R335" s="219"/>
      <c r="S335" s="219">
        <v>0</v>
      </c>
      <c r="T335" s="219">
        <v>0</v>
      </c>
      <c r="U335" s="252"/>
      <c r="V335" s="236" t="s">
        <v>21</v>
      </c>
      <c r="W335" s="220" t="s">
        <v>29</v>
      </c>
      <c r="X335" s="219" t="s">
        <v>22</v>
      </c>
      <c r="Y335" s="219" t="s">
        <v>22</v>
      </c>
      <c r="Z335" s="772" t="s">
        <v>22</v>
      </c>
      <c r="AA335" s="207" t="s">
        <v>21</v>
      </c>
      <c r="AB335" s="207" t="s">
        <v>21</v>
      </c>
      <c r="AC335" s="776" t="s">
        <v>21</v>
      </c>
      <c r="AD335" s="219" t="s">
        <v>29</v>
      </c>
      <c r="AE335" s="267" t="s">
        <v>29</v>
      </c>
      <c r="AF335" s="729" t="s">
        <v>21</v>
      </c>
      <c r="AG335" s="198"/>
      <c r="AH335" s="333" t="s">
        <v>181</v>
      </c>
      <c r="AI335" s="199"/>
      <c r="AJ335" s="436"/>
      <c r="AK335" s="436"/>
      <c r="AL335" s="251"/>
    </row>
    <row r="336" spans="1:38" s="198" customFormat="1">
      <c r="A336" s="210"/>
      <c r="B336" s="211"/>
      <c r="C336" s="238" t="s">
        <v>612</v>
      </c>
      <c r="D336" s="222" t="s">
        <v>608</v>
      </c>
      <c r="E336" s="204" t="s">
        <v>27</v>
      </c>
      <c r="F336" s="198">
        <v>38.057998177757099</v>
      </c>
      <c r="G336" s="198">
        <v>23.836182979206299</v>
      </c>
      <c r="H336" s="278" t="s">
        <v>22</v>
      </c>
      <c r="I336" s="207">
        <v>0</v>
      </c>
      <c r="J336" s="237"/>
      <c r="K336" s="207">
        <v>0</v>
      </c>
      <c r="L336" s="211"/>
      <c r="M336" s="219">
        <v>80</v>
      </c>
      <c r="N336" s="219" t="s">
        <v>29</v>
      </c>
      <c r="O336" s="219">
        <v>0</v>
      </c>
      <c r="P336" s="219" t="s">
        <v>21</v>
      </c>
      <c r="Q336" s="219">
        <v>0</v>
      </c>
      <c r="R336" s="219"/>
      <c r="S336" s="219">
        <v>0</v>
      </c>
      <c r="T336" s="219">
        <v>0</v>
      </c>
      <c r="U336" s="211"/>
      <c r="V336" s="219" t="s">
        <v>21</v>
      </c>
      <c r="W336" s="220" t="s">
        <v>29</v>
      </c>
      <c r="X336" s="219" t="s">
        <v>22</v>
      </c>
      <c r="Y336" s="219" t="s">
        <v>22</v>
      </c>
      <c r="Z336" s="772" t="s">
        <v>22</v>
      </c>
      <c r="AA336" s="207" t="s">
        <v>21</v>
      </c>
      <c r="AB336" s="207" t="s">
        <v>21</v>
      </c>
      <c r="AC336" s="776" t="s">
        <v>21</v>
      </c>
      <c r="AD336" s="219" t="s">
        <v>21</v>
      </c>
      <c r="AE336" s="267" t="s">
        <v>21</v>
      </c>
      <c r="AF336" s="729" t="s">
        <v>21</v>
      </c>
      <c r="AG336" s="221"/>
      <c r="AH336" s="333" t="s">
        <v>181</v>
      </c>
      <c r="AJ336" s="407"/>
      <c r="AK336" s="407"/>
    </row>
    <row r="338" spans="1:38">
      <c r="A338">
        <v>61</v>
      </c>
      <c r="B338" s="589" t="s">
        <v>609</v>
      </c>
    </row>
    <row r="339" spans="1:38" s="198" customFormat="1">
      <c r="A339" s="210"/>
      <c r="B339" s="211"/>
      <c r="C339" s="238" t="s">
        <v>781</v>
      </c>
      <c r="D339" s="213" t="s">
        <v>132</v>
      </c>
      <c r="E339" s="214" t="s">
        <v>25</v>
      </c>
      <c r="F339" s="198">
        <v>38.051975726641501</v>
      </c>
      <c r="G339" s="198">
        <v>23.8370614293069</v>
      </c>
      <c r="H339" s="278" t="s">
        <v>22</v>
      </c>
      <c r="I339" s="219">
        <v>0</v>
      </c>
      <c r="J339" s="217"/>
      <c r="K339" s="219">
        <v>0</v>
      </c>
      <c r="L339" s="211"/>
      <c r="M339" s="219">
        <v>50</v>
      </c>
      <c r="N339" s="220" t="s">
        <v>21</v>
      </c>
      <c r="O339" s="219">
        <v>0</v>
      </c>
      <c r="P339" s="219" t="s">
        <v>21</v>
      </c>
      <c r="Q339" s="219">
        <v>0</v>
      </c>
      <c r="R339" s="211"/>
      <c r="S339" s="219">
        <v>0</v>
      </c>
      <c r="T339" s="219">
        <v>0</v>
      </c>
      <c r="U339" s="211"/>
      <c r="V339" s="220" t="s">
        <v>29</v>
      </c>
      <c r="W339" s="219" t="s">
        <v>29</v>
      </c>
      <c r="X339" s="219" t="s">
        <v>21</v>
      </c>
      <c r="Y339" s="219" t="s">
        <v>21</v>
      </c>
      <c r="Z339" s="772" t="s">
        <v>21</v>
      </c>
      <c r="AA339" s="207" t="s">
        <v>21</v>
      </c>
      <c r="AB339" s="207" t="s">
        <v>21</v>
      </c>
      <c r="AC339" s="776" t="s">
        <v>21</v>
      </c>
      <c r="AD339" s="220" t="s">
        <v>21</v>
      </c>
      <c r="AE339" s="267" t="s">
        <v>21</v>
      </c>
      <c r="AF339" s="729" t="s">
        <v>21</v>
      </c>
      <c r="AG339" s="221"/>
      <c r="AH339" s="333" t="s">
        <v>181</v>
      </c>
    </row>
    <row r="340" spans="1:38">
      <c r="A340" s="4"/>
      <c r="B340" s="10"/>
      <c r="C340" s="28" t="s">
        <v>782</v>
      </c>
      <c r="D340" s="17" t="s">
        <v>19</v>
      </c>
      <c r="E340" s="324" t="s">
        <v>20</v>
      </c>
      <c r="F340" s="198">
        <v>38.051947220000002</v>
      </c>
      <c r="G340" s="199">
        <v>23.83710833</v>
      </c>
      <c r="H340" s="278" t="s">
        <v>22</v>
      </c>
      <c r="I340" s="10">
        <v>2</v>
      </c>
      <c r="J340" s="10"/>
      <c r="K340" s="10">
        <v>1</v>
      </c>
      <c r="L340" s="10"/>
      <c r="M340" s="10">
        <v>140</v>
      </c>
      <c r="N340" s="28" t="s">
        <v>21</v>
      </c>
      <c r="O340" s="10">
        <v>0</v>
      </c>
      <c r="P340" s="219" t="s">
        <v>21</v>
      </c>
      <c r="Q340" s="10">
        <v>0</v>
      </c>
      <c r="R340" s="10"/>
      <c r="S340" s="13">
        <v>0</v>
      </c>
      <c r="T340" s="10">
        <v>0</v>
      </c>
      <c r="U340" s="10"/>
      <c r="V340" s="10" t="s">
        <v>21</v>
      </c>
      <c r="W340" s="10" t="s">
        <v>21</v>
      </c>
      <c r="X340" s="10" t="s">
        <v>22</v>
      </c>
      <c r="Y340" s="10" t="s">
        <v>22</v>
      </c>
      <c r="Z340" s="772" t="s">
        <v>22</v>
      </c>
      <c r="AA340" s="207" t="s">
        <v>21</v>
      </c>
      <c r="AB340" s="207" t="s">
        <v>21</v>
      </c>
      <c r="AC340" s="776" t="s">
        <v>21</v>
      </c>
      <c r="AD340" s="28" t="s">
        <v>22</v>
      </c>
      <c r="AE340" s="12" t="s">
        <v>21</v>
      </c>
      <c r="AF340" s="729" t="s">
        <v>22</v>
      </c>
      <c r="AG340" s="228"/>
      <c r="AH340" s="333" t="s">
        <v>181</v>
      </c>
      <c r="AI340" s="198"/>
      <c r="AJ340" s="407"/>
      <c r="AK340" s="407"/>
      <c r="AL340" s="236" t="s">
        <v>21</v>
      </c>
    </row>
    <row r="341" spans="1:38">
      <c r="A341" s="4"/>
      <c r="B341" s="10"/>
      <c r="C341" s="28" t="s">
        <v>783</v>
      </c>
      <c r="D341" s="17" t="s">
        <v>19</v>
      </c>
      <c r="E341" s="321" t="s">
        <v>28</v>
      </c>
      <c r="F341" s="198">
        <v>38.051947220000002</v>
      </c>
      <c r="G341" s="199">
        <v>23.83710833</v>
      </c>
      <c r="H341" s="322" t="s">
        <v>22</v>
      </c>
      <c r="I341" s="10">
        <v>2</v>
      </c>
      <c r="J341" s="10"/>
      <c r="K341" s="10">
        <v>1</v>
      </c>
      <c r="L341" s="10"/>
      <c r="M341" s="10">
        <v>120</v>
      </c>
      <c r="N341" s="28" t="s">
        <v>21</v>
      </c>
      <c r="O341" s="10">
        <v>0</v>
      </c>
      <c r="P341" s="219" t="s">
        <v>21</v>
      </c>
      <c r="Q341" s="10">
        <v>0</v>
      </c>
      <c r="R341" s="10"/>
      <c r="S341" s="13">
        <v>0</v>
      </c>
      <c r="T341" s="10">
        <v>0</v>
      </c>
      <c r="U341" s="10"/>
      <c r="V341" s="10" t="s">
        <v>21</v>
      </c>
      <c r="W341" s="10" t="s">
        <v>21</v>
      </c>
      <c r="X341" s="10" t="s">
        <v>22</v>
      </c>
      <c r="Y341" s="10" t="s">
        <v>22</v>
      </c>
      <c r="Z341" s="772" t="s">
        <v>22</v>
      </c>
      <c r="AA341" s="207" t="s">
        <v>21</v>
      </c>
      <c r="AB341" s="207" t="s">
        <v>21</v>
      </c>
      <c r="AC341" s="776" t="s">
        <v>21</v>
      </c>
      <c r="AD341" s="28" t="s">
        <v>21</v>
      </c>
      <c r="AE341" s="12" t="s">
        <v>21</v>
      </c>
      <c r="AF341" s="729" t="s">
        <v>21</v>
      </c>
      <c r="AG341" s="228"/>
      <c r="AH341" s="333" t="s">
        <v>181</v>
      </c>
      <c r="AI341" s="198"/>
      <c r="AJ341" s="407"/>
      <c r="AK341" s="407"/>
      <c r="AL341" s="236" t="s">
        <v>21</v>
      </c>
    </row>
    <row r="343" spans="1:38">
      <c r="A343">
        <v>62</v>
      </c>
      <c r="B343" s="589" t="s">
        <v>614</v>
      </c>
    </row>
    <row r="344" spans="1:38">
      <c r="A344" s="4"/>
      <c r="B344" s="10"/>
      <c r="C344" s="28" t="s">
        <v>619</v>
      </c>
      <c r="D344" s="17" t="s">
        <v>19</v>
      </c>
      <c r="E344" s="324" t="s">
        <v>20</v>
      </c>
      <c r="F344" s="198">
        <v>38.052805560000003</v>
      </c>
      <c r="G344" s="199">
        <v>23.837344439999999</v>
      </c>
      <c r="H344" s="322" t="s">
        <v>22</v>
      </c>
      <c r="I344" s="10">
        <v>1</v>
      </c>
      <c r="J344" s="10"/>
      <c r="K344" s="10">
        <v>1</v>
      </c>
      <c r="L344" s="10"/>
      <c r="M344" s="10">
        <v>140</v>
      </c>
      <c r="N344" s="28" t="s">
        <v>21</v>
      </c>
      <c r="O344" s="10">
        <v>0</v>
      </c>
      <c r="P344" s="207" t="s">
        <v>22</v>
      </c>
      <c r="Q344" s="10">
        <v>1</v>
      </c>
      <c r="R344" s="10"/>
      <c r="S344" s="13">
        <v>3</v>
      </c>
      <c r="T344" s="10">
        <v>1</v>
      </c>
      <c r="U344" s="10"/>
      <c r="V344" s="10" t="s">
        <v>21</v>
      </c>
      <c r="W344" s="10" t="s">
        <v>21</v>
      </c>
      <c r="X344" s="10" t="s">
        <v>22</v>
      </c>
      <c r="Y344" s="10" t="s">
        <v>22</v>
      </c>
      <c r="Z344" s="772" t="s">
        <v>22</v>
      </c>
      <c r="AA344" s="207" t="s">
        <v>21</v>
      </c>
      <c r="AB344" s="207" t="s">
        <v>21</v>
      </c>
      <c r="AC344" s="776" t="s">
        <v>21</v>
      </c>
      <c r="AD344" s="28" t="s">
        <v>22</v>
      </c>
      <c r="AE344" s="12" t="s">
        <v>21</v>
      </c>
      <c r="AF344" s="729" t="s">
        <v>22</v>
      </c>
      <c r="AG344" s="228"/>
      <c r="AH344" s="333" t="s">
        <v>181</v>
      </c>
      <c r="AI344" s="198"/>
      <c r="AJ344" s="407"/>
      <c r="AK344" s="407"/>
      <c r="AL344" s="236" t="s">
        <v>21</v>
      </c>
    </row>
    <row r="345" spans="1:38">
      <c r="A345" s="4"/>
      <c r="B345" s="10"/>
      <c r="C345" s="28" t="s">
        <v>620</v>
      </c>
      <c r="D345" s="17" t="s">
        <v>19</v>
      </c>
      <c r="E345" s="321" t="s">
        <v>28</v>
      </c>
      <c r="F345" s="198">
        <v>38.052805560000003</v>
      </c>
      <c r="G345" s="199">
        <v>23.837344439999999</v>
      </c>
      <c r="H345" s="322" t="s">
        <v>22</v>
      </c>
      <c r="I345" s="5">
        <v>1</v>
      </c>
      <c r="J345" s="8"/>
      <c r="K345" s="5">
        <v>1</v>
      </c>
      <c r="L345" s="5"/>
      <c r="M345" s="5">
        <v>160</v>
      </c>
      <c r="N345" s="28" t="s">
        <v>21</v>
      </c>
      <c r="O345" s="10">
        <v>0</v>
      </c>
      <c r="P345" s="207" t="s">
        <v>22</v>
      </c>
      <c r="Q345" s="10">
        <v>1</v>
      </c>
      <c r="R345" s="5"/>
      <c r="S345" s="35">
        <v>4</v>
      </c>
      <c r="T345" s="4">
        <v>1</v>
      </c>
      <c r="U345" s="5"/>
      <c r="V345" s="10" t="s">
        <v>21</v>
      </c>
      <c r="W345" s="10" t="s">
        <v>22</v>
      </c>
      <c r="X345" s="10" t="s">
        <v>22</v>
      </c>
      <c r="Y345" s="10" t="s">
        <v>22</v>
      </c>
      <c r="Z345" s="772" t="s">
        <v>22</v>
      </c>
      <c r="AA345" s="207" t="s">
        <v>21</v>
      </c>
      <c r="AB345" s="207" t="s">
        <v>21</v>
      </c>
      <c r="AC345" s="776" t="s">
        <v>21</v>
      </c>
      <c r="AD345" s="28" t="s">
        <v>21</v>
      </c>
      <c r="AE345" s="12" t="s">
        <v>21</v>
      </c>
      <c r="AF345" s="729" t="s">
        <v>21</v>
      </c>
      <c r="AG345" s="221"/>
      <c r="AH345" s="333" t="s">
        <v>181</v>
      </c>
      <c r="AI345" s="198"/>
      <c r="AJ345" s="407"/>
      <c r="AK345" s="407"/>
      <c r="AL345" s="236" t="s">
        <v>21</v>
      </c>
    </row>
    <row r="346" spans="1:38">
      <c r="C346" s="627" t="s">
        <v>784</v>
      </c>
    </row>
    <row r="347" spans="1:38">
      <c r="A347">
        <v>63</v>
      </c>
      <c r="B347" s="589" t="s">
        <v>618</v>
      </c>
    </row>
    <row r="348" spans="1:38" s="379" customFormat="1">
      <c r="A348" s="375"/>
      <c r="B348" s="351"/>
      <c r="C348" s="351" t="s">
        <v>622</v>
      </c>
      <c r="D348" s="377" t="s">
        <v>19</v>
      </c>
      <c r="E348" s="378" t="s">
        <v>20</v>
      </c>
      <c r="F348" s="364">
        <v>38.05324444</v>
      </c>
      <c r="G348" s="361">
        <v>23.837463889999999</v>
      </c>
      <c r="H348" s="216" t="s">
        <v>21</v>
      </c>
      <c r="I348" s="375">
        <v>3</v>
      </c>
      <c r="J348" s="351"/>
      <c r="K348" s="375">
        <v>1</v>
      </c>
      <c r="L348" s="351"/>
      <c r="M348" s="351">
        <v>0</v>
      </c>
      <c r="N348" s="351" t="s">
        <v>29</v>
      </c>
      <c r="O348" s="351">
        <v>0</v>
      </c>
      <c r="P348" s="219" t="s">
        <v>21</v>
      </c>
      <c r="Q348" s="375">
        <v>0</v>
      </c>
      <c r="R348" s="351"/>
      <c r="S348" s="386">
        <v>4</v>
      </c>
      <c r="T348" s="375">
        <v>0</v>
      </c>
      <c r="U348" s="351"/>
      <c r="V348" s="351" t="s">
        <v>21</v>
      </c>
      <c r="W348" s="351" t="s">
        <v>21</v>
      </c>
      <c r="X348" s="351" t="s">
        <v>22</v>
      </c>
      <c r="Y348" s="351" t="s">
        <v>22</v>
      </c>
      <c r="Z348" s="772" t="s">
        <v>22</v>
      </c>
      <c r="AA348" s="207" t="s">
        <v>21</v>
      </c>
      <c r="AB348" s="207" t="s">
        <v>21</v>
      </c>
      <c r="AC348" s="776" t="s">
        <v>21</v>
      </c>
      <c r="AD348" s="351" t="s">
        <v>22</v>
      </c>
      <c r="AE348" s="352" t="s">
        <v>21</v>
      </c>
      <c r="AF348" s="729" t="s">
        <v>22</v>
      </c>
      <c r="AG348" s="475"/>
      <c r="AH348" s="364" t="s">
        <v>181</v>
      </c>
      <c r="AI348" s="364"/>
      <c r="AJ348" s="469" t="s">
        <v>280</v>
      </c>
      <c r="AK348" s="469"/>
      <c r="AL348" s="236" t="s">
        <v>21</v>
      </c>
    </row>
    <row r="349" spans="1:38">
      <c r="A349" s="4"/>
      <c r="B349" s="10"/>
      <c r="C349" s="380" t="s">
        <v>623</v>
      </c>
      <c r="D349" s="17" t="s">
        <v>19</v>
      </c>
      <c r="E349" s="321" t="s">
        <v>28</v>
      </c>
      <c r="F349" s="198">
        <v>38.05324444</v>
      </c>
      <c r="G349" s="199">
        <v>23.837463889999999</v>
      </c>
      <c r="H349" s="278" t="s">
        <v>22</v>
      </c>
      <c r="I349" s="5">
        <v>3</v>
      </c>
      <c r="J349" s="8"/>
      <c r="K349" s="5">
        <v>1</v>
      </c>
      <c r="L349" s="5"/>
      <c r="M349" s="5">
        <v>110</v>
      </c>
      <c r="N349" s="10" t="s">
        <v>29</v>
      </c>
      <c r="O349" s="10">
        <v>0</v>
      </c>
      <c r="P349" s="219" t="s">
        <v>21</v>
      </c>
      <c r="Q349" s="5">
        <v>0</v>
      </c>
      <c r="R349" s="5"/>
      <c r="S349" s="5">
        <v>3</v>
      </c>
      <c r="T349" s="5">
        <v>0</v>
      </c>
      <c r="U349" s="5"/>
      <c r="V349" s="31" t="s">
        <v>21</v>
      </c>
      <c r="W349" s="31" t="s">
        <v>21</v>
      </c>
      <c r="X349" s="10" t="s">
        <v>22</v>
      </c>
      <c r="Y349" s="10" t="s">
        <v>22</v>
      </c>
      <c r="Z349" s="772" t="s">
        <v>22</v>
      </c>
      <c r="AA349" s="207" t="s">
        <v>21</v>
      </c>
      <c r="AB349" s="207" t="s">
        <v>21</v>
      </c>
      <c r="AC349" s="776" t="s">
        <v>21</v>
      </c>
      <c r="AD349" s="10" t="s">
        <v>21</v>
      </c>
      <c r="AE349" s="12" t="s">
        <v>21</v>
      </c>
      <c r="AF349" s="729" t="s">
        <v>21</v>
      </c>
      <c r="AG349" s="221"/>
      <c r="AH349" s="333" t="s">
        <v>181</v>
      </c>
      <c r="AI349" s="198"/>
      <c r="AJ349" s="407"/>
      <c r="AK349" s="407"/>
      <c r="AL349" s="236" t="s">
        <v>21</v>
      </c>
    </row>
    <row r="350" spans="1:38" s="198" customFormat="1">
      <c r="A350" s="210"/>
      <c r="B350" s="211"/>
      <c r="C350" s="238" t="s">
        <v>624</v>
      </c>
      <c r="D350" s="212" t="s">
        <v>19</v>
      </c>
      <c r="E350" s="214" t="s">
        <v>25</v>
      </c>
      <c r="F350" s="198">
        <v>38.053288108301999</v>
      </c>
      <c r="G350" s="198">
        <v>23.837443508118898</v>
      </c>
      <c r="H350" s="278" t="s">
        <v>22</v>
      </c>
      <c r="I350" s="219">
        <v>0</v>
      </c>
      <c r="J350" s="217"/>
      <c r="K350" s="219">
        <v>0</v>
      </c>
      <c r="L350" s="211"/>
      <c r="M350" s="219">
        <v>100</v>
      </c>
      <c r="N350" s="220" t="s">
        <v>21</v>
      </c>
      <c r="O350" s="219">
        <v>0</v>
      </c>
      <c r="P350" s="219" t="s">
        <v>21</v>
      </c>
      <c r="Q350" s="219">
        <v>0</v>
      </c>
      <c r="R350" s="211"/>
      <c r="S350" s="219">
        <v>0</v>
      </c>
      <c r="T350" s="219">
        <v>0</v>
      </c>
      <c r="U350" s="211"/>
      <c r="V350" s="220" t="s">
        <v>29</v>
      </c>
      <c r="W350" s="219" t="s">
        <v>29</v>
      </c>
      <c r="X350" s="220" t="s">
        <v>22</v>
      </c>
      <c r="Y350" s="220" t="s">
        <v>22</v>
      </c>
      <c r="Z350" s="772" t="s">
        <v>22</v>
      </c>
      <c r="AA350" s="207" t="s">
        <v>21</v>
      </c>
      <c r="AB350" s="207" t="s">
        <v>21</v>
      </c>
      <c r="AC350" s="776" t="s">
        <v>21</v>
      </c>
      <c r="AD350" s="220" t="s">
        <v>21</v>
      </c>
      <c r="AE350" s="267" t="s">
        <v>21</v>
      </c>
      <c r="AF350" s="729" t="s">
        <v>21</v>
      </c>
      <c r="AG350" s="221"/>
      <c r="AH350" s="333" t="s">
        <v>181</v>
      </c>
    </row>
    <row r="351" spans="1:38" s="198" customFormat="1">
      <c r="A351" s="210"/>
      <c r="B351" s="211"/>
      <c r="C351" s="238" t="s">
        <v>625</v>
      </c>
      <c r="D351" s="212" t="s">
        <v>19</v>
      </c>
      <c r="E351" s="204" t="s">
        <v>27</v>
      </c>
      <c r="F351" s="198">
        <v>38.053220522083201</v>
      </c>
      <c r="G351" s="198">
        <v>23.837372963809099</v>
      </c>
      <c r="H351" s="278" t="s">
        <v>22</v>
      </c>
      <c r="I351" s="219">
        <v>0</v>
      </c>
      <c r="J351" s="217"/>
      <c r="K351" s="219">
        <v>0</v>
      </c>
      <c r="L351" s="211"/>
      <c r="M351" s="219">
        <v>100</v>
      </c>
      <c r="N351" s="220" t="s">
        <v>21</v>
      </c>
      <c r="O351" s="219">
        <v>0</v>
      </c>
      <c r="P351" s="219" t="s">
        <v>21</v>
      </c>
      <c r="Q351" s="219">
        <v>0</v>
      </c>
      <c r="R351" s="211"/>
      <c r="S351" s="219">
        <v>0</v>
      </c>
      <c r="T351" s="219">
        <v>0</v>
      </c>
      <c r="U351" s="211"/>
      <c r="V351" s="220" t="s">
        <v>29</v>
      </c>
      <c r="W351" s="219" t="s">
        <v>29</v>
      </c>
      <c r="X351" s="220" t="s">
        <v>22</v>
      </c>
      <c r="Y351" s="220" t="s">
        <v>22</v>
      </c>
      <c r="Z351" s="772" t="s">
        <v>22</v>
      </c>
      <c r="AA351" s="207" t="s">
        <v>21</v>
      </c>
      <c r="AB351" s="207" t="s">
        <v>21</v>
      </c>
      <c r="AC351" s="776" t="s">
        <v>21</v>
      </c>
      <c r="AD351" s="220" t="s">
        <v>21</v>
      </c>
      <c r="AE351" s="267" t="s">
        <v>21</v>
      </c>
      <c r="AF351" s="729" t="s">
        <v>21</v>
      </c>
      <c r="AG351" s="221"/>
      <c r="AH351" s="333" t="s">
        <v>181</v>
      </c>
    </row>
    <row r="353" spans="1:38">
      <c r="A353">
        <v>64</v>
      </c>
      <c r="B353" s="589" t="s">
        <v>621</v>
      </c>
    </row>
    <row r="354" spans="1:38">
      <c r="A354" s="4"/>
      <c r="B354" s="10"/>
      <c r="C354" s="28" t="s">
        <v>627</v>
      </c>
      <c r="D354" s="365" t="s">
        <v>191</v>
      </c>
      <c r="E354" s="324" t="s">
        <v>20</v>
      </c>
      <c r="F354" s="363">
        <v>38.053894440000001</v>
      </c>
      <c r="G354" s="588">
        <v>23.837761109999999</v>
      </c>
      <c r="H354" s="322" t="s">
        <v>22</v>
      </c>
      <c r="I354" s="10">
        <v>1</v>
      </c>
      <c r="J354" s="10"/>
      <c r="K354" s="10">
        <v>1</v>
      </c>
      <c r="L354" s="10"/>
      <c r="M354" s="10">
        <v>140</v>
      </c>
      <c r="N354" s="28" t="s">
        <v>21</v>
      </c>
      <c r="O354" s="10">
        <v>0</v>
      </c>
      <c r="P354" s="219" t="s">
        <v>21</v>
      </c>
      <c r="Q354" s="10">
        <v>0</v>
      </c>
      <c r="R354" s="10"/>
      <c r="S354" s="13">
        <v>1</v>
      </c>
      <c r="T354" s="10">
        <v>1</v>
      </c>
      <c r="U354" s="10"/>
      <c r="V354" s="28" t="s">
        <v>21</v>
      </c>
      <c r="W354" s="28" t="s">
        <v>21</v>
      </c>
      <c r="X354" s="219" t="s">
        <v>21</v>
      </c>
      <c r="Y354" s="219" t="s">
        <v>21</v>
      </c>
      <c r="Z354" s="772" t="s">
        <v>21</v>
      </c>
      <c r="AA354" s="207" t="s">
        <v>21</v>
      </c>
      <c r="AB354" s="207" t="s">
        <v>21</v>
      </c>
      <c r="AC354" s="776" t="s">
        <v>21</v>
      </c>
      <c r="AD354" s="28" t="s">
        <v>22</v>
      </c>
      <c r="AE354" s="12" t="s">
        <v>21</v>
      </c>
      <c r="AF354" s="729" t="s">
        <v>22</v>
      </c>
      <c r="AG354" s="228"/>
      <c r="AH354" s="333" t="s">
        <v>181</v>
      </c>
      <c r="AI354" s="198"/>
      <c r="AJ354" s="407"/>
      <c r="AK354" s="407"/>
      <c r="AL354" s="236" t="s">
        <v>21</v>
      </c>
    </row>
    <row r="355" spans="1:38">
      <c r="A355" s="4"/>
      <c r="B355" s="10"/>
      <c r="C355" s="28" t="s">
        <v>628</v>
      </c>
      <c r="D355" s="17" t="s">
        <v>19</v>
      </c>
      <c r="E355" s="321" t="s">
        <v>28</v>
      </c>
      <c r="F355" s="198">
        <v>38.053894440000001</v>
      </c>
      <c r="G355" s="199">
        <v>23.837761109999999</v>
      </c>
      <c r="H355" s="322" t="s">
        <v>22</v>
      </c>
      <c r="I355" s="5">
        <v>1</v>
      </c>
      <c r="J355" s="8"/>
      <c r="K355" s="5">
        <v>1</v>
      </c>
      <c r="L355" s="5"/>
      <c r="M355" s="5">
        <v>160</v>
      </c>
      <c r="N355" s="28" t="s">
        <v>21</v>
      </c>
      <c r="O355" s="10">
        <v>0</v>
      </c>
      <c r="P355" s="219" t="s">
        <v>21</v>
      </c>
      <c r="Q355" s="10">
        <v>0</v>
      </c>
      <c r="R355" s="5"/>
      <c r="S355" s="35">
        <v>1</v>
      </c>
      <c r="T355" s="4">
        <v>1</v>
      </c>
      <c r="U355" s="5"/>
      <c r="V355" s="28" t="s">
        <v>21</v>
      </c>
      <c r="W355" s="28" t="s">
        <v>21</v>
      </c>
      <c r="X355" s="219" t="s">
        <v>21</v>
      </c>
      <c r="Y355" s="219" t="s">
        <v>21</v>
      </c>
      <c r="Z355" s="772" t="s">
        <v>21</v>
      </c>
      <c r="AA355" s="207" t="s">
        <v>21</v>
      </c>
      <c r="AB355" s="207" t="s">
        <v>21</v>
      </c>
      <c r="AC355" s="776" t="s">
        <v>21</v>
      </c>
      <c r="AD355" s="28" t="s">
        <v>21</v>
      </c>
      <c r="AE355" s="12" t="s">
        <v>21</v>
      </c>
      <c r="AF355" s="729" t="s">
        <v>21</v>
      </c>
      <c r="AG355" s="221"/>
      <c r="AH355" s="333" t="s">
        <v>181</v>
      </c>
      <c r="AI355" s="198"/>
      <c r="AJ355" s="407"/>
      <c r="AK355" s="407"/>
      <c r="AL355" s="236" t="s">
        <v>21</v>
      </c>
    </row>
    <row r="356" spans="1:38" s="198" customFormat="1">
      <c r="A356" s="210"/>
      <c r="B356" s="211"/>
      <c r="C356" s="238" t="s">
        <v>629</v>
      </c>
      <c r="D356" s="212" t="s">
        <v>19</v>
      </c>
      <c r="E356" s="214" t="s">
        <v>25</v>
      </c>
      <c r="F356" s="198">
        <v>38.0539214973697</v>
      </c>
      <c r="G356" s="198">
        <v>23.837726028694998</v>
      </c>
      <c r="H356" s="278" t="s">
        <v>22</v>
      </c>
      <c r="I356" s="219">
        <v>0</v>
      </c>
      <c r="J356" s="237"/>
      <c r="K356" s="219">
        <v>0</v>
      </c>
      <c r="L356" s="211"/>
      <c r="M356" s="219">
        <v>120</v>
      </c>
      <c r="N356" s="220" t="s">
        <v>21</v>
      </c>
      <c r="O356" s="219">
        <v>0</v>
      </c>
      <c r="P356" s="219" t="s">
        <v>21</v>
      </c>
      <c r="Q356" s="219">
        <v>0</v>
      </c>
      <c r="R356" s="211"/>
      <c r="S356" s="219">
        <v>0</v>
      </c>
      <c r="T356" s="219">
        <v>0</v>
      </c>
      <c r="U356" s="211"/>
      <c r="V356" s="220" t="s">
        <v>29</v>
      </c>
      <c r="W356" s="219" t="s">
        <v>29</v>
      </c>
      <c r="X356" s="220" t="s">
        <v>22</v>
      </c>
      <c r="Y356" s="220" t="s">
        <v>21</v>
      </c>
      <c r="Z356" s="774" t="s">
        <v>22</v>
      </c>
      <c r="AA356" s="207" t="s">
        <v>21</v>
      </c>
      <c r="AB356" s="207" t="s">
        <v>21</v>
      </c>
      <c r="AC356" s="776" t="s">
        <v>21</v>
      </c>
      <c r="AD356" s="220" t="s">
        <v>21</v>
      </c>
      <c r="AE356" s="267" t="s">
        <v>21</v>
      </c>
      <c r="AF356" s="729" t="s">
        <v>21</v>
      </c>
      <c r="AG356" s="221"/>
      <c r="AH356" s="556" t="s">
        <v>292</v>
      </c>
      <c r="AI356" s="198" t="s">
        <v>182</v>
      </c>
    </row>
    <row r="357" spans="1:38" s="198" customFormat="1" ht="15.75" customHeight="1">
      <c r="A357" s="200"/>
      <c r="B357" s="201"/>
      <c r="C357" s="202" t="s">
        <v>630</v>
      </c>
      <c r="D357" s="203" t="s">
        <v>19</v>
      </c>
      <c r="E357" s="204" t="s">
        <v>27</v>
      </c>
      <c r="F357" s="201">
        <v>38.053865734147998</v>
      </c>
      <c r="G357" s="201">
        <v>23.837695222976901</v>
      </c>
      <c r="H357" s="278" t="s">
        <v>22</v>
      </c>
      <c r="I357" s="207">
        <v>0</v>
      </c>
      <c r="J357" s="240"/>
      <c r="K357" s="207">
        <v>0</v>
      </c>
      <c r="L357" s="201"/>
      <c r="M357" s="207">
        <v>120</v>
      </c>
      <c r="N357" s="207" t="s">
        <v>21</v>
      </c>
      <c r="O357" s="207">
        <v>0</v>
      </c>
      <c r="P357" s="219" t="s">
        <v>21</v>
      </c>
      <c r="Q357" s="219">
        <v>0</v>
      </c>
      <c r="R357" s="201"/>
      <c r="S357" s="207">
        <v>0</v>
      </c>
      <c r="T357" s="207">
        <v>0</v>
      </c>
      <c r="U357" s="201"/>
      <c r="V357" s="208" t="s">
        <v>21</v>
      </c>
      <c r="W357" s="208" t="s">
        <v>21</v>
      </c>
      <c r="X357" s="208" t="s">
        <v>22</v>
      </c>
      <c r="Y357" s="208" t="s">
        <v>22</v>
      </c>
      <c r="Z357" s="772" t="s">
        <v>22</v>
      </c>
      <c r="AA357" s="207" t="s">
        <v>21</v>
      </c>
      <c r="AB357" s="207" t="s">
        <v>21</v>
      </c>
      <c r="AC357" s="776" t="s">
        <v>21</v>
      </c>
      <c r="AD357" s="208" t="s">
        <v>21</v>
      </c>
      <c r="AE357" s="271" t="s">
        <v>21</v>
      </c>
      <c r="AF357" s="729" t="s">
        <v>21</v>
      </c>
      <c r="AG357" s="313"/>
      <c r="AH357" s="556" t="s">
        <v>292</v>
      </c>
      <c r="AI357" s="198" t="s">
        <v>182</v>
      </c>
      <c r="AJ357" s="407"/>
    </row>
    <row r="359" spans="1:38">
      <c r="A359">
        <v>65</v>
      </c>
      <c r="B359" s="589" t="s">
        <v>626</v>
      </c>
    </row>
    <row r="360" spans="1:38" s="379" customFormat="1">
      <c r="A360" s="375"/>
      <c r="B360" s="351"/>
      <c r="C360" s="351" t="s">
        <v>636</v>
      </c>
      <c r="D360" s="377" t="s">
        <v>157</v>
      </c>
      <c r="E360" s="378" t="s">
        <v>20</v>
      </c>
      <c r="F360" s="364">
        <v>38.054544440000001</v>
      </c>
      <c r="G360" s="361">
        <v>23.838027780000001</v>
      </c>
      <c r="H360" s="385" t="s">
        <v>22</v>
      </c>
      <c r="I360" s="375">
        <v>3</v>
      </c>
      <c r="J360" s="351"/>
      <c r="K360" s="375">
        <v>1</v>
      </c>
      <c r="L360" s="351"/>
      <c r="M360" s="351">
        <v>140</v>
      </c>
      <c r="N360" s="351" t="s">
        <v>29</v>
      </c>
      <c r="O360" s="351">
        <v>0</v>
      </c>
      <c r="P360" s="219" t="s">
        <v>21</v>
      </c>
      <c r="Q360" s="375">
        <v>0</v>
      </c>
      <c r="R360" s="351"/>
      <c r="S360" s="386">
        <v>0</v>
      </c>
      <c r="T360" s="375">
        <v>0</v>
      </c>
      <c r="U360" s="351"/>
      <c r="V360" s="351" t="s">
        <v>21</v>
      </c>
      <c r="W360" s="351" t="s">
        <v>21</v>
      </c>
      <c r="X360" s="351" t="s">
        <v>22</v>
      </c>
      <c r="Y360" s="351" t="s">
        <v>22</v>
      </c>
      <c r="Z360" s="772" t="s">
        <v>22</v>
      </c>
      <c r="AA360" s="207" t="s">
        <v>21</v>
      </c>
      <c r="AB360" s="207" t="s">
        <v>21</v>
      </c>
      <c r="AC360" s="776" t="s">
        <v>21</v>
      </c>
      <c r="AD360" s="351" t="s">
        <v>22</v>
      </c>
      <c r="AE360" s="352" t="s">
        <v>21</v>
      </c>
      <c r="AF360" s="729" t="s">
        <v>22</v>
      </c>
      <c r="AG360" s="475"/>
      <c r="AH360" s="364" t="s">
        <v>181</v>
      </c>
      <c r="AI360" s="364"/>
      <c r="AJ360" s="469"/>
      <c r="AK360" s="469"/>
      <c r="AL360" s="236" t="s">
        <v>21</v>
      </c>
    </row>
    <row r="361" spans="1:38">
      <c r="A361" s="4"/>
      <c r="B361" s="10"/>
      <c r="C361" s="380" t="s">
        <v>637</v>
      </c>
      <c r="D361" s="17" t="s">
        <v>19</v>
      </c>
      <c r="E361" s="321" t="s">
        <v>28</v>
      </c>
      <c r="F361" s="198">
        <v>38.054544440000001</v>
      </c>
      <c r="G361" s="199">
        <v>23.838027780000001</v>
      </c>
      <c r="H361" s="278" t="s">
        <v>22</v>
      </c>
      <c r="I361" s="5">
        <v>3</v>
      </c>
      <c r="J361" s="8"/>
      <c r="K361" s="5">
        <v>1</v>
      </c>
      <c r="L361" s="5"/>
      <c r="M361" s="5">
        <v>140</v>
      </c>
      <c r="N361" s="10" t="s">
        <v>29</v>
      </c>
      <c r="O361" s="10">
        <v>0</v>
      </c>
      <c r="P361" s="219" t="s">
        <v>21</v>
      </c>
      <c r="Q361" s="4">
        <v>0</v>
      </c>
      <c r="R361" s="10"/>
      <c r="S361" s="35">
        <v>0</v>
      </c>
      <c r="T361" s="4">
        <v>0</v>
      </c>
      <c r="U361" s="10"/>
      <c r="V361" s="31" t="s">
        <v>21</v>
      </c>
      <c r="W361" s="31" t="s">
        <v>21</v>
      </c>
      <c r="X361" s="10" t="s">
        <v>22</v>
      </c>
      <c r="Y361" s="10" t="s">
        <v>22</v>
      </c>
      <c r="Z361" s="772" t="s">
        <v>22</v>
      </c>
      <c r="AA361" s="207" t="s">
        <v>21</v>
      </c>
      <c r="AB361" s="207" t="s">
        <v>21</v>
      </c>
      <c r="AC361" s="776" t="s">
        <v>21</v>
      </c>
      <c r="AD361" s="10" t="s">
        <v>22</v>
      </c>
      <c r="AE361" s="12" t="s">
        <v>21</v>
      </c>
      <c r="AF361" s="729" t="s">
        <v>22</v>
      </c>
      <c r="AG361" s="221"/>
      <c r="AH361" s="333" t="s">
        <v>181</v>
      </c>
      <c r="AI361" s="198"/>
      <c r="AJ361" s="407"/>
      <c r="AK361" s="407"/>
      <c r="AL361" s="236" t="s">
        <v>21</v>
      </c>
    </row>
    <row r="362" spans="1:38" s="198" customFormat="1" ht="15.75" customHeight="1">
      <c r="A362" s="200"/>
      <c r="B362" s="201"/>
      <c r="C362" s="208" t="s">
        <v>638</v>
      </c>
      <c r="D362" s="203" t="s">
        <v>19</v>
      </c>
      <c r="E362" s="204" t="s">
        <v>1121</v>
      </c>
      <c r="F362" s="201">
        <v>38.054506482774599</v>
      </c>
      <c r="G362" s="201">
        <v>23.838087835402401</v>
      </c>
      <c r="H362" s="278" t="s">
        <v>22</v>
      </c>
      <c r="I362" s="219">
        <v>0</v>
      </c>
      <c r="J362" s="237"/>
      <c r="K362" s="219">
        <v>0</v>
      </c>
      <c r="L362" s="211"/>
      <c r="M362" s="219">
        <v>80</v>
      </c>
      <c r="N362" s="219" t="s">
        <v>29</v>
      </c>
      <c r="O362" s="219">
        <v>0</v>
      </c>
      <c r="P362" s="219" t="s">
        <v>21</v>
      </c>
      <c r="Q362" s="219">
        <v>0</v>
      </c>
      <c r="R362" s="219"/>
      <c r="S362" s="219">
        <v>0</v>
      </c>
      <c r="T362" s="219">
        <v>0</v>
      </c>
      <c r="U362" s="211"/>
      <c r="V362" s="219" t="s">
        <v>21</v>
      </c>
      <c r="W362" s="220" t="s">
        <v>21</v>
      </c>
      <c r="X362" s="219" t="s">
        <v>22</v>
      </c>
      <c r="Y362" s="219" t="s">
        <v>22</v>
      </c>
      <c r="Z362" s="772" t="s">
        <v>22</v>
      </c>
      <c r="AA362" s="207" t="s">
        <v>21</v>
      </c>
      <c r="AB362" s="207" t="s">
        <v>21</v>
      </c>
      <c r="AC362" s="776" t="s">
        <v>21</v>
      </c>
      <c r="AD362" s="219" t="s">
        <v>21</v>
      </c>
      <c r="AE362" s="267" t="s">
        <v>21</v>
      </c>
      <c r="AF362" s="729" t="s">
        <v>21</v>
      </c>
      <c r="AG362" s="221"/>
      <c r="AH362" s="333" t="s">
        <v>181</v>
      </c>
    </row>
    <row r="363" spans="1:38" s="198" customFormat="1" ht="15.75" customHeight="1">
      <c r="A363" s="200"/>
      <c r="B363" s="201"/>
      <c r="C363" s="208" t="s">
        <v>639</v>
      </c>
      <c r="D363" s="203" t="s">
        <v>19</v>
      </c>
      <c r="E363" s="204" t="s">
        <v>1121</v>
      </c>
      <c r="F363" s="201">
        <v>38.054497506610701</v>
      </c>
      <c r="G363" s="201">
        <v>23.838002675265201</v>
      </c>
      <c r="H363" s="278" t="s">
        <v>22</v>
      </c>
      <c r="I363" s="219">
        <v>0</v>
      </c>
      <c r="J363" s="237"/>
      <c r="K363" s="219">
        <v>0</v>
      </c>
      <c r="L363" s="211"/>
      <c r="M363" s="219">
        <v>80</v>
      </c>
      <c r="N363" s="219" t="s">
        <v>29</v>
      </c>
      <c r="O363" s="219">
        <v>0</v>
      </c>
      <c r="P363" s="219" t="s">
        <v>21</v>
      </c>
      <c r="Q363" s="219">
        <v>0</v>
      </c>
      <c r="R363" s="219"/>
      <c r="S363" s="219">
        <v>0</v>
      </c>
      <c r="T363" s="219">
        <v>0</v>
      </c>
      <c r="U363" s="211"/>
      <c r="V363" s="219" t="s">
        <v>21</v>
      </c>
      <c r="W363" s="220" t="s">
        <v>21</v>
      </c>
      <c r="X363" s="219" t="s">
        <v>22</v>
      </c>
      <c r="Y363" s="219" t="s">
        <v>22</v>
      </c>
      <c r="Z363" s="772" t="s">
        <v>22</v>
      </c>
      <c r="AA363" s="207" t="s">
        <v>21</v>
      </c>
      <c r="AB363" s="207" t="s">
        <v>21</v>
      </c>
      <c r="AC363" s="776" t="s">
        <v>21</v>
      </c>
      <c r="AD363" s="219" t="s">
        <v>21</v>
      </c>
      <c r="AE363" s="267" t="s">
        <v>21</v>
      </c>
      <c r="AF363" s="729" t="s">
        <v>21</v>
      </c>
      <c r="AG363" s="221"/>
      <c r="AH363" s="333" t="s">
        <v>181</v>
      </c>
    </row>
    <row r="365" spans="1:38">
      <c r="A365">
        <v>66</v>
      </c>
      <c r="B365" s="589" t="s">
        <v>631</v>
      </c>
    </row>
    <row r="366" spans="1:38">
      <c r="B366" s="589"/>
    </row>
    <row r="367" spans="1:38">
      <c r="A367" s="227"/>
      <c r="B367" s="228"/>
      <c r="C367" s="551" t="s">
        <v>640</v>
      </c>
      <c r="D367" s="552" t="s">
        <v>19</v>
      </c>
      <c r="E367" s="554" t="s">
        <v>28</v>
      </c>
      <c r="F367" s="198">
        <v>38.052667</v>
      </c>
      <c r="G367" s="199">
        <v>23.839064</v>
      </c>
      <c r="H367" s="382" t="s">
        <v>22</v>
      </c>
      <c r="I367" s="4">
        <v>1</v>
      </c>
      <c r="J367" s="10"/>
      <c r="K367" s="4">
        <v>1</v>
      </c>
      <c r="L367" s="10"/>
      <c r="M367" s="10">
        <v>250</v>
      </c>
      <c r="N367" s="380" t="s">
        <v>22</v>
      </c>
      <c r="O367" s="10">
        <v>1</v>
      </c>
      <c r="P367" s="207" t="s">
        <v>22</v>
      </c>
      <c r="Q367" s="4">
        <v>1</v>
      </c>
      <c r="R367" s="10"/>
      <c r="S367" s="35">
        <v>0</v>
      </c>
      <c r="T367" s="4">
        <v>0</v>
      </c>
      <c r="U367" s="10"/>
      <c r="V367" s="380" t="s">
        <v>21</v>
      </c>
      <c r="W367" s="380" t="s">
        <v>21</v>
      </c>
      <c r="X367" s="219" t="s">
        <v>21</v>
      </c>
      <c r="Y367" s="219" t="s">
        <v>21</v>
      </c>
      <c r="Z367" s="772" t="s">
        <v>21</v>
      </c>
      <c r="AA367" s="207" t="s">
        <v>21</v>
      </c>
      <c r="AB367" s="207" t="s">
        <v>21</v>
      </c>
      <c r="AC367" s="776" t="s">
        <v>21</v>
      </c>
      <c r="AD367" s="380" t="s">
        <v>21</v>
      </c>
      <c r="AE367" s="402" t="s">
        <v>21</v>
      </c>
      <c r="AF367" s="729" t="s">
        <v>21</v>
      </c>
      <c r="AG367" s="228"/>
      <c r="AH367" s="333" t="s">
        <v>181</v>
      </c>
      <c r="AI367" s="198"/>
      <c r="AJ367" s="407"/>
      <c r="AK367" s="407"/>
      <c r="AL367" s="533" t="s">
        <v>22</v>
      </c>
    </row>
    <row r="368" spans="1:38">
      <c r="A368" s="227"/>
      <c r="B368" s="228"/>
      <c r="C368" s="551" t="s">
        <v>641</v>
      </c>
      <c r="D368" s="552" t="s">
        <v>19</v>
      </c>
      <c r="E368" s="550" t="s">
        <v>20</v>
      </c>
      <c r="F368" s="198">
        <v>38.052805999999997</v>
      </c>
      <c r="G368" s="199">
        <v>23.839213999999998</v>
      </c>
      <c r="H368" s="382" t="s">
        <v>22</v>
      </c>
      <c r="I368" s="4">
        <v>1</v>
      </c>
      <c r="J368" s="10"/>
      <c r="K368" s="4">
        <v>1</v>
      </c>
      <c r="L368" s="10"/>
      <c r="M368" s="10">
        <v>150</v>
      </c>
      <c r="N368" s="380" t="s">
        <v>22</v>
      </c>
      <c r="O368" s="10">
        <v>1</v>
      </c>
      <c r="P368" s="207" t="s">
        <v>22</v>
      </c>
      <c r="Q368" s="4">
        <v>1</v>
      </c>
      <c r="R368" s="10"/>
      <c r="S368" s="35">
        <v>0</v>
      </c>
      <c r="T368" s="4">
        <v>0</v>
      </c>
      <c r="U368" s="10"/>
      <c r="V368" s="380" t="s">
        <v>21</v>
      </c>
      <c r="W368" s="380" t="s">
        <v>21</v>
      </c>
      <c r="X368" s="380" t="s">
        <v>22</v>
      </c>
      <c r="Y368" s="380" t="s">
        <v>22</v>
      </c>
      <c r="Z368" s="772" t="s">
        <v>22</v>
      </c>
      <c r="AA368" s="207" t="s">
        <v>21</v>
      </c>
      <c r="AB368" s="207" t="s">
        <v>21</v>
      </c>
      <c r="AC368" s="776" t="s">
        <v>21</v>
      </c>
      <c r="AD368" s="380" t="s">
        <v>21</v>
      </c>
      <c r="AE368" s="402" t="s">
        <v>21</v>
      </c>
      <c r="AF368" s="729" t="s">
        <v>21</v>
      </c>
      <c r="AG368" s="228"/>
      <c r="AH368" s="333" t="s">
        <v>181</v>
      </c>
      <c r="AI368" s="198"/>
      <c r="AJ368" s="407"/>
      <c r="AK368" s="407"/>
      <c r="AL368" s="533" t="s">
        <v>22</v>
      </c>
    </row>
    <row r="369" spans="1:38">
      <c r="A369" s="227"/>
      <c r="B369" s="228"/>
      <c r="C369" s="551" t="s">
        <v>642</v>
      </c>
      <c r="D369" s="552" t="s">
        <v>19</v>
      </c>
      <c r="E369" s="550" t="s">
        <v>20</v>
      </c>
      <c r="F369" s="198">
        <v>38.052567313298503</v>
      </c>
      <c r="G369" s="199">
        <v>23.839205367805899</v>
      </c>
      <c r="H369" s="382" t="s">
        <v>22</v>
      </c>
      <c r="I369" s="4">
        <v>1</v>
      </c>
      <c r="J369" s="10"/>
      <c r="K369" s="4">
        <v>1</v>
      </c>
      <c r="L369" s="10"/>
      <c r="M369" s="10">
        <v>120</v>
      </c>
      <c r="N369" s="10" t="s">
        <v>29</v>
      </c>
      <c r="O369" s="10">
        <v>0</v>
      </c>
      <c r="P369" s="207" t="s">
        <v>22</v>
      </c>
      <c r="Q369" s="4">
        <v>1</v>
      </c>
      <c r="R369" s="10"/>
      <c r="S369" s="35">
        <v>0</v>
      </c>
      <c r="T369" s="4">
        <v>0</v>
      </c>
      <c r="U369" s="10"/>
      <c r="V369" s="380" t="s">
        <v>21</v>
      </c>
      <c r="W369" s="380" t="s">
        <v>21</v>
      </c>
      <c r="X369" s="219" t="s">
        <v>21</v>
      </c>
      <c r="Y369" s="219" t="s">
        <v>21</v>
      </c>
      <c r="Z369" s="772" t="s">
        <v>21</v>
      </c>
      <c r="AA369" s="207" t="s">
        <v>21</v>
      </c>
      <c r="AB369" s="207" t="s">
        <v>21</v>
      </c>
      <c r="AC369" s="776" t="s">
        <v>21</v>
      </c>
      <c r="AD369" s="380" t="s">
        <v>21</v>
      </c>
      <c r="AE369" s="402" t="s">
        <v>21</v>
      </c>
      <c r="AF369" s="729" t="s">
        <v>21</v>
      </c>
      <c r="AG369" s="228"/>
      <c r="AH369" s="333" t="s">
        <v>181</v>
      </c>
      <c r="AI369" s="198"/>
      <c r="AJ369" s="407"/>
      <c r="AK369" s="407"/>
      <c r="AL369" s="533" t="s">
        <v>22</v>
      </c>
    </row>
    <row r="370" spans="1:38">
      <c r="A370" s="227"/>
      <c r="B370" s="228"/>
      <c r="C370" s="551" t="s">
        <v>643</v>
      </c>
      <c r="D370" s="552" t="s">
        <v>19</v>
      </c>
      <c r="E370" s="554" t="s">
        <v>28</v>
      </c>
      <c r="F370" s="198">
        <v>38.052588</v>
      </c>
      <c r="G370" s="199">
        <v>23.839029</v>
      </c>
      <c r="H370" s="382" t="s">
        <v>22</v>
      </c>
      <c r="I370" s="4">
        <v>1</v>
      </c>
      <c r="J370" s="10"/>
      <c r="K370" s="4">
        <v>1</v>
      </c>
      <c r="L370" s="10"/>
      <c r="M370" s="10">
        <v>240</v>
      </c>
      <c r="N370" s="382" t="s">
        <v>22</v>
      </c>
      <c r="O370" s="10">
        <v>1</v>
      </c>
      <c r="P370" s="207" t="s">
        <v>22</v>
      </c>
      <c r="Q370" s="4">
        <v>1</v>
      </c>
      <c r="R370" s="10"/>
      <c r="S370" s="35">
        <v>0</v>
      </c>
      <c r="T370" s="4">
        <v>0</v>
      </c>
      <c r="U370" s="10"/>
      <c r="V370" s="380" t="s">
        <v>21</v>
      </c>
      <c r="W370" s="380" t="s">
        <v>21</v>
      </c>
      <c r="X370" s="219" t="s">
        <v>21</v>
      </c>
      <c r="Y370" s="219" t="s">
        <v>21</v>
      </c>
      <c r="Z370" s="772" t="s">
        <v>21</v>
      </c>
      <c r="AA370" s="207" t="s">
        <v>21</v>
      </c>
      <c r="AB370" s="207" t="s">
        <v>21</v>
      </c>
      <c r="AC370" s="776" t="s">
        <v>21</v>
      </c>
      <c r="AD370" s="380" t="s">
        <v>21</v>
      </c>
      <c r="AE370" s="402" t="s">
        <v>21</v>
      </c>
      <c r="AF370" s="729" t="s">
        <v>21</v>
      </c>
      <c r="AG370" s="228"/>
      <c r="AH370" s="333" t="s">
        <v>181</v>
      </c>
      <c r="AI370" s="198"/>
      <c r="AJ370" s="407"/>
      <c r="AK370" s="407"/>
      <c r="AL370" s="533" t="s">
        <v>22</v>
      </c>
    </row>
    <row r="371" spans="1:38">
      <c r="A371" s="4"/>
      <c r="B371" s="10"/>
      <c r="C371" s="28" t="s">
        <v>785</v>
      </c>
      <c r="D371" s="17" t="s">
        <v>19</v>
      </c>
      <c r="E371" s="324" t="s">
        <v>634</v>
      </c>
      <c r="F371" s="198">
        <v>38.052611110000001</v>
      </c>
      <c r="G371" s="199">
        <v>23.839099999999998</v>
      </c>
      <c r="H371" s="278" t="s">
        <v>22</v>
      </c>
      <c r="I371" s="10">
        <v>1</v>
      </c>
      <c r="J371" s="10"/>
      <c r="K371" s="10">
        <v>1</v>
      </c>
      <c r="L371" s="10"/>
      <c r="M371" s="10">
        <v>90</v>
      </c>
      <c r="N371" s="28" t="s">
        <v>21</v>
      </c>
      <c r="O371" s="10">
        <v>0</v>
      </c>
      <c r="P371" s="207" t="s">
        <v>22</v>
      </c>
      <c r="Q371" s="10">
        <v>1</v>
      </c>
      <c r="R371" s="10"/>
      <c r="S371" s="13">
        <v>3</v>
      </c>
      <c r="T371" s="10">
        <v>1</v>
      </c>
      <c r="U371" s="10"/>
      <c r="V371" s="28" t="s">
        <v>21</v>
      </c>
      <c r="W371" s="10" t="s">
        <v>21</v>
      </c>
      <c r="X371" s="28" t="s">
        <v>22</v>
      </c>
      <c r="Y371" s="28" t="s">
        <v>22</v>
      </c>
      <c r="Z371" s="772" t="s">
        <v>22</v>
      </c>
      <c r="AA371" s="207" t="s">
        <v>21</v>
      </c>
      <c r="AB371" s="207" t="s">
        <v>21</v>
      </c>
      <c r="AC371" s="776" t="s">
        <v>21</v>
      </c>
      <c r="AD371" s="28" t="s">
        <v>21</v>
      </c>
      <c r="AE371" s="30" t="s">
        <v>21</v>
      </c>
      <c r="AF371" s="729" t="s">
        <v>21</v>
      </c>
      <c r="AG371" s="228"/>
      <c r="AH371" s="333" t="s">
        <v>181</v>
      </c>
      <c r="AI371" s="198"/>
      <c r="AJ371" s="407"/>
      <c r="AK371" s="407"/>
      <c r="AL371" s="236" t="s">
        <v>21</v>
      </c>
    </row>
    <row r="372" spans="1:38">
      <c r="A372" s="4"/>
      <c r="B372" s="10"/>
      <c r="C372" s="28" t="s">
        <v>786</v>
      </c>
      <c r="D372" s="17" t="s">
        <v>19</v>
      </c>
      <c r="E372" s="614" t="s">
        <v>635</v>
      </c>
      <c r="F372" s="198">
        <v>38.052611110000001</v>
      </c>
      <c r="G372" s="199">
        <v>23.839099999999998</v>
      </c>
      <c r="H372" s="278" t="s">
        <v>22</v>
      </c>
      <c r="I372" s="5">
        <v>1</v>
      </c>
      <c r="J372" s="8"/>
      <c r="K372" s="5">
        <v>1</v>
      </c>
      <c r="L372" s="5"/>
      <c r="M372" s="5">
        <v>200</v>
      </c>
      <c r="N372" s="28" t="s">
        <v>21</v>
      </c>
      <c r="O372" s="10">
        <v>0</v>
      </c>
      <c r="P372" s="207" t="s">
        <v>22</v>
      </c>
      <c r="Q372" s="10">
        <v>1</v>
      </c>
      <c r="R372" s="5"/>
      <c r="S372" s="35">
        <v>4</v>
      </c>
      <c r="T372" s="4">
        <v>1</v>
      </c>
      <c r="U372" s="5"/>
      <c r="V372" s="28" t="s">
        <v>21</v>
      </c>
      <c r="W372" s="10" t="s">
        <v>22</v>
      </c>
      <c r="X372" s="219" t="s">
        <v>21</v>
      </c>
      <c r="Y372" s="219" t="s">
        <v>21</v>
      </c>
      <c r="Z372" s="772" t="s">
        <v>21</v>
      </c>
      <c r="AA372" s="207" t="s">
        <v>21</v>
      </c>
      <c r="AB372" s="207" t="s">
        <v>21</v>
      </c>
      <c r="AC372" s="776" t="s">
        <v>21</v>
      </c>
      <c r="AD372" s="28" t="s">
        <v>21</v>
      </c>
      <c r="AE372" s="30" t="s">
        <v>21</v>
      </c>
      <c r="AF372" s="729" t="s">
        <v>21</v>
      </c>
      <c r="AG372" s="221"/>
      <c r="AH372" s="333" t="s">
        <v>181</v>
      </c>
      <c r="AI372" s="198"/>
      <c r="AJ372" s="407"/>
      <c r="AK372" s="407"/>
      <c r="AL372" s="236" t="s">
        <v>21</v>
      </c>
    </row>
    <row r="373" spans="1:38">
      <c r="A373" s="4"/>
      <c r="B373" s="10"/>
      <c r="C373" s="28" t="s">
        <v>787</v>
      </c>
      <c r="D373" s="17" t="s">
        <v>19</v>
      </c>
      <c r="E373" s="324" t="s">
        <v>632</v>
      </c>
      <c r="F373" s="198">
        <v>38.052741670000003</v>
      </c>
      <c r="G373" s="199">
        <v>23.83925833</v>
      </c>
      <c r="H373" s="216" t="s">
        <v>21</v>
      </c>
      <c r="I373" s="5">
        <v>2</v>
      </c>
      <c r="J373" s="8"/>
      <c r="K373" s="5">
        <v>1</v>
      </c>
      <c r="L373" s="5"/>
      <c r="M373" s="5">
        <v>0</v>
      </c>
      <c r="N373" s="28" t="s">
        <v>21</v>
      </c>
      <c r="O373" s="10">
        <v>0</v>
      </c>
      <c r="P373" s="219" t="s">
        <v>21</v>
      </c>
      <c r="Q373" s="10">
        <v>0</v>
      </c>
      <c r="R373" s="5"/>
      <c r="S373" s="35">
        <v>5</v>
      </c>
      <c r="T373" s="4">
        <v>1</v>
      </c>
      <c r="U373" s="5"/>
      <c r="V373" s="29" t="s">
        <v>21</v>
      </c>
      <c r="W373" s="28" t="s">
        <v>21</v>
      </c>
      <c r="X373" s="28" t="s">
        <v>22</v>
      </c>
      <c r="Y373" s="28" t="s">
        <v>22</v>
      </c>
      <c r="Z373" s="772" t="s">
        <v>22</v>
      </c>
      <c r="AA373" s="207" t="s">
        <v>21</v>
      </c>
      <c r="AB373" s="207" t="s">
        <v>21</v>
      </c>
      <c r="AC373" s="776" t="s">
        <v>21</v>
      </c>
      <c r="AD373" s="28" t="s">
        <v>22</v>
      </c>
      <c r="AE373" s="30" t="s">
        <v>21</v>
      </c>
      <c r="AF373" s="729" t="s">
        <v>22</v>
      </c>
      <c r="AG373" s="228"/>
      <c r="AH373" s="333" t="s">
        <v>181</v>
      </c>
      <c r="AI373" s="198"/>
      <c r="AJ373" s="407"/>
      <c r="AK373" s="407"/>
      <c r="AL373" s="236" t="s">
        <v>21</v>
      </c>
    </row>
    <row r="374" spans="1:38">
      <c r="A374" s="4"/>
      <c r="B374" s="10"/>
      <c r="C374" s="28" t="s">
        <v>788</v>
      </c>
      <c r="D374" s="17" t="s">
        <v>19</v>
      </c>
      <c r="E374" s="614" t="s">
        <v>633</v>
      </c>
      <c r="F374" s="198">
        <v>38.052741670000003</v>
      </c>
      <c r="G374" s="199">
        <v>23.83925833</v>
      </c>
      <c r="H374" s="278" t="s">
        <v>22</v>
      </c>
      <c r="I374" s="5">
        <v>2</v>
      </c>
      <c r="J374" s="8"/>
      <c r="K374" s="5">
        <v>1</v>
      </c>
      <c r="L374" s="5"/>
      <c r="M374" s="5">
        <v>100</v>
      </c>
      <c r="N374" s="28" t="s">
        <v>21</v>
      </c>
      <c r="O374" s="10">
        <v>0</v>
      </c>
      <c r="P374" s="219" t="s">
        <v>21</v>
      </c>
      <c r="Q374" s="10">
        <v>0</v>
      </c>
      <c r="R374" s="5"/>
      <c r="S374" s="35">
        <v>2</v>
      </c>
      <c r="T374" s="4">
        <v>1</v>
      </c>
      <c r="U374" s="5"/>
      <c r="V374" s="29" t="s">
        <v>21</v>
      </c>
      <c r="W374" s="28" t="s">
        <v>21</v>
      </c>
      <c r="X374" s="28" t="s">
        <v>22</v>
      </c>
      <c r="Y374" s="28" t="s">
        <v>22</v>
      </c>
      <c r="Z374" s="772" t="s">
        <v>22</v>
      </c>
      <c r="AA374" s="207" t="s">
        <v>21</v>
      </c>
      <c r="AB374" s="207" t="s">
        <v>21</v>
      </c>
      <c r="AC374" s="776" t="s">
        <v>21</v>
      </c>
      <c r="AD374" s="28" t="s">
        <v>21</v>
      </c>
      <c r="AE374" s="30" t="s">
        <v>21</v>
      </c>
      <c r="AF374" s="729" t="s">
        <v>21</v>
      </c>
      <c r="AG374" s="221"/>
      <c r="AH374" s="333" t="s">
        <v>181</v>
      </c>
      <c r="AI374" s="198"/>
      <c r="AJ374" s="407"/>
      <c r="AK374" s="407"/>
      <c r="AL374" s="236" t="s">
        <v>21</v>
      </c>
    </row>
    <row r="376" spans="1:38">
      <c r="A376">
        <v>67</v>
      </c>
      <c r="B376" s="589" t="s">
        <v>645</v>
      </c>
    </row>
    <row r="377" spans="1:38">
      <c r="A377" s="227"/>
      <c r="B377" s="228"/>
      <c r="C377" s="551" t="s">
        <v>646</v>
      </c>
      <c r="D377" s="552" t="s">
        <v>19</v>
      </c>
      <c r="E377" s="554" t="s">
        <v>28</v>
      </c>
      <c r="F377" s="198">
        <v>38.053235999999998</v>
      </c>
      <c r="G377" s="199">
        <v>23.839137999999998</v>
      </c>
      <c r="H377" s="382" t="s">
        <v>22</v>
      </c>
      <c r="I377" s="4"/>
      <c r="J377" s="10"/>
      <c r="K377" s="4"/>
      <c r="L377" s="10"/>
      <c r="M377" s="10">
        <v>200</v>
      </c>
      <c r="N377" s="380" t="s">
        <v>22</v>
      </c>
      <c r="O377" s="10">
        <v>1</v>
      </c>
      <c r="P377" s="207" t="s">
        <v>22</v>
      </c>
      <c r="Q377" s="4">
        <v>1</v>
      </c>
      <c r="R377" s="10"/>
      <c r="S377" s="35">
        <v>0</v>
      </c>
      <c r="T377" s="4">
        <v>0</v>
      </c>
      <c r="U377" s="10"/>
      <c r="V377" s="380" t="s">
        <v>21</v>
      </c>
      <c r="W377" s="380" t="s">
        <v>21</v>
      </c>
      <c r="X377" s="219" t="s">
        <v>21</v>
      </c>
      <c r="Y377" s="219" t="s">
        <v>21</v>
      </c>
      <c r="Z377" s="772" t="s">
        <v>21</v>
      </c>
      <c r="AA377" s="207" t="s">
        <v>21</v>
      </c>
      <c r="AB377" s="207" t="s">
        <v>21</v>
      </c>
      <c r="AC377" s="776" t="s">
        <v>21</v>
      </c>
      <c r="AD377" s="380" t="s">
        <v>21</v>
      </c>
      <c r="AE377" s="402" t="s">
        <v>21</v>
      </c>
      <c r="AF377" s="729" t="s">
        <v>21</v>
      </c>
      <c r="AG377" s="228"/>
      <c r="AH377" s="333" t="s">
        <v>181</v>
      </c>
      <c r="AI377" s="198"/>
      <c r="AJ377" s="407"/>
      <c r="AK377" s="407"/>
      <c r="AL377" s="533" t="s">
        <v>22</v>
      </c>
    </row>
    <row r="378" spans="1:38">
      <c r="A378" s="227"/>
      <c r="B378" s="228"/>
      <c r="C378" s="551" t="s">
        <v>647</v>
      </c>
      <c r="D378" s="552" t="s">
        <v>19</v>
      </c>
      <c r="E378" s="554" t="s">
        <v>28</v>
      </c>
      <c r="F378" s="198">
        <v>38.053158000000003</v>
      </c>
      <c r="G378" s="199">
        <v>23.839137000000001</v>
      </c>
      <c r="H378" s="553" t="s">
        <v>22</v>
      </c>
      <c r="I378" s="4"/>
      <c r="J378" s="10"/>
      <c r="K378" s="4"/>
      <c r="L378" s="10"/>
      <c r="M378" s="10">
        <v>200</v>
      </c>
      <c r="N378" s="380" t="s">
        <v>22</v>
      </c>
      <c r="O378" s="10">
        <v>1</v>
      </c>
      <c r="P378" s="207" t="s">
        <v>22</v>
      </c>
      <c r="Q378" s="4">
        <v>1</v>
      </c>
      <c r="R378" s="10"/>
      <c r="S378" s="35">
        <v>0</v>
      </c>
      <c r="T378" s="4">
        <v>0</v>
      </c>
      <c r="U378" s="10"/>
      <c r="V378" s="380" t="s">
        <v>21</v>
      </c>
      <c r="W378" s="380" t="s">
        <v>21</v>
      </c>
      <c r="X378" s="380" t="s">
        <v>22</v>
      </c>
      <c r="Y378" s="380" t="s">
        <v>22</v>
      </c>
      <c r="Z378" s="772" t="s">
        <v>22</v>
      </c>
      <c r="AA378" s="207" t="s">
        <v>21</v>
      </c>
      <c r="AB378" s="207" t="s">
        <v>21</v>
      </c>
      <c r="AC378" s="776" t="s">
        <v>21</v>
      </c>
      <c r="AD378" s="380" t="s">
        <v>21</v>
      </c>
      <c r="AE378" s="402" t="s">
        <v>21</v>
      </c>
      <c r="AF378" s="729" t="s">
        <v>21</v>
      </c>
      <c r="AG378" s="228"/>
      <c r="AH378" s="333" t="s">
        <v>181</v>
      </c>
      <c r="AI378" s="198"/>
      <c r="AJ378" s="407"/>
      <c r="AK378" s="407"/>
      <c r="AL378" s="533" t="s">
        <v>22</v>
      </c>
    </row>
    <row r="379" spans="1:38">
      <c r="A379" s="4"/>
      <c r="B379" s="10"/>
      <c r="C379" s="28" t="s">
        <v>648</v>
      </c>
      <c r="D379" s="17" t="s">
        <v>19</v>
      </c>
      <c r="E379" s="324" t="s">
        <v>20</v>
      </c>
      <c r="F379" s="364">
        <v>38.053205560000002</v>
      </c>
      <c r="G379" s="361">
        <v>23.839163889999998</v>
      </c>
      <c r="H379" s="322" t="s">
        <v>22</v>
      </c>
      <c r="I379" s="5">
        <v>2</v>
      </c>
      <c r="J379" s="8"/>
      <c r="K379" s="5">
        <v>1</v>
      </c>
      <c r="L379" s="5"/>
      <c r="M379" s="5">
        <v>80</v>
      </c>
      <c r="N379" s="28" t="s">
        <v>21</v>
      </c>
      <c r="O379" s="10">
        <v>0</v>
      </c>
      <c r="P379" s="219" t="s">
        <v>21</v>
      </c>
      <c r="Q379" s="10">
        <v>0</v>
      </c>
      <c r="R379" s="5"/>
      <c r="S379" s="35">
        <v>2</v>
      </c>
      <c r="T379" s="4">
        <v>1</v>
      </c>
      <c r="U379" s="5"/>
      <c r="V379" s="28" t="s">
        <v>21</v>
      </c>
      <c r="W379" s="28" t="s">
        <v>21</v>
      </c>
      <c r="X379" s="28" t="s">
        <v>22</v>
      </c>
      <c r="Y379" s="28" t="s">
        <v>22</v>
      </c>
      <c r="Z379" s="772" t="s">
        <v>22</v>
      </c>
      <c r="AA379" s="207" t="s">
        <v>21</v>
      </c>
      <c r="AB379" s="207" t="s">
        <v>21</v>
      </c>
      <c r="AC379" s="776" t="s">
        <v>21</v>
      </c>
      <c r="AD379" s="28" t="s">
        <v>22</v>
      </c>
      <c r="AE379" s="30" t="s">
        <v>21</v>
      </c>
      <c r="AF379" s="729" t="s">
        <v>22</v>
      </c>
      <c r="AG379" s="228"/>
      <c r="AH379" s="333" t="s">
        <v>181</v>
      </c>
      <c r="AI379" s="198"/>
      <c r="AJ379" s="407"/>
      <c r="AK379" s="407"/>
      <c r="AL379" s="236" t="s">
        <v>21</v>
      </c>
    </row>
    <row r="380" spans="1:38">
      <c r="A380" s="4"/>
      <c r="B380" s="10"/>
      <c r="C380" s="28" t="s">
        <v>789</v>
      </c>
      <c r="D380" s="17" t="s">
        <v>19</v>
      </c>
      <c r="E380" s="321" t="s">
        <v>28</v>
      </c>
      <c r="F380" s="198">
        <v>38.053205560000002</v>
      </c>
      <c r="G380" s="199">
        <v>23.839163889999998</v>
      </c>
      <c r="H380" s="322" t="s">
        <v>22</v>
      </c>
      <c r="I380" s="5">
        <v>2</v>
      </c>
      <c r="J380" s="8"/>
      <c r="K380" s="5">
        <v>1</v>
      </c>
      <c r="L380" s="5"/>
      <c r="M380" s="5">
        <v>80</v>
      </c>
      <c r="N380" s="28" t="s">
        <v>21</v>
      </c>
      <c r="O380" s="10">
        <v>0</v>
      </c>
      <c r="P380" s="219" t="s">
        <v>21</v>
      </c>
      <c r="Q380" s="10">
        <v>0</v>
      </c>
      <c r="R380" s="5"/>
      <c r="S380" s="35">
        <v>2</v>
      </c>
      <c r="T380" s="4">
        <v>1</v>
      </c>
      <c r="U380" s="5"/>
      <c r="V380" s="28" t="s">
        <v>21</v>
      </c>
      <c r="W380" s="28" t="s">
        <v>21</v>
      </c>
      <c r="X380" s="28" t="s">
        <v>22</v>
      </c>
      <c r="Y380" s="28" t="s">
        <v>22</v>
      </c>
      <c r="Z380" s="772" t="s">
        <v>22</v>
      </c>
      <c r="AA380" s="207" t="s">
        <v>21</v>
      </c>
      <c r="AB380" s="207" t="s">
        <v>21</v>
      </c>
      <c r="AC380" s="776" t="s">
        <v>21</v>
      </c>
      <c r="AD380" s="28" t="s">
        <v>22</v>
      </c>
      <c r="AE380" s="30" t="s">
        <v>21</v>
      </c>
      <c r="AF380" s="729" t="s">
        <v>22</v>
      </c>
      <c r="AG380" s="221"/>
      <c r="AH380" s="333" t="s">
        <v>181</v>
      </c>
      <c r="AI380" s="198"/>
      <c r="AJ380" s="407"/>
      <c r="AK380" s="407"/>
      <c r="AL380" s="236" t="s">
        <v>21</v>
      </c>
    </row>
    <row r="382" spans="1:38">
      <c r="A382">
        <v>68</v>
      </c>
      <c r="B382" s="589" t="s">
        <v>644</v>
      </c>
    </row>
    <row r="383" spans="1:38">
      <c r="A383" s="227"/>
      <c r="B383" s="228"/>
      <c r="C383" s="551" t="s">
        <v>653</v>
      </c>
      <c r="D383" s="552" t="s">
        <v>19</v>
      </c>
      <c r="E383" s="554" t="s">
        <v>28</v>
      </c>
      <c r="F383" s="198">
        <v>38.054057</v>
      </c>
      <c r="G383" s="199">
        <v>23.839009000000001</v>
      </c>
      <c r="H383" s="382" t="s">
        <v>22</v>
      </c>
      <c r="I383" s="4"/>
      <c r="J383" s="10"/>
      <c r="K383" s="4"/>
      <c r="L383" s="10"/>
      <c r="M383" s="10">
        <v>160</v>
      </c>
      <c r="N383" s="380" t="s">
        <v>22</v>
      </c>
      <c r="O383" s="10">
        <v>1</v>
      </c>
      <c r="P383" s="207" t="s">
        <v>22</v>
      </c>
      <c r="Q383" s="4">
        <v>1</v>
      </c>
      <c r="R383" s="10"/>
      <c r="S383" s="35">
        <v>0</v>
      </c>
      <c r="T383" s="4">
        <v>0</v>
      </c>
      <c r="U383" s="10"/>
      <c r="V383" s="380" t="s">
        <v>21</v>
      </c>
      <c r="W383" s="380" t="s">
        <v>21</v>
      </c>
      <c r="X383" s="219" t="s">
        <v>21</v>
      </c>
      <c r="Y383" s="219" t="s">
        <v>21</v>
      </c>
      <c r="Z383" s="772" t="s">
        <v>21</v>
      </c>
      <c r="AA383" s="207" t="s">
        <v>21</v>
      </c>
      <c r="AB383" s="207" t="s">
        <v>21</v>
      </c>
      <c r="AC383" s="776" t="s">
        <v>21</v>
      </c>
      <c r="AD383" s="380" t="s">
        <v>21</v>
      </c>
      <c r="AE383" s="402" t="s">
        <v>21</v>
      </c>
      <c r="AF383" s="729" t="s">
        <v>21</v>
      </c>
      <c r="AG383" s="228"/>
      <c r="AH383" s="333" t="s">
        <v>181</v>
      </c>
      <c r="AI383" s="198"/>
      <c r="AJ383" s="407"/>
      <c r="AK383" s="407"/>
      <c r="AL383" s="533" t="s">
        <v>22</v>
      </c>
    </row>
    <row r="384" spans="1:38">
      <c r="A384" s="4"/>
      <c r="B384" s="10"/>
      <c r="C384" s="28" t="s">
        <v>654</v>
      </c>
      <c r="D384" s="17" t="s">
        <v>19</v>
      </c>
      <c r="E384" s="324" t="s">
        <v>531</v>
      </c>
      <c r="F384" s="363">
        <v>38.054002779999998</v>
      </c>
      <c r="G384" s="588">
        <v>23.839061109999999</v>
      </c>
      <c r="H384" s="278" t="s">
        <v>22</v>
      </c>
      <c r="I384" s="10">
        <v>1</v>
      </c>
      <c r="J384" s="10"/>
      <c r="K384" s="10">
        <v>1</v>
      </c>
      <c r="L384" s="10"/>
      <c r="M384" s="10">
        <v>140</v>
      </c>
      <c r="N384" s="28" t="s">
        <v>21</v>
      </c>
      <c r="O384" s="10">
        <v>0</v>
      </c>
      <c r="P384" s="219" t="s">
        <v>21</v>
      </c>
      <c r="Q384" s="10">
        <v>0</v>
      </c>
      <c r="R384" s="10"/>
      <c r="S384" s="13">
        <v>1</v>
      </c>
      <c r="T384" s="10">
        <v>1</v>
      </c>
      <c r="U384" s="10"/>
      <c r="V384" s="28" t="s">
        <v>21</v>
      </c>
      <c r="W384" s="28" t="s">
        <v>21</v>
      </c>
      <c r="X384" s="28" t="s">
        <v>22</v>
      </c>
      <c r="Y384" s="28" t="s">
        <v>22</v>
      </c>
      <c r="Z384" s="772" t="s">
        <v>22</v>
      </c>
      <c r="AA384" s="207" t="s">
        <v>21</v>
      </c>
      <c r="AB384" s="207" t="s">
        <v>21</v>
      </c>
      <c r="AC384" s="776" t="s">
        <v>21</v>
      </c>
      <c r="AD384" s="380" t="s">
        <v>21</v>
      </c>
      <c r="AE384" s="402" t="s">
        <v>21</v>
      </c>
      <c r="AF384" s="729" t="s">
        <v>21</v>
      </c>
      <c r="AG384" s="228"/>
      <c r="AH384" s="333" t="s">
        <v>181</v>
      </c>
      <c r="AI384" s="198"/>
      <c r="AJ384" s="407"/>
      <c r="AK384" s="407"/>
      <c r="AL384" s="236" t="s">
        <v>21</v>
      </c>
    </row>
    <row r="385" spans="1:38">
      <c r="A385" s="4"/>
      <c r="B385" s="10"/>
      <c r="C385" s="28" t="s">
        <v>655</v>
      </c>
      <c r="D385" s="17" t="s">
        <v>19</v>
      </c>
      <c r="E385" s="614" t="s">
        <v>650</v>
      </c>
      <c r="F385" s="198">
        <v>38.054002779999998</v>
      </c>
      <c r="G385" s="199">
        <v>23.839061109999999</v>
      </c>
      <c r="H385" s="278" t="s">
        <v>22</v>
      </c>
      <c r="I385" s="5">
        <v>1</v>
      </c>
      <c r="J385" s="8"/>
      <c r="K385" s="5">
        <v>1</v>
      </c>
      <c r="L385" s="5"/>
      <c r="M385" s="619">
        <v>100</v>
      </c>
      <c r="N385" s="28" t="s">
        <v>21</v>
      </c>
      <c r="O385" s="10">
        <v>0</v>
      </c>
      <c r="P385" s="219" t="s">
        <v>21</v>
      </c>
      <c r="Q385" s="10">
        <v>0</v>
      </c>
      <c r="R385" s="5"/>
      <c r="S385" s="35">
        <v>1</v>
      </c>
      <c r="T385" s="4">
        <v>1</v>
      </c>
      <c r="U385" s="5"/>
      <c r="V385" s="28" t="s">
        <v>21</v>
      </c>
      <c r="W385" s="28" t="s">
        <v>21</v>
      </c>
      <c r="X385" s="28" t="s">
        <v>22</v>
      </c>
      <c r="Y385" s="28" t="s">
        <v>22</v>
      </c>
      <c r="Z385" s="772" t="s">
        <v>22</v>
      </c>
      <c r="AA385" s="207" t="s">
        <v>21</v>
      </c>
      <c r="AB385" s="207" t="s">
        <v>21</v>
      </c>
      <c r="AC385" s="776" t="s">
        <v>21</v>
      </c>
      <c r="AD385" s="380" t="s">
        <v>21</v>
      </c>
      <c r="AE385" s="402" t="s">
        <v>21</v>
      </c>
      <c r="AF385" s="729" t="s">
        <v>21</v>
      </c>
      <c r="AG385" s="221"/>
      <c r="AH385" s="333" t="s">
        <v>181</v>
      </c>
      <c r="AI385" s="198"/>
      <c r="AJ385" s="407"/>
      <c r="AK385" s="407"/>
      <c r="AL385" s="236" t="s">
        <v>21</v>
      </c>
    </row>
    <row r="387" spans="1:38">
      <c r="A387">
        <v>69</v>
      </c>
      <c r="B387" s="589" t="s">
        <v>649</v>
      </c>
    </row>
    <row r="388" spans="1:38">
      <c r="A388" s="227"/>
      <c r="B388" s="228"/>
      <c r="C388" s="551" t="s">
        <v>661</v>
      </c>
      <c r="D388" s="552" t="s">
        <v>19</v>
      </c>
      <c r="E388" s="550" t="s">
        <v>20</v>
      </c>
      <c r="F388" s="198">
        <v>38.054350999999997</v>
      </c>
      <c r="G388" s="199">
        <v>23.839026</v>
      </c>
      <c r="H388" s="382" t="s">
        <v>22</v>
      </c>
      <c r="I388" s="4"/>
      <c r="J388" s="10"/>
      <c r="K388" s="4"/>
      <c r="L388" s="10"/>
      <c r="M388" s="10">
        <v>150</v>
      </c>
      <c r="N388" s="380" t="s">
        <v>22</v>
      </c>
      <c r="O388" s="10">
        <v>1</v>
      </c>
      <c r="P388" s="207" t="s">
        <v>22</v>
      </c>
      <c r="Q388" s="4">
        <v>1</v>
      </c>
      <c r="R388" s="10"/>
      <c r="S388" s="35">
        <v>1</v>
      </c>
      <c r="T388" s="4"/>
      <c r="U388" s="10"/>
      <c r="V388" s="380" t="s">
        <v>21</v>
      </c>
      <c r="W388" s="380" t="s">
        <v>21</v>
      </c>
      <c r="X388" s="380" t="s">
        <v>22</v>
      </c>
      <c r="Y388" s="380" t="s">
        <v>21</v>
      </c>
      <c r="Z388" s="774" t="s">
        <v>22</v>
      </c>
      <c r="AA388" s="207" t="s">
        <v>21</v>
      </c>
      <c r="AB388" s="207" t="s">
        <v>21</v>
      </c>
      <c r="AC388" s="776" t="s">
        <v>21</v>
      </c>
      <c r="AD388" s="380" t="s">
        <v>21</v>
      </c>
      <c r="AE388" s="380" t="s">
        <v>21</v>
      </c>
      <c r="AF388" s="729" t="s">
        <v>21</v>
      </c>
      <c r="AG388" s="228"/>
      <c r="AH388" s="333" t="s">
        <v>181</v>
      </c>
      <c r="AI388" s="198"/>
      <c r="AJ388" s="407"/>
      <c r="AK388" s="407"/>
      <c r="AL388" s="533" t="s">
        <v>22</v>
      </c>
    </row>
    <row r="389" spans="1:38">
      <c r="A389" s="4"/>
      <c r="B389" s="10"/>
      <c r="C389" s="380" t="s">
        <v>662</v>
      </c>
      <c r="D389" s="17" t="s">
        <v>19</v>
      </c>
      <c r="E389" s="324" t="s">
        <v>656</v>
      </c>
      <c r="F389" s="198">
        <v>38.054461109999998</v>
      </c>
      <c r="G389" s="199">
        <v>23.838911110000002</v>
      </c>
      <c r="H389" s="316" t="s">
        <v>22</v>
      </c>
      <c r="I389" s="4">
        <v>3</v>
      </c>
      <c r="J389" s="10"/>
      <c r="K389" s="4">
        <v>1</v>
      </c>
      <c r="L389" s="10"/>
      <c r="M389" s="10">
        <v>80</v>
      </c>
      <c r="N389" s="10" t="s">
        <v>29</v>
      </c>
      <c r="O389" s="10">
        <v>0</v>
      </c>
      <c r="P389" s="219" t="s">
        <v>21</v>
      </c>
      <c r="Q389" s="4">
        <v>0</v>
      </c>
      <c r="R389" s="10"/>
      <c r="S389" s="35">
        <v>0</v>
      </c>
      <c r="T389" s="4">
        <v>0</v>
      </c>
      <c r="U389" s="10"/>
      <c r="V389" s="10" t="s">
        <v>21</v>
      </c>
      <c r="W389" s="10" t="s">
        <v>21</v>
      </c>
      <c r="X389" s="380" t="s">
        <v>22</v>
      </c>
      <c r="Y389" s="380" t="s">
        <v>22</v>
      </c>
      <c r="Z389" s="772" t="s">
        <v>22</v>
      </c>
      <c r="AA389" s="207" t="s">
        <v>21</v>
      </c>
      <c r="AB389" s="207" t="s">
        <v>21</v>
      </c>
      <c r="AC389" s="776" t="s">
        <v>21</v>
      </c>
      <c r="AD389" s="380" t="s">
        <v>21</v>
      </c>
      <c r="AE389" s="402" t="s">
        <v>21</v>
      </c>
      <c r="AF389" s="729" t="s">
        <v>21</v>
      </c>
      <c r="AG389" s="228"/>
      <c r="AH389" s="333" t="s">
        <v>181</v>
      </c>
      <c r="AI389" s="198"/>
      <c r="AJ389" s="407"/>
      <c r="AK389" s="407"/>
      <c r="AL389" s="236" t="s">
        <v>21</v>
      </c>
    </row>
    <row r="390" spans="1:38">
      <c r="A390" s="4"/>
      <c r="B390" s="10"/>
      <c r="C390" s="380" t="s">
        <v>663</v>
      </c>
      <c r="D390" s="17" t="s">
        <v>19</v>
      </c>
      <c r="E390" s="614" t="s">
        <v>657</v>
      </c>
      <c r="F390" s="198">
        <v>38.054461109999998</v>
      </c>
      <c r="G390" s="199">
        <v>23.838911110000002</v>
      </c>
      <c r="H390" s="278" t="s">
        <v>22</v>
      </c>
      <c r="I390" s="5">
        <v>3</v>
      </c>
      <c r="J390" s="8"/>
      <c r="K390" s="5">
        <v>1</v>
      </c>
      <c r="L390" s="5"/>
      <c r="M390" s="5">
        <v>70</v>
      </c>
      <c r="N390" s="10" t="s">
        <v>29</v>
      </c>
      <c r="O390" s="10">
        <v>0</v>
      </c>
      <c r="P390" s="219" t="s">
        <v>21</v>
      </c>
      <c r="Q390" s="4">
        <v>0</v>
      </c>
      <c r="R390" s="10"/>
      <c r="S390" s="35">
        <v>0</v>
      </c>
      <c r="T390" s="4">
        <v>0</v>
      </c>
      <c r="U390" s="10"/>
      <c r="V390" s="31" t="s">
        <v>21</v>
      </c>
      <c r="W390" s="31" t="s">
        <v>21</v>
      </c>
      <c r="X390" s="380" t="s">
        <v>22</v>
      </c>
      <c r="Y390" s="380" t="s">
        <v>22</v>
      </c>
      <c r="Z390" s="772" t="s">
        <v>22</v>
      </c>
      <c r="AA390" s="207" t="s">
        <v>21</v>
      </c>
      <c r="AB390" s="207" t="s">
        <v>21</v>
      </c>
      <c r="AC390" s="776" t="s">
        <v>21</v>
      </c>
      <c r="AD390" s="380" t="s">
        <v>22</v>
      </c>
      <c r="AE390" s="402" t="s">
        <v>22</v>
      </c>
      <c r="AF390" s="729" t="s">
        <v>22</v>
      </c>
      <c r="AG390" s="221"/>
      <c r="AH390" s="333" t="s">
        <v>181</v>
      </c>
      <c r="AI390" s="198"/>
      <c r="AJ390" s="407"/>
      <c r="AK390" s="407"/>
      <c r="AL390" s="236" t="s">
        <v>21</v>
      </c>
    </row>
    <row r="391" spans="1:38" s="198" customFormat="1">
      <c r="A391" s="210"/>
      <c r="B391" s="211"/>
      <c r="C391" s="238" t="s">
        <v>664</v>
      </c>
      <c r="D391" s="213" t="s">
        <v>19</v>
      </c>
      <c r="E391" s="527" t="s">
        <v>658</v>
      </c>
      <c r="F391" s="211">
        <v>38.054498861690803</v>
      </c>
      <c r="G391" s="211">
        <v>23.8387162372577</v>
      </c>
      <c r="H391" s="278" t="s">
        <v>22</v>
      </c>
      <c r="I391" s="219">
        <v>0</v>
      </c>
      <c r="J391" s="237"/>
      <c r="K391" s="219">
        <v>0</v>
      </c>
      <c r="L391" s="211"/>
      <c r="M391" s="219">
        <v>80</v>
      </c>
      <c r="N391" s="219" t="s">
        <v>29</v>
      </c>
      <c r="O391" s="219">
        <v>0</v>
      </c>
      <c r="P391" s="219" t="s">
        <v>21</v>
      </c>
      <c r="Q391" s="219">
        <v>0</v>
      </c>
      <c r="R391" s="219"/>
      <c r="S391" s="219">
        <v>0</v>
      </c>
      <c r="T391" s="219">
        <v>0</v>
      </c>
      <c r="U391" s="211"/>
      <c r="V391" s="220" t="s">
        <v>21</v>
      </c>
      <c r="W391" s="220" t="s">
        <v>21</v>
      </c>
      <c r="X391" s="220" t="s">
        <v>22</v>
      </c>
      <c r="Y391" s="220" t="s">
        <v>22</v>
      </c>
      <c r="Z391" s="772" t="s">
        <v>22</v>
      </c>
      <c r="AA391" s="207" t="s">
        <v>21</v>
      </c>
      <c r="AB391" s="207" t="s">
        <v>21</v>
      </c>
      <c r="AC391" s="776" t="s">
        <v>21</v>
      </c>
      <c r="AD391" s="220" t="s">
        <v>21</v>
      </c>
      <c r="AE391" s="268" t="s">
        <v>21</v>
      </c>
      <c r="AF391" s="729" t="s">
        <v>21</v>
      </c>
      <c r="AG391" s="221"/>
      <c r="AH391" s="333" t="s">
        <v>181</v>
      </c>
    </row>
    <row r="392" spans="1:38" s="198" customFormat="1" ht="15.75" customHeight="1">
      <c r="A392" s="200"/>
      <c r="B392" s="201"/>
      <c r="C392" s="208" t="s">
        <v>790</v>
      </c>
      <c r="D392" s="203" t="s">
        <v>19</v>
      </c>
      <c r="E392" s="538" t="s">
        <v>659</v>
      </c>
      <c r="F392" s="201">
        <v>38.0544126521499</v>
      </c>
      <c r="G392" s="201">
        <v>23.8388996037006</v>
      </c>
      <c r="H392" s="278" t="s">
        <v>22</v>
      </c>
      <c r="I392" s="219">
        <v>0</v>
      </c>
      <c r="J392" s="237"/>
      <c r="K392" s="219">
        <v>0</v>
      </c>
      <c r="L392" s="201"/>
      <c r="M392" s="207">
        <v>70</v>
      </c>
      <c r="N392" s="219" t="s">
        <v>29</v>
      </c>
      <c r="O392" s="219">
        <v>0</v>
      </c>
      <c r="P392" s="207" t="s">
        <v>22</v>
      </c>
      <c r="Q392" s="219">
        <v>2</v>
      </c>
      <c r="R392" s="219"/>
      <c r="S392" s="219">
        <v>0</v>
      </c>
      <c r="T392" s="219">
        <v>0</v>
      </c>
      <c r="U392" s="201"/>
      <c r="V392" s="208" t="s">
        <v>21</v>
      </c>
      <c r="W392" s="220" t="s">
        <v>21</v>
      </c>
      <c r="X392" s="219" t="s">
        <v>21</v>
      </c>
      <c r="Y392" s="219" t="s">
        <v>21</v>
      </c>
      <c r="Z392" s="772" t="s">
        <v>21</v>
      </c>
      <c r="AA392" s="207" t="s">
        <v>21</v>
      </c>
      <c r="AB392" s="207" t="s">
        <v>21</v>
      </c>
      <c r="AC392" s="776" t="s">
        <v>21</v>
      </c>
      <c r="AD392" s="220" t="s">
        <v>21</v>
      </c>
      <c r="AE392" s="268" t="s">
        <v>21</v>
      </c>
      <c r="AF392" s="729" t="s">
        <v>21</v>
      </c>
      <c r="AG392" s="221"/>
      <c r="AH392" s="333" t="s">
        <v>181</v>
      </c>
    </row>
    <row r="393" spans="1:38">
      <c r="A393" s="4"/>
      <c r="B393" s="10"/>
      <c r="C393" s="28" t="s">
        <v>791</v>
      </c>
      <c r="D393" s="17" t="s">
        <v>19</v>
      </c>
      <c r="E393" s="324" t="s">
        <v>651</v>
      </c>
      <c r="F393" s="198">
        <v>38.054427779999997</v>
      </c>
      <c r="G393" s="199">
        <v>23.839061109999999</v>
      </c>
      <c r="H393" s="278" t="s">
        <v>22</v>
      </c>
      <c r="I393" s="10">
        <v>0</v>
      </c>
      <c r="J393" s="10"/>
      <c r="K393" s="10">
        <v>0</v>
      </c>
      <c r="L393" s="10"/>
      <c r="M393" s="10">
        <v>100</v>
      </c>
      <c r="N393" s="10" t="s">
        <v>21</v>
      </c>
      <c r="O393" s="10">
        <v>0</v>
      </c>
      <c r="P393" s="219" t="s">
        <v>21</v>
      </c>
      <c r="Q393" s="5">
        <v>0</v>
      </c>
      <c r="R393" s="10"/>
      <c r="S393" s="13">
        <v>2</v>
      </c>
      <c r="T393" s="10">
        <v>1</v>
      </c>
      <c r="U393" s="10"/>
      <c r="V393" s="28" t="s">
        <v>21</v>
      </c>
      <c r="W393" s="10" t="s">
        <v>21</v>
      </c>
      <c r="X393" s="219" t="s">
        <v>21</v>
      </c>
      <c r="Y393" s="219" t="s">
        <v>21</v>
      </c>
      <c r="Z393" s="772" t="s">
        <v>21</v>
      </c>
      <c r="AA393" s="207" t="s">
        <v>21</v>
      </c>
      <c r="AB393" s="207" t="s">
        <v>21</v>
      </c>
      <c r="AC393" s="776" t="s">
        <v>21</v>
      </c>
      <c r="AD393" s="10" t="s">
        <v>21</v>
      </c>
      <c r="AE393" s="12" t="s">
        <v>21</v>
      </c>
      <c r="AF393" s="729" t="s">
        <v>21</v>
      </c>
      <c r="AG393" s="228"/>
      <c r="AH393" s="333" t="s">
        <v>181</v>
      </c>
      <c r="AI393" s="198"/>
      <c r="AJ393" s="407"/>
      <c r="AK393" s="407"/>
      <c r="AL393" s="236" t="s">
        <v>21</v>
      </c>
    </row>
    <row r="394" spans="1:38">
      <c r="A394" s="4"/>
      <c r="B394" s="10"/>
      <c r="C394" s="28" t="s">
        <v>792</v>
      </c>
      <c r="D394" s="17" t="s">
        <v>19</v>
      </c>
      <c r="E394" s="614" t="s">
        <v>652</v>
      </c>
      <c r="F394" s="198">
        <v>38.054427779999997</v>
      </c>
      <c r="G394" s="199">
        <v>23.839061109999999</v>
      </c>
      <c r="H394" s="322" t="s">
        <v>22</v>
      </c>
      <c r="I394" s="10">
        <v>0</v>
      </c>
      <c r="J394" s="10"/>
      <c r="K394" s="10">
        <v>0</v>
      </c>
      <c r="L394" s="5"/>
      <c r="M394" s="5">
        <v>100</v>
      </c>
      <c r="N394" s="10" t="s">
        <v>21</v>
      </c>
      <c r="O394" s="10">
        <v>0</v>
      </c>
      <c r="P394" s="219" t="s">
        <v>21</v>
      </c>
      <c r="Q394" s="5">
        <v>0</v>
      </c>
      <c r="R394" s="5"/>
      <c r="S394" s="35">
        <v>0</v>
      </c>
      <c r="T394" s="4">
        <v>0</v>
      </c>
      <c r="U394" s="5"/>
      <c r="V394" s="28" t="s">
        <v>21</v>
      </c>
      <c r="W394" s="10" t="s">
        <v>21</v>
      </c>
      <c r="X394" s="10" t="s">
        <v>22</v>
      </c>
      <c r="Y394" s="10" t="s">
        <v>22</v>
      </c>
      <c r="Z394" s="772" t="s">
        <v>22</v>
      </c>
      <c r="AA394" s="207" t="s">
        <v>21</v>
      </c>
      <c r="AB394" s="207" t="s">
        <v>21</v>
      </c>
      <c r="AC394" s="776" t="s">
        <v>21</v>
      </c>
      <c r="AD394" s="28" t="s">
        <v>22</v>
      </c>
      <c r="AE394" s="30" t="s">
        <v>21</v>
      </c>
      <c r="AF394" s="729" t="s">
        <v>22</v>
      </c>
      <c r="AG394" s="221"/>
      <c r="AH394" s="333" t="s">
        <v>181</v>
      </c>
      <c r="AI394" s="198"/>
      <c r="AJ394" s="407"/>
      <c r="AK394" s="407"/>
      <c r="AL394" s="236" t="s">
        <v>21</v>
      </c>
    </row>
    <row r="396" spans="1:38">
      <c r="A396">
        <v>70</v>
      </c>
      <c r="B396" s="589" t="s">
        <v>660</v>
      </c>
    </row>
    <row r="397" spans="1:38">
      <c r="A397" s="4"/>
      <c r="B397" s="10"/>
      <c r="C397" s="380" t="s">
        <v>678</v>
      </c>
      <c r="D397" s="32" t="s">
        <v>24</v>
      </c>
      <c r="E397" s="321" t="s">
        <v>28</v>
      </c>
      <c r="F397" s="412">
        <v>38.054877779999998</v>
      </c>
      <c r="G397" s="582">
        <v>23.838758330000001</v>
      </c>
      <c r="H397" s="316" t="s">
        <v>22</v>
      </c>
      <c r="I397" s="4">
        <v>3</v>
      </c>
      <c r="J397" s="8"/>
      <c r="K397" s="4">
        <v>1</v>
      </c>
      <c r="L397" s="5"/>
      <c r="M397" s="5">
        <v>230</v>
      </c>
      <c r="N397" s="10" t="s">
        <v>29</v>
      </c>
      <c r="O397" s="10">
        <v>1</v>
      </c>
      <c r="P397" s="207" t="s">
        <v>22</v>
      </c>
      <c r="Q397" s="4">
        <v>1</v>
      </c>
      <c r="R397" s="5"/>
      <c r="S397" s="5">
        <v>0</v>
      </c>
      <c r="T397" s="5">
        <v>0</v>
      </c>
      <c r="U397" s="5"/>
      <c r="V397" s="29" t="s">
        <v>21</v>
      </c>
      <c r="W397" s="5" t="s">
        <v>22</v>
      </c>
      <c r="X397" s="219" t="s">
        <v>21</v>
      </c>
      <c r="Y397" s="219" t="s">
        <v>21</v>
      </c>
      <c r="Z397" s="772" t="s">
        <v>21</v>
      </c>
      <c r="AA397" s="207" t="s">
        <v>21</v>
      </c>
      <c r="AB397" s="207" t="s">
        <v>21</v>
      </c>
      <c r="AC397" s="776" t="s">
        <v>21</v>
      </c>
      <c r="AD397" s="28" t="s">
        <v>22</v>
      </c>
      <c r="AE397" s="30" t="s">
        <v>21</v>
      </c>
      <c r="AF397" s="729" t="s">
        <v>22</v>
      </c>
      <c r="AG397" s="221"/>
      <c r="AH397" s="333" t="s">
        <v>181</v>
      </c>
      <c r="AI397" s="198"/>
      <c r="AJ397" s="473"/>
      <c r="AK397" s="407"/>
      <c r="AL397" s="236" t="s">
        <v>21</v>
      </c>
    </row>
    <row r="398" spans="1:38">
      <c r="A398" s="4"/>
      <c r="B398" s="10"/>
      <c r="C398" s="380" t="s">
        <v>677</v>
      </c>
      <c r="D398" s="32" t="s">
        <v>24</v>
      </c>
      <c r="E398" s="324" t="s">
        <v>20</v>
      </c>
      <c r="F398" s="198">
        <v>38.054877779999998</v>
      </c>
      <c r="G398" s="199">
        <v>23.838758330000001</v>
      </c>
      <c r="H398" s="325" t="s">
        <v>22</v>
      </c>
      <c r="I398" s="4">
        <v>3</v>
      </c>
      <c r="J398" s="10"/>
      <c r="K398" s="4"/>
      <c r="L398" s="10"/>
      <c r="M398" s="4">
        <v>230</v>
      </c>
      <c r="N398" s="10" t="s">
        <v>29</v>
      </c>
      <c r="O398" s="10">
        <v>0</v>
      </c>
      <c r="P398" s="219" t="s">
        <v>21</v>
      </c>
      <c r="Q398" s="4">
        <v>0</v>
      </c>
      <c r="R398" s="10"/>
      <c r="S398" s="35">
        <v>5</v>
      </c>
      <c r="T398" s="4">
        <v>1</v>
      </c>
      <c r="U398" s="10"/>
      <c r="V398" s="28" t="s">
        <v>21</v>
      </c>
      <c r="W398" s="28" t="s">
        <v>21</v>
      </c>
      <c r="X398" s="219" t="s">
        <v>21</v>
      </c>
      <c r="Y398" s="219" t="s">
        <v>21</v>
      </c>
      <c r="Z398" s="772" t="s">
        <v>21</v>
      </c>
      <c r="AA398" s="207" t="s">
        <v>21</v>
      </c>
      <c r="AB398" s="207" t="s">
        <v>21</v>
      </c>
      <c r="AC398" s="776" t="s">
        <v>21</v>
      </c>
      <c r="AD398" s="28" t="s">
        <v>21</v>
      </c>
      <c r="AE398" s="30" t="s">
        <v>21</v>
      </c>
      <c r="AF398" s="729" t="s">
        <v>21</v>
      </c>
      <c r="AG398" s="247"/>
      <c r="AH398" s="330" t="s">
        <v>181</v>
      </c>
      <c r="AI398" s="199"/>
      <c r="AJ398" s="436"/>
      <c r="AK398" s="436"/>
      <c r="AL398" s="236" t="s">
        <v>21</v>
      </c>
    </row>
    <row r="399" spans="1:38" s="198" customFormat="1" ht="15.75" customHeight="1">
      <c r="A399" s="200"/>
      <c r="B399" s="201"/>
      <c r="C399" s="202" t="s">
        <v>793</v>
      </c>
      <c r="D399" s="203" t="s">
        <v>19</v>
      </c>
      <c r="E399" s="527" t="s">
        <v>665</v>
      </c>
      <c r="F399" s="201">
        <v>38.054977602404797</v>
      </c>
      <c r="G399" s="201">
        <v>23.8385863339591</v>
      </c>
      <c r="H399" s="278" t="s">
        <v>22</v>
      </c>
      <c r="I399" s="207">
        <v>1</v>
      </c>
      <c r="J399" s="240"/>
      <c r="K399" s="207">
        <v>0</v>
      </c>
      <c r="L399" s="201"/>
      <c r="M399" s="207">
        <v>50</v>
      </c>
      <c r="N399" s="208" t="s">
        <v>21</v>
      </c>
      <c r="O399" s="207">
        <v>0</v>
      </c>
      <c r="P399" s="219" t="s">
        <v>21</v>
      </c>
      <c r="Q399" s="207">
        <v>0</v>
      </c>
      <c r="R399" s="201"/>
      <c r="S399" s="219">
        <v>0</v>
      </c>
      <c r="T399" s="219">
        <v>0</v>
      </c>
      <c r="U399" s="201"/>
      <c r="V399" s="208" t="s">
        <v>21</v>
      </c>
      <c r="W399" s="208" t="s">
        <v>21</v>
      </c>
      <c r="X399" s="208" t="s">
        <v>22</v>
      </c>
      <c r="Y399" s="208" t="s">
        <v>22</v>
      </c>
      <c r="Z399" s="772" t="s">
        <v>22</v>
      </c>
      <c r="AA399" s="207" t="s">
        <v>21</v>
      </c>
      <c r="AB399" s="207" t="s">
        <v>21</v>
      </c>
      <c r="AC399" s="776" t="s">
        <v>21</v>
      </c>
      <c r="AD399" s="208" t="s">
        <v>21</v>
      </c>
      <c r="AE399" s="271" t="s">
        <v>21</v>
      </c>
      <c r="AF399" s="729" t="s">
        <v>21</v>
      </c>
      <c r="AG399" s="221"/>
      <c r="AH399" s="333" t="s">
        <v>181</v>
      </c>
    </row>
    <row r="400" spans="1:38">
      <c r="A400" s="198"/>
      <c r="B400" s="198"/>
      <c r="C400" s="626" t="s">
        <v>794</v>
      </c>
      <c r="D400" s="504" t="s">
        <v>1122</v>
      </c>
      <c r="E400" s="538" t="s">
        <v>666</v>
      </c>
      <c r="F400" s="198">
        <v>38.054883435929099</v>
      </c>
      <c r="G400" s="198">
        <v>23.838708774932002</v>
      </c>
      <c r="H400" s="236" t="s">
        <v>22</v>
      </c>
      <c r="I400" s="207">
        <v>1</v>
      </c>
      <c r="J400" s="198"/>
      <c r="K400" s="207">
        <v>0</v>
      </c>
      <c r="L400" s="198"/>
      <c r="M400" s="236">
        <v>100</v>
      </c>
      <c r="N400" s="219" t="s">
        <v>29</v>
      </c>
      <c r="O400" s="219">
        <v>0</v>
      </c>
      <c r="P400" s="207" t="s">
        <v>22</v>
      </c>
      <c r="Q400" s="219">
        <v>1</v>
      </c>
      <c r="R400" s="219"/>
      <c r="S400" s="219">
        <v>0</v>
      </c>
      <c r="T400" s="219">
        <v>0</v>
      </c>
      <c r="U400" s="252"/>
      <c r="V400" s="236" t="s">
        <v>22</v>
      </c>
      <c r="W400" s="220" t="s">
        <v>22</v>
      </c>
      <c r="X400" s="219" t="s">
        <v>21</v>
      </c>
      <c r="Y400" s="219" t="s">
        <v>21</v>
      </c>
      <c r="Z400" s="772" t="s">
        <v>21</v>
      </c>
      <c r="AA400" s="207" t="s">
        <v>21</v>
      </c>
      <c r="AB400" s="207" t="s">
        <v>21</v>
      </c>
      <c r="AC400" s="776" t="s">
        <v>21</v>
      </c>
      <c r="AD400" s="219" t="s">
        <v>21</v>
      </c>
      <c r="AE400" s="267" t="s">
        <v>29</v>
      </c>
      <c r="AF400" s="729" t="s">
        <v>21</v>
      </c>
      <c r="AG400" s="198"/>
      <c r="AH400" s="333" t="s">
        <v>181</v>
      </c>
      <c r="AI400" s="198"/>
      <c r="AJ400" s="436"/>
      <c r="AK400" s="436"/>
      <c r="AL400" s="251"/>
    </row>
    <row r="402" spans="1:38">
      <c r="A402">
        <v>71</v>
      </c>
      <c r="B402" s="589" t="s">
        <v>667</v>
      </c>
    </row>
    <row r="403" spans="1:38" s="198" customFormat="1">
      <c r="A403" s="210"/>
      <c r="B403" s="211"/>
      <c r="C403" s="238" t="s">
        <v>691</v>
      </c>
      <c r="D403" s="213" t="s">
        <v>19</v>
      </c>
      <c r="E403" s="527" t="s">
        <v>668</v>
      </c>
      <c r="F403" s="211">
        <v>38.055790713075098</v>
      </c>
      <c r="G403" s="211">
        <v>23.838572314109602</v>
      </c>
      <c r="H403" s="278" t="s">
        <v>22</v>
      </c>
      <c r="I403" s="219">
        <v>0</v>
      </c>
      <c r="J403" s="237"/>
      <c r="K403" s="219">
        <v>0</v>
      </c>
      <c r="L403" s="211"/>
      <c r="M403" s="219">
        <v>65</v>
      </c>
      <c r="N403" s="219" t="s">
        <v>29</v>
      </c>
      <c r="O403" s="219">
        <v>0</v>
      </c>
      <c r="P403" s="207" t="s">
        <v>22</v>
      </c>
      <c r="Q403" s="219">
        <v>2</v>
      </c>
      <c r="R403" s="219"/>
      <c r="S403" s="219">
        <v>0</v>
      </c>
      <c r="T403" s="219">
        <v>0</v>
      </c>
      <c r="U403" s="211"/>
      <c r="V403" s="220" t="s">
        <v>21</v>
      </c>
      <c r="W403" s="220" t="s">
        <v>22</v>
      </c>
      <c r="X403" s="220" t="s">
        <v>22</v>
      </c>
      <c r="Y403" s="220" t="s">
        <v>22</v>
      </c>
      <c r="Z403" s="772" t="s">
        <v>22</v>
      </c>
      <c r="AA403" s="207" t="s">
        <v>21</v>
      </c>
      <c r="AB403" s="207" t="s">
        <v>21</v>
      </c>
      <c r="AC403" s="776" t="s">
        <v>21</v>
      </c>
      <c r="AD403" s="219" t="s">
        <v>29</v>
      </c>
      <c r="AE403" s="267" t="s">
        <v>29</v>
      </c>
      <c r="AF403" s="729" t="s">
        <v>21</v>
      </c>
      <c r="AG403" s="221"/>
      <c r="AH403" s="333" t="s">
        <v>181</v>
      </c>
      <c r="AJ403" s="407"/>
      <c r="AK403" s="407"/>
    </row>
    <row r="404" spans="1:38" s="198" customFormat="1" ht="15.75" customHeight="1">
      <c r="A404" s="200"/>
      <c r="B404" s="201"/>
      <c r="C404" s="202" t="s">
        <v>692</v>
      </c>
      <c r="D404" s="203" t="s">
        <v>19</v>
      </c>
      <c r="E404" s="538" t="s">
        <v>669</v>
      </c>
      <c r="F404" s="201">
        <v>38.055701480995403</v>
      </c>
      <c r="G404" s="201">
        <v>23.838590419019798</v>
      </c>
      <c r="H404" s="278" t="s">
        <v>22</v>
      </c>
      <c r="I404" s="207">
        <v>0</v>
      </c>
      <c r="J404" s="240"/>
      <c r="K404" s="207">
        <v>0</v>
      </c>
      <c r="L404" s="201"/>
      <c r="M404" s="207">
        <v>70</v>
      </c>
      <c r="N404" s="208" t="s">
        <v>21</v>
      </c>
      <c r="O404" s="207">
        <v>0</v>
      </c>
      <c r="P404" s="207" t="s">
        <v>22</v>
      </c>
      <c r="Q404" s="219">
        <v>2</v>
      </c>
      <c r="R404" s="201"/>
      <c r="S404" s="219">
        <v>0</v>
      </c>
      <c r="T404" s="219">
        <v>0</v>
      </c>
      <c r="U404" s="201"/>
      <c r="V404" s="208" t="s">
        <v>21</v>
      </c>
      <c r="W404" s="208" t="s">
        <v>22</v>
      </c>
      <c r="X404" s="208" t="s">
        <v>22</v>
      </c>
      <c r="Y404" s="208" t="s">
        <v>22</v>
      </c>
      <c r="Z404" s="772" t="s">
        <v>22</v>
      </c>
      <c r="AA404" s="207" t="s">
        <v>21</v>
      </c>
      <c r="AB404" s="207" t="s">
        <v>21</v>
      </c>
      <c r="AC404" s="776" t="s">
        <v>21</v>
      </c>
      <c r="AD404" s="208" t="s">
        <v>21</v>
      </c>
      <c r="AE404" s="271" t="s">
        <v>21</v>
      </c>
      <c r="AF404" s="729" t="s">
        <v>21</v>
      </c>
      <c r="AG404" s="221"/>
      <c r="AH404" s="333" t="s">
        <v>181</v>
      </c>
      <c r="AJ404" s="407"/>
      <c r="AK404" s="407"/>
    </row>
    <row r="405" spans="1:38" s="199" customFormat="1" ht="15.75" customHeight="1">
      <c r="A405" s="635"/>
      <c r="B405" s="405"/>
      <c r="C405" s="804" t="s">
        <v>1201</v>
      </c>
      <c r="D405" s="800" t="s">
        <v>19</v>
      </c>
      <c r="E405" s="668" t="s">
        <v>1202</v>
      </c>
      <c r="F405" s="405">
        <v>38.055042999999998</v>
      </c>
      <c r="G405" s="405">
        <v>23.838667000000001</v>
      </c>
      <c r="H405" s="659" t="s">
        <v>22</v>
      </c>
      <c r="I405" s="638">
        <v>0</v>
      </c>
      <c r="J405" s="801"/>
      <c r="K405" s="638">
        <v>0</v>
      </c>
      <c r="L405" s="405"/>
      <c r="M405" s="638">
        <v>110</v>
      </c>
      <c r="N405" s="638" t="s">
        <v>21</v>
      </c>
      <c r="O405" s="638">
        <v>0</v>
      </c>
      <c r="P405" s="638" t="s">
        <v>22</v>
      </c>
      <c r="Q405" s="256">
        <v>2</v>
      </c>
      <c r="R405" s="405"/>
      <c r="S405" s="256">
        <v>0</v>
      </c>
      <c r="T405" s="256">
        <v>0</v>
      </c>
      <c r="U405" s="405"/>
      <c r="V405" s="638" t="s">
        <v>21</v>
      </c>
      <c r="W405" s="638" t="s">
        <v>22</v>
      </c>
      <c r="X405" s="638" t="s">
        <v>22</v>
      </c>
      <c r="Y405" s="638" t="s">
        <v>22</v>
      </c>
      <c r="Z405" s="802" t="s">
        <v>22</v>
      </c>
      <c r="AA405" s="638" t="s">
        <v>21</v>
      </c>
      <c r="AB405" s="638" t="s">
        <v>21</v>
      </c>
      <c r="AC405" s="803" t="s">
        <v>21</v>
      </c>
      <c r="AD405" s="638" t="s">
        <v>21</v>
      </c>
      <c r="AE405" s="638" t="s">
        <v>21</v>
      </c>
      <c r="AF405" s="802" t="s">
        <v>21</v>
      </c>
      <c r="AG405" s="255"/>
      <c r="AH405" s="333" t="s">
        <v>181</v>
      </c>
      <c r="AJ405" s="470"/>
      <c r="AK405" s="470"/>
    </row>
    <row r="407" spans="1:38">
      <c r="A407">
        <v>72</v>
      </c>
      <c r="B407" s="589" t="s">
        <v>670</v>
      </c>
    </row>
    <row r="408" spans="1:38">
      <c r="A408" s="4"/>
      <c r="B408" s="10"/>
      <c r="C408" s="380" t="s">
        <v>689</v>
      </c>
      <c r="D408" s="31" t="s">
        <v>19</v>
      </c>
      <c r="E408" s="321" t="s">
        <v>28</v>
      </c>
      <c r="F408" s="412">
        <v>38.055997220000002</v>
      </c>
      <c r="G408" s="582">
        <v>23.838561110000001</v>
      </c>
      <c r="H408" s="316" t="s">
        <v>22</v>
      </c>
      <c r="I408" s="4">
        <v>2</v>
      </c>
      <c r="J408" s="10"/>
      <c r="K408" s="4">
        <v>1</v>
      </c>
      <c r="L408" s="5"/>
      <c r="M408" s="5">
        <v>260</v>
      </c>
      <c r="N408" s="10" t="s">
        <v>29</v>
      </c>
      <c r="O408" s="10">
        <v>0</v>
      </c>
      <c r="P408" s="219" t="s">
        <v>21</v>
      </c>
      <c r="Q408" s="4">
        <v>0</v>
      </c>
      <c r="R408" s="5"/>
      <c r="S408" s="5">
        <v>0</v>
      </c>
      <c r="T408" s="5">
        <v>0</v>
      </c>
      <c r="U408" s="5"/>
      <c r="V408" s="29" t="s">
        <v>21</v>
      </c>
      <c r="W408" s="29" t="s">
        <v>21</v>
      </c>
      <c r="X408" s="219" t="s">
        <v>21</v>
      </c>
      <c r="Y408" s="219" t="s">
        <v>21</v>
      </c>
      <c r="Z408" s="772" t="s">
        <v>21</v>
      </c>
      <c r="AA408" s="207" t="s">
        <v>21</v>
      </c>
      <c r="AB408" s="207" t="s">
        <v>21</v>
      </c>
      <c r="AC408" s="776" t="s">
        <v>21</v>
      </c>
      <c r="AD408" s="28" t="s">
        <v>22</v>
      </c>
      <c r="AE408" s="30" t="s">
        <v>21</v>
      </c>
      <c r="AF408" s="729" t="s">
        <v>22</v>
      </c>
      <c r="AG408" s="221"/>
      <c r="AH408" s="333" t="s">
        <v>181</v>
      </c>
      <c r="AI408" s="198"/>
      <c r="AJ408" s="407"/>
      <c r="AK408" s="407"/>
      <c r="AL408" s="236" t="s">
        <v>21</v>
      </c>
    </row>
    <row r="409" spans="1:38">
      <c r="A409" s="4"/>
      <c r="B409" s="10"/>
      <c r="C409" s="380" t="s">
        <v>690</v>
      </c>
      <c r="D409" s="31" t="s">
        <v>19</v>
      </c>
      <c r="E409" s="324" t="s">
        <v>20</v>
      </c>
      <c r="F409" s="198">
        <v>38.055997220000002</v>
      </c>
      <c r="G409" s="199">
        <v>23.838561110000001</v>
      </c>
      <c r="H409" s="325" t="s">
        <v>22</v>
      </c>
      <c r="I409" s="4">
        <v>2</v>
      </c>
      <c r="J409" s="10"/>
      <c r="K409" s="4">
        <v>1</v>
      </c>
      <c r="L409" s="10"/>
      <c r="M409" s="4">
        <v>200</v>
      </c>
      <c r="N409" s="10" t="s">
        <v>29</v>
      </c>
      <c r="O409" s="10">
        <v>0</v>
      </c>
      <c r="P409" s="219" t="s">
        <v>21</v>
      </c>
      <c r="Q409" s="4">
        <v>0</v>
      </c>
      <c r="R409" s="10"/>
      <c r="S409" s="35">
        <v>0</v>
      </c>
      <c r="T409" s="4">
        <v>0</v>
      </c>
      <c r="U409" s="10"/>
      <c r="V409" s="28" t="s">
        <v>21</v>
      </c>
      <c r="W409" s="28" t="s">
        <v>21</v>
      </c>
      <c r="X409" s="219" t="s">
        <v>21</v>
      </c>
      <c r="Y409" s="219" t="s">
        <v>21</v>
      </c>
      <c r="Z409" s="772" t="s">
        <v>21</v>
      </c>
      <c r="AA409" s="207" t="s">
        <v>21</v>
      </c>
      <c r="AB409" s="207" t="s">
        <v>21</v>
      </c>
      <c r="AC409" s="776" t="s">
        <v>21</v>
      </c>
      <c r="AD409" s="28" t="s">
        <v>21</v>
      </c>
      <c r="AE409" s="30" t="s">
        <v>21</v>
      </c>
      <c r="AF409" s="729" t="s">
        <v>21</v>
      </c>
      <c r="AG409" s="228"/>
      <c r="AH409" s="333" t="s">
        <v>181</v>
      </c>
      <c r="AI409" s="198"/>
      <c r="AJ409" s="407"/>
      <c r="AK409" s="407"/>
      <c r="AL409" s="236" t="s">
        <v>21</v>
      </c>
    </row>
    <row r="411" spans="1:38">
      <c r="A411">
        <v>73</v>
      </c>
      <c r="B411" s="589" t="s">
        <v>672</v>
      </c>
    </row>
    <row r="412" spans="1:38">
      <c r="A412" s="4"/>
      <c r="B412" s="10"/>
      <c r="C412" s="380" t="s">
        <v>687</v>
      </c>
      <c r="D412" s="31" t="s">
        <v>19</v>
      </c>
      <c r="E412" s="321" t="s">
        <v>28</v>
      </c>
      <c r="F412" s="198">
        <v>38.056266669999999</v>
      </c>
      <c r="G412" s="199">
        <v>23.838486110000002</v>
      </c>
      <c r="H412" s="316" t="s">
        <v>22</v>
      </c>
      <c r="I412" s="4">
        <v>2</v>
      </c>
      <c r="J412" s="10"/>
      <c r="K412" s="4">
        <v>1</v>
      </c>
      <c r="L412" s="10"/>
      <c r="M412" s="4">
        <v>220</v>
      </c>
      <c r="N412" s="28" t="s">
        <v>22</v>
      </c>
      <c r="O412" s="10">
        <v>2</v>
      </c>
      <c r="P412" s="219" t="s">
        <v>21</v>
      </c>
      <c r="Q412" s="4">
        <v>0</v>
      </c>
      <c r="R412" s="5"/>
      <c r="S412" s="5">
        <v>0</v>
      </c>
      <c r="T412" s="5">
        <v>0</v>
      </c>
      <c r="U412" s="5"/>
      <c r="V412" s="29" t="s">
        <v>21</v>
      </c>
      <c r="W412" s="29" t="s">
        <v>21</v>
      </c>
      <c r="X412" s="219" t="s">
        <v>21</v>
      </c>
      <c r="Y412" s="219" t="s">
        <v>21</v>
      </c>
      <c r="Z412" s="772" t="s">
        <v>21</v>
      </c>
      <c r="AA412" s="207" t="s">
        <v>21</v>
      </c>
      <c r="AB412" s="207" t="s">
        <v>21</v>
      </c>
      <c r="AC412" s="776" t="s">
        <v>21</v>
      </c>
      <c r="AD412" s="28" t="s">
        <v>22</v>
      </c>
      <c r="AE412" s="30" t="s">
        <v>21</v>
      </c>
      <c r="AF412" s="729" t="s">
        <v>22</v>
      </c>
      <c r="AG412" s="221"/>
      <c r="AH412" s="333" t="s">
        <v>181</v>
      </c>
      <c r="AI412" s="198"/>
      <c r="AJ412" s="407"/>
      <c r="AK412" s="407"/>
      <c r="AL412" s="236" t="s">
        <v>21</v>
      </c>
    </row>
    <row r="413" spans="1:38">
      <c r="A413" s="4"/>
      <c r="B413" s="10"/>
      <c r="C413" s="380" t="s">
        <v>688</v>
      </c>
      <c r="D413" s="31" t="s">
        <v>19</v>
      </c>
      <c r="E413" s="324" t="s">
        <v>20</v>
      </c>
      <c r="F413" s="198">
        <v>38.056266669999999</v>
      </c>
      <c r="G413" s="199">
        <v>23.838486110000002</v>
      </c>
      <c r="H413" s="325" t="s">
        <v>22</v>
      </c>
      <c r="I413" s="4">
        <v>2</v>
      </c>
      <c r="J413" s="10"/>
      <c r="K413" s="4">
        <v>1</v>
      </c>
      <c r="L413" s="10"/>
      <c r="M413" s="4">
        <v>250</v>
      </c>
      <c r="N413" s="28" t="s">
        <v>22</v>
      </c>
      <c r="O413" s="10">
        <v>1</v>
      </c>
      <c r="P413" s="207" t="s">
        <v>22</v>
      </c>
      <c r="Q413" s="4">
        <v>1</v>
      </c>
      <c r="R413" s="10"/>
      <c r="S413" s="35">
        <v>2</v>
      </c>
      <c r="T413" s="4">
        <v>1</v>
      </c>
      <c r="U413" s="10"/>
      <c r="V413" s="28" t="s">
        <v>21</v>
      </c>
      <c r="W413" s="28" t="s">
        <v>21</v>
      </c>
      <c r="X413" s="219" t="s">
        <v>21</v>
      </c>
      <c r="Y413" s="219" t="s">
        <v>21</v>
      </c>
      <c r="Z413" s="772" t="s">
        <v>21</v>
      </c>
      <c r="AA413" s="207" t="s">
        <v>21</v>
      </c>
      <c r="AB413" s="207" t="s">
        <v>21</v>
      </c>
      <c r="AC413" s="776" t="s">
        <v>21</v>
      </c>
      <c r="AD413" s="28" t="s">
        <v>21</v>
      </c>
      <c r="AE413" s="30" t="s">
        <v>21</v>
      </c>
      <c r="AF413" s="729" t="s">
        <v>21</v>
      </c>
      <c r="AG413" s="228"/>
      <c r="AH413" s="333" t="s">
        <v>181</v>
      </c>
      <c r="AI413" s="198"/>
      <c r="AJ413" s="407"/>
      <c r="AK413" s="407"/>
      <c r="AL413" s="236" t="s">
        <v>21</v>
      </c>
    </row>
    <row r="415" spans="1:38">
      <c r="A415">
        <v>74</v>
      </c>
      <c r="B415" s="589" t="s">
        <v>671</v>
      </c>
    </row>
    <row r="416" spans="1:38">
      <c r="A416" s="4"/>
      <c r="B416" s="10"/>
      <c r="C416" s="380" t="s">
        <v>685</v>
      </c>
      <c r="D416" s="31" t="s">
        <v>19</v>
      </c>
      <c r="E416" s="321" t="s">
        <v>28</v>
      </c>
      <c r="F416" s="198">
        <v>38.056838890000002</v>
      </c>
      <c r="G416" s="199">
        <v>23.838383329999999</v>
      </c>
      <c r="H416" s="316" t="s">
        <v>22</v>
      </c>
      <c r="I416" s="4">
        <v>2</v>
      </c>
      <c r="J416" s="10"/>
      <c r="K416" s="4">
        <v>1</v>
      </c>
      <c r="L416" s="10"/>
      <c r="M416" s="449">
        <v>200</v>
      </c>
      <c r="N416" s="28" t="s">
        <v>22</v>
      </c>
      <c r="O416" s="10">
        <v>1</v>
      </c>
      <c r="P416" s="219" t="s">
        <v>21</v>
      </c>
      <c r="Q416" s="4">
        <v>0</v>
      </c>
      <c r="R416" s="5"/>
      <c r="S416" s="5">
        <v>0</v>
      </c>
      <c r="T416" s="5">
        <v>0</v>
      </c>
      <c r="U416" s="5"/>
      <c r="V416" s="29" t="s">
        <v>21</v>
      </c>
      <c r="W416" s="29" t="s">
        <v>21</v>
      </c>
      <c r="X416" s="219" t="s">
        <v>21</v>
      </c>
      <c r="Y416" s="219" t="s">
        <v>21</v>
      </c>
      <c r="Z416" s="772" t="s">
        <v>21</v>
      </c>
      <c r="AA416" s="207" t="s">
        <v>21</v>
      </c>
      <c r="AB416" s="207" t="s">
        <v>21</v>
      </c>
      <c r="AC416" s="776" t="s">
        <v>21</v>
      </c>
      <c r="AD416" s="28" t="s">
        <v>21</v>
      </c>
      <c r="AE416" s="30" t="s">
        <v>21</v>
      </c>
      <c r="AF416" s="729" t="s">
        <v>21</v>
      </c>
      <c r="AG416" s="221"/>
      <c r="AH416" s="333" t="s">
        <v>181</v>
      </c>
      <c r="AI416" s="198"/>
      <c r="AJ416" s="407"/>
      <c r="AK416" s="407"/>
      <c r="AL416" s="236" t="s">
        <v>21</v>
      </c>
    </row>
    <row r="417" spans="1:38">
      <c r="A417" s="4"/>
      <c r="B417" s="10"/>
      <c r="C417" s="380" t="s">
        <v>686</v>
      </c>
      <c r="D417" s="31" t="s">
        <v>19</v>
      </c>
      <c r="E417" s="324" t="s">
        <v>20</v>
      </c>
      <c r="F417" s="198">
        <v>38.056838890000002</v>
      </c>
      <c r="G417" s="199">
        <v>23.838383329999999</v>
      </c>
      <c r="H417" s="325" t="s">
        <v>22</v>
      </c>
      <c r="I417" s="4">
        <v>2</v>
      </c>
      <c r="J417" s="10"/>
      <c r="K417" s="4">
        <v>1</v>
      </c>
      <c r="L417" s="10"/>
      <c r="M417" s="449">
        <v>200</v>
      </c>
      <c r="N417" s="28" t="s">
        <v>22</v>
      </c>
      <c r="O417" s="10">
        <v>1</v>
      </c>
      <c r="P417" s="207" t="s">
        <v>22</v>
      </c>
      <c r="Q417" s="4">
        <v>1</v>
      </c>
      <c r="R417" s="10"/>
      <c r="S417" s="35">
        <v>2</v>
      </c>
      <c r="T417" s="4">
        <v>1</v>
      </c>
      <c r="U417" s="10"/>
      <c r="V417" s="28" t="s">
        <v>21</v>
      </c>
      <c r="W417" s="28" t="s">
        <v>21</v>
      </c>
      <c r="X417" s="28" t="s">
        <v>22</v>
      </c>
      <c r="Y417" s="28" t="s">
        <v>22</v>
      </c>
      <c r="Z417" s="772" t="s">
        <v>22</v>
      </c>
      <c r="AA417" s="207" t="s">
        <v>21</v>
      </c>
      <c r="AB417" s="207" t="s">
        <v>21</v>
      </c>
      <c r="AC417" s="776" t="s">
        <v>21</v>
      </c>
      <c r="AD417" s="28" t="s">
        <v>21</v>
      </c>
      <c r="AE417" s="30" t="s">
        <v>21</v>
      </c>
      <c r="AF417" s="729" t="s">
        <v>21</v>
      </c>
      <c r="AG417" s="228"/>
      <c r="AH417" s="333" t="s">
        <v>181</v>
      </c>
      <c r="AI417" s="198"/>
      <c r="AJ417" s="473"/>
      <c r="AK417" s="407"/>
      <c r="AL417" s="555" t="s">
        <v>21</v>
      </c>
    </row>
    <row r="418" spans="1:38" s="259" customFormat="1">
      <c r="A418" s="198"/>
      <c r="B418" s="198"/>
      <c r="C418" s="238" t="s">
        <v>795</v>
      </c>
      <c r="D418" s="213" t="s">
        <v>150</v>
      </c>
      <c r="E418" s="214" t="s">
        <v>20</v>
      </c>
      <c r="F418" s="198">
        <v>38.056866907581302</v>
      </c>
      <c r="G418" s="198">
        <v>23.838322988481298</v>
      </c>
      <c r="H418" s="278" t="s">
        <v>22</v>
      </c>
      <c r="I418" s="207">
        <v>0</v>
      </c>
      <c r="J418" s="198"/>
      <c r="K418" s="207">
        <v>0</v>
      </c>
      <c r="L418" s="198"/>
      <c r="M418" s="236">
        <v>90</v>
      </c>
      <c r="N418" s="219" t="s">
        <v>29</v>
      </c>
      <c r="O418" s="219">
        <v>0</v>
      </c>
      <c r="P418" s="219" t="s">
        <v>21</v>
      </c>
      <c r="Q418" s="219">
        <v>0</v>
      </c>
      <c r="R418" s="219"/>
      <c r="S418" s="219">
        <v>0</v>
      </c>
      <c r="T418" s="219">
        <v>0</v>
      </c>
      <c r="U418" s="198"/>
      <c r="V418" s="236" t="s">
        <v>21</v>
      </c>
      <c r="W418" s="220" t="s">
        <v>29</v>
      </c>
      <c r="X418" s="219" t="s">
        <v>22</v>
      </c>
      <c r="Y418" s="219" t="s">
        <v>22</v>
      </c>
      <c r="Z418" s="772" t="s">
        <v>22</v>
      </c>
      <c r="AA418" s="207" t="s">
        <v>21</v>
      </c>
      <c r="AB418" s="207" t="s">
        <v>21</v>
      </c>
      <c r="AC418" s="776" t="s">
        <v>21</v>
      </c>
      <c r="AD418" s="219" t="s">
        <v>29</v>
      </c>
      <c r="AE418" s="267" t="s">
        <v>29</v>
      </c>
      <c r="AF418" s="729" t="s">
        <v>21</v>
      </c>
      <c r="AG418" s="198"/>
      <c r="AH418" s="333" t="s">
        <v>181</v>
      </c>
      <c r="AI418" s="198"/>
      <c r="AJ418" s="407"/>
      <c r="AK418" s="407"/>
    </row>
    <row r="419" spans="1:38">
      <c r="A419" s="198"/>
      <c r="B419" s="198"/>
      <c r="C419" s="238" t="s">
        <v>796</v>
      </c>
      <c r="D419" s="213" t="s">
        <v>151</v>
      </c>
      <c r="E419" s="204" t="s">
        <v>27</v>
      </c>
      <c r="F419" s="198">
        <v>38.056814556797796</v>
      </c>
      <c r="G419" s="198">
        <v>23.838327383080401</v>
      </c>
      <c r="H419" s="278" t="s">
        <v>22</v>
      </c>
      <c r="I419" s="207">
        <v>0</v>
      </c>
      <c r="J419" s="198"/>
      <c r="K419" s="207">
        <v>0</v>
      </c>
      <c r="L419" s="198"/>
      <c r="M419" s="236">
        <v>90</v>
      </c>
      <c r="N419" s="219" t="s">
        <v>29</v>
      </c>
      <c r="O419" s="219">
        <v>0</v>
      </c>
      <c r="P419" s="219" t="s">
        <v>21</v>
      </c>
      <c r="Q419" s="219">
        <v>0</v>
      </c>
      <c r="R419" s="219"/>
      <c r="S419" s="219">
        <v>0</v>
      </c>
      <c r="T419" s="219">
        <v>0</v>
      </c>
      <c r="U419" s="252"/>
      <c r="V419" s="246" t="s">
        <v>21</v>
      </c>
      <c r="W419" s="220" t="s">
        <v>29</v>
      </c>
      <c r="X419" s="219" t="s">
        <v>22</v>
      </c>
      <c r="Y419" s="219" t="s">
        <v>22</v>
      </c>
      <c r="Z419" s="772" t="s">
        <v>22</v>
      </c>
      <c r="AA419" s="207" t="s">
        <v>21</v>
      </c>
      <c r="AB419" s="207" t="s">
        <v>21</v>
      </c>
      <c r="AC419" s="776" t="s">
        <v>21</v>
      </c>
      <c r="AD419" s="219" t="s">
        <v>29</v>
      </c>
      <c r="AE419" s="267" t="s">
        <v>29</v>
      </c>
      <c r="AF419" s="729" t="s">
        <v>21</v>
      </c>
      <c r="AG419" s="198"/>
      <c r="AH419" s="333" t="s">
        <v>181</v>
      </c>
      <c r="AI419" s="198"/>
      <c r="AJ419" s="407"/>
      <c r="AK419" s="407"/>
      <c r="AL419" s="251"/>
    </row>
    <row r="421" spans="1:38">
      <c r="A421">
        <v>75</v>
      </c>
      <c r="B421" s="589" t="s">
        <v>673</v>
      </c>
    </row>
    <row r="422" spans="1:38">
      <c r="A422" s="4"/>
      <c r="B422" s="10"/>
      <c r="C422" s="28" t="s">
        <v>683</v>
      </c>
      <c r="D422" s="17" t="s">
        <v>19</v>
      </c>
      <c r="E422" s="324" t="s">
        <v>20</v>
      </c>
      <c r="F422" s="198">
        <v>38.053658329999998</v>
      </c>
      <c r="G422" s="199">
        <v>23.840274999999998</v>
      </c>
      <c r="H422" s="278" t="s">
        <v>22</v>
      </c>
      <c r="I422" s="10">
        <v>1</v>
      </c>
      <c r="J422" s="10"/>
      <c r="K422" s="10">
        <v>1</v>
      </c>
      <c r="L422" s="10"/>
      <c r="M422" s="10">
        <v>140</v>
      </c>
      <c r="N422" s="10" t="s">
        <v>22</v>
      </c>
      <c r="O422" s="10">
        <v>1</v>
      </c>
      <c r="P422" s="219" t="s">
        <v>21</v>
      </c>
      <c r="Q422" s="10">
        <v>0</v>
      </c>
      <c r="R422" s="10"/>
      <c r="S422" s="13">
        <v>2</v>
      </c>
      <c r="T422" s="10">
        <v>1</v>
      </c>
      <c r="U422" s="10"/>
      <c r="V422" s="28" t="s">
        <v>21</v>
      </c>
      <c r="W422" s="10" t="s">
        <v>21</v>
      </c>
      <c r="X422" s="10" t="s">
        <v>22</v>
      </c>
      <c r="Y422" s="10" t="s">
        <v>22</v>
      </c>
      <c r="Z422" s="772" t="s">
        <v>22</v>
      </c>
      <c r="AA422" s="207" t="s">
        <v>21</v>
      </c>
      <c r="AB422" s="207" t="s">
        <v>21</v>
      </c>
      <c r="AC422" s="776" t="s">
        <v>21</v>
      </c>
      <c r="AD422" s="28" t="s">
        <v>22</v>
      </c>
      <c r="AE422" s="12" t="s">
        <v>21</v>
      </c>
      <c r="AF422" s="729" t="s">
        <v>22</v>
      </c>
      <c r="AG422" s="228"/>
      <c r="AH422" s="333" t="s">
        <v>181</v>
      </c>
      <c r="AI422" s="198"/>
      <c r="AJ422" s="407"/>
      <c r="AK422" s="407"/>
      <c r="AL422" s="236" t="s">
        <v>21</v>
      </c>
    </row>
    <row r="423" spans="1:38">
      <c r="A423" s="4"/>
      <c r="B423" s="10"/>
      <c r="C423" s="28" t="s">
        <v>684</v>
      </c>
      <c r="D423" s="17" t="s">
        <v>19</v>
      </c>
      <c r="E423" s="321" t="s">
        <v>28</v>
      </c>
      <c r="F423" s="198">
        <v>38.053658329999998</v>
      </c>
      <c r="G423" s="199">
        <v>23.840274999999998</v>
      </c>
      <c r="H423" s="278" t="s">
        <v>22</v>
      </c>
      <c r="I423" s="10">
        <v>1</v>
      </c>
      <c r="J423" s="10"/>
      <c r="K423" s="10">
        <v>1</v>
      </c>
      <c r="L423" s="5"/>
      <c r="M423" s="5">
        <v>140</v>
      </c>
      <c r="N423" s="10" t="s">
        <v>22</v>
      </c>
      <c r="O423" s="10">
        <v>1</v>
      </c>
      <c r="P423" s="219" t="s">
        <v>21</v>
      </c>
      <c r="Q423" s="10">
        <v>0</v>
      </c>
      <c r="R423" s="5"/>
      <c r="S423" s="35">
        <v>2</v>
      </c>
      <c r="T423" s="4">
        <v>1</v>
      </c>
      <c r="U423" s="5"/>
      <c r="V423" s="28" t="s">
        <v>21</v>
      </c>
      <c r="W423" s="10" t="s">
        <v>21</v>
      </c>
      <c r="X423" s="10" t="s">
        <v>22</v>
      </c>
      <c r="Y423" s="10" t="s">
        <v>22</v>
      </c>
      <c r="Z423" s="772" t="s">
        <v>22</v>
      </c>
      <c r="AA423" s="207" t="s">
        <v>21</v>
      </c>
      <c r="AB423" s="207" t="s">
        <v>21</v>
      </c>
      <c r="AC423" s="776" t="s">
        <v>21</v>
      </c>
      <c r="AD423" s="28" t="s">
        <v>22</v>
      </c>
      <c r="AE423" s="12" t="s">
        <v>21</v>
      </c>
      <c r="AF423" s="729" t="s">
        <v>22</v>
      </c>
      <c r="AG423" s="221"/>
      <c r="AH423" s="333" t="s">
        <v>181</v>
      </c>
      <c r="AI423" s="198"/>
      <c r="AJ423" s="407"/>
      <c r="AK423" s="407"/>
      <c r="AL423" s="236" t="s">
        <v>21</v>
      </c>
    </row>
    <row r="425" spans="1:38">
      <c r="A425">
        <v>76</v>
      </c>
      <c r="B425" s="589" t="s">
        <v>1117</v>
      </c>
    </row>
    <row r="426" spans="1:38">
      <c r="A426" s="4"/>
      <c r="B426" s="10"/>
      <c r="C426" s="28" t="s">
        <v>681</v>
      </c>
      <c r="D426" s="17" t="s">
        <v>19</v>
      </c>
      <c r="E426" s="324" t="s">
        <v>20</v>
      </c>
      <c r="F426" s="198">
        <v>38.053913889999997</v>
      </c>
      <c r="G426" s="199">
        <v>23.840666670000001</v>
      </c>
      <c r="H426" s="216" t="s">
        <v>21</v>
      </c>
      <c r="I426" s="10">
        <v>1</v>
      </c>
      <c r="J426" s="10"/>
      <c r="K426" s="10">
        <v>1</v>
      </c>
      <c r="L426" s="10"/>
      <c r="M426" s="10">
        <v>0</v>
      </c>
      <c r="N426" s="10" t="s">
        <v>22</v>
      </c>
      <c r="O426" s="10">
        <v>1</v>
      </c>
      <c r="P426" s="219" t="s">
        <v>21</v>
      </c>
      <c r="Q426" s="4">
        <v>0</v>
      </c>
      <c r="R426" s="10"/>
      <c r="S426" s="13">
        <v>1</v>
      </c>
      <c r="T426" s="10">
        <v>1</v>
      </c>
      <c r="U426" s="10"/>
      <c r="V426" s="28" t="s">
        <v>21</v>
      </c>
      <c r="W426" s="10" t="s">
        <v>21</v>
      </c>
      <c r="X426" s="28" t="s">
        <v>22</v>
      </c>
      <c r="Y426" s="28" t="s">
        <v>22</v>
      </c>
      <c r="Z426" s="772" t="s">
        <v>22</v>
      </c>
      <c r="AA426" s="207" t="s">
        <v>21</v>
      </c>
      <c r="AB426" s="207" t="s">
        <v>21</v>
      </c>
      <c r="AC426" s="776" t="s">
        <v>21</v>
      </c>
      <c r="AD426" s="28" t="s">
        <v>21</v>
      </c>
      <c r="AE426" s="30" t="s">
        <v>21</v>
      </c>
      <c r="AF426" s="729" t="s">
        <v>21</v>
      </c>
      <c r="AG426" s="228"/>
      <c r="AH426" s="333" t="s">
        <v>181</v>
      </c>
      <c r="AI426" s="198"/>
      <c r="AJ426" s="407"/>
      <c r="AK426" s="407"/>
      <c r="AL426" s="236" t="s">
        <v>21</v>
      </c>
    </row>
    <row r="427" spans="1:38">
      <c r="A427" s="4"/>
      <c r="B427" s="10"/>
      <c r="C427" s="28" t="s">
        <v>682</v>
      </c>
      <c r="D427" s="17" t="s">
        <v>19</v>
      </c>
      <c r="E427" s="321" t="s">
        <v>28</v>
      </c>
      <c r="F427" s="198">
        <v>38.053913889999997</v>
      </c>
      <c r="G427" s="199">
        <v>23.840666670000001</v>
      </c>
      <c r="H427" s="216" t="s">
        <v>21</v>
      </c>
      <c r="I427" s="10">
        <v>1</v>
      </c>
      <c r="J427" s="10"/>
      <c r="K427" s="10">
        <v>1</v>
      </c>
      <c r="L427" s="5"/>
      <c r="M427" s="5">
        <v>0</v>
      </c>
      <c r="N427" s="10" t="s">
        <v>22</v>
      </c>
      <c r="O427" s="10">
        <v>1</v>
      </c>
      <c r="P427" s="219" t="s">
        <v>21</v>
      </c>
      <c r="Q427" s="10">
        <v>0</v>
      </c>
      <c r="R427" s="5"/>
      <c r="S427" s="35">
        <v>0</v>
      </c>
      <c r="T427" s="4">
        <v>0</v>
      </c>
      <c r="U427" s="5"/>
      <c r="V427" s="28" t="s">
        <v>21</v>
      </c>
      <c r="W427" s="10" t="s">
        <v>21</v>
      </c>
      <c r="X427" s="28" t="s">
        <v>22</v>
      </c>
      <c r="Y427" s="28" t="s">
        <v>22</v>
      </c>
      <c r="Z427" s="772" t="s">
        <v>22</v>
      </c>
      <c r="AA427" s="207" t="s">
        <v>21</v>
      </c>
      <c r="AB427" s="207" t="s">
        <v>21</v>
      </c>
      <c r="AC427" s="776" t="s">
        <v>21</v>
      </c>
      <c r="AD427" s="28" t="s">
        <v>21</v>
      </c>
      <c r="AE427" s="30" t="s">
        <v>21</v>
      </c>
      <c r="AF427" s="729" t="s">
        <v>21</v>
      </c>
      <c r="AG427" s="221"/>
      <c r="AH427" s="333" t="s">
        <v>181</v>
      </c>
      <c r="AI427" s="198"/>
      <c r="AJ427" s="407"/>
      <c r="AK427" s="407"/>
      <c r="AL427" s="236" t="s">
        <v>21</v>
      </c>
    </row>
    <row r="429" spans="1:38">
      <c r="A429">
        <v>77</v>
      </c>
      <c r="B429" s="616" t="s">
        <v>675</v>
      </c>
    </row>
    <row r="430" spans="1:38">
      <c r="A430" s="4"/>
      <c r="B430" s="10"/>
      <c r="C430" s="28" t="s">
        <v>679</v>
      </c>
      <c r="D430" s="17" t="s">
        <v>19</v>
      </c>
      <c r="E430" s="324" t="s">
        <v>20</v>
      </c>
      <c r="F430" s="198">
        <v>38.054227779999998</v>
      </c>
      <c r="G430" s="199">
        <v>23.84062222</v>
      </c>
      <c r="H430" s="278" t="s">
        <v>22</v>
      </c>
      <c r="I430" s="10">
        <v>0</v>
      </c>
      <c r="J430" s="10"/>
      <c r="K430" s="10">
        <v>0</v>
      </c>
      <c r="L430" s="10"/>
      <c r="M430" s="10">
        <v>80</v>
      </c>
      <c r="N430" s="10" t="s">
        <v>21</v>
      </c>
      <c r="O430" s="10">
        <v>0</v>
      </c>
      <c r="P430" s="219" t="s">
        <v>21</v>
      </c>
      <c r="Q430" s="5">
        <v>0</v>
      </c>
      <c r="R430" s="10"/>
      <c r="S430" s="13">
        <v>2</v>
      </c>
      <c r="T430" s="10">
        <v>1</v>
      </c>
      <c r="U430" s="10"/>
      <c r="V430" s="28" t="s">
        <v>21</v>
      </c>
      <c r="W430" s="10" t="s">
        <v>21</v>
      </c>
      <c r="X430" s="219" t="s">
        <v>21</v>
      </c>
      <c r="Y430" s="219" t="s">
        <v>21</v>
      </c>
      <c r="Z430" s="772" t="s">
        <v>21</v>
      </c>
      <c r="AA430" s="207" t="s">
        <v>21</v>
      </c>
      <c r="AB430" s="207" t="s">
        <v>21</v>
      </c>
      <c r="AC430" s="776" t="s">
        <v>21</v>
      </c>
      <c r="AD430" s="28" t="s">
        <v>21</v>
      </c>
      <c r="AE430" s="30" t="s">
        <v>21</v>
      </c>
      <c r="AF430" s="729" t="s">
        <v>21</v>
      </c>
      <c r="AG430" s="228"/>
      <c r="AH430" s="333" t="s">
        <v>181</v>
      </c>
      <c r="AI430" s="198"/>
      <c r="AJ430" s="407"/>
      <c r="AK430" s="407"/>
      <c r="AL430" s="236" t="s">
        <v>21</v>
      </c>
    </row>
    <row r="431" spans="1:38">
      <c r="A431" s="4"/>
      <c r="B431" s="10"/>
      <c r="C431" s="28" t="s">
        <v>680</v>
      </c>
      <c r="D431" s="17" t="s">
        <v>19</v>
      </c>
      <c r="E431" s="321" t="s">
        <v>28</v>
      </c>
      <c r="F431" s="198">
        <v>38.054227779999998</v>
      </c>
      <c r="G431" s="199">
        <v>23.84062222</v>
      </c>
      <c r="H431" s="278" t="s">
        <v>22</v>
      </c>
      <c r="I431" s="10">
        <v>0</v>
      </c>
      <c r="J431" s="10"/>
      <c r="K431" s="10">
        <v>0</v>
      </c>
      <c r="L431" s="5"/>
      <c r="M431" s="5">
        <v>80</v>
      </c>
      <c r="N431" s="10" t="s">
        <v>21</v>
      </c>
      <c r="O431" s="10">
        <v>0</v>
      </c>
      <c r="P431" s="219" t="s">
        <v>21</v>
      </c>
      <c r="Q431" s="5">
        <v>0</v>
      </c>
      <c r="R431" s="5"/>
      <c r="S431" s="35">
        <v>0</v>
      </c>
      <c r="T431" s="4">
        <v>0</v>
      </c>
      <c r="U431" s="5"/>
      <c r="V431" s="28" t="s">
        <v>21</v>
      </c>
      <c r="W431" s="10" t="s">
        <v>21</v>
      </c>
      <c r="X431" s="380" t="s">
        <v>22</v>
      </c>
      <c r="Y431" s="380" t="s">
        <v>22</v>
      </c>
      <c r="Z431" s="772" t="s">
        <v>22</v>
      </c>
      <c r="AA431" s="207" t="s">
        <v>21</v>
      </c>
      <c r="AB431" s="207" t="s">
        <v>21</v>
      </c>
      <c r="AC431" s="776" t="s">
        <v>21</v>
      </c>
      <c r="AD431" s="28" t="s">
        <v>21</v>
      </c>
      <c r="AE431" s="402" t="s">
        <v>21</v>
      </c>
      <c r="AF431" s="729" t="s">
        <v>21</v>
      </c>
      <c r="AG431" s="221"/>
      <c r="AH431" s="333" t="s">
        <v>181</v>
      </c>
      <c r="AI431" s="198"/>
      <c r="AJ431" s="407"/>
      <c r="AK431" s="407"/>
      <c r="AL431" s="236" t="s">
        <v>21</v>
      </c>
    </row>
    <row r="433" spans="1:38">
      <c r="A433">
        <v>78</v>
      </c>
      <c r="B433" s="589" t="s">
        <v>676</v>
      </c>
    </row>
    <row r="434" spans="1:38" s="379" customFormat="1">
      <c r="A434" s="375"/>
      <c r="B434" s="351"/>
      <c r="C434" s="376" t="s">
        <v>695</v>
      </c>
      <c r="D434" s="377" t="s">
        <v>19</v>
      </c>
      <c r="E434" s="378" t="s">
        <v>20</v>
      </c>
      <c r="F434" s="364">
        <v>38.055083330000002</v>
      </c>
      <c r="G434" s="361">
        <v>23.839627780000001</v>
      </c>
      <c r="H434" s="358" t="s">
        <v>22</v>
      </c>
      <c r="I434" s="350">
        <v>3</v>
      </c>
      <c r="J434" s="359"/>
      <c r="K434" s="350">
        <v>1</v>
      </c>
      <c r="L434" s="350"/>
      <c r="M434" s="350">
        <v>140</v>
      </c>
      <c r="N434" s="351" t="s">
        <v>21</v>
      </c>
      <c r="O434" s="351">
        <v>0</v>
      </c>
      <c r="P434" s="219" t="s">
        <v>21</v>
      </c>
      <c r="Q434" s="350">
        <v>0</v>
      </c>
      <c r="R434" s="350"/>
      <c r="S434" s="350">
        <v>0</v>
      </c>
      <c r="T434" s="350">
        <v>0</v>
      </c>
      <c r="U434" s="350"/>
      <c r="V434" s="351" t="s">
        <v>21</v>
      </c>
      <c r="W434" s="351" t="s">
        <v>21</v>
      </c>
      <c r="X434" s="351" t="s">
        <v>22</v>
      </c>
      <c r="Y434" s="351" t="s">
        <v>22</v>
      </c>
      <c r="Z434" s="772" t="s">
        <v>22</v>
      </c>
      <c r="AA434" s="207" t="s">
        <v>21</v>
      </c>
      <c r="AB434" s="207" t="s">
        <v>21</v>
      </c>
      <c r="AC434" s="776" t="s">
        <v>21</v>
      </c>
      <c r="AD434" s="351" t="s">
        <v>22</v>
      </c>
      <c r="AE434" s="352" t="s">
        <v>21</v>
      </c>
      <c r="AF434" s="729" t="s">
        <v>22</v>
      </c>
      <c r="AG434" s="467"/>
      <c r="AH434" s="361" t="s">
        <v>181</v>
      </c>
      <c r="AI434" s="361"/>
      <c r="AJ434" s="469"/>
      <c r="AK434" s="497"/>
      <c r="AL434" s="488" t="s">
        <v>21</v>
      </c>
    </row>
    <row r="435" spans="1:38">
      <c r="A435" s="4"/>
      <c r="B435" s="10"/>
      <c r="C435" s="617" t="s">
        <v>696</v>
      </c>
      <c r="D435" s="17" t="s">
        <v>19</v>
      </c>
      <c r="E435" s="321" t="s">
        <v>28</v>
      </c>
      <c r="F435" s="198">
        <v>38.055083330000002</v>
      </c>
      <c r="G435" s="199">
        <v>23.839627780000001</v>
      </c>
      <c r="H435" s="322" t="s">
        <v>22</v>
      </c>
      <c r="I435" s="456">
        <v>3</v>
      </c>
      <c r="J435" s="18"/>
      <c r="K435" s="15">
        <v>1</v>
      </c>
      <c r="L435" s="15"/>
      <c r="M435" s="15">
        <v>140</v>
      </c>
      <c r="N435" s="10" t="s">
        <v>29</v>
      </c>
      <c r="O435" s="10">
        <v>0</v>
      </c>
      <c r="P435" s="219" t="s">
        <v>21</v>
      </c>
      <c r="Q435" s="5">
        <v>0</v>
      </c>
      <c r="R435" s="5"/>
      <c r="S435" s="5">
        <v>0</v>
      </c>
      <c r="T435" s="5">
        <v>0</v>
      </c>
      <c r="U435" s="5"/>
      <c r="V435" s="5" t="s">
        <v>30</v>
      </c>
      <c r="W435" s="5" t="s">
        <v>29</v>
      </c>
      <c r="X435" s="10" t="s">
        <v>22</v>
      </c>
      <c r="Y435" s="10" t="s">
        <v>22</v>
      </c>
      <c r="Z435" s="772" t="s">
        <v>22</v>
      </c>
      <c r="AA435" s="207" t="s">
        <v>21</v>
      </c>
      <c r="AB435" s="207" t="s">
        <v>21</v>
      </c>
      <c r="AC435" s="776" t="s">
        <v>21</v>
      </c>
      <c r="AD435" s="10" t="s">
        <v>21</v>
      </c>
      <c r="AE435" s="12" t="s">
        <v>21</v>
      </c>
      <c r="AF435" s="729" t="s">
        <v>21</v>
      </c>
      <c r="AG435" s="221"/>
      <c r="AH435" s="330" t="s">
        <v>181</v>
      </c>
      <c r="AI435" s="199"/>
      <c r="AJ435" s="407"/>
      <c r="AK435" s="407"/>
      <c r="AL435" s="236" t="s">
        <v>21</v>
      </c>
    </row>
    <row r="437" spans="1:38">
      <c r="A437">
        <v>79</v>
      </c>
      <c r="B437" s="589" t="s">
        <v>693</v>
      </c>
    </row>
    <row r="438" spans="1:38" ht="15.75" customHeight="1">
      <c r="A438" s="44"/>
      <c r="B438" s="192"/>
      <c r="C438" s="56" t="s">
        <v>697</v>
      </c>
      <c r="D438" s="171" t="s">
        <v>19</v>
      </c>
      <c r="E438" s="177" t="s">
        <v>27</v>
      </c>
      <c r="F438" s="170">
        <v>38.051022242143098</v>
      </c>
      <c r="G438" s="170">
        <v>23.833067870559098</v>
      </c>
      <c r="H438" s="172" t="s">
        <v>22</v>
      </c>
      <c r="I438" s="175">
        <v>0</v>
      </c>
      <c r="J438" s="173"/>
      <c r="K438" s="175">
        <v>0</v>
      </c>
      <c r="L438" s="170"/>
      <c r="M438" s="175">
        <v>400</v>
      </c>
      <c r="N438" s="182" t="s">
        <v>21</v>
      </c>
      <c r="O438" s="175">
        <v>0</v>
      </c>
      <c r="P438" s="207" t="s">
        <v>22</v>
      </c>
      <c r="Q438" s="175">
        <v>2</v>
      </c>
      <c r="R438" s="175"/>
      <c r="S438" s="175">
        <v>0</v>
      </c>
      <c r="T438" s="175">
        <v>0</v>
      </c>
      <c r="U438" s="175"/>
      <c r="V438" s="175" t="s">
        <v>22</v>
      </c>
      <c r="W438" s="182" t="s">
        <v>22</v>
      </c>
      <c r="X438" s="219" t="s">
        <v>21</v>
      </c>
      <c r="Y438" s="219" t="s">
        <v>21</v>
      </c>
      <c r="Z438" s="772" t="s">
        <v>21</v>
      </c>
      <c r="AA438" s="207" t="s">
        <v>21</v>
      </c>
      <c r="AB438" s="207" t="s">
        <v>21</v>
      </c>
      <c r="AC438" s="776" t="s">
        <v>21</v>
      </c>
      <c r="AD438" s="175" t="s">
        <v>21</v>
      </c>
      <c r="AE438" s="191" t="s">
        <v>21</v>
      </c>
      <c r="AF438" s="729" t="s">
        <v>21</v>
      </c>
      <c r="AG438" s="313"/>
      <c r="AH438" s="333" t="s">
        <v>181</v>
      </c>
      <c r="AI438" s="198"/>
      <c r="AJ438" s="407"/>
      <c r="AK438" s="407"/>
      <c r="AL438" s="236" t="s">
        <v>21</v>
      </c>
    </row>
    <row r="439" spans="1:38" ht="15.75" customHeight="1">
      <c r="A439" s="44"/>
      <c r="B439" s="192"/>
      <c r="C439" s="56" t="s">
        <v>698</v>
      </c>
      <c r="D439" s="171" t="s">
        <v>19</v>
      </c>
      <c r="E439" s="177" t="s">
        <v>27</v>
      </c>
      <c r="F439">
        <v>38.051028050521701</v>
      </c>
      <c r="G439">
        <v>23.8331443135237</v>
      </c>
      <c r="H439" s="172" t="s">
        <v>22</v>
      </c>
      <c r="I439" s="175">
        <v>0</v>
      </c>
      <c r="J439" s="173"/>
      <c r="K439" s="175">
        <v>0</v>
      </c>
      <c r="L439" s="170"/>
      <c r="M439" s="175">
        <v>250</v>
      </c>
      <c r="N439" s="182" t="s">
        <v>21</v>
      </c>
      <c r="O439" s="175">
        <v>0</v>
      </c>
      <c r="P439" s="207" t="s">
        <v>22</v>
      </c>
      <c r="Q439" s="175">
        <v>2</v>
      </c>
      <c r="R439" s="175"/>
      <c r="S439" s="175">
        <v>0</v>
      </c>
      <c r="T439" s="175">
        <v>0</v>
      </c>
      <c r="U439" s="175"/>
      <c r="V439" s="175" t="s">
        <v>21</v>
      </c>
      <c r="W439" s="182" t="s">
        <v>22</v>
      </c>
      <c r="X439" s="182" t="s">
        <v>22</v>
      </c>
      <c r="Y439" s="182" t="s">
        <v>22</v>
      </c>
      <c r="Z439" s="772" t="s">
        <v>22</v>
      </c>
      <c r="AA439" s="207" t="s">
        <v>21</v>
      </c>
      <c r="AB439" s="207" t="s">
        <v>21</v>
      </c>
      <c r="AC439" s="776" t="s">
        <v>21</v>
      </c>
      <c r="AD439" s="182" t="s">
        <v>21</v>
      </c>
      <c r="AE439" s="274" t="s">
        <v>21</v>
      </c>
      <c r="AF439" s="729" t="s">
        <v>21</v>
      </c>
      <c r="AG439" s="313"/>
      <c r="AH439" s="333" t="s">
        <v>181</v>
      </c>
      <c r="AI439" s="198"/>
      <c r="AJ439" s="407"/>
      <c r="AK439" s="407"/>
      <c r="AL439" s="236" t="s">
        <v>21</v>
      </c>
    </row>
    <row r="440" spans="1:38" ht="15.75" customHeight="1">
      <c r="A440" s="44"/>
      <c r="B440" s="192"/>
      <c r="C440" s="56" t="s">
        <v>797</v>
      </c>
      <c r="D440" s="171" t="s">
        <v>19</v>
      </c>
      <c r="E440" s="177" t="s">
        <v>27</v>
      </c>
      <c r="F440" s="170">
        <v>38.051024354280202</v>
      </c>
      <c r="G440" s="170">
        <v>23.8332194153746</v>
      </c>
      <c r="H440" s="172" t="s">
        <v>22</v>
      </c>
      <c r="I440" s="175">
        <v>0</v>
      </c>
      <c r="J440" s="173"/>
      <c r="K440" s="175">
        <v>0</v>
      </c>
      <c r="L440" s="170"/>
      <c r="M440" s="175">
        <v>250</v>
      </c>
      <c r="N440" s="182" t="s">
        <v>21</v>
      </c>
      <c r="O440" s="175">
        <v>0</v>
      </c>
      <c r="P440" s="207" t="s">
        <v>22</v>
      </c>
      <c r="Q440" s="175">
        <v>2</v>
      </c>
      <c r="R440" s="175"/>
      <c r="S440" s="175">
        <v>0</v>
      </c>
      <c r="T440" s="175">
        <v>0</v>
      </c>
      <c r="U440" s="175"/>
      <c r="V440" s="175" t="s">
        <v>21</v>
      </c>
      <c r="W440" s="182" t="s">
        <v>22</v>
      </c>
      <c r="X440" s="219" t="s">
        <v>21</v>
      </c>
      <c r="Y440" s="219" t="s">
        <v>21</v>
      </c>
      <c r="Z440" s="772" t="s">
        <v>21</v>
      </c>
      <c r="AA440" s="207" t="s">
        <v>21</v>
      </c>
      <c r="AB440" s="207" t="s">
        <v>21</v>
      </c>
      <c r="AC440" s="776" t="s">
        <v>21</v>
      </c>
      <c r="AD440" s="182" t="s">
        <v>21</v>
      </c>
      <c r="AE440" s="274" t="s">
        <v>21</v>
      </c>
      <c r="AF440" s="729" t="s">
        <v>21</v>
      </c>
      <c r="AG440" s="313"/>
      <c r="AH440" s="333" t="s">
        <v>181</v>
      </c>
      <c r="AI440" s="198"/>
      <c r="AJ440" s="407"/>
      <c r="AK440" s="407"/>
      <c r="AL440" s="236" t="s">
        <v>21</v>
      </c>
    </row>
    <row r="441" spans="1:38" ht="15.75" customHeight="1">
      <c r="A441" s="44"/>
      <c r="B441" s="192"/>
      <c r="C441" s="56" t="s">
        <v>798</v>
      </c>
      <c r="D441" s="171" t="s">
        <v>19</v>
      </c>
      <c r="E441" s="177" t="s">
        <v>27</v>
      </c>
      <c r="F441">
        <v>38.051028050521701</v>
      </c>
      <c r="G441">
        <v>23.8333387736734</v>
      </c>
      <c r="H441" s="172" t="s">
        <v>22</v>
      </c>
      <c r="I441" s="175">
        <v>0</v>
      </c>
      <c r="J441" s="173"/>
      <c r="K441" s="175">
        <v>0</v>
      </c>
      <c r="L441" s="170"/>
      <c r="M441" s="175">
        <v>250</v>
      </c>
      <c r="N441" s="182" t="s">
        <v>21</v>
      </c>
      <c r="O441" s="175">
        <v>0</v>
      </c>
      <c r="P441" s="207" t="s">
        <v>22</v>
      </c>
      <c r="Q441" s="175">
        <v>2</v>
      </c>
      <c r="R441" s="175"/>
      <c r="S441" s="175">
        <v>0</v>
      </c>
      <c r="T441" s="175">
        <v>0</v>
      </c>
      <c r="U441" s="175"/>
      <c r="V441" s="175" t="s">
        <v>21</v>
      </c>
      <c r="W441" s="182" t="s">
        <v>22</v>
      </c>
      <c r="X441" s="182" t="s">
        <v>22</v>
      </c>
      <c r="Y441" s="182" t="s">
        <v>22</v>
      </c>
      <c r="Z441" s="772" t="s">
        <v>22</v>
      </c>
      <c r="AA441" s="207" t="s">
        <v>21</v>
      </c>
      <c r="AB441" s="207" t="s">
        <v>21</v>
      </c>
      <c r="AC441" s="776" t="s">
        <v>21</v>
      </c>
      <c r="AD441" s="182" t="s">
        <v>21</v>
      </c>
      <c r="AE441" s="274" t="s">
        <v>21</v>
      </c>
      <c r="AF441" s="729" t="s">
        <v>21</v>
      </c>
      <c r="AG441" s="313"/>
      <c r="AH441" s="333" t="s">
        <v>181</v>
      </c>
      <c r="AI441" s="198"/>
      <c r="AJ441" s="407"/>
      <c r="AK441" s="407"/>
      <c r="AL441" s="236" t="s">
        <v>21</v>
      </c>
    </row>
    <row r="443" spans="1:38">
      <c r="A443" s="602">
        <v>80</v>
      </c>
      <c r="B443" s="589" t="s">
        <v>694</v>
      </c>
    </row>
    <row r="444" spans="1:38" ht="15.75" customHeight="1">
      <c r="A444" s="210"/>
      <c r="B444" s="309"/>
      <c r="C444" s="220" t="s">
        <v>700</v>
      </c>
      <c r="D444" s="171" t="s">
        <v>19</v>
      </c>
      <c r="E444" s="310" t="s">
        <v>27</v>
      </c>
      <c r="F444" s="311">
        <v>38.051043666713397</v>
      </c>
      <c r="G444" s="311">
        <v>23.8356109709182</v>
      </c>
      <c r="H444" s="312" t="s">
        <v>22</v>
      </c>
      <c r="I444" s="306">
        <v>0</v>
      </c>
      <c r="J444" s="307"/>
      <c r="K444" s="306">
        <v>0</v>
      </c>
      <c r="L444" s="311"/>
      <c r="M444" s="313">
        <v>200</v>
      </c>
      <c r="N444" s="308" t="s">
        <v>21</v>
      </c>
      <c r="O444" s="306">
        <v>0</v>
      </c>
      <c r="P444" s="207" t="s">
        <v>22</v>
      </c>
      <c r="Q444" s="306">
        <v>2</v>
      </c>
      <c r="R444" s="306"/>
      <c r="S444" s="306">
        <v>0</v>
      </c>
      <c r="T444" s="306">
        <v>0</v>
      </c>
      <c r="U444" s="313"/>
      <c r="V444" s="306" t="s">
        <v>22</v>
      </c>
      <c r="W444" s="308" t="s">
        <v>22</v>
      </c>
      <c r="X444" s="219" t="s">
        <v>21</v>
      </c>
      <c r="Y444" s="219" t="s">
        <v>21</v>
      </c>
      <c r="Z444" s="772" t="s">
        <v>21</v>
      </c>
      <c r="AA444" s="207" t="s">
        <v>21</v>
      </c>
      <c r="AB444" s="207" t="s">
        <v>21</v>
      </c>
      <c r="AC444" s="776" t="s">
        <v>21</v>
      </c>
      <c r="AD444" s="308" t="s">
        <v>21</v>
      </c>
      <c r="AE444" s="480" t="s">
        <v>21</v>
      </c>
      <c r="AF444" s="729" t="s">
        <v>21</v>
      </c>
      <c r="AG444" s="313"/>
      <c r="AH444" s="333" t="s">
        <v>181</v>
      </c>
      <c r="AI444" s="198"/>
      <c r="AJ444" s="407"/>
      <c r="AK444" s="407"/>
      <c r="AL444" s="236" t="s">
        <v>21</v>
      </c>
    </row>
    <row r="445" spans="1:38" ht="15.75" customHeight="1">
      <c r="A445" s="210"/>
      <c r="B445" s="309"/>
      <c r="C445" s="220" t="s">
        <v>701</v>
      </c>
      <c r="D445" s="171" t="s">
        <v>19</v>
      </c>
      <c r="E445" s="310" t="s">
        <v>27</v>
      </c>
      <c r="F445" s="311">
        <v>38.051066900222501</v>
      </c>
      <c r="G445" s="311">
        <v>23.835690766635999</v>
      </c>
      <c r="H445" s="312" t="s">
        <v>22</v>
      </c>
      <c r="I445" s="306">
        <v>0</v>
      </c>
      <c r="J445" s="307"/>
      <c r="K445" s="306">
        <v>0</v>
      </c>
      <c r="L445" s="311"/>
      <c r="M445" s="175">
        <v>200</v>
      </c>
      <c r="N445" s="315" t="s">
        <v>21</v>
      </c>
      <c r="O445" s="313">
        <v>0</v>
      </c>
      <c r="P445" s="207" t="s">
        <v>22</v>
      </c>
      <c r="Q445" s="313">
        <v>2</v>
      </c>
      <c r="R445" s="313"/>
      <c r="S445" s="313">
        <v>0</v>
      </c>
      <c r="T445" s="313">
        <v>0</v>
      </c>
      <c r="U445" s="313"/>
      <c r="V445" s="175" t="s">
        <v>22</v>
      </c>
      <c r="W445" s="315" t="s">
        <v>22</v>
      </c>
      <c r="X445" s="219" t="s">
        <v>21</v>
      </c>
      <c r="Y445" s="219" t="s">
        <v>21</v>
      </c>
      <c r="Z445" s="772" t="s">
        <v>21</v>
      </c>
      <c r="AA445" s="207" t="s">
        <v>21</v>
      </c>
      <c r="AB445" s="207" t="s">
        <v>21</v>
      </c>
      <c r="AC445" s="776" t="s">
        <v>21</v>
      </c>
      <c r="AD445" s="182" t="s">
        <v>21</v>
      </c>
      <c r="AE445" s="274" t="s">
        <v>21</v>
      </c>
      <c r="AF445" s="729" t="s">
        <v>21</v>
      </c>
      <c r="AG445" s="313"/>
      <c r="AH445" s="333" t="s">
        <v>181</v>
      </c>
      <c r="AI445" s="198"/>
      <c r="AJ445" s="407"/>
      <c r="AK445" s="407"/>
      <c r="AL445" s="236" t="s">
        <v>21</v>
      </c>
    </row>
    <row r="447" spans="1:38">
      <c r="A447">
        <v>81</v>
      </c>
      <c r="B447" s="589" t="s">
        <v>699</v>
      </c>
    </row>
    <row r="448" spans="1:38" ht="15.75" customHeight="1">
      <c r="A448" s="210"/>
      <c r="B448" s="309"/>
      <c r="C448" s="220" t="s">
        <v>1104</v>
      </c>
      <c r="D448" s="304" t="s">
        <v>19</v>
      </c>
      <c r="E448" s="310" t="s">
        <v>27</v>
      </c>
      <c r="F448" s="311">
        <v>38.051091189793603</v>
      </c>
      <c r="G448" s="311">
        <v>23.836056888167001</v>
      </c>
      <c r="H448" s="312" t="s">
        <v>22</v>
      </c>
      <c r="I448" s="313">
        <v>0</v>
      </c>
      <c r="J448" s="314"/>
      <c r="K448" s="313">
        <v>0</v>
      </c>
      <c r="L448" s="311"/>
      <c r="M448" s="313">
        <v>230</v>
      </c>
      <c r="N448" s="315" t="s">
        <v>21</v>
      </c>
      <c r="O448" s="313">
        <v>0</v>
      </c>
      <c r="P448" s="207" t="s">
        <v>22</v>
      </c>
      <c r="Q448" s="313">
        <v>2</v>
      </c>
      <c r="R448" s="313"/>
      <c r="S448" s="313">
        <v>0</v>
      </c>
      <c r="T448" s="313">
        <v>0</v>
      </c>
      <c r="U448" s="313"/>
      <c r="V448" s="313" t="s">
        <v>22</v>
      </c>
      <c r="W448" s="315" t="s">
        <v>22</v>
      </c>
      <c r="X448" s="219" t="s">
        <v>21</v>
      </c>
      <c r="Y448" s="219" t="s">
        <v>21</v>
      </c>
      <c r="Z448" s="772" t="s">
        <v>21</v>
      </c>
      <c r="AA448" s="207" t="s">
        <v>21</v>
      </c>
      <c r="AB448" s="207" t="s">
        <v>21</v>
      </c>
      <c r="AC448" s="776" t="s">
        <v>21</v>
      </c>
      <c r="AD448" s="308" t="s">
        <v>21</v>
      </c>
      <c r="AE448" s="480" t="s">
        <v>21</v>
      </c>
      <c r="AF448" s="729" t="s">
        <v>21</v>
      </c>
      <c r="AG448" s="313"/>
      <c r="AH448" s="333" t="s">
        <v>181</v>
      </c>
      <c r="AI448" s="198"/>
      <c r="AJ448" s="407"/>
      <c r="AK448" s="407"/>
      <c r="AL448" s="236" t="s">
        <v>21</v>
      </c>
    </row>
    <row r="449" spans="1:38" ht="15.75" customHeight="1">
      <c r="A449" s="210"/>
      <c r="B449" s="309"/>
      <c r="C449" s="220" t="s">
        <v>1105</v>
      </c>
      <c r="D449" s="304" t="s">
        <v>19</v>
      </c>
      <c r="E449" s="310" t="s">
        <v>27</v>
      </c>
      <c r="F449" s="311">
        <v>38.051083269282401</v>
      </c>
      <c r="G449" s="311">
        <v>23.836135342780398</v>
      </c>
      <c r="H449" s="278" t="s">
        <v>22</v>
      </c>
      <c r="I449" s="313">
        <v>0</v>
      </c>
      <c r="J449" s="314"/>
      <c r="K449" s="313">
        <v>0</v>
      </c>
      <c r="L449" s="311"/>
      <c r="M449" s="175">
        <v>230</v>
      </c>
      <c r="N449" s="315" t="s">
        <v>21</v>
      </c>
      <c r="O449" s="313">
        <v>0</v>
      </c>
      <c r="P449" s="219" t="s">
        <v>21</v>
      </c>
      <c r="Q449" s="313">
        <v>0</v>
      </c>
      <c r="R449" s="313"/>
      <c r="S449" s="313">
        <v>0</v>
      </c>
      <c r="T449" s="313">
        <v>0</v>
      </c>
      <c r="U449" s="313"/>
      <c r="V449" s="175" t="s">
        <v>21</v>
      </c>
      <c r="W449" s="315" t="s">
        <v>21</v>
      </c>
      <c r="X449" s="219" t="s">
        <v>21</v>
      </c>
      <c r="Y449" s="219" t="s">
        <v>21</v>
      </c>
      <c r="Z449" s="772" t="s">
        <v>21</v>
      </c>
      <c r="AA449" s="207" t="s">
        <v>21</v>
      </c>
      <c r="AB449" s="207" t="s">
        <v>21</v>
      </c>
      <c r="AC449" s="776" t="s">
        <v>21</v>
      </c>
      <c r="AD449" s="182" t="s">
        <v>21</v>
      </c>
      <c r="AE449" s="274" t="s">
        <v>21</v>
      </c>
      <c r="AF449" s="729" t="s">
        <v>21</v>
      </c>
      <c r="AG449" s="313"/>
      <c r="AH449" s="333" t="s">
        <v>181</v>
      </c>
      <c r="AI449" s="198"/>
      <c r="AJ449" s="407"/>
      <c r="AK449" s="407"/>
      <c r="AL449" s="236" t="s">
        <v>21</v>
      </c>
    </row>
  </sheetData>
  <autoFilter ref="A1:AL449" xr:uid="{79CA8CBF-F6FE-4A3F-8993-C723A201DAAD}"/>
  <conditionalFormatting sqref="I12:I13 K12:K13">
    <cfRule type="containsText" dxfId="674" priority="784" operator="containsText" text="Inaccessible">
      <formula>NOT(ISERROR(SEARCH(("Inaccessible"),(I12))))</formula>
    </cfRule>
    <cfRule type="containsText" dxfId="673" priority="785" operator="containsText" text="Partially Accessible">
      <formula>NOT(ISERROR(SEARCH(("Partially Accessible"),(I12))))</formula>
    </cfRule>
    <cfRule type="containsText" dxfId="672" priority="786" operator="containsText" text="Fully Accessible">
      <formula>NOT(ISERROR(SEARCH(("Fully Accessible"),(I12))))</formula>
    </cfRule>
  </conditionalFormatting>
  <conditionalFormatting sqref="I20:I21">
    <cfRule type="containsText" dxfId="671" priority="811" operator="containsText" text="Inaccessible">
      <formula>NOT(ISERROR(SEARCH(("Inaccessible"),(I20))))</formula>
    </cfRule>
    <cfRule type="containsText" dxfId="670" priority="812" operator="containsText" text="Partially Accessible">
      <formula>NOT(ISERROR(SEARCH(("Partially Accessible"),(I20))))</formula>
    </cfRule>
    <cfRule type="containsText" dxfId="669" priority="813" operator="containsText" text="Fully Accessible">
      <formula>NOT(ISERROR(SEARCH(("Fully Accessible"),(I20))))</formula>
    </cfRule>
  </conditionalFormatting>
  <conditionalFormatting sqref="I53 K53">
    <cfRule type="containsText" dxfId="668" priority="757" operator="containsText" text="Inaccessible">
      <formula>NOT(ISERROR(SEARCH(("Inaccessible"),(I53))))</formula>
    </cfRule>
    <cfRule type="containsText" dxfId="667" priority="758" operator="containsText" text="Partially Accessible">
      <formula>NOT(ISERROR(SEARCH(("Partially Accessible"),(I53))))</formula>
    </cfRule>
    <cfRule type="containsText" dxfId="666" priority="759" operator="containsText" text="Fully Accessible">
      <formula>NOT(ISERROR(SEARCH(("Fully Accessible"),(I53))))</formula>
    </cfRule>
  </conditionalFormatting>
  <conditionalFormatting sqref="I106 K106">
    <cfRule type="containsText" dxfId="665" priority="745" operator="containsText" text="Inaccessible">
      <formula>NOT(ISERROR(SEARCH(("Inaccessible"),(I106))))</formula>
    </cfRule>
    <cfRule type="containsText" dxfId="664" priority="746" operator="containsText" text="Partially Accessible">
      <formula>NOT(ISERROR(SEARCH(("Partially Accessible"),(I106))))</formula>
    </cfRule>
    <cfRule type="containsText" dxfId="663" priority="747" operator="containsText" text="Fully Accessible">
      <formula>NOT(ISERROR(SEARCH(("Fully Accessible"),(I106))))</formula>
    </cfRule>
  </conditionalFormatting>
  <conditionalFormatting sqref="I114 K114">
    <cfRule type="containsText" dxfId="662" priority="728" operator="containsText" text="Partially Accessible">
      <formula>NOT(ISERROR(SEARCH(("Partially Accessible"),(I114))))</formula>
    </cfRule>
    <cfRule type="containsText" dxfId="661" priority="727" operator="containsText" text="Inaccessible">
      <formula>NOT(ISERROR(SEARCH(("Inaccessible"),(I114))))</formula>
    </cfRule>
    <cfRule type="containsText" dxfId="660" priority="729" operator="containsText" text="Fully Accessible">
      <formula>NOT(ISERROR(SEARCH(("Fully Accessible"),(I114))))</formula>
    </cfRule>
  </conditionalFormatting>
  <conditionalFormatting sqref="I117:I118 K117:K118">
    <cfRule type="containsText" dxfId="659" priority="709" operator="containsText" text="Inaccessible">
      <formula>NOT(ISERROR(SEARCH(("Inaccessible"),(I117))))</formula>
    </cfRule>
    <cfRule type="containsText" dxfId="658" priority="710" operator="containsText" text="Partially Accessible">
      <formula>NOT(ISERROR(SEARCH(("Partially Accessible"),(I117))))</formula>
    </cfRule>
    <cfRule type="containsText" dxfId="657" priority="711" operator="containsText" text="Fully Accessible">
      <formula>NOT(ISERROR(SEARCH(("Fully Accessible"),(I117))))</formula>
    </cfRule>
  </conditionalFormatting>
  <conditionalFormatting sqref="I118 K118">
    <cfRule type="containsText" dxfId="656" priority="707" operator="containsText" text="Partially Accessible">
      <formula>NOT(ISERROR(SEARCH(("Partially Accessible"),(I118))))</formula>
    </cfRule>
    <cfRule type="containsText" dxfId="655" priority="706" operator="containsText" text="Inaccessible">
      <formula>NOT(ISERROR(SEARCH(("Inaccessible"),(I118))))</formula>
    </cfRule>
    <cfRule type="containsText" dxfId="654" priority="708" operator="containsText" text="Fully Accessible">
      <formula>NOT(ISERROR(SEARCH(("Fully Accessible"),(I118))))</formula>
    </cfRule>
  </conditionalFormatting>
  <conditionalFormatting sqref="I122 K122">
    <cfRule type="containsText" dxfId="653" priority="693" operator="containsText" text="Fully Accessible">
      <formula>NOT(ISERROR(SEARCH(("Fully Accessible"),(I122))))</formula>
    </cfRule>
    <cfRule type="containsText" dxfId="652" priority="692" operator="containsText" text="Partially Accessible">
      <formula>NOT(ISERROR(SEARCH(("Partially Accessible"),(I122))))</formula>
    </cfRule>
    <cfRule type="containsText" dxfId="651" priority="691" operator="containsText" text="Inaccessible">
      <formula>NOT(ISERROR(SEARCH(("Inaccessible"),(I122))))</formula>
    </cfRule>
  </conditionalFormatting>
  <conditionalFormatting sqref="I129 K129">
    <cfRule type="containsText" dxfId="650" priority="672" operator="containsText" text="Fully Accessible">
      <formula>NOT(ISERROR(SEARCH(("Fully Accessible"),(I129))))</formula>
    </cfRule>
    <cfRule type="containsText" dxfId="649" priority="671" operator="containsText" text="Partially Accessible">
      <formula>NOT(ISERROR(SEARCH(("Partially Accessible"),(I129))))</formula>
    </cfRule>
    <cfRule type="containsText" dxfId="648" priority="670" operator="containsText" text="Inaccessible">
      <formula>NOT(ISERROR(SEARCH(("Inaccessible"),(I129))))</formula>
    </cfRule>
  </conditionalFormatting>
  <conditionalFormatting sqref="I157 K157">
    <cfRule type="containsText" dxfId="647" priority="588" operator="containsText" text="Fully Accessible">
      <formula>NOT(ISERROR(SEARCH(("Fully Accessible"),(I157))))</formula>
    </cfRule>
    <cfRule type="containsText" dxfId="646" priority="587" operator="containsText" text="Partially Accessible">
      <formula>NOT(ISERROR(SEARCH(("Partially Accessible"),(I157))))</formula>
    </cfRule>
    <cfRule type="containsText" dxfId="645" priority="586" operator="containsText" text="Inaccessible">
      <formula>NOT(ISERROR(SEARCH(("Inaccessible"),(I157))))</formula>
    </cfRule>
  </conditionalFormatting>
  <conditionalFormatting sqref="I161">
    <cfRule type="containsText" dxfId="644" priority="580" operator="containsText" text="Inaccessible">
      <formula>NOT(ISERROR(SEARCH(("Inaccessible"),(I161))))</formula>
    </cfRule>
    <cfRule type="containsText" dxfId="643" priority="582" operator="containsText" text="Fully Accessible">
      <formula>NOT(ISERROR(SEARCH(("Fully Accessible"),(I161))))</formula>
    </cfRule>
    <cfRule type="containsText" dxfId="642" priority="581" operator="containsText" text="Partially Accessible">
      <formula>NOT(ISERROR(SEARCH(("Partially Accessible"),(I161))))</formula>
    </cfRule>
  </conditionalFormatting>
  <conditionalFormatting sqref="I182:I185">
    <cfRule type="containsText" dxfId="641" priority="548" operator="containsText" text="Partially Accessible">
      <formula>NOT(ISERROR(SEARCH(("Partially Accessible"),(I182))))</formula>
    </cfRule>
    <cfRule type="containsText" dxfId="640" priority="547" operator="containsText" text="Inaccessible">
      <formula>NOT(ISERROR(SEARCH(("Inaccessible"),(I182))))</formula>
    </cfRule>
    <cfRule type="containsText" dxfId="639" priority="549" operator="containsText" text="Fully Accessible">
      <formula>NOT(ISERROR(SEARCH(("Fully Accessible"),(I182))))</formula>
    </cfRule>
  </conditionalFormatting>
  <conditionalFormatting sqref="I190:I191 K190:K191">
    <cfRule type="containsText" dxfId="638" priority="538" operator="containsText" text="Inaccessible">
      <formula>NOT(ISERROR(SEARCH(("Inaccessible"),(I190))))</formula>
    </cfRule>
    <cfRule type="containsText" dxfId="637" priority="539" operator="containsText" text="Partially Accessible">
      <formula>NOT(ISERROR(SEARCH(("Partially Accessible"),(I190))))</formula>
    </cfRule>
    <cfRule type="containsText" dxfId="636" priority="540" operator="containsText" text="Fully Accessible">
      <formula>NOT(ISERROR(SEARCH(("Fully Accessible"),(I190))))</formula>
    </cfRule>
  </conditionalFormatting>
  <conditionalFormatting sqref="I198:I201">
    <cfRule type="containsText" dxfId="635" priority="517" operator="containsText" text="Inaccessible">
      <formula>NOT(ISERROR(SEARCH(("Inaccessible"),(I198))))</formula>
    </cfRule>
    <cfRule type="containsText" dxfId="634" priority="518" operator="containsText" text="Partially Accessible">
      <formula>NOT(ISERROR(SEARCH(("Partially Accessible"),(I198))))</formula>
    </cfRule>
    <cfRule type="containsText" dxfId="633" priority="519" operator="containsText" text="Fully Accessible">
      <formula>NOT(ISERROR(SEARCH(("Fully Accessible"),(I198))))</formula>
    </cfRule>
  </conditionalFormatting>
  <conditionalFormatting sqref="I206:I207 K206:K207">
    <cfRule type="containsText" dxfId="632" priority="509" operator="containsText" text="Partially Accessible">
      <formula>NOT(ISERROR(SEARCH(("Partially Accessible"),(I206))))</formula>
    </cfRule>
    <cfRule type="containsText" dxfId="631" priority="510" operator="containsText" text="Fully Accessible">
      <formula>NOT(ISERROR(SEARCH(("Fully Accessible"),(I206))))</formula>
    </cfRule>
    <cfRule type="containsText" dxfId="630" priority="508" operator="containsText" text="Inaccessible">
      <formula>NOT(ISERROR(SEARCH(("Inaccessible"),(I206))))</formula>
    </cfRule>
  </conditionalFormatting>
  <conditionalFormatting sqref="I210:I213">
    <cfRule type="containsText" dxfId="629" priority="488" operator="containsText" text="Partially Accessible">
      <formula>NOT(ISERROR(SEARCH(("Partially Accessible"),(I210))))</formula>
    </cfRule>
    <cfRule type="containsText" dxfId="628" priority="487" operator="containsText" text="Inaccessible">
      <formula>NOT(ISERROR(SEARCH(("Inaccessible"),(I210))))</formula>
    </cfRule>
    <cfRule type="containsText" dxfId="627" priority="489" operator="containsText" text="Fully Accessible">
      <formula>NOT(ISERROR(SEARCH(("Fully Accessible"),(I210))))</formula>
    </cfRule>
  </conditionalFormatting>
  <conditionalFormatting sqref="I216">
    <cfRule type="containsText" dxfId="626" priority="480" operator="containsText" text="Fully Accessible">
      <formula>NOT(ISERROR(SEARCH(("Fully Accessible"),(I216))))</formula>
    </cfRule>
    <cfRule type="containsText" dxfId="625" priority="478" operator="containsText" text="Inaccessible">
      <formula>NOT(ISERROR(SEARCH(("Inaccessible"),(I216))))</formula>
    </cfRule>
    <cfRule type="containsText" dxfId="624" priority="479" operator="containsText" text="Partially Accessible">
      <formula>NOT(ISERROR(SEARCH(("Partially Accessible"),(I216))))</formula>
    </cfRule>
  </conditionalFormatting>
  <conditionalFormatting sqref="I218:I219 K218:K219">
    <cfRule type="containsText" dxfId="623" priority="473" operator="containsText" text="Partially Accessible">
      <formula>NOT(ISERROR(SEARCH(("Partially Accessible"),(I218))))</formula>
    </cfRule>
    <cfRule type="containsText" dxfId="622" priority="474" operator="containsText" text="Fully Accessible">
      <formula>NOT(ISERROR(SEARCH(("Fully Accessible"),(I218))))</formula>
    </cfRule>
    <cfRule type="containsText" dxfId="621" priority="472" operator="containsText" text="Inaccessible">
      <formula>NOT(ISERROR(SEARCH(("Inaccessible"),(I218))))</formula>
    </cfRule>
  </conditionalFormatting>
  <conditionalFormatting sqref="I222:I223">
    <cfRule type="containsText" dxfId="620" priority="464" operator="containsText" text="Partially Accessible">
      <formula>NOT(ISERROR(SEARCH(("Partially Accessible"),(I222))))</formula>
    </cfRule>
    <cfRule type="containsText" dxfId="619" priority="463" operator="containsText" text="Inaccessible">
      <formula>NOT(ISERROR(SEARCH(("Inaccessible"),(I222))))</formula>
    </cfRule>
    <cfRule type="containsText" dxfId="618" priority="465" operator="containsText" text="Fully Accessible">
      <formula>NOT(ISERROR(SEARCH(("Fully Accessible"),(I222))))</formula>
    </cfRule>
  </conditionalFormatting>
  <conditionalFormatting sqref="I226:I228 K226:K228">
    <cfRule type="containsText" dxfId="617" priority="451" operator="containsText" text="Inaccessible">
      <formula>NOT(ISERROR(SEARCH(("Inaccessible"),(I226))))</formula>
    </cfRule>
    <cfRule type="containsText" dxfId="616" priority="452" operator="containsText" text="Partially Accessible">
      <formula>NOT(ISERROR(SEARCH(("Partially Accessible"),(I226))))</formula>
    </cfRule>
    <cfRule type="containsText" dxfId="615" priority="453" operator="containsText" text="Fully Accessible">
      <formula>NOT(ISERROR(SEARCH(("Fully Accessible"),(I226))))</formula>
    </cfRule>
  </conditionalFormatting>
  <conditionalFormatting sqref="I232:I233 K232:K233">
    <cfRule type="containsText" dxfId="614" priority="445" operator="containsText" text="Inaccessible">
      <formula>NOT(ISERROR(SEARCH(("Inaccessible"),(I232))))</formula>
    </cfRule>
    <cfRule type="containsText" dxfId="613" priority="446" operator="containsText" text="Partially Accessible">
      <formula>NOT(ISERROR(SEARCH(("Partially Accessible"),(I232))))</formula>
    </cfRule>
    <cfRule type="containsText" dxfId="612" priority="447" operator="containsText" text="Fully Accessible">
      <formula>NOT(ISERROR(SEARCH(("Fully Accessible"),(I232))))</formula>
    </cfRule>
  </conditionalFormatting>
  <conditionalFormatting sqref="I237:I238 K237:K238">
    <cfRule type="containsText" dxfId="611" priority="440" operator="containsText" text="Partially Accessible">
      <formula>NOT(ISERROR(SEARCH(("Partially Accessible"),(I237))))</formula>
    </cfRule>
    <cfRule type="containsText" dxfId="610" priority="441" operator="containsText" text="Fully Accessible">
      <formula>NOT(ISERROR(SEARCH(("Fully Accessible"),(I237))))</formula>
    </cfRule>
    <cfRule type="containsText" dxfId="609" priority="439" operator="containsText" text="Inaccessible">
      <formula>NOT(ISERROR(SEARCH(("Inaccessible"),(I237))))</formula>
    </cfRule>
  </conditionalFormatting>
  <conditionalFormatting sqref="I242:I243 K242:K243">
    <cfRule type="containsText" dxfId="608" priority="434" operator="containsText" text="Partially Accessible">
      <formula>NOT(ISERROR(SEARCH(("Partially Accessible"),(I242))))</formula>
    </cfRule>
    <cfRule type="containsText" dxfId="607" priority="435" operator="containsText" text="Fully Accessible">
      <formula>NOT(ISERROR(SEARCH(("Fully Accessible"),(I242))))</formula>
    </cfRule>
    <cfRule type="containsText" dxfId="606" priority="433" operator="containsText" text="Inaccessible">
      <formula>NOT(ISERROR(SEARCH(("Inaccessible"),(I242))))</formula>
    </cfRule>
  </conditionalFormatting>
  <conditionalFormatting sqref="I246:I248 K246:K248">
    <cfRule type="containsText" dxfId="605" priority="425" operator="containsText" text="Partially Accessible">
      <formula>NOT(ISERROR(SEARCH(("Partially Accessible"),(I246))))</formula>
    </cfRule>
    <cfRule type="containsText" dxfId="604" priority="424" operator="containsText" text="Inaccessible">
      <formula>NOT(ISERROR(SEARCH(("Inaccessible"),(I246))))</formula>
    </cfRule>
    <cfRule type="containsText" dxfId="603" priority="426" operator="containsText" text="Fully Accessible">
      <formula>NOT(ISERROR(SEARCH(("Fully Accessible"),(I246))))</formula>
    </cfRule>
  </conditionalFormatting>
  <conditionalFormatting sqref="I251:I254 K251:K254">
    <cfRule type="containsText" dxfId="602" priority="413" operator="containsText" text="Partially Accessible">
      <formula>NOT(ISERROR(SEARCH(("Partially Accessible"),(I251))))</formula>
    </cfRule>
    <cfRule type="containsText" dxfId="601" priority="414" operator="containsText" text="Fully Accessible">
      <formula>NOT(ISERROR(SEARCH(("Fully Accessible"),(I251))))</formula>
    </cfRule>
    <cfRule type="containsText" dxfId="600" priority="412" operator="containsText" text="Inaccessible">
      <formula>NOT(ISERROR(SEARCH(("Inaccessible"),(I251))))</formula>
    </cfRule>
  </conditionalFormatting>
  <conditionalFormatting sqref="I258:I260 K258:K260">
    <cfRule type="containsText" dxfId="599" priority="402" operator="containsText" text="Fully Accessible">
      <formula>NOT(ISERROR(SEARCH(("Fully Accessible"),(I258))))</formula>
    </cfRule>
    <cfRule type="containsText" dxfId="598" priority="401" operator="containsText" text="Partially Accessible">
      <formula>NOT(ISERROR(SEARCH(("Partially Accessible"),(I258))))</formula>
    </cfRule>
    <cfRule type="containsText" dxfId="597" priority="400" operator="containsText" text="Inaccessible">
      <formula>NOT(ISERROR(SEARCH(("Inaccessible"),(I258))))</formula>
    </cfRule>
  </conditionalFormatting>
  <conditionalFormatting sqref="I263 K263">
    <cfRule type="containsText" dxfId="596" priority="394" operator="containsText" text="Inaccessible">
      <formula>NOT(ISERROR(SEARCH(("Inaccessible"),(I263))))</formula>
    </cfRule>
    <cfRule type="containsText" dxfId="595" priority="395" operator="containsText" text="Partially Accessible">
      <formula>NOT(ISERROR(SEARCH(("Partially Accessible"),(I263))))</formula>
    </cfRule>
    <cfRule type="containsText" dxfId="594" priority="396" operator="containsText" text="Fully Accessible">
      <formula>NOT(ISERROR(SEARCH(("Fully Accessible"),(I263))))</formula>
    </cfRule>
  </conditionalFormatting>
  <conditionalFormatting sqref="I265:I266 K265:K266">
    <cfRule type="containsText" dxfId="593" priority="390" operator="containsText" text="Fully Accessible">
      <formula>NOT(ISERROR(SEARCH(("Fully Accessible"),(I265))))</formula>
    </cfRule>
    <cfRule type="containsText" dxfId="592" priority="389" operator="containsText" text="Partially Accessible">
      <formula>NOT(ISERROR(SEARCH(("Partially Accessible"),(I265))))</formula>
    </cfRule>
    <cfRule type="containsText" dxfId="591" priority="388" operator="containsText" text="Inaccessible">
      <formula>NOT(ISERROR(SEARCH(("Inaccessible"),(I265))))</formula>
    </cfRule>
  </conditionalFormatting>
  <conditionalFormatting sqref="I268 K268">
    <cfRule type="containsText" dxfId="590" priority="385" operator="containsText" text="Inaccessible">
      <formula>NOT(ISERROR(SEARCH(("Inaccessible"),(I268))))</formula>
    </cfRule>
    <cfRule type="containsText" dxfId="589" priority="386" operator="containsText" text="Partially Accessible">
      <formula>NOT(ISERROR(SEARCH(("Partially Accessible"),(I268))))</formula>
    </cfRule>
    <cfRule type="containsText" dxfId="588" priority="387" operator="containsText" text="Fully Accessible">
      <formula>NOT(ISERROR(SEARCH(("Fully Accessible"),(I268))))</formula>
    </cfRule>
  </conditionalFormatting>
  <conditionalFormatting sqref="I271:I273 K271:K273">
    <cfRule type="containsText" dxfId="587" priority="377" operator="containsText" text="Partially Accessible">
      <formula>NOT(ISERROR(SEARCH(("Partially Accessible"),(I271))))</formula>
    </cfRule>
    <cfRule type="containsText" dxfId="586" priority="376" operator="containsText" text="Inaccessible">
      <formula>NOT(ISERROR(SEARCH(("Inaccessible"),(I271))))</formula>
    </cfRule>
    <cfRule type="containsText" dxfId="585" priority="378" operator="containsText" text="Fully Accessible">
      <formula>NOT(ISERROR(SEARCH(("Fully Accessible"),(I271))))</formula>
    </cfRule>
  </conditionalFormatting>
  <conditionalFormatting sqref="I277 K277">
    <cfRule type="containsText" dxfId="584" priority="375" operator="containsText" text="Fully Accessible">
      <formula>NOT(ISERROR(SEARCH(("Fully Accessible"),(I277))))</formula>
    </cfRule>
    <cfRule type="containsText" dxfId="583" priority="374" operator="containsText" text="Partially Accessible">
      <formula>NOT(ISERROR(SEARCH(("Partially Accessible"),(I277))))</formula>
    </cfRule>
    <cfRule type="containsText" dxfId="582" priority="373" operator="containsText" text="Inaccessible">
      <formula>NOT(ISERROR(SEARCH(("Inaccessible"),(I277))))</formula>
    </cfRule>
  </conditionalFormatting>
  <conditionalFormatting sqref="I279 K279">
    <cfRule type="containsText" dxfId="581" priority="372" operator="containsText" text="Fully Accessible">
      <formula>NOT(ISERROR(SEARCH(("Fully Accessible"),(I279))))</formula>
    </cfRule>
    <cfRule type="containsText" dxfId="580" priority="371" operator="containsText" text="Partially Accessible">
      <formula>NOT(ISERROR(SEARCH(("Partially Accessible"),(I279))))</formula>
    </cfRule>
    <cfRule type="containsText" dxfId="579" priority="370" operator="containsText" text="Inaccessible">
      <formula>NOT(ISERROR(SEARCH(("Inaccessible"),(I279))))</formula>
    </cfRule>
  </conditionalFormatting>
  <conditionalFormatting sqref="I291 K291">
    <cfRule type="containsText" dxfId="578" priority="367" operator="containsText" text="Inaccessible">
      <formula>NOT(ISERROR(SEARCH(("Inaccessible"),(I291))))</formula>
    </cfRule>
    <cfRule type="containsText" dxfId="577" priority="368" operator="containsText" text="Partially Accessible">
      <formula>NOT(ISERROR(SEARCH(("Partially Accessible"),(I291))))</formula>
    </cfRule>
    <cfRule type="containsText" dxfId="576" priority="369" operator="containsText" text="Fully Accessible">
      <formula>NOT(ISERROR(SEARCH(("Fully Accessible"),(I291))))</formula>
    </cfRule>
  </conditionalFormatting>
  <conditionalFormatting sqref="I296 K296">
    <cfRule type="containsText" dxfId="575" priority="362" operator="containsText" text="Partially Accessible">
      <formula>NOT(ISERROR(SEARCH(("Partially Accessible"),(I296))))</formula>
    </cfRule>
    <cfRule type="containsText" dxfId="574" priority="361" operator="containsText" text="Inaccessible">
      <formula>NOT(ISERROR(SEARCH(("Inaccessible"),(I296))))</formula>
    </cfRule>
    <cfRule type="containsText" dxfId="573" priority="363" operator="containsText" text="Fully Accessible">
      <formula>NOT(ISERROR(SEARCH(("Fully Accessible"),(I296))))</formula>
    </cfRule>
  </conditionalFormatting>
  <conditionalFormatting sqref="I299 K299">
    <cfRule type="containsText" dxfId="572" priority="366" operator="containsText" text="Fully Accessible">
      <formula>NOT(ISERROR(SEARCH(("Fully Accessible"),(I299))))</formula>
    </cfRule>
    <cfRule type="containsText" dxfId="571" priority="365" operator="containsText" text="Partially Accessible">
      <formula>NOT(ISERROR(SEARCH(("Partially Accessible"),(I299))))</formula>
    </cfRule>
    <cfRule type="containsText" dxfId="570" priority="364" operator="containsText" text="Inaccessible">
      <formula>NOT(ISERROR(SEARCH(("Inaccessible"),(I299))))</formula>
    </cfRule>
  </conditionalFormatting>
  <conditionalFormatting sqref="I315 K315">
    <cfRule type="containsText" dxfId="569" priority="360" operator="containsText" text="Fully Accessible">
      <formula>NOT(ISERROR(SEARCH(("Fully Accessible"),(I315))))</formula>
    </cfRule>
    <cfRule type="containsText" dxfId="568" priority="359" operator="containsText" text="Partially Accessible">
      <formula>NOT(ISERROR(SEARCH(("Partially Accessible"),(I315))))</formula>
    </cfRule>
    <cfRule type="containsText" dxfId="567" priority="358" operator="containsText" text="Inaccessible">
      <formula>NOT(ISERROR(SEARCH(("Inaccessible"),(I315))))</formula>
    </cfRule>
  </conditionalFormatting>
  <conditionalFormatting sqref="I328 K328">
    <cfRule type="containsText" dxfId="566" priority="357" operator="containsText" text="Fully Accessible">
      <formula>NOT(ISERROR(SEARCH(("Fully Accessible"),(I328))))</formula>
    </cfRule>
    <cfRule type="containsText" dxfId="565" priority="356" operator="containsText" text="Partially Accessible">
      <formula>NOT(ISERROR(SEARCH(("Partially Accessible"),(I328))))</formula>
    </cfRule>
    <cfRule type="containsText" dxfId="564" priority="355" operator="containsText" text="Inaccessible">
      <formula>NOT(ISERROR(SEARCH(("Inaccessible"),(I328))))</formula>
    </cfRule>
  </conditionalFormatting>
  <conditionalFormatting sqref="I339 K339">
    <cfRule type="containsText" dxfId="563" priority="352" operator="containsText" text="Inaccessible">
      <formula>NOT(ISERROR(SEARCH(("Inaccessible"),(I339))))</formula>
    </cfRule>
    <cfRule type="containsText" dxfId="562" priority="353" operator="containsText" text="Partially Accessible">
      <formula>NOT(ISERROR(SEARCH(("Partially Accessible"),(I339))))</formula>
    </cfRule>
    <cfRule type="containsText" dxfId="561" priority="354" operator="containsText" text="Fully Accessible">
      <formula>NOT(ISERROR(SEARCH(("Fully Accessible"),(I339))))</formula>
    </cfRule>
  </conditionalFormatting>
  <conditionalFormatting sqref="I345 K345">
    <cfRule type="containsText" dxfId="560" priority="305" operator="containsText" text="Partially Accessible">
      <formula>NOT(ISERROR(SEARCH(("Partially Accessible"),(I345))))</formula>
    </cfRule>
    <cfRule type="containsText" dxfId="559" priority="304" operator="containsText" text="Inaccessible">
      <formula>NOT(ISERROR(SEARCH(("Inaccessible"),(I345))))</formula>
    </cfRule>
    <cfRule type="containsText" dxfId="558" priority="306" operator="containsText" text="Fully Accessible">
      <formula>NOT(ISERROR(SEARCH(("Fully Accessible"),(I345))))</formula>
    </cfRule>
  </conditionalFormatting>
  <conditionalFormatting sqref="I349:I351 K349:K351">
    <cfRule type="containsText" dxfId="557" priority="282" operator="containsText" text="Fully Accessible">
      <formula>NOT(ISERROR(SEARCH(("Fully Accessible"),(I349))))</formula>
    </cfRule>
    <cfRule type="containsText" dxfId="556" priority="280" operator="containsText" text="Inaccessible">
      <formula>NOT(ISERROR(SEARCH(("Inaccessible"),(I349))))</formula>
    </cfRule>
    <cfRule type="containsText" dxfId="555" priority="281" operator="containsText" text="Partially Accessible">
      <formula>NOT(ISERROR(SEARCH(("Partially Accessible"),(I349))))</formula>
    </cfRule>
  </conditionalFormatting>
  <conditionalFormatting sqref="I355:I356 K355:K356">
    <cfRule type="containsText" dxfId="554" priority="265" operator="containsText" text="Inaccessible">
      <formula>NOT(ISERROR(SEARCH(("Inaccessible"),(I355))))</formula>
    </cfRule>
    <cfRule type="containsText" dxfId="553" priority="266" operator="containsText" text="Partially Accessible">
      <formula>NOT(ISERROR(SEARCH(("Partially Accessible"),(I355))))</formula>
    </cfRule>
    <cfRule type="containsText" dxfId="552" priority="267" operator="containsText" text="Fully Accessible">
      <formula>NOT(ISERROR(SEARCH(("Fully Accessible"),(I355))))</formula>
    </cfRule>
  </conditionalFormatting>
  <conditionalFormatting sqref="I361:I363 K361:K363">
    <cfRule type="containsText" dxfId="551" priority="246" operator="containsText" text="Fully Accessible">
      <formula>NOT(ISERROR(SEARCH(("Fully Accessible"),(I361))))</formula>
    </cfRule>
    <cfRule type="containsText" dxfId="550" priority="244" operator="containsText" text="Inaccessible">
      <formula>NOT(ISERROR(SEARCH(("Inaccessible"),(I361))))</formula>
    </cfRule>
    <cfRule type="containsText" dxfId="549" priority="245" operator="containsText" text="Partially Accessible">
      <formula>NOT(ISERROR(SEARCH(("Partially Accessible"),(I361))))</formula>
    </cfRule>
  </conditionalFormatting>
  <conditionalFormatting sqref="I372 K372">
    <cfRule type="containsText" dxfId="548" priority="206" operator="containsText" text="Partially Accessible">
      <formula>NOT(ISERROR(SEARCH(("Partially Accessible"),(I372))))</formula>
    </cfRule>
    <cfRule type="containsText" dxfId="547" priority="205" operator="containsText" text="Inaccessible">
      <formula>NOT(ISERROR(SEARCH(("Inaccessible"),(I372))))</formula>
    </cfRule>
    <cfRule type="containsText" dxfId="546" priority="207" operator="containsText" text="Fully Accessible">
      <formula>NOT(ISERROR(SEARCH(("Fully Accessible"),(I372))))</formula>
    </cfRule>
  </conditionalFormatting>
  <conditionalFormatting sqref="I373:I374 K373:K374">
    <cfRule type="containsText" dxfId="545" priority="228" operator="containsText" text="Fully Accessible">
      <formula>NOT(ISERROR(SEARCH(("Fully Accessible"),(I373))))</formula>
    </cfRule>
    <cfRule type="containsText" dxfId="544" priority="227" operator="containsText" text="Partially Accessible">
      <formula>NOT(ISERROR(SEARCH(("Partially Accessible"),(I373))))</formula>
    </cfRule>
    <cfRule type="containsText" dxfId="543" priority="226" operator="containsText" text="Inaccessible">
      <formula>NOT(ISERROR(SEARCH(("Inaccessible"),(I373))))</formula>
    </cfRule>
  </conditionalFormatting>
  <conditionalFormatting sqref="I374 K374">
    <cfRule type="containsText" dxfId="542" priority="221" operator="containsText" text="Partially Accessible">
      <formula>NOT(ISERROR(SEARCH(("Partially Accessible"),(I374))))</formula>
    </cfRule>
    <cfRule type="containsText" dxfId="541" priority="222" operator="containsText" text="Fully Accessible">
      <formula>NOT(ISERROR(SEARCH(("Fully Accessible"),(I374))))</formula>
    </cfRule>
    <cfRule type="containsText" dxfId="540" priority="220" operator="containsText" text="Inaccessible">
      <formula>NOT(ISERROR(SEARCH(("Inaccessible"),(I374))))</formula>
    </cfRule>
  </conditionalFormatting>
  <conditionalFormatting sqref="I379:I380 K379:K380">
    <cfRule type="containsText" dxfId="539" priority="168" operator="containsText" text="Fully Accessible">
      <formula>NOT(ISERROR(SEARCH(("Fully Accessible"),(I379))))</formula>
    </cfRule>
    <cfRule type="containsText" dxfId="538" priority="167" operator="containsText" text="Partially Accessible">
      <formula>NOT(ISERROR(SEARCH(("Partially Accessible"),(I379))))</formula>
    </cfRule>
    <cfRule type="containsText" dxfId="537" priority="166" operator="containsText" text="Inaccessible">
      <formula>NOT(ISERROR(SEARCH(("Inaccessible"),(I379))))</formula>
    </cfRule>
  </conditionalFormatting>
  <conditionalFormatting sqref="I380 K380">
    <cfRule type="containsText" dxfId="536" priority="162" operator="containsText" text="Fully Accessible">
      <formula>NOT(ISERROR(SEARCH(("Fully Accessible"),(I380))))</formula>
    </cfRule>
    <cfRule type="containsText" dxfId="535" priority="161" operator="containsText" text="Partially Accessible">
      <formula>NOT(ISERROR(SEARCH(("Partially Accessible"),(I380))))</formula>
    </cfRule>
    <cfRule type="containsText" dxfId="534" priority="160" operator="containsText" text="Inaccessible">
      <formula>NOT(ISERROR(SEARCH(("Inaccessible"),(I380))))</formula>
    </cfRule>
  </conditionalFormatting>
  <conditionalFormatting sqref="I385 K385">
    <cfRule type="containsText" dxfId="533" priority="139" operator="containsText" text="Inaccessible">
      <formula>NOT(ISERROR(SEARCH(("Inaccessible"),(I385))))</formula>
    </cfRule>
    <cfRule type="containsText" dxfId="532" priority="141" operator="containsText" text="Fully Accessible">
      <formula>NOT(ISERROR(SEARCH(("Fully Accessible"),(I385))))</formula>
    </cfRule>
    <cfRule type="containsText" dxfId="531" priority="140" operator="containsText" text="Partially Accessible">
      <formula>NOT(ISERROR(SEARCH(("Partially Accessible"),(I385))))</formula>
    </cfRule>
  </conditionalFormatting>
  <conditionalFormatting sqref="I390:I392 K390:K392">
    <cfRule type="containsText" dxfId="530" priority="110" operator="containsText" text="Partially Accessible">
      <formula>NOT(ISERROR(SEARCH(("Partially Accessible"),(I390))))</formula>
    </cfRule>
    <cfRule type="containsText" dxfId="529" priority="111" operator="containsText" text="Fully Accessible">
      <formula>NOT(ISERROR(SEARCH(("Fully Accessible"),(I390))))</formula>
    </cfRule>
    <cfRule type="containsText" dxfId="528" priority="109" operator="containsText" text="Inaccessible">
      <formula>NOT(ISERROR(SEARCH(("Inaccessible"),(I390))))</formula>
    </cfRule>
  </conditionalFormatting>
  <conditionalFormatting sqref="I397 K397">
    <cfRule type="containsText" dxfId="527" priority="84" operator="containsText" text="Fully Accessible">
      <formula>NOT(ISERROR(SEARCH(("Fully Accessible"),(I397))))</formula>
    </cfRule>
    <cfRule type="containsText" dxfId="526" priority="82" operator="containsText" text="Inaccessible">
      <formula>NOT(ISERROR(SEARCH(("Inaccessible"),(I397))))</formula>
    </cfRule>
    <cfRule type="containsText" dxfId="525" priority="83" operator="containsText" text="Partially Accessible">
      <formula>NOT(ISERROR(SEARCH(("Partially Accessible"),(I397))))</formula>
    </cfRule>
  </conditionalFormatting>
  <conditionalFormatting sqref="I403 K403">
    <cfRule type="containsText" dxfId="524" priority="80" operator="containsText" text="Partially Accessible">
      <formula>NOT(ISERROR(SEARCH(("Partially Accessible"),(I403))))</formula>
    </cfRule>
    <cfRule type="containsText" dxfId="523" priority="79" operator="containsText" text="Inaccessible">
      <formula>NOT(ISERROR(SEARCH(("Inaccessible"),(I403))))</formula>
    </cfRule>
    <cfRule type="containsText" dxfId="522" priority="81" operator="containsText" text="Fully Accessible">
      <formula>NOT(ISERROR(SEARCH(("Fully Accessible"),(I403))))</formula>
    </cfRule>
  </conditionalFormatting>
  <conditionalFormatting sqref="I434:I435 K434:K435">
    <cfRule type="containsText" dxfId="521" priority="12" operator="containsText" text="Fully Accessible">
      <formula>NOT(ISERROR(SEARCH(("Fully Accessible"),(I434))))</formula>
    </cfRule>
    <cfRule type="containsText" dxfId="520" priority="11" operator="containsText" text="Partially Accessible">
      <formula>NOT(ISERROR(SEARCH(("Partially Accessible"),(I434))))</formula>
    </cfRule>
    <cfRule type="containsText" dxfId="519" priority="10" operator="containsText" text="Inaccessible">
      <formula>NOT(ISERROR(SEARCH(("Inaccessible"),(I434))))</formula>
    </cfRule>
  </conditionalFormatting>
  <conditionalFormatting sqref="I257:K257">
    <cfRule type="containsText" dxfId="518" priority="407" operator="containsText" text="Partially Accessible">
      <formula>NOT(ISERROR(SEARCH(("Partially Accessible"),(I257))))</formula>
    </cfRule>
    <cfRule type="containsText" dxfId="517" priority="406" operator="containsText" text="Inaccessible">
      <formula>NOT(ISERROR(SEARCH(("Inaccessible"),(I257))))</formula>
    </cfRule>
    <cfRule type="containsText" dxfId="516" priority="408" operator="containsText" text="Fully Accessible">
      <formula>NOT(ISERROR(SEARCH(("Fully Accessible"),(I257))))</formula>
    </cfRule>
  </conditionalFormatting>
  <conditionalFormatting sqref="I264:K264">
    <cfRule type="containsText" dxfId="515" priority="391" operator="containsText" text="Inaccessible">
      <formula>NOT(ISERROR(SEARCH(("Inaccessible"),(I264))))</formula>
    </cfRule>
    <cfRule type="containsText" dxfId="514" priority="392" operator="containsText" text="Partially Accessible">
      <formula>NOT(ISERROR(SEARCH(("Partially Accessible"),(I264))))</formula>
    </cfRule>
    <cfRule type="containsText" dxfId="513" priority="393" operator="containsText" text="Fully Accessible">
      <formula>NOT(ISERROR(SEARCH(("Fully Accessible"),(I264))))</formula>
    </cfRule>
  </conditionalFormatting>
  <conditionalFormatting sqref="K4">
    <cfRule type="containsText" dxfId="512" priority="793" operator="containsText" text="Inaccessible">
      <formula>NOT(ISERROR(SEARCH(("Inaccessible"),(K4))))</formula>
    </cfRule>
    <cfRule type="containsText" dxfId="511" priority="794" operator="containsText" text="Partially Accessible">
      <formula>NOT(ISERROR(SEARCH(("Partially Accessible"),(K4))))</formula>
    </cfRule>
    <cfRule type="containsText" dxfId="510" priority="795" operator="containsText" text="Fully Accessible">
      <formula>NOT(ISERROR(SEARCH(("Fully Accessible"),(K4))))</formula>
    </cfRule>
  </conditionalFormatting>
  <conditionalFormatting sqref="K8:K10">
    <cfRule type="containsText" dxfId="509" priority="781" operator="containsText" text="Inaccessible">
      <formula>NOT(ISERROR(SEARCH(("Inaccessible"),(K8))))</formula>
    </cfRule>
    <cfRule type="containsText" dxfId="508" priority="783" operator="containsText" text="Fully Accessible">
      <formula>NOT(ISERROR(SEARCH(("Fully Accessible"),(K8))))</formula>
    </cfRule>
    <cfRule type="containsText" dxfId="507" priority="782" operator="containsText" text="Partially Accessible">
      <formula>NOT(ISERROR(SEARCH(("Partially Accessible"),(K8))))</formula>
    </cfRule>
  </conditionalFormatting>
  <conditionalFormatting sqref="K11:K12">
    <cfRule type="containsText" dxfId="506" priority="796" operator="containsText" text="Inaccessible">
      <formula>NOT(ISERROR(SEARCH(("Inaccessible"),(K11))))</formula>
    </cfRule>
    <cfRule type="containsText" dxfId="505" priority="797" operator="containsText" text="Partially Accessible">
      <formula>NOT(ISERROR(SEARCH(("Partially Accessible"),(K11))))</formula>
    </cfRule>
    <cfRule type="containsText" dxfId="504" priority="798" operator="containsText" text="Fully Accessible">
      <formula>NOT(ISERROR(SEARCH(("Fully Accessible"),(K11))))</formula>
    </cfRule>
  </conditionalFormatting>
  <conditionalFormatting sqref="K16:K21">
    <cfRule type="containsText" dxfId="503" priority="816" operator="containsText" text="Fully Accessible">
      <formula>NOT(ISERROR(SEARCH(("Fully Accessible"),(K16))))</formula>
    </cfRule>
    <cfRule type="containsText" dxfId="502" priority="815" operator="containsText" text="Partially Accessible">
      <formula>NOT(ISERROR(SEARCH(("Partially Accessible"),(K16))))</formula>
    </cfRule>
    <cfRule type="containsText" dxfId="501" priority="814" operator="containsText" text="Inaccessible">
      <formula>NOT(ISERROR(SEARCH(("Inaccessible"),(K16))))</formula>
    </cfRule>
  </conditionalFormatting>
  <conditionalFormatting sqref="K20">
    <cfRule type="containsText" dxfId="500" priority="809" operator="containsText" text="Partially Accessible">
      <formula>NOT(ISERROR(SEARCH(("Partially Accessible"),(K20))))</formula>
    </cfRule>
    <cfRule type="containsText" dxfId="499" priority="808" operator="containsText" text="Inaccessible">
      <formula>NOT(ISERROR(SEARCH(("Inaccessible"),(K20))))</formula>
    </cfRule>
    <cfRule type="containsText" dxfId="498" priority="810" operator="containsText" text="Fully Accessible">
      <formula>NOT(ISERROR(SEARCH(("Fully Accessible"),(K20))))</formula>
    </cfRule>
  </conditionalFormatting>
  <conditionalFormatting sqref="K24:K25">
    <cfRule type="containsText" dxfId="497" priority="804" operator="containsText" text="Fully Accessible">
      <formula>NOT(ISERROR(SEARCH(("Fully Accessible"),(K24))))</formula>
    </cfRule>
    <cfRule type="containsText" dxfId="496" priority="803" operator="containsText" text="Partially Accessible">
      <formula>NOT(ISERROR(SEARCH(("Partially Accessible"),(K24))))</formula>
    </cfRule>
    <cfRule type="containsText" dxfId="495" priority="802" operator="containsText" text="Inaccessible">
      <formula>NOT(ISERROR(SEARCH(("Inaccessible"),(K24))))</formula>
    </cfRule>
  </conditionalFormatting>
  <conditionalFormatting sqref="K28">
    <cfRule type="containsText" dxfId="494" priority="779" operator="containsText" text="Partially Accessible">
      <formula>NOT(ISERROR(SEARCH(("Partially Accessible"),(K28))))</formula>
    </cfRule>
    <cfRule type="containsText" dxfId="493" priority="780" operator="containsText" text="Fully Accessible">
      <formula>NOT(ISERROR(SEARCH(("Fully Accessible"),(K28))))</formula>
    </cfRule>
    <cfRule type="containsText" dxfId="492" priority="778" operator="containsText" text="Inaccessible">
      <formula>NOT(ISERROR(SEARCH(("Inaccessible"),(K28))))</formula>
    </cfRule>
  </conditionalFormatting>
  <conditionalFormatting sqref="K31:K33">
    <cfRule type="containsText" dxfId="491" priority="772" operator="containsText" text="Inaccessible">
      <formula>NOT(ISERROR(SEARCH(("Inaccessible"),(K31))))</formula>
    </cfRule>
    <cfRule type="containsText" dxfId="490" priority="773" operator="containsText" text="Partially Accessible">
      <formula>NOT(ISERROR(SEARCH(("Partially Accessible"),(K31))))</formula>
    </cfRule>
    <cfRule type="containsText" dxfId="489" priority="774" operator="containsText" text="Fully Accessible">
      <formula>NOT(ISERROR(SEARCH(("Fully Accessible"),(K31))))</formula>
    </cfRule>
  </conditionalFormatting>
  <conditionalFormatting sqref="K39:K40">
    <cfRule type="containsText" dxfId="488" priority="766" operator="containsText" text="Inaccessible">
      <formula>NOT(ISERROR(SEARCH(("Inaccessible"),(K39))))</formula>
    </cfRule>
    <cfRule type="containsText" dxfId="487" priority="767" operator="containsText" text="Partially Accessible">
      <formula>NOT(ISERROR(SEARCH(("Partially Accessible"),(K39))))</formula>
    </cfRule>
    <cfRule type="containsText" dxfId="486" priority="768" operator="containsText" text="Fully Accessible">
      <formula>NOT(ISERROR(SEARCH(("Fully Accessible"),(K39))))</formula>
    </cfRule>
  </conditionalFormatting>
  <conditionalFormatting sqref="K43:K44">
    <cfRule type="containsText" dxfId="485" priority="760" operator="containsText" text="Inaccessible">
      <formula>NOT(ISERROR(SEARCH(("Inaccessible"),(K43))))</formula>
    </cfRule>
    <cfRule type="containsText" dxfId="484" priority="761" operator="containsText" text="Partially Accessible">
      <formula>NOT(ISERROR(SEARCH(("Partially Accessible"),(K43))))</formula>
    </cfRule>
    <cfRule type="containsText" dxfId="483" priority="762" operator="containsText" text="Fully Accessible">
      <formula>NOT(ISERROR(SEARCH(("Fully Accessible"),(K43))))</formula>
    </cfRule>
  </conditionalFormatting>
  <conditionalFormatting sqref="K58">
    <cfRule type="containsText" dxfId="482" priority="754" operator="containsText" text="Inaccessible">
      <formula>NOT(ISERROR(SEARCH(("Inaccessible"),(K58))))</formula>
    </cfRule>
    <cfRule type="containsText" dxfId="481" priority="756" operator="containsText" text="Fully Accessible">
      <formula>NOT(ISERROR(SEARCH(("Fully Accessible"),(K58))))</formula>
    </cfRule>
    <cfRule type="containsText" dxfId="480" priority="755" operator="containsText" text="Partially Accessible">
      <formula>NOT(ISERROR(SEARCH(("Partially Accessible"),(K58))))</formula>
    </cfRule>
  </conditionalFormatting>
  <conditionalFormatting sqref="K161">
    <cfRule type="containsText" dxfId="479" priority="583" operator="containsText" text="Inaccessible">
      <formula>NOT(ISERROR(SEARCH(("Inaccessible"),(K161))))</formula>
    </cfRule>
    <cfRule type="containsText" dxfId="478" priority="584" operator="containsText" text="Partially Accessible">
      <formula>NOT(ISERROR(SEARCH(("Partially Accessible"),(K161))))</formula>
    </cfRule>
    <cfRule type="containsText" dxfId="477" priority="585" operator="containsText" text="Fully Accessible">
      <formula>NOT(ISERROR(SEARCH(("Fully Accessible"),(K161))))</formula>
    </cfRule>
  </conditionalFormatting>
  <conditionalFormatting sqref="K182:K185">
    <cfRule type="containsText" dxfId="476" priority="544" operator="containsText" text="Inaccessible">
      <formula>NOT(ISERROR(SEARCH(("Inaccessible"),(K182))))</formula>
    </cfRule>
    <cfRule type="containsText" dxfId="475" priority="545" operator="containsText" text="Partially Accessible">
      <formula>NOT(ISERROR(SEARCH(("Partially Accessible"),(K182))))</formula>
    </cfRule>
    <cfRule type="containsText" dxfId="474" priority="546" operator="containsText" text="Fully Accessible">
      <formula>NOT(ISERROR(SEARCH(("Fully Accessible"),(K182))))</formula>
    </cfRule>
  </conditionalFormatting>
  <conditionalFormatting sqref="K198:K201">
    <cfRule type="containsText" dxfId="473" priority="514" operator="containsText" text="Inaccessible">
      <formula>NOT(ISERROR(SEARCH(("Inaccessible"),(K198))))</formula>
    </cfRule>
    <cfRule type="containsText" dxfId="472" priority="515" operator="containsText" text="Partially Accessible">
      <formula>NOT(ISERROR(SEARCH(("Partially Accessible"),(K198))))</formula>
    </cfRule>
    <cfRule type="containsText" dxfId="471" priority="516" operator="containsText" text="Fully Accessible">
      <formula>NOT(ISERROR(SEARCH(("Fully Accessible"),(K198))))</formula>
    </cfRule>
  </conditionalFormatting>
  <conditionalFormatting sqref="K210:K213">
    <cfRule type="containsText" dxfId="470" priority="484" operator="containsText" text="Inaccessible">
      <formula>NOT(ISERROR(SEARCH(("Inaccessible"),(K210))))</formula>
    </cfRule>
    <cfRule type="containsText" dxfId="469" priority="486" operator="containsText" text="Fully Accessible">
      <formula>NOT(ISERROR(SEARCH(("Fully Accessible"),(K210))))</formula>
    </cfRule>
    <cfRule type="containsText" dxfId="468" priority="485" operator="containsText" text="Partially Accessible">
      <formula>NOT(ISERROR(SEARCH(("Partially Accessible"),(K210))))</formula>
    </cfRule>
  </conditionalFormatting>
  <conditionalFormatting sqref="K216">
    <cfRule type="containsText" dxfId="467" priority="483" operator="containsText" text="Fully Accessible">
      <formula>NOT(ISERROR(SEARCH(("Fully Accessible"),(K216))))</formula>
    </cfRule>
    <cfRule type="containsText" dxfId="466" priority="482" operator="containsText" text="Partially Accessible">
      <formula>NOT(ISERROR(SEARCH(("Partially Accessible"),(K216))))</formula>
    </cfRule>
    <cfRule type="containsText" dxfId="465" priority="481" operator="containsText" text="Inaccessible">
      <formula>NOT(ISERROR(SEARCH(("Inaccessible"),(K216))))</formula>
    </cfRule>
  </conditionalFormatting>
  <conditionalFormatting sqref="K222:K223">
    <cfRule type="containsText" dxfId="464" priority="460" operator="containsText" text="Inaccessible">
      <formula>NOT(ISERROR(SEARCH(("Inaccessible"),(K222))))</formula>
    </cfRule>
    <cfRule type="containsText" dxfId="463" priority="461" operator="containsText" text="Partially Accessible">
      <formula>NOT(ISERROR(SEARCH(("Partially Accessible"),(K222))))</formula>
    </cfRule>
    <cfRule type="containsText" dxfId="462" priority="462" operator="containsText" text="Fully Accessible">
      <formula>NOT(ISERROR(SEARCH(("Fully Accessible"),(K222))))</formula>
    </cfRule>
  </conditionalFormatting>
  <conditionalFormatting sqref="N125:N126">
    <cfRule type="containsText" dxfId="461" priority="676" operator="containsText" text="No">
      <formula>NOT(ISERROR(SEARCH(("No"),(N125))))</formula>
    </cfRule>
    <cfRule type="containsText" dxfId="460" priority="677" operator="containsText" text="Partial">
      <formula>NOT(ISERROR(SEARCH(("Partial"),(N125))))</formula>
    </cfRule>
    <cfRule type="containsText" dxfId="459" priority="678" operator="containsText" text="Full">
      <formula>NOT(ISERROR(SEARCH(("Full"),(N125))))</formula>
    </cfRule>
  </conditionalFormatting>
  <conditionalFormatting sqref="N130:N132">
    <cfRule type="containsText" dxfId="458" priority="653" operator="containsText" text="Partial">
      <formula>NOT(ISERROR(SEARCH(("Partial"),(N130))))</formula>
    </cfRule>
    <cfRule type="containsText" dxfId="457" priority="654" operator="containsText" text="Full">
      <formula>NOT(ISERROR(SEARCH(("Full"),(N130))))</formula>
    </cfRule>
    <cfRule type="containsText" dxfId="456" priority="652" operator="containsText" text="No">
      <formula>NOT(ISERROR(SEARCH(("No"),(N130))))</formula>
    </cfRule>
  </conditionalFormatting>
  <conditionalFormatting sqref="N139">
    <cfRule type="containsText" dxfId="455" priority="638" operator="containsText" text="Partial">
      <formula>NOT(ISERROR(SEARCH(("Partial"),(N139))))</formula>
    </cfRule>
    <cfRule type="containsText" dxfId="454" priority="639" operator="containsText" text="Full">
      <formula>NOT(ISERROR(SEARCH(("Full"),(N139))))</formula>
    </cfRule>
    <cfRule type="containsText" dxfId="453" priority="637" operator="containsText" text="No">
      <formula>NOT(ISERROR(SEARCH(("No"),(N139))))</formula>
    </cfRule>
  </conditionalFormatting>
  <conditionalFormatting sqref="N142">
    <cfRule type="containsText" dxfId="452" priority="625" operator="containsText" text="No">
      <formula>NOT(ISERROR(SEARCH(("No"),(N142))))</formula>
    </cfRule>
    <cfRule type="containsText" dxfId="451" priority="627" operator="containsText" text="Full">
      <formula>NOT(ISERROR(SEARCH(("Full"),(N142))))</formula>
    </cfRule>
    <cfRule type="containsText" dxfId="450" priority="626" operator="containsText" text="Partial">
      <formula>NOT(ISERROR(SEARCH(("Partial"),(N142))))</formula>
    </cfRule>
  </conditionalFormatting>
  <conditionalFormatting sqref="N149:N150">
    <cfRule type="containsText" dxfId="449" priority="609" operator="containsText" text="Full">
      <formula>NOT(ISERROR(SEARCH(("Full"),(N149))))</formula>
    </cfRule>
    <cfRule type="containsText" dxfId="448" priority="608" operator="containsText" text="Partial">
      <formula>NOT(ISERROR(SEARCH(("Partial"),(N149))))</formula>
    </cfRule>
    <cfRule type="containsText" dxfId="447" priority="607" operator="containsText" text="No">
      <formula>NOT(ISERROR(SEARCH(("No"),(N149))))</formula>
    </cfRule>
  </conditionalFormatting>
  <conditionalFormatting sqref="N367">
    <cfRule type="containsText" dxfId="446" priority="193" operator="containsText" text="No">
      <formula>NOT(ISERROR(SEARCH(("No"),(N367))))</formula>
    </cfRule>
    <cfRule type="containsText" dxfId="445" priority="195" operator="containsText" text="Full">
      <formula>NOT(ISERROR(SEARCH(("Full"),(N367))))</formula>
    </cfRule>
    <cfRule type="containsText" dxfId="444" priority="194" operator="containsText" text="Partial">
      <formula>NOT(ISERROR(SEARCH(("Partial"),(N367))))</formula>
    </cfRule>
  </conditionalFormatting>
  <conditionalFormatting sqref="N369">
    <cfRule type="containsText" dxfId="443" priority="184" operator="containsText" text="No">
      <formula>NOT(ISERROR(SEARCH(("No"),(N369))))</formula>
    </cfRule>
    <cfRule type="containsText" dxfId="442" priority="185" operator="containsText" text="Partial">
      <formula>NOT(ISERROR(SEARCH(("Partial"),(N369))))</formula>
    </cfRule>
    <cfRule type="containsText" dxfId="441" priority="186" operator="containsText" text="Full">
      <formula>NOT(ISERROR(SEARCH(("Full"),(N369))))</formula>
    </cfRule>
  </conditionalFormatting>
  <conditionalFormatting sqref="N125:O126 AG125:AG126">
    <cfRule type="containsText" dxfId="440" priority="680" operator="containsText" text="Partial">
      <formula>NOT(ISERROR(SEARCH(("Partial"),(N125))))</formula>
    </cfRule>
    <cfRule type="containsText" dxfId="439" priority="681" operator="containsText" text="Full">
      <formula>NOT(ISERROR(SEARCH(("Full"),(N125))))</formula>
    </cfRule>
    <cfRule type="containsText" dxfId="438" priority="679" operator="containsText" text="No">
      <formula>NOT(ISERROR(SEARCH(("No"),(N125))))</formula>
    </cfRule>
  </conditionalFormatting>
  <conditionalFormatting sqref="N130:O132 AG129:AG132">
    <cfRule type="containsText" dxfId="437" priority="655" operator="containsText" text="No">
      <formula>NOT(ISERROR(SEARCH(("No"),(N129))))</formula>
    </cfRule>
  </conditionalFormatting>
  <conditionalFormatting sqref="N139:O139">
    <cfRule type="containsText" dxfId="436" priority="641" operator="containsText" text="Partial">
      <formula>NOT(ISERROR(SEARCH(("Partial"),(N139))))</formula>
    </cfRule>
    <cfRule type="containsText" dxfId="435" priority="640" operator="containsText" text="No">
      <formula>NOT(ISERROR(SEARCH(("No"),(N139))))</formula>
    </cfRule>
    <cfRule type="containsText" dxfId="434" priority="642" operator="containsText" text="Full">
      <formula>NOT(ISERROR(SEARCH(("Full"),(N139))))</formula>
    </cfRule>
  </conditionalFormatting>
  <conditionalFormatting sqref="N140:O142 AG139:AG142">
    <cfRule type="containsText" dxfId="433" priority="628" operator="containsText" text="No">
      <formula>NOT(ISERROR(SEARCH(("No"),(N139))))</formula>
    </cfRule>
  </conditionalFormatting>
  <conditionalFormatting sqref="N145:O146 AG145:AG146">
    <cfRule type="containsText" dxfId="432" priority="619" operator="containsText" text="No">
      <formula>NOT(ISERROR(SEARCH(("No"),(N145))))</formula>
    </cfRule>
    <cfRule type="containsText" dxfId="431" priority="621" operator="containsText" text="Full">
      <formula>NOT(ISERROR(SEARCH(("Full"),(N145))))</formula>
    </cfRule>
    <cfRule type="containsText" dxfId="430" priority="620" operator="containsText" text="Partial">
      <formula>NOT(ISERROR(SEARCH(("Partial"),(N145))))</formula>
    </cfRule>
  </conditionalFormatting>
  <conditionalFormatting sqref="N149:O150">
    <cfRule type="containsText" dxfId="429" priority="612" operator="containsText" text="Full">
      <formula>NOT(ISERROR(SEARCH(("Full"),(N149))))</formula>
    </cfRule>
    <cfRule type="containsText" dxfId="428" priority="611" operator="containsText" text="Partial">
      <formula>NOT(ISERROR(SEARCH(("Partial"),(N149))))</formula>
    </cfRule>
    <cfRule type="containsText" dxfId="427" priority="610" operator="containsText" text="No">
      <formula>NOT(ISERROR(SEARCH(("No"),(N149))))</formula>
    </cfRule>
  </conditionalFormatting>
  <conditionalFormatting sqref="N156:O157">
    <cfRule type="containsText" dxfId="426" priority="594" operator="containsText" text="Full">
      <formula>NOT(ISERROR(SEARCH(("Full"),(N156))))</formula>
    </cfRule>
    <cfRule type="containsText" dxfId="425" priority="593" operator="containsText" text="Partial">
      <formula>NOT(ISERROR(SEARCH(("Partial"),(N156))))</formula>
    </cfRule>
    <cfRule type="containsText" dxfId="424" priority="592" operator="containsText" text="No">
      <formula>NOT(ISERROR(SEARCH(("No"),(N156))))</formula>
    </cfRule>
  </conditionalFormatting>
  <conditionalFormatting sqref="N348:O349">
    <cfRule type="containsText" dxfId="423" priority="289" operator="containsText" text="No">
      <formula>NOT(ISERROR(SEARCH(("No"),(N348))))</formula>
    </cfRule>
    <cfRule type="containsText" dxfId="422" priority="290" operator="containsText" text="Partial">
      <formula>NOT(ISERROR(SEARCH(("Partial"),(N348))))</formula>
    </cfRule>
    <cfRule type="containsText" dxfId="421" priority="291" operator="containsText" text="Full">
      <formula>NOT(ISERROR(SEARCH(("Full"),(N348))))</formula>
    </cfRule>
  </conditionalFormatting>
  <conditionalFormatting sqref="N360:O361 AG360:AG361">
    <cfRule type="containsText" dxfId="420" priority="249" operator="containsText" text="Full">
      <formula>NOT(ISERROR(SEARCH(("Full"),(N360))))</formula>
    </cfRule>
    <cfRule type="containsText" dxfId="419" priority="248" operator="containsText" text="Partial">
      <formula>NOT(ISERROR(SEARCH(("Partial"),(N360))))</formula>
    </cfRule>
    <cfRule type="containsText" dxfId="418" priority="247" operator="containsText" text="No">
      <formula>NOT(ISERROR(SEARCH(("No"),(N360))))</formula>
    </cfRule>
  </conditionalFormatting>
  <conditionalFormatting sqref="N361:O361">
    <cfRule type="containsText" dxfId="417" priority="241" operator="containsText" text="No">
      <formula>NOT(ISERROR(SEARCH(("No"),(N361))))</formula>
    </cfRule>
    <cfRule type="containsText" dxfId="416" priority="242" operator="containsText" text="Partial">
      <formula>NOT(ISERROR(SEARCH(("Partial"),(N361))))</formula>
    </cfRule>
    <cfRule type="containsText" dxfId="415" priority="243" operator="containsText" text="Full">
      <formula>NOT(ISERROR(SEARCH(("Full"),(N361))))</formula>
    </cfRule>
  </conditionalFormatting>
  <conditionalFormatting sqref="N367:O367">
    <cfRule type="containsText" dxfId="414" priority="196" operator="containsText" text="No">
      <formula>NOT(ISERROR(SEARCH(("No"),(N367))))</formula>
    </cfRule>
    <cfRule type="containsText" dxfId="413" priority="198" operator="containsText" text="Full">
      <formula>NOT(ISERROR(SEARCH(("Full"),(N367))))</formula>
    </cfRule>
    <cfRule type="containsText" dxfId="412" priority="197" operator="containsText" text="Partial">
      <formula>NOT(ISERROR(SEARCH(("Partial"),(N367))))</formula>
    </cfRule>
  </conditionalFormatting>
  <conditionalFormatting sqref="N368:O369">
    <cfRule type="containsText" dxfId="411" priority="188" operator="containsText" text="Partial">
      <formula>NOT(ISERROR(SEARCH(("Partial"),(N368))))</formula>
    </cfRule>
    <cfRule type="containsText" dxfId="410" priority="187" operator="containsText" text="No">
      <formula>NOT(ISERROR(SEARCH(("No"),(N368))))</formula>
    </cfRule>
    <cfRule type="containsText" dxfId="409" priority="189" operator="containsText" text="Full">
      <formula>NOT(ISERROR(SEARCH(("Full"),(N368))))</formula>
    </cfRule>
  </conditionalFormatting>
  <conditionalFormatting sqref="N377:O378 AG377:AG380">
    <cfRule type="containsText" dxfId="408" priority="153" operator="containsText" text="Full">
      <formula>NOT(ISERROR(SEARCH(("Full"),(N377))))</formula>
    </cfRule>
    <cfRule type="containsText" dxfId="407" priority="152" operator="containsText" text="Partial">
      <formula>NOT(ISERROR(SEARCH(("Partial"),(N377))))</formula>
    </cfRule>
    <cfRule type="containsText" dxfId="406" priority="151" operator="containsText" text="No">
      <formula>NOT(ISERROR(SEARCH(("No"),(N377))))</formula>
    </cfRule>
  </conditionalFormatting>
  <conditionalFormatting sqref="N383:O383 AG383:AG385">
    <cfRule type="containsText" dxfId="405" priority="130" operator="containsText" text="No">
      <formula>NOT(ISERROR(SEARCH(("No"),(N383))))</formula>
    </cfRule>
    <cfRule type="containsText" dxfId="404" priority="132" operator="containsText" text="Full">
      <formula>NOT(ISERROR(SEARCH(("Full"),(N383))))</formula>
    </cfRule>
    <cfRule type="containsText" dxfId="403" priority="131" operator="containsText" text="Partial">
      <formula>NOT(ISERROR(SEARCH(("Partial"),(N383))))</formula>
    </cfRule>
  </conditionalFormatting>
  <conditionalFormatting sqref="N388:O388 AG388:AG390">
    <cfRule type="containsText" dxfId="402" priority="91" operator="containsText" text="No">
      <formula>NOT(ISERROR(SEARCH(("No"),(N388))))</formula>
    </cfRule>
    <cfRule type="containsText" dxfId="401" priority="93" operator="containsText" text="Full">
      <formula>NOT(ISERROR(SEARCH(("Full"),(N388))))</formula>
    </cfRule>
    <cfRule type="containsText" dxfId="400" priority="92" operator="containsText" text="Partial">
      <formula>NOT(ISERROR(SEARCH(("Partial"),(N388))))</formula>
    </cfRule>
  </conditionalFormatting>
  <conditionalFormatting sqref="N389:O390">
    <cfRule type="containsText" dxfId="399" priority="123" operator="containsText" text="Full">
      <formula>NOT(ISERROR(SEARCH(("Full"),(N389))))</formula>
    </cfRule>
    <cfRule type="containsText" dxfId="398" priority="122" operator="containsText" text="Partial">
      <formula>NOT(ISERROR(SEARCH(("Partial"),(N389))))</formula>
    </cfRule>
    <cfRule type="containsText" dxfId="397" priority="121" operator="containsText" text="No">
      <formula>NOT(ISERROR(SEARCH(("No"),(N389))))</formula>
    </cfRule>
  </conditionalFormatting>
  <conditionalFormatting sqref="N390:O390">
    <cfRule type="containsText" dxfId="396" priority="117" operator="containsText" text="Full">
      <formula>NOT(ISERROR(SEARCH(("Full"),(N390))))</formula>
    </cfRule>
    <cfRule type="containsText" dxfId="395" priority="116" operator="containsText" text="Partial">
      <formula>NOT(ISERROR(SEARCH(("Partial"),(N390))))</formula>
    </cfRule>
    <cfRule type="containsText" dxfId="394" priority="115" operator="containsText" text="No">
      <formula>NOT(ISERROR(SEARCH(("No"),(N390))))</formula>
    </cfRule>
  </conditionalFormatting>
  <conditionalFormatting sqref="N397:O398 AG397:AG398">
    <cfRule type="containsText" dxfId="393" priority="87" operator="containsText" text="Full">
      <formula>NOT(ISERROR(SEARCH(("Full"),(N397))))</formula>
    </cfRule>
    <cfRule type="containsText" dxfId="392" priority="86" operator="containsText" text="Partial">
      <formula>NOT(ISERROR(SEARCH(("Partial"),(N397))))</formula>
    </cfRule>
    <cfRule type="containsText" dxfId="391" priority="85" operator="containsText" text="No">
      <formula>NOT(ISERROR(SEARCH(("No"),(N397))))</formula>
    </cfRule>
  </conditionalFormatting>
  <conditionalFormatting sqref="N408:O409 AG408:AG409">
    <cfRule type="containsText" dxfId="390" priority="71" operator="containsText" text="Partial">
      <formula>NOT(ISERROR(SEARCH(("Partial"),(N408))))</formula>
    </cfRule>
    <cfRule type="containsText" dxfId="389" priority="70" operator="containsText" text="No">
      <formula>NOT(ISERROR(SEARCH(("No"),(N408))))</formula>
    </cfRule>
    <cfRule type="containsText" dxfId="388" priority="72" operator="containsText" text="Full">
      <formula>NOT(ISERROR(SEARCH(("Full"),(N408))))</formula>
    </cfRule>
  </conditionalFormatting>
  <conditionalFormatting sqref="N412:O412 AG412:AG413">
    <cfRule type="containsText" dxfId="387" priority="61" operator="containsText" text="No">
      <formula>NOT(ISERROR(SEARCH(("No"),(N412))))</formula>
    </cfRule>
    <cfRule type="containsText" dxfId="386" priority="62" operator="containsText" text="Partial">
      <formula>NOT(ISERROR(SEARCH(("Partial"),(N412))))</formula>
    </cfRule>
    <cfRule type="containsText" dxfId="385" priority="63" operator="containsText" text="Full">
      <formula>NOT(ISERROR(SEARCH(("Full"),(N412))))</formula>
    </cfRule>
  </conditionalFormatting>
  <conditionalFormatting sqref="N416:O416">
    <cfRule type="containsText" dxfId="384" priority="55" operator="containsText" text="No">
      <formula>NOT(ISERROR(SEARCH(("No"),(N416))))</formula>
    </cfRule>
    <cfRule type="containsText" dxfId="383" priority="56" operator="containsText" text="Partial">
      <formula>NOT(ISERROR(SEARCH(("Partial"),(N416))))</formula>
    </cfRule>
    <cfRule type="containsText" dxfId="382" priority="57" operator="containsText" text="Full">
      <formula>NOT(ISERROR(SEARCH(("Full"),(N416))))</formula>
    </cfRule>
  </conditionalFormatting>
  <conditionalFormatting sqref="O2">
    <cfRule type="containsText" dxfId="381" priority="4" operator="containsText" text="No">
      <formula>NOT(ISERROR(SEARCH(("No"),(O2))))</formula>
    </cfRule>
    <cfRule type="containsText" dxfId="380" priority="6" operator="containsText" text="Full">
      <formula>NOT(ISERROR(SEARCH(("Full"),(O2))))</formula>
    </cfRule>
    <cfRule type="containsText" dxfId="379" priority="5" operator="containsText" text="Partial">
      <formula>NOT(ISERROR(SEARCH(("Partial"),(O2))))</formula>
    </cfRule>
  </conditionalFormatting>
  <conditionalFormatting sqref="O105:O106">
    <cfRule type="containsText" dxfId="378" priority="744" operator="containsText" text="Full">
      <formula>NOT(ISERROR(SEARCH(("Full"),(O105))))</formula>
    </cfRule>
    <cfRule type="containsText" dxfId="377" priority="743" operator="containsText" text="Partial">
      <formula>NOT(ISERROR(SEARCH(("Partial"),(O105))))</formula>
    </cfRule>
    <cfRule type="containsText" dxfId="376" priority="742" operator="containsText" text="No">
      <formula>NOT(ISERROR(SEARCH(("No"),(O105))))</formula>
    </cfRule>
  </conditionalFormatting>
  <conditionalFormatting sqref="O110">
    <cfRule type="containsText" dxfId="375" priority="736" operator="containsText" text="No">
      <formula>NOT(ISERROR(SEARCH(("No"),(O110))))</formula>
    </cfRule>
    <cfRule type="containsText" dxfId="374" priority="737" operator="containsText" text="Partial">
      <formula>NOT(ISERROR(SEARCH(("Partial"),(O110))))</formula>
    </cfRule>
    <cfRule type="containsText" dxfId="373" priority="738" operator="containsText" text="Full">
      <formula>NOT(ISERROR(SEARCH(("Full"),(O110))))</formula>
    </cfRule>
  </conditionalFormatting>
  <conditionalFormatting sqref="O113:O114 AG113:AG114">
    <cfRule type="containsText" dxfId="372" priority="732" operator="containsText" text="Full">
      <formula>NOT(ISERROR(SEARCH(("Full"),(O113))))</formula>
    </cfRule>
    <cfRule type="containsText" dxfId="371" priority="731" operator="containsText" text="Partial">
      <formula>NOT(ISERROR(SEARCH(("Partial"),(O113))))</formula>
    </cfRule>
    <cfRule type="containsText" dxfId="370" priority="730" operator="containsText" text="No">
      <formula>NOT(ISERROR(SEARCH(("No"),(O113))))</formula>
    </cfRule>
  </conditionalFormatting>
  <conditionalFormatting sqref="O114">
    <cfRule type="containsText" dxfId="369" priority="726" operator="containsText" text="Full">
      <formula>NOT(ISERROR(SEARCH(("Full"),(O114))))</formula>
    </cfRule>
    <cfRule type="containsText" dxfId="368" priority="725" operator="containsText" text="Partial">
      <formula>NOT(ISERROR(SEARCH(("Partial"),(O114))))</formula>
    </cfRule>
    <cfRule type="containsText" dxfId="367" priority="724" operator="containsText" text="No">
      <formula>NOT(ISERROR(SEARCH(("No"),(O114))))</formula>
    </cfRule>
  </conditionalFormatting>
  <conditionalFormatting sqref="O117:O118">
    <cfRule type="containsText" dxfId="366" priority="703" operator="containsText" text="No">
      <formula>NOT(ISERROR(SEARCH(("No"),(O117))))</formula>
    </cfRule>
    <cfRule type="containsText" dxfId="365" priority="704" operator="containsText" text="Partial">
      <formula>NOT(ISERROR(SEARCH(("Partial"),(O117))))</formula>
    </cfRule>
    <cfRule type="containsText" dxfId="364" priority="705" operator="containsText" text="Full">
      <formula>NOT(ISERROR(SEARCH(("Full"),(O117))))</formula>
    </cfRule>
  </conditionalFormatting>
  <conditionalFormatting sqref="O118">
    <cfRule type="containsText" dxfId="363" priority="700" operator="containsText" text="No">
      <formula>NOT(ISERROR(SEARCH(("No"),(O118))))</formula>
    </cfRule>
    <cfRule type="containsText" dxfId="362" priority="701" operator="containsText" text="Partial">
      <formula>NOT(ISERROR(SEARCH(("Partial"),(O118))))</formula>
    </cfRule>
    <cfRule type="containsText" dxfId="361" priority="702" operator="containsText" text="Full">
      <formula>NOT(ISERROR(SEARCH(("Full"),(O118))))</formula>
    </cfRule>
  </conditionalFormatting>
  <conditionalFormatting sqref="O121:O122 AG121:AG122">
    <cfRule type="containsText" dxfId="360" priority="694" operator="containsText" text="No">
      <formula>NOT(ISERROR(SEARCH(("No"),(O121))))</formula>
    </cfRule>
    <cfRule type="containsText" dxfId="359" priority="695" operator="containsText" text="Partial">
      <formula>NOT(ISERROR(SEARCH(("Partial"),(O121))))</formula>
    </cfRule>
    <cfRule type="containsText" dxfId="358" priority="696" operator="containsText" text="Full">
      <formula>NOT(ISERROR(SEARCH(("Full"),(O121))))</formula>
    </cfRule>
  </conditionalFormatting>
  <conditionalFormatting sqref="O122">
    <cfRule type="containsText" dxfId="357" priority="690" operator="containsText" text="Full">
      <formula>NOT(ISERROR(SEARCH(("Full"),(O122))))</formula>
    </cfRule>
    <cfRule type="containsText" dxfId="356" priority="689" operator="containsText" text="Partial">
      <formula>NOT(ISERROR(SEARCH(("Partial"),(O122))))</formula>
    </cfRule>
    <cfRule type="containsText" dxfId="355" priority="688" operator="containsText" text="No">
      <formula>NOT(ISERROR(SEARCH(("No"),(O122))))</formula>
    </cfRule>
  </conditionalFormatting>
  <conditionalFormatting sqref="O129">
    <cfRule type="containsText" dxfId="354" priority="675" operator="containsText" text="Full">
      <formula>NOT(ISERROR(SEARCH(("Full"),(O129))))</formula>
    </cfRule>
    <cfRule type="containsText" dxfId="353" priority="674" operator="containsText" text="Partial">
      <formula>NOT(ISERROR(SEARCH(("Partial"),(O129))))</formula>
    </cfRule>
    <cfRule type="containsText" dxfId="352" priority="673" operator="containsText" text="No">
      <formula>NOT(ISERROR(SEARCH(("No"),(O129))))</formula>
    </cfRule>
  </conditionalFormatting>
  <conditionalFormatting sqref="O135:O136 AG135:AG136">
    <cfRule type="containsText" dxfId="351" priority="646" operator="containsText" text="No">
      <formula>NOT(ISERROR(SEARCH(("No"),(O135))))</formula>
    </cfRule>
    <cfRule type="containsText" dxfId="350" priority="647" operator="containsText" text="Partial">
      <formula>NOT(ISERROR(SEARCH(("Partial"),(O135))))</formula>
    </cfRule>
    <cfRule type="containsText" dxfId="349" priority="648" operator="containsText" text="Full">
      <formula>NOT(ISERROR(SEARCH(("Full"),(O135))))</formula>
    </cfRule>
  </conditionalFormatting>
  <conditionalFormatting sqref="O136">
    <cfRule type="containsText" dxfId="348" priority="643" operator="containsText" text="No">
      <formula>NOT(ISERROR(SEARCH(("No"),(O136))))</formula>
    </cfRule>
    <cfRule type="containsText" dxfId="347" priority="644" operator="containsText" text="Partial">
      <formula>NOT(ISERROR(SEARCH(("Partial"),(O136))))</formula>
    </cfRule>
    <cfRule type="containsText" dxfId="346" priority="645" operator="containsText" text="Full">
      <formula>NOT(ISERROR(SEARCH(("Full"),(O136))))</formula>
    </cfRule>
  </conditionalFormatting>
  <conditionalFormatting sqref="O340:O341">
    <cfRule type="containsText" dxfId="345" priority="331" operator="containsText" text="No">
      <formula>NOT(ISERROR(SEARCH(("No"),(O340))))</formula>
    </cfRule>
    <cfRule type="containsText" dxfId="344" priority="332" operator="containsText" text="Partial">
      <formula>NOT(ISERROR(SEARCH(("Partial"),(O340))))</formula>
    </cfRule>
    <cfRule type="containsText" dxfId="343" priority="333" operator="containsText" text="Full">
      <formula>NOT(ISERROR(SEARCH(("Full"),(O340))))</formula>
    </cfRule>
  </conditionalFormatting>
  <conditionalFormatting sqref="O341">
    <cfRule type="containsText" dxfId="342" priority="329" operator="containsText" text="Partial">
      <formula>NOT(ISERROR(SEARCH(("Partial"),(O341))))</formula>
    </cfRule>
    <cfRule type="containsText" dxfId="341" priority="330" operator="containsText" text="Full">
      <formula>NOT(ISERROR(SEARCH(("Full"),(O341))))</formula>
    </cfRule>
    <cfRule type="containsText" dxfId="340" priority="328" operator="containsText" text="No">
      <formula>NOT(ISERROR(SEARCH(("No"),(O341))))</formula>
    </cfRule>
  </conditionalFormatting>
  <conditionalFormatting sqref="O344:O345">
    <cfRule type="containsText" dxfId="339" priority="302" operator="containsText" text="Partial">
      <formula>NOT(ISERROR(SEARCH(("Partial"),(O344))))</formula>
    </cfRule>
    <cfRule type="containsText" dxfId="338" priority="303" operator="containsText" text="Full">
      <formula>NOT(ISERROR(SEARCH(("Full"),(O344))))</formula>
    </cfRule>
    <cfRule type="containsText" dxfId="337" priority="301" operator="containsText" text="No">
      <formula>NOT(ISERROR(SEARCH(("No"),(O344))))</formula>
    </cfRule>
  </conditionalFormatting>
  <conditionalFormatting sqref="O345">
    <cfRule type="containsText" dxfId="336" priority="299" operator="containsText" text="Partial">
      <formula>NOT(ISERROR(SEARCH(("Partial"),(O345))))</formula>
    </cfRule>
    <cfRule type="containsText" dxfId="335" priority="298" operator="containsText" text="No">
      <formula>NOT(ISERROR(SEARCH(("No"),(O345))))</formula>
    </cfRule>
    <cfRule type="containsText" dxfId="334" priority="300" operator="containsText" text="Full">
      <formula>NOT(ISERROR(SEARCH(("Full"),(O345))))</formula>
    </cfRule>
  </conditionalFormatting>
  <conditionalFormatting sqref="O354:O355">
    <cfRule type="containsText" dxfId="333" priority="262" operator="containsText" text="No">
      <formula>NOT(ISERROR(SEARCH(("No"),(O354))))</formula>
    </cfRule>
    <cfRule type="containsText" dxfId="332" priority="264" operator="containsText" text="Full">
      <formula>NOT(ISERROR(SEARCH(("Full"),(O354))))</formula>
    </cfRule>
    <cfRule type="containsText" dxfId="331" priority="263" operator="containsText" text="Partial">
      <formula>NOT(ISERROR(SEARCH(("Partial"),(O354))))</formula>
    </cfRule>
  </conditionalFormatting>
  <conditionalFormatting sqref="O355">
    <cfRule type="containsText" dxfId="330" priority="261" operator="containsText" text="Full">
      <formula>NOT(ISERROR(SEARCH(("Full"),(O355))))</formula>
    </cfRule>
    <cfRule type="containsText" dxfId="329" priority="259" operator="containsText" text="No">
      <formula>NOT(ISERROR(SEARCH(("No"),(O355))))</formula>
    </cfRule>
    <cfRule type="containsText" dxfId="328" priority="260" operator="containsText" text="Partial">
      <formula>NOT(ISERROR(SEARCH(("Partial"),(O355))))</formula>
    </cfRule>
  </conditionalFormatting>
  <conditionalFormatting sqref="O371:O372">
    <cfRule type="containsText" dxfId="327" priority="203" operator="containsText" text="Partial">
      <formula>NOT(ISERROR(SEARCH(("Partial"),(O371))))</formula>
    </cfRule>
    <cfRule type="containsText" dxfId="326" priority="204" operator="containsText" text="Full">
      <formula>NOT(ISERROR(SEARCH(("Full"),(O371))))</formula>
    </cfRule>
    <cfRule type="containsText" dxfId="325" priority="202" operator="containsText" text="No">
      <formula>NOT(ISERROR(SEARCH(("No"),(O371))))</formula>
    </cfRule>
  </conditionalFormatting>
  <conditionalFormatting sqref="O372">
    <cfRule type="containsText" dxfId="324" priority="200" operator="containsText" text="Partial">
      <formula>NOT(ISERROR(SEARCH(("Partial"),(O372))))</formula>
    </cfRule>
    <cfRule type="containsText" dxfId="323" priority="199" operator="containsText" text="No">
      <formula>NOT(ISERROR(SEARCH(("No"),(O372))))</formula>
    </cfRule>
    <cfRule type="containsText" dxfId="322" priority="201" operator="containsText" text="Full">
      <formula>NOT(ISERROR(SEARCH(("Full"),(O372))))</formula>
    </cfRule>
  </conditionalFormatting>
  <conditionalFormatting sqref="O373:O374">
    <cfRule type="containsText" dxfId="321" priority="224" operator="containsText" text="Partial">
      <formula>NOT(ISERROR(SEARCH(("Partial"),(O373))))</formula>
    </cfRule>
    <cfRule type="containsText" dxfId="320" priority="225" operator="containsText" text="Full">
      <formula>NOT(ISERROR(SEARCH(("Full"),(O373))))</formula>
    </cfRule>
    <cfRule type="containsText" dxfId="319" priority="223" operator="containsText" text="No">
      <formula>NOT(ISERROR(SEARCH(("No"),(O373))))</formula>
    </cfRule>
  </conditionalFormatting>
  <conditionalFormatting sqref="O374">
    <cfRule type="containsText" dxfId="318" priority="217" operator="containsText" text="No">
      <formula>NOT(ISERROR(SEARCH(("No"),(O374))))</formula>
    </cfRule>
    <cfRule type="containsText" dxfId="317" priority="219" operator="containsText" text="Full">
      <formula>NOT(ISERROR(SEARCH(("Full"),(O374))))</formula>
    </cfRule>
    <cfRule type="containsText" dxfId="316" priority="218" operator="containsText" text="Partial">
      <formula>NOT(ISERROR(SEARCH(("Partial"),(O374))))</formula>
    </cfRule>
  </conditionalFormatting>
  <conditionalFormatting sqref="O379:O380">
    <cfRule type="containsText" dxfId="315" priority="165" operator="containsText" text="Full">
      <formula>NOT(ISERROR(SEARCH(("Full"),(O379))))</formula>
    </cfRule>
    <cfRule type="containsText" dxfId="314" priority="163" operator="containsText" text="No">
      <formula>NOT(ISERROR(SEARCH(("No"),(O379))))</formula>
    </cfRule>
    <cfRule type="containsText" dxfId="313" priority="164" operator="containsText" text="Partial">
      <formula>NOT(ISERROR(SEARCH(("Partial"),(O379))))</formula>
    </cfRule>
  </conditionalFormatting>
  <conditionalFormatting sqref="O380">
    <cfRule type="containsText" dxfId="312" priority="159" operator="containsText" text="Full">
      <formula>NOT(ISERROR(SEARCH(("Full"),(O380))))</formula>
    </cfRule>
    <cfRule type="containsText" dxfId="311" priority="158" operator="containsText" text="Partial">
      <formula>NOT(ISERROR(SEARCH(("Partial"),(O380))))</formula>
    </cfRule>
    <cfRule type="containsText" dxfId="310" priority="157" operator="containsText" text="No">
      <formula>NOT(ISERROR(SEARCH(("No"),(O380))))</formula>
    </cfRule>
  </conditionalFormatting>
  <conditionalFormatting sqref="O384:O385">
    <cfRule type="containsText" dxfId="309" priority="138" operator="containsText" text="Full">
      <formula>NOT(ISERROR(SEARCH(("Full"),(O384))))</formula>
    </cfRule>
    <cfRule type="containsText" dxfId="308" priority="137" operator="containsText" text="Partial">
      <formula>NOT(ISERROR(SEARCH(("Partial"),(O384))))</formula>
    </cfRule>
    <cfRule type="containsText" dxfId="307" priority="136" operator="containsText" text="No">
      <formula>NOT(ISERROR(SEARCH(("No"),(O384))))</formula>
    </cfRule>
  </conditionalFormatting>
  <conditionalFormatting sqref="O385">
    <cfRule type="containsText" dxfId="306" priority="135" operator="containsText" text="Full">
      <formula>NOT(ISERROR(SEARCH(("Full"),(O385))))</formula>
    </cfRule>
    <cfRule type="containsText" dxfId="305" priority="134" operator="containsText" text="Partial">
      <formula>NOT(ISERROR(SEARCH(("Partial"),(O385))))</formula>
    </cfRule>
    <cfRule type="containsText" dxfId="304" priority="133" operator="containsText" text="No">
      <formula>NOT(ISERROR(SEARCH(("No"),(O385))))</formula>
    </cfRule>
  </conditionalFormatting>
  <conditionalFormatting sqref="O393:O394">
    <cfRule type="containsText" dxfId="303" priority="98" operator="containsText" text="Partial">
      <formula>NOT(ISERROR(SEARCH(("Partial"),(O393))))</formula>
    </cfRule>
    <cfRule type="containsText" dxfId="302" priority="99" operator="containsText" text="Full">
      <formula>NOT(ISERROR(SEARCH(("Full"),(O393))))</formula>
    </cfRule>
    <cfRule type="containsText" dxfId="301" priority="97" operator="containsText" text="No">
      <formula>NOT(ISERROR(SEARCH(("No"),(O393))))</formula>
    </cfRule>
  </conditionalFormatting>
  <conditionalFormatting sqref="O394">
    <cfRule type="containsText" dxfId="300" priority="94" operator="containsText" text="No">
      <formula>NOT(ISERROR(SEARCH(("No"),(O394))))</formula>
    </cfRule>
    <cfRule type="containsText" dxfId="299" priority="95" operator="containsText" text="Partial">
      <formula>NOT(ISERROR(SEARCH(("Partial"),(O394))))</formula>
    </cfRule>
    <cfRule type="containsText" dxfId="298" priority="96" operator="containsText" text="Full">
      <formula>NOT(ISERROR(SEARCH(("Full"),(O394))))</formula>
    </cfRule>
  </conditionalFormatting>
  <conditionalFormatting sqref="O412:O413">
    <cfRule type="containsText" dxfId="297" priority="58" operator="containsText" text="No">
      <formula>NOT(ISERROR(SEARCH(("No"),(O412))))</formula>
    </cfRule>
    <cfRule type="containsText" dxfId="296" priority="59" operator="containsText" text="Partial">
      <formula>NOT(ISERROR(SEARCH(("Partial"),(O412))))</formula>
    </cfRule>
    <cfRule type="containsText" dxfId="295" priority="60" operator="containsText" text="Full">
      <formula>NOT(ISERROR(SEARCH(("Full"),(O412))))</formula>
    </cfRule>
  </conditionalFormatting>
  <conditionalFormatting sqref="O416:O417">
    <cfRule type="containsText" dxfId="294" priority="48" operator="containsText" text="Full">
      <formula>NOT(ISERROR(SEARCH(("Full"),(O416))))</formula>
    </cfRule>
    <cfRule type="containsText" dxfId="293" priority="46" operator="containsText" text="No">
      <formula>NOT(ISERROR(SEARCH(("No"),(O416))))</formula>
    </cfRule>
    <cfRule type="containsText" dxfId="292" priority="47" operator="containsText" text="Partial">
      <formula>NOT(ISERROR(SEARCH(("Partial"),(O416))))</formula>
    </cfRule>
  </conditionalFormatting>
  <conditionalFormatting sqref="O430:O431">
    <cfRule type="containsText" dxfId="291" priority="24" operator="containsText" text="Full">
      <formula>NOT(ISERROR(SEARCH(("Full"),(O430))))</formula>
    </cfRule>
    <cfRule type="containsText" dxfId="290" priority="22" operator="containsText" text="No">
      <formula>NOT(ISERROR(SEARCH(("No"),(O430))))</formula>
    </cfRule>
    <cfRule type="containsText" dxfId="289" priority="23" operator="containsText" text="Partial">
      <formula>NOT(ISERROR(SEARCH(("Partial"),(O430))))</formula>
    </cfRule>
  </conditionalFormatting>
  <conditionalFormatting sqref="O431">
    <cfRule type="containsText" dxfId="288" priority="21" operator="containsText" text="Full">
      <formula>NOT(ISERROR(SEARCH(("Full"),(O431))))</formula>
    </cfRule>
    <cfRule type="containsText" dxfId="287" priority="20" operator="containsText" text="Partial">
      <formula>NOT(ISERROR(SEARCH(("Partial"),(O431))))</formula>
    </cfRule>
    <cfRule type="containsText" dxfId="286" priority="19" operator="containsText" text="No">
      <formula>NOT(ISERROR(SEARCH(("No"),(O431))))</formula>
    </cfRule>
  </conditionalFormatting>
  <conditionalFormatting sqref="O434:O435 AG434:AG435">
    <cfRule type="containsText" dxfId="285" priority="9" operator="containsText" text="Full">
      <formula>NOT(ISERROR(SEARCH(("Full"),(O434))))</formula>
    </cfRule>
    <cfRule type="containsText" dxfId="284" priority="8" operator="containsText" text="Partial">
      <formula>NOT(ISERROR(SEARCH(("Partial"),(O434))))</formula>
    </cfRule>
    <cfRule type="containsText" dxfId="283" priority="7" operator="containsText" text="No">
      <formula>NOT(ISERROR(SEARCH(("No"),(O434))))</formula>
    </cfRule>
  </conditionalFormatting>
  <conditionalFormatting sqref="AG105:AG106">
    <cfRule type="containsText" dxfId="282" priority="748" operator="containsText" text="No">
      <formula>NOT(ISERROR(SEARCH(("No"),(AG105))))</formula>
    </cfRule>
    <cfRule type="containsText" dxfId="281" priority="749" operator="containsText" text="Partial">
      <formula>NOT(ISERROR(SEARCH(("Partial"),(AG105))))</formula>
    </cfRule>
    <cfRule type="containsText" dxfId="280" priority="750" operator="containsText" text="Full">
      <formula>NOT(ISERROR(SEARCH(("Full"),(AG105))))</formula>
    </cfRule>
  </conditionalFormatting>
  <conditionalFormatting sqref="AG110">
    <cfRule type="containsText" dxfId="279" priority="741" operator="containsText" text="Full">
      <formula>NOT(ISERROR(SEARCH(("Full"),(AG110))))</formula>
    </cfRule>
    <cfRule type="containsText" dxfId="278" priority="740" operator="containsText" text="Partial">
      <formula>NOT(ISERROR(SEARCH(("Partial"),(AG110))))</formula>
    </cfRule>
    <cfRule type="containsText" dxfId="277" priority="739" operator="containsText" text="No">
      <formula>NOT(ISERROR(SEARCH(("No"),(AG110))))</formula>
    </cfRule>
  </conditionalFormatting>
  <conditionalFormatting sqref="AG117:AG118">
    <cfRule type="containsText" dxfId="276" priority="712" operator="containsText" text="No">
      <formula>NOT(ISERROR(SEARCH(("No"),(AG117))))</formula>
    </cfRule>
    <cfRule type="containsText" dxfId="275" priority="713" operator="containsText" text="Partial">
      <formula>NOT(ISERROR(SEARCH(("Partial"),(AG117))))</formula>
    </cfRule>
    <cfRule type="containsText" dxfId="274" priority="714" operator="containsText" text="Full">
      <formula>NOT(ISERROR(SEARCH(("Full"),(AG117))))</formula>
    </cfRule>
  </conditionalFormatting>
  <conditionalFormatting sqref="AG129:AG132 N130:O132">
    <cfRule type="containsText" dxfId="273" priority="657" operator="containsText" text="Full">
      <formula>NOT(ISERROR(SEARCH(("Full"),(N129))))</formula>
    </cfRule>
    <cfRule type="containsText" dxfId="272" priority="656" operator="containsText" text="Partial">
      <formula>NOT(ISERROR(SEARCH(("Partial"),(N129))))</formula>
    </cfRule>
  </conditionalFormatting>
  <conditionalFormatting sqref="AG139:AG142 N140:O142">
    <cfRule type="containsText" dxfId="271" priority="630" operator="containsText" text="Full">
      <formula>NOT(ISERROR(SEARCH(("Full"),(N139))))</formula>
    </cfRule>
    <cfRule type="containsText" dxfId="270" priority="629" operator="containsText" text="Partial">
      <formula>NOT(ISERROR(SEARCH(("Partial"),(N139))))</formula>
    </cfRule>
  </conditionalFormatting>
  <conditionalFormatting sqref="AG149:AG153 N151:O153">
    <cfRule type="containsText" dxfId="269" priority="600" operator="containsText" text="Full">
      <formula>NOT(ISERROR(SEARCH(("Full"),(N149))))</formula>
    </cfRule>
    <cfRule type="containsText" dxfId="268" priority="599" operator="containsText" text="Partial">
      <formula>NOT(ISERROR(SEARCH(("Partial"),(N149))))</formula>
    </cfRule>
    <cfRule type="containsText" dxfId="267" priority="598" operator="containsText" text="No">
      <formula>NOT(ISERROR(SEARCH(("No"),(N149))))</formula>
    </cfRule>
  </conditionalFormatting>
  <conditionalFormatting sqref="AG156:AG157 N157:O157">
    <cfRule type="containsText" dxfId="266" priority="590" operator="containsText" text="Partial">
      <formula>NOT(ISERROR(SEARCH(("Partial"),(N156))))</formula>
    </cfRule>
    <cfRule type="containsText" dxfId="265" priority="591" operator="containsText" text="Full">
      <formula>NOT(ISERROR(SEARCH(("Full"),(N156))))</formula>
    </cfRule>
    <cfRule type="containsText" dxfId="264" priority="589" operator="containsText" text="No">
      <formula>NOT(ISERROR(SEARCH(("No"),(N156))))</formula>
    </cfRule>
  </conditionalFormatting>
  <conditionalFormatting sqref="AG340:AG341">
    <cfRule type="containsText" dxfId="263" priority="338" operator="containsText" text="Partial">
      <formula>NOT(ISERROR(SEARCH(("Partial"),(AG340))))</formula>
    </cfRule>
    <cfRule type="containsText" dxfId="262" priority="337" operator="containsText" text="No">
      <formula>NOT(ISERROR(SEARCH(("No"),(AG340))))</formula>
    </cfRule>
    <cfRule type="containsText" dxfId="261" priority="339" operator="containsText" text="Full">
      <formula>NOT(ISERROR(SEARCH(("Full"),(AG340))))</formula>
    </cfRule>
  </conditionalFormatting>
  <conditionalFormatting sqref="AG341">
    <cfRule type="containsText" dxfId="260" priority="336" operator="containsText" text="Full">
      <formula>NOT(ISERROR(SEARCH(("Full"),(AG341))))</formula>
    </cfRule>
    <cfRule type="containsText" dxfId="259" priority="334" operator="containsText" text="No">
      <formula>NOT(ISERROR(SEARCH(("No"),(AG341))))</formula>
    </cfRule>
    <cfRule type="containsText" dxfId="258" priority="335" operator="containsText" text="Partial">
      <formula>NOT(ISERROR(SEARCH(("Partial"),(AG341))))</formula>
    </cfRule>
  </conditionalFormatting>
  <conditionalFormatting sqref="AG344:AG345">
    <cfRule type="containsText" dxfId="257" priority="309" operator="containsText" text="Full">
      <formula>NOT(ISERROR(SEARCH(("Full"),(AG344))))</formula>
    </cfRule>
    <cfRule type="containsText" dxfId="256" priority="308" operator="containsText" text="Partial">
      <formula>NOT(ISERROR(SEARCH(("Partial"),(AG344))))</formula>
    </cfRule>
    <cfRule type="containsText" dxfId="255" priority="307" operator="containsText" text="No">
      <formula>NOT(ISERROR(SEARCH(("No"),(AG344))))</formula>
    </cfRule>
  </conditionalFormatting>
  <conditionalFormatting sqref="AG348:AG349 N349:O349">
    <cfRule type="containsText" dxfId="254" priority="286" operator="containsText" text="No">
      <formula>NOT(ISERROR(SEARCH(("No"),(N348))))</formula>
    </cfRule>
    <cfRule type="containsText" dxfId="253" priority="288" operator="containsText" text="Full">
      <formula>NOT(ISERROR(SEARCH(("Full"),(N348))))</formula>
    </cfRule>
    <cfRule type="containsText" dxfId="252" priority="287" operator="containsText" text="Partial">
      <formula>NOT(ISERROR(SEARCH(("Partial"),(N348))))</formula>
    </cfRule>
  </conditionalFormatting>
  <conditionalFormatting sqref="AG354:AG355">
    <cfRule type="containsText" dxfId="251" priority="268" operator="containsText" text="No">
      <formula>NOT(ISERROR(SEARCH(("No"),(AG354))))</formula>
    </cfRule>
    <cfRule type="containsText" dxfId="250" priority="269" operator="containsText" text="Partial">
      <formula>NOT(ISERROR(SEARCH(("Partial"),(AG354))))</formula>
    </cfRule>
    <cfRule type="containsText" dxfId="249" priority="270" operator="containsText" text="Full">
      <formula>NOT(ISERROR(SEARCH(("Full"),(AG354))))</formula>
    </cfRule>
  </conditionalFormatting>
  <conditionalFormatting sqref="AG367:AG374 O370">
    <cfRule type="containsText" dxfId="248" priority="182" operator="containsText" text="Partial">
      <formula>NOT(ISERROR(SEARCH(("Partial"),(O367))))</formula>
    </cfRule>
    <cfRule type="containsText" dxfId="247" priority="181" operator="containsText" text="No">
      <formula>NOT(ISERROR(SEARCH(("No"),(O367))))</formula>
    </cfRule>
    <cfRule type="containsText" dxfId="246" priority="183" operator="containsText" text="Full">
      <formula>NOT(ISERROR(SEARCH(("Full"),(O367))))</formula>
    </cfRule>
  </conditionalFormatting>
  <conditionalFormatting sqref="AG393:AG394">
    <cfRule type="containsText" dxfId="245" priority="100" operator="containsText" text="No">
      <formula>NOT(ISERROR(SEARCH(("No"),(AG393))))</formula>
    </cfRule>
    <cfRule type="containsText" dxfId="244" priority="102" operator="containsText" text="Full">
      <formula>NOT(ISERROR(SEARCH(("Full"),(AG393))))</formula>
    </cfRule>
    <cfRule type="containsText" dxfId="243" priority="101" operator="containsText" text="Partial">
      <formula>NOT(ISERROR(SEARCH(("Partial"),(AG393))))</formula>
    </cfRule>
  </conditionalFormatting>
  <conditionalFormatting sqref="AG416:AG417">
    <cfRule type="containsText" dxfId="242" priority="49" operator="containsText" text="No">
      <formula>NOT(ISERROR(SEARCH(("No"),(AG416))))</formula>
    </cfRule>
    <cfRule type="containsText" dxfId="241" priority="51" operator="containsText" text="Full">
      <formula>NOT(ISERROR(SEARCH(("Full"),(AG416))))</formula>
    </cfRule>
    <cfRule type="containsText" dxfId="240" priority="50" operator="containsText" text="Partial">
      <formula>NOT(ISERROR(SEARCH(("Partial"),(AG416))))</formula>
    </cfRule>
  </conditionalFormatting>
  <conditionalFormatting sqref="AG422:AG423">
    <cfRule type="containsText" dxfId="239" priority="40" operator="containsText" text="No">
      <formula>NOT(ISERROR(SEARCH(("No"),(AG422))))</formula>
    </cfRule>
    <cfRule type="containsText" dxfId="238" priority="42" operator="containsText" text="Full">
      <formula>NOT(ISERROR(SEARCH(("Full"),(AG422))))</formula>
    </cfRule>
    <cfRule type="containsText" dxfId="237" priority="41" operator="containsText" text="Partial">
      <formula>NOT(ISERROR(SEARCH(("Partial"),(AG422))))</formula>
    </cfRule>
  </conditionalFormatting>
  <conditionalFormatting sqref="AG426:AG427">
    <cfRule type="containsText" dxfId="236" priority="36" operator="containsText" text="Full">
      <formula>NOT(ISERROR(SEARCH(("Full"),(AG426))))</formula>
    </cfRule>
    <cfRule type="containsText" dxfId="235" priority="35" operator="containsText" text="Partial">
      <formula>NOT(ISERROR(SEARCH(("Partial"),(AG426))))</formula>
    </cfRule>
    <cfRule type="containsText" dxfId="234" priority="34" operator="containsText" text="No">
      <formula>NOT(ISERROR(SEARCH(("No"),(AG426))))</formula>
    </cfRule>
  </conditionalFormatting>
  <conditionalFormatting sqref="AG430:AG431">
    <cfRule type="containsText" dxfId="233" priority="26" operator="containsText" text="Partial">
      <formula>NOT(ISERROR(SEARCH(("Partial"),(AG430))))</formula>
    </cfRule>
    <cfRule type="containsText" dxfId="232" priority="25" operator="containsText" text="No">
      <formula>NOT(ISERROR(SEARCH(("No"),(AG430))))</formula>
    </cfRule>
    <cfRule type="containsText" dxfId="231" priority="27" operator="containsText" text="Full">
      <formula>NOT(ISERROR(SEARCH(("Full"),(AG430))))</formula>
    </cfRule>
  </conditionalFormatting>
  <conditionalFormatting sqref="AG2:AH2">
    <cfRule type="containsText" dxfId="230" priority="3" operator="containsText" text="Full">
      <formula>NOT(ISERROR(SEARCH(("Full"),(AG2))))</formula>
    </cfRule>
    <cfRule type="containsText" dxfId="229" priority="1" operator="containsText" text="No">
      <formula>NOT(ISERROR(SEARCH(("No"),(AG2))))</formula>
    </cfRule>
    <cfRule type="containsText" dxfId="228" priority="2" operator="containsText" text="Partial">
      <formula>NOT(ISERROR(SEARCH(("Partial"),(AG2))))</formula>
    </cfRule>
  </conditionalFormatting>
  <hyperlinks>
    <hyperlink ref="AJ130" r:id="rId1" xr:uid="{5F834D32-92E9-4D19-ACD2-A040C086BA2C}"/>
    <hyperlink ref="AJ131" r:id="rId2" xr:uid="{2D898FB7-0087-4AB2-9D83-B9F2A5BD65DA}"/>
    <hyperlink ref="AJ140" r:id="rId3" xr:uid="{AF45844E-3A95-454D-BC75-7E31950FE665}"/>
    <hyperlink ref="AJ141" r:id="rId4" xr:uid="{670943E1-CC98-43D6-A22E-F86C87CD2D6E}"/>
    <hyperlink ref="AJ145" r:id="rId5" xr:uid="{AB0D3815-6B8D-428F-BA28-EA4E5FE94043}"/>
    <hyperlink ref="AJ146" r:id="rId6" xr:uid="{355DE442-EAF8-4E1C-ABD0-60D05F2988D9}"/>
    <hyperlink ref="AJ150" r:id="rId7" xr:uid="{AC48EA0D-11FA-440E-8244-2FAEB7320A9E}"/>
    <hyperlink ref="AJ191" r:id="rId8" xr:uid="{DD666709-AB54-44AB-A830-F411A813B324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E998-4EFB-4BF6-AC61-05649108FCD5}">
  <dimension ref="A1:AM436"/>
  <sheetViews>
    <sheetView topLeftCell="A130" zoomScale="70" zoomScaleNormal="70" workbookViewId="0">
      <selection activeCell="A156" sqref="A156"/>
    </sheetView>
  </sheetViews>
  <sheetFormatPr defaultRowHeight="14.5"/>
  <cols>
    <col min="13" max="13" width="11.90625" customWidth="1"/>
  </cols>
  <sheetData>
    <row r="1" spans="1:39" ht="77.2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329</v>
      </c>
      <c r="G1" s="580" t="s">
        <v>328</v>
      </c>
      <c r="H1" s="2" t="s">
        <v>3</v>
      </c>
      <c r="I1" s="576" t="s">
        <v>4</v>
      </c>
      <c r="J1" s="577"/>
      <c r="K1" s="573" t="s">
        <v>5</v>
      </c>
      <c r="L1" s="574"/>
      <c r="M1" s="2" t="s">
        <v>1124</v>
      </c>
      <c r="N1" s="578" t="s">
        <v>7</v>
      </c>
      <c r="O1" s="579"/>
      <c r="P1" s="2" t="s">
        <v>8</v>
      </c>
      <c r="Q1" s="573" t="s">
        <v>9</v>
      </c>
      <c r="R1" s="574"/>
      <c r="S1" s="2" t="s">
        <v>10</v>
      </c>
      <c r="T1" s="573" t="s">
        <v>11</v>
      </c>
      <c r="U1" s="574"/>
      <c r="V1" s="3" t="s">
        <v>12</v>
      </c>
      <c r="W1" s="3" t="s">
        <v>13</v>
      </c>
      <c r="X1" s="575" t="s">
        <v>14</v>
      </c>
      <c r="Y1" s="574"/>
      <c r="Z1" s="577"/>
      <c r="AA1" s="576" t="s">
        <v>15</v>
      </c>
      <c r="AB1" s="574"/>
      <c r="AC1" s="577"/>
      <c r="AD1" s="576" t="s">
        <v>16</v>
      </c>
      <c r="AE1" s="574"/>
      <c r="AF1" s="735"/>
      <c r="AG1" s="249" t="s">
        <v>17</v>
      </c>
      <c r="AH1" s="329" t="s">
        <v>177</v>
      </c>
      <c r="AI1" s="329" t="s">
        <v>178</v>
      </c>
      <c r="AJ1" s="329" t="s">
        <v>279</v>
      </c>
      <c r="AK1" s="329" t="s">
        <v>278</v>
      </c>
      <c r="AL1" s="329" t="s">
        <v>282</v>
      </c>
    </row>
    <row r="2" spans="1:39" ht="25" customHeight="1">
      <c r="A2" s="592" t="s">
        <v>356</v>
      </c>
      <c r="B2" s="592" t="s">
        <v>357</v>
      </c>
      <c r="C2" s="592"/>
      <c r="D2" s="592"/>
      <c r="E2" s="593"/>
      <c r="F2" s="598"/>
      <c r="G2" s="598"/>
      <c r="H2" s="592" t="s">
        <v>362</v>
      </c>
      <c r="I2" s="592" t="s">
        <v>359</v>
      </c>
      <c r="J2" s="592" t="s">
        <v>360</v>
      </c>
      <c r="K2" s="592" t="s">
        <v>359</v>
      </c>
      <c r="L2" s="592" t="s">
        <v>360</v>
      </c>
      <c r="M2" s="592" t="s">
        <v>361</v>
      </c>
      <c r="N2" s="592" t="s">
        <v>362</v>
      </c>
      <c r="O2" s="592" t="s">
        <v>363</v>
      </c>
      <c r="P2" s="593" t="s">
        <v>371</v>
      </c>
      <c r="Q2" s="592" t="s">
        <v>359</v>
      </c>
      <c r="R2" s="592" t="s">
        <v>360</v>
      </c>
      <c r="S2" s="593" t="s">
        <v>363</v>
      </c>
      <c r="T2" s="592" t="s">
        <v>359</v>
      </c>
      <c r="U2" s="592" t="s">
        <v>360</v>
      </c>
      <c r="V2" s="593" t="s">
        <v>364</v>
      </c>
      <c r="W2" s="592" t="s">
        <v>365</v>
      </c>
      <c r="X2" s="592" t="s">
        <v>362</v>
      </c>
      <c r="Y2" s="592" t="s">
        <v>366</v>
      </c>
      <c r="Z2" s="592" t="s">
        <v>371</v>
      </c>
      <c r="AA2" s="592" t="s">
        <v>371</v>
      </c>
      <c r="AB2" s="592" t="s">
        <v>366</v>
      </c>
      <c r="AC2" s="592"/>
      <c r="AD2" s="592" t="s">
        <v>366</v>
      </c>
      <c r="AE2" s="592" t="s">
        <v>1130</v>
      </c>
      <c r="AF2" s="594" t="s">
        <v>371</v>
      </c>
      <c r="AG2" s="595" t="s">
        <v>371</v>
      </c>
      <c r="AH2" s="595" t="s">
        <v>369</v>
      </c>
      <c r="AI2" s="595" t="s">
        <v>370</v>
      </c>
      <c r="AJ2" s="592" t="s">
        <v>362</v>
      </c>
      <c r="AK2" s="596"/>
      <c r="AL2" s="596"/>
      <c r="AM2" s="597" t="s">
        <v>371</v>
      </c>
    </row>
    <row r="3" spans="1:39">
      <c r="A3" s="633" t="s">
        <v>707</v>
      </c>
    </row>
    <row r="4" spans="1:39" s="198" customFormat="1" ht="15.75" customHeight="1">
      <c r="A4" s="200"/>
      <c r="B4" s="201"/>
      <c r="C4" s="202" t="s">
        <v>812</v>
      </c>
      <c r="D4" s="506" t="s">
        <v>89</v>
      </c>
      <c r="E4" s="204" t="s">
        <v>753</v>
      </c>
      <c r="F4" s="201">
        <v>38.051569999999998</v>
      </c>
      <c r="G4" s="201">
        <v>23.832242000000001</v>
      </c>
      <c r="H4" s="205" t="s">
        <v>22</v>
      </c>
      <c r="I4" s="207">
        <v>2</v>
      </c>
      <c r="J4" s="206"/>
      <c r="K4" s="207">
        <v>0</v>
      </c>
      <c r="L4" s="201"/>
      <c r="M4" s="201">
        <v>130</v>
      </c>
      <c r="N4" s="208" t="s">
        <v>21</v>
      </c>
      <c r="O4" s="207">
        <v>0</v>
      </c>
      <c r="P4" s="207" t="s">
        <v>22</v>
      </c>
      <c r="Q4" s="207">
        <v>2</v>
      </c>
      <c r="R4" s="201"/>
      <c r="S4" s="201">
        <v>0</v>
      </c>
      <c r="T4" s="201">
        <v>0</v>
      </c>
      <c r="U4" s="201"/>
      <c r="V4" s="209" t="s">
        <v>21</v>
      </c>
      <c r="W4" s="209" t="s">
        <v>22</v>
      </c>
      <c r="X4" s="208" t="s">
        <v>22</v>
      </c>
      <c r="Y4" s="208" t="s">
        <v>22</v>
      </c>
      <c r="Z4" s="776" t="s">
        <v>22</v>
      </c>
      <c r="AA4" s="208" t="s">
        <v>22</v>
      </c>
      <c r="AB4" s="208" t="s">
        <v>21</v>
      </c>
      <c r="AC4" s="776" t="s">
        <v>22</v>
      </c>
      <c r="AD4" s="208" t="s">
        <v>21</v>
      </c>
      <c r="AE4" s="271" t="s">
        <v>21</v>
      </c>
      <c r="AF4" s="736" t="s">
        <v>21</v>
      </c>
      <c r="AG4" s="221"/>
      <c r="AH4" s="330" t="s">
        <v>181</v>
      </c>
      <c r="AI4" s="199"/>
      <c r="AJ4" s="407"/>
      <c r="AK4" s="407"/>
      <c r="AL4" s="236" t="s">
        <v>21</v>
      </c>
    </row>
    <row r="5" spans="1:39" s="198" customFormat="1" ht="15.75" customHeight="1">
      <c r="A5" s="200"/>
      <c r="B5" s="201"/>
      <c r="C5" s="202" t="s">
        <v>805</v>
      </c>
      <c r="D5" s="506" t="s">
        <v>65</v>
      </c>
      <c r="E5" s="204" t="s">
        <v>753</v>
      </c>
      <c r="F5" s="201">
        <v>38.0517077437026</v>
      </c>
      <c r="G5" s="201">
        <v>23.832308340514999</v>
      </c>
      <c r="H5" s="205" t="s">
        <v>22</v>
      </c>
      <c r="I5" s="207">
        <v>2</v>
      </c>
      <c r="J5" s="206"/>
      <c r="K5" s="207">
        <v>0</v>
      </c>
      <c r="L5" s="201"/>
      <c r="M5" s="201">
        <v>180</v>
      </c>
      <c r="N5" s="207" t="s">
        <v>21</v>
      </c>
      <c r="O5" s="207">
        <v>0</v>
      </c>
      <c r="P5" s="201" t="s">
        <v>21</v>
      </c>
      <c r="Q5" s="201"/>
      <c r="R5" s="201"/>
      <c r="S5" s="201">
        <v>1</v>
      </c>
      <c r="T5" s="201">
        <v>1</v>
      </c>
      <c r="U5" s="201"/>
      <c r="V5" s="201" t="s">
        <v>21</v>
      </c>
      <c r="W5" s="201" t="s">
        <v>21</v>
      </c>
      <c r="X5" s="208" t="s">
        <v>22</v>
      </c>
      <c r="Y5" s="208" t="s">
        <v>22</v>
      </c>
      <c r="Z5" s="776" t="s">
        <v>22</v>
      </c>
      <c r="AA5" s="207" t="s">
        <v>21</v>
      </c>
      <c r="AB5" s="207" t="s">
        <v>21</v>
      </c>
      <c r="AC5" s="776" t="s">
        <v>21</v>
      </c>
      <c r="AD5" s="208" t="s">
        <v>21</v>
      </c>
      <c r="AE5" s="271" t="s">
        <v>21</v>
      </c>
      <c r="AF5" s="736" t="s">
        <v>21</v>
      </c>
      <c r="AG5" s="221"/>
      <c r="AH5" s="330" t="s">
        <v>181</v>
      </c>
      <c r="AI5" s="199"/>
      <c r="AJ5" s="407"/>
      <c r="AK5" s="407"/>
      <c r="AL5" s="236" t="s">
        <v>21</v>
      </c>
    </row>
    <row r="6" spans="1:39" s="198" customFormat="1">
      <c r="A6" s="210"/>
      <c r="B6" s="211"/>
      <c r="C6" s="238" t="s">
        <v>814</v>
      </c>
      <c r="D6" s="282" t="s">
        <v>63</v>
      </c>
      <c r="E6" s="214" t="s">
        <v>752</v>
      </c>
      <c r="F6" s="211">
        <v>38.051391000000002</v>
      </c>
      <c r="G6" s="211">
        <v>23.832046999999999</v>
      </c>
      <c r="H6" s="216" t="s">
        <v>22</v>
      </c>
      <c r="I6" s="219">
        <v>2</v>
      </c>
      <c r="J6" s="217"/>
      <c r="K6" s="219">
        <v>0</v>
      </c>
      <c r="L6" s="211"/>
      <c r="M6" s="219">
        <v>157</v>
      </c>
      <c r="N6" s="220" t="s">
        <v>22</v>
      </c>
      <c r="O6" s="219">
        <v>1</v>
      </c>
      <c r="P6" s="201" t="s">
        <v>21</v>
      </c>
      <c r="Q6" s="219">
        <v>0</v>
      </c>
      <c r="R6" s="211"/>
      <c r="S6" s="219">
        <v>0</v>
      </c>
      <c r="T6" s="219">
        <v>0</v>
      </c>
      <c r="U6" s="211"/>
      <c r="V6" s="220" t="s">
        <v>21</v>
      </c>
      <c r="W6" s="219" t="s">
        <v>21</v>
      </c>
      <c r="X6" s="220" t="s">
        <v>22</v>
      </c>
      <c r="Y6" s="220" t="s">
        <v>22</v>
      </c>
      <c r="Z6" s="776" t="s">
        <v>22</v>
      </c>
      <c r="AA6" s="207" t="s">
        <v>21</v>
      </c>
      <c r="AB6" s="207" t="s">
        <v>21</v>
      </c>
      <c r="AC6" s="776" t="s">
        <v>21</v>
      </c>
      <c r="AD6" s="220" t="s">
        <v>21</v>
      </c>
      <c r="AE6" s="267" t="s">
        <v>21</v>
      </c>
      <c r="AF6" s="736" t="s">
        <v>21</v>
      </c>
      <c r="AG6" s="221"/>
      <c r="AH6" s="333" t="s">
        <v>181</v>
      </c>
      <c r="AJ6" s="407"/>
      <c r="AK6" s="407"/>
      <c r="AL6" s="236" t="s">
        <v>21</v>
      </c>
    </row>
    <row r="7" spans="1:39" s="198" customFormat="1" ht="15.5" customHeight="1">
      <c r="A7" s="210"/>
      <c r="B7" s="223"/>
      <c r="C7" s="238" t="s">
        <v>815</v>
      </c>
      <c r="D7" s="504" t="s">
        <v>63</v>
      </c>
      <c r="E7" s="214" t="s">
        <v>752</v>
      </c>
      <c r="F7" s="211">
        <v>38.051482</v>
      </c>
      <c r="G7" s="211">
        <v>23.832083999999998</v>
      </c>
      <c r="H7" s="216" t="s">
        <v>22</v>
      </c>
      <c r="I7" s="219">
        <v>2</v>
      </c>
      <c r="J7" s="217"/>
      <c r="K7" s="219">
        <v>0</v>
      </c>
      <c r="L7" s="211"/>
      <c r="M7" s="219">
        <v>157</v>
      </c>
      <c r="N7" s="219" t="s">
        <v>21</v>
      </c>
      <c r="O7" s="219">
        <v>0</v>
      </c>
      <c r="P7" s="201" t="s">
        <v>21</v>
      </c>
      <c r="Q7" s="219">
        <v>0</v>
      </c>
      <c r="R7" s="211"/>
      <c r="S7" s="219">
        <v>1</v>
      </c>
      <c r="T7" s="219">
        <v>2</v>
      </c>
      <c r="U7" s="211"/>
      <c r="V7" s="219" t="s">
        <v>21</v>
      </c>
      <c r="W7" s="219" t="s">
        <v>21</v>
      </c>
      <c r="X7" s="219" t="s">
        <v>22</v>
      </c>
      <c r="Y7" s="219" t="s">
        <v>22</v>
      </c>
      <c r="Z7" s="776" t="s">
        <v>22</v>
      </c>
      <c r="AA7" s="207" t="s">
        <v>21</v>
      </c>
      <c r="AB7" s="207" t="s">
        <v>21</v>
      </c>
      <c r="AC7" s="776" t="s">
        <v>21</v>
      </c>
      <c r="AD7" s="219" t="s">
        <v>21</v>
      </c>
      <c r="AE7" s="267" t="s">
        <v>21</v>
      </c>
      <c r="AF7" s="736" t="s">
        <v>21</v>
      </c>
      <c r="AG7" s="221"/>
      <c r="AH7" s="333" t="s">
        <v>181</v>
      </c>
      <c r="AJ7" s="407"/>
      <c r="AK7" s="407"/>
      <c r="AL7" s="236" t="s">
        <v>21</v>
      </c>
    </row>
    <row r="8" spans="1:39">
      <c r="A8" s="633"/>
    </row>
    <row r="9" spans="1:39">
      <c r="A9" s="633" t="s">
        <v>743</v>
      </c>
    </row>
    <row r="10" spans="1:39" s="198" customFormat="1" ht="15.75" customHeight="1">
      <c r="A10" s="200"/>
      <c r="B10" s="201"/>
      <c r="C10" s="208" t="s">
        <v>816</v>
      </c>
      <c r="D10" s="506" t="s">
        <v>65</v>
      </c>
      <c r="E10" s="204" t="s">
        <v>753</v>
      </c>
      <c r="F10" s="201">
        <v>38.052301</v>
      </c>
      <c r="G10" s="201">
        <v>23.832585999999999</v>
      </c>
      <c r="H10" s="205" t="s">
        <v>22</v>
      </c>
      <c r="I10" s="207">
        <v>2</v>
      </c>
      <c r="J10" s="206"/>
      <c r="K10" s="207">
        <v>0</v>
      </c>
      <c r="L10" s="201"/>
      <c r="M10" s="201">
        <v>180</v>
      </c>
      <c r="N10" s="208" t="s">
        <v>21</v>
      </c>
      <c r="O10" s="207">
        <v>0</v>
      </c>
      <c r="P10" s="201" t="s">
        <v>21</v>
      </c>
      <c r="Q10" s="201"/>
      <c r="R10" s="201"/>
      <c r="S10" s="201">
        <v>1</v>
      </c>
      <c r="T10" s="201">
        <v>1</v>
      </c>
      <c r="U10" s="201"/>
      <c r="V10" s="209" t="s">
        <v>21</v>
      </c>
      <c r="W10" s="209" t="s">
        <v>21</v>
      </c>
      <c r="X10" s="208" t="s">
        <v>22</v>
      </c>
      <c r="Y10" s="208" t="s">
        <v>22</v>
      </c>
      <c r="Z10" s="776" t="s">
        <v>22</v>
      </c>
      <c r="AA10" s="207" t="s">
        <v>21</v>
      </c>
      <c r="AB10" s="207" t="s">
        <v>21</v>
      </c>
      <c r="AC10" s="776" t="s">
        <v>21</v>
      </c>
      <c r="AD10" s="208" t="s">
        <v>21</v>
      </c>
      <c r="AE10" s="271" t="s">
        <v>21</v>
      </c>
      <c r="AF10" s="736" t="s">
        <v>21</v>
      </c>
      <c r="AG10" s="221"/>
      <c r="AH10" s="330" t="s">
        <v>181</v>
      </c>
      <c r="AI10" s="199"/>
      <c r="AJ10" s="407"/>
      <c r="AK10" s="407"/>
      <c r="AL10" s="236" t="s">
        <v>21</v>
      </c>
    </row>
    <row r="11" spans="1:39" s="198" customFormat="1" ht="15.75" customHeight="1">
      <c r="A11" s="200"/>
      <c r="B11" s="201"/>
      <c r="C11" s="208" t="s">
        <v>817</v>
      </c>
      <c r="D11" s="233" t="s">
        <v>89</v>
      </c>
      <c r="E11" s="204" t="s">
        <v>753</v>
      </c>
      <c r="F11" s="201">
        <v>38.052422999999997</v>
      </c>
      <c r="G11" s="201">
        <v>23.832630999999999</v>
      </c>
      <c r="H11" s="205" t="s">
        <v>22</v>
      </c>
      <c r="I11" s="207">
        <v>2</v>
      </c>
      <c r="J11" s="206"/>
      <c r="K11" s="207">
        <v>0</v>
      </c>
      <c r="L11" s="201"/>
      <c r="M11" s="201">
        <v>180</v>
      </c>
      <c r="N11" s="208" t="s">
        <v>21</v>
      </c>
      <c r="O11" s="207">
        <v>0</v>
      </c>
      <c r="P11" s="207" t="s">
        <v>22</v>
      </c>
      <c r="Q11" s="201">
        <v>2</v>
      </c>
      <c r="R11" s="201"/>
      <c r="S11" s="201">
        <v>0</v>
      </c>
      <c r="T11" s="201">
        <v>0</v>
      </c>
      <c r="U11" s="201"/>
      <c r="V11" s="209" t="s">
        <v>21</v>
      </c>
      <c r="W11" s="209" t="s">
        <v>22</v>
      </c>
      <c r="X11" s="208" t="s">
        <v>22</v>
      </c>
      <c r="Y11" s="208" t="s">
        <v>22</v>
      </c>
      <c r="Z11" s="776" t="s">
        <v>22</v>
      </c>
      <c r="AA11" s="208" t="s">
        <v>22</v>
      </c>
      <c r="AB11" s="208" t="s">
        <v>21</v>
      </c>
      <c r="AC11" s="776" t="s">
        <v>22</v>
      </c>
      <c r="AD11" s="208" t="s">
        <v>21</v>
      </c>
      <c r="AE11" s="271" t="s">
        <v>21</v>
      </c>
      <c r="AF11" s="736" t="s">
        <v>21</v>
      </c>
      <c r="AG11" s="221"/>
      <c r="AH11" s="330" t="s">
        <v>181</v>
      </c>
      <c r="AI11" s="199"/>
      <c r="AJ11" s="407"/>
      <c r="AK11" s="407"/>
      <c r="AL11" s="236" t="s">
        <v>21</v>
      </c>
    </row>
    <row r="12" spans="1:39" s="364" customFormat="1" ht="15.75" customHeight="1">
      <c r="A12" s="392"/>
      <c r="B12" s="393"/>
      <c r="C12" s="394" t="s">
        <v>804</v>
      </c>
      <c r="D12" s="505" t="s">
        <v>65</v>
      </c>
      <c r="E12" s="214" t="s">
        <v>752</v>
      </c>
      <c r="F12" s="393">
        <v>38.052365999999999</v>
      </c>
      <c r="G12" s="393">
        <v>23.832501000000001</v>
      </c>
      <c r="H12" s="394" t="s">
        <v>22</v>
      </c>
      <c r="I12" s="394">
        <v>2</v>
      </c>
      <c r="J12" s="393"/>
      <c r="K12" s="394">
        <v>0</v>
      </c>
      <c r="L12" s="393"/>
      <c r="M12" s="394">
        <v>270</v>
      </c>
      <c r="N12" s="394" t="s">
        <v>21</v>
      </c>
      <c r="O12" s="394">
        <v>0</v>
      </c>
      <c r="P12" s="201" t="s">
        <v>21</v>
      </c>
      <c r="Q12" s="394">
        <v>0</v>
      </c>
      <c r="R12" s="393"/>
      <c r="S12" s="394">
        <v>1</v>
      </c>
      <c r="T12" s="394">
        <v>1</v>
      </c>
      <c r="U12" s="393"/>
      <c r="V12" s="394" t="s">
        <v>21</v>
      </c>
      <c r="W12" s="394" t="s">
        <v>21</v>
      </c>
      <c r="X12" s="394" t="s">
        <v>22</v>
      </c>
      <c r="Y12" s="394" t="s">
        <v>22</v>
      </c>
      <c r="Z12" s="776" t="s">
        <v>22</v>
      </c>
      <c r="AA12" s="207" t="s">
        <v>21</v>
      </c>
      <c r="AB12" s="207" t="s">
        <v>21</v>
      </c>
      <c r="AC12" s="776" t="s">
        <v>21</v>
      </c>
      <c r="AD12" s="394" t="s">
        <v>21</v>
      </c>
      <c r="AE12" s="396" t="s">
        <v>21</v>
      </c>
      <c r="AF12" s="736" t="s">
        <v>21</v>
      </c>
      <c r="AG12" s="467"/>
      <c r="AH12" s="364" t="s">
        <v>181</v>
      </c>
      <c r="AJ12" s="469"/>
      <c r="AK12" s="469"/>
      <c r="AL12" s="236" t="s">
        <v>21</v>
      </c>
    </row>
    <row r="13" spans="1:39">
      <c r="A13" s="633"/>
    </row>
    <row r="14" spans="1:39">
      <c r="A14" s="633" t="s">
        <v>745</v>
      </c>
    </row>
    <row r="15" spans="1:39" s="198" customFormat="1" ht="15.75" customHeight="1">
      <c r="A15" s="210"/>
      <c r="B15" s="219"/>
      <c r="C15" s="220" t="s">
        <v>927</v>
      </c>
      <c r="D15" s="224" t="s">
        <v>69</v>
      </c>
      <c r="E15" s="214" t="s">
        <v>752</v>
      </c>
      <c r="F15" s="225">
        <v>38.052905000000003</v>
      </c>
      <c r="G15" s="225">
        <v>23.832768999999999</v>
      </c>
      <c r="H15" s="219" t="s">
        <v>22</v>
      </c>
      <c r="I15" s="219">
        <v>2</v>
      </c>
      <c r="J15" s="219"/>
      <c r="K15" s="219">
        <v>0</v>
      </c>
      <c r="L15" s="219"/>
      <c r="M15" s="219">
        <v>300</v>
      </c>
      <c r="N15" s="220" t="s">
        <v>21</v>
      </c>
      <c r="O15" s="219">
        <v>0</v>
      </c>
      <c r="P15" s="201" t="s">
        <v>21</v>
      </c>
      <c r="Q15" s="219">
        <v>0</v>
      </c>
      <c r="R15" s="219"/>
      <c r="S15" s="226">
        <v>0</v>
      </c>
      <c r="T15" s="226">
        <v>0</v>
      </c>
      <c r="U15" s="219"/>
      <c r="V15" s="220" t="s">
        <v>21</v>
      </c>
      <c r="W15" s="219" t="s">
        <v>21</v>
      </c>
      <c r="X15" s="220" t="s">
        <v>22</v>
      </c>
      <c r="Y15" s="220" t="s">
        <v>22</v>
      </c>
      <c r="Z15" s="776" t="s">
        <v>22</v>
      </c>
      <c r="AA15" s="220" t="s">
        <v>22</v>
      </c>
      <c r="AB15" s="220" t="s">
        <v>22</v>
      </c>
      <c r="AC15" s="772" t="s">
        <v>22</v>
      </c>
      <c r="AD15" s="220" t="s">
        <v>21</v>
      </c>
      <c r="AE15" s="268" t="s">
        <v>21</v>
      </c>
      <c r="AF15" s="736" t="s">
        <v>21</v>
      </c>
      <c r="AG15" s="221"/>
      <c r="AH15" s="333" t="s">
        <v>181</v>
      </c>
      <c r="AJ15" s="407"/>
      <c r="AK15" s="407"/>
      <c r="AL15" s="236" t="s">
        <v>21</v>
      </c>
    </row>
    <row r="16" spans="1:39" s="198" customFormat="1" ht="15.75" customHeight="1">
      <c r="A16" s="210"/>
      <c r="B16" s="219"/>
      <c r="C16" s="220" t="s">
        <v>928</v>
      </c>
      <c r="D16" s="224" t="s">
        <v>69</v>
      </c>
      <c r="E16" s="214" t="s">
        <v>752</v>
      </c>
      <c r="F16" s="225">
        <v>38.053103</v>
      </c>
      <c r="G16" s="225">
        <v>23.832891</v>
      </c>
      <c r="H16" s="219" t="s">
        <v>22</v>
      </c>
      <c r="I16" s="219">
        <v>2</v>
      </c>
      <c r="J16" s="219"/>
      <c r="K16" s="219">
        <v>0</v>
      </c>
      <c r="L16" s="219"/>
      <c r="M16" s="219">
        <v>134</v>
      </c>
      <c r="N16" s="220" t="s">
        <v>21</v>
      </c>
      <c r="O16" s="219">
        <v>0</v>
      </c>
      <c r="P16" s="207" t="s">
        <v>22</v>
      </c>
      <c r="Q16" s="219">
        <v>2</v>
      </c>
      <c r="R16" s="219"/>
      <c r="S16" s="226">
        <v>0</v>
      </c>
      <c r="T16" s="226">
        <v>0</v>
      </c>
      <c r="U16" s="219"/>
      <c r="V16" s="220" t="s">
        <v>21</v>
      </c>
      <c r="W16" s="220" t="s">
        <v>22</v>
      </c>
      <c r="X16" s="220" t="s">
        <v>22</v>
      </c>
      <c r="Y16" s="220" t="s">
        <v>22</v>
      </c>
      <c r="Z16" s="776" t="s">
        <v>22</v>
      </c>
      <c r="AA16" s="220" t="s">
        <v>22</v>
      </c>
      <c r="AB16" s="220" t="s">
        <v>21</v>
      </c>
      <c r="AC16" s="772" t="s">
        <v>22</v>
      </c>
      <c r="AD16" s="220" t="s">
        <v>21</v>
      </c>
      <c r="AE16" s="268" t="s">
        <v>21</v>
      </c>
      <c r="AF16" s="736" t="s">
        <v>21</v>
      </c>
      <c r="AG16" s="221"/>
      <c r="AH16" s="333" t="s">
        <v>181</v>
      </c>
      <c r="AJ16" s="407"/>
      <c r="AK16" s="407"/>
      <c r="AL16" s="236" t="s">
        <v>21</v>
      </c>
    </row>
    <row r="17" spans="1:38">
      <c r="A17" s="633"/>
    </row>
    <row r="18" spans="1:38">
      <c r="A18" s="633" t="s">
        <v>746</v>
      </c>
    </row>
    <row r="19" spans="1:38" s="198" customFormat="1" ht="15.75" customHeight="1">
      <c r="A19" s="210"/>
      <c r="B19" s="211"/>
      <c r="C19" s="397" t="s">
        <v>929</v>
      </c>
      <c r="D19" s="282" t="s">
        <v>89</v>
      </c>
      <c r="E19" s="214" t="s">
        <v>752</v>
      </c>
      <c r="F19" s="211">
        <v>38.053866999999997</v>
      </c>
      <c r="G19" s="211">
        <v>23.833296000000001</v>
      </c>
      <c r="H19" s="219" t="s">
        <v>22</v>
      </c>
      <c r="I19" s="219">
        <v>2</v>
      </c>
      <c r="J19" s="211"/>
      <c r="K19" s="219">
        <v>0</v>
      </c>
      <c r="L19" s="211"/>
      <c r="M19" s="219">
        <v>70</v>
      </c>
      <c r="N19" s="220" t="s">
        <v>21</v>
      </c>
      <c r="O19" s="219">
        <v>0</v>
      </c>
      <c r="P19" s="207" t="s">
        <v>22</v>
      </c>
      <c r="Q19" s="219">
        <v>2</v>
      </c>
      <c r="R19" s="211"/>
      <c r="S19" s="226">
        <v>0</v>
      </c>
      <c r="T19" s="226">
        <v>0</v>
      </c>
      <c r="U19" s="211"/>
      <c r="V19" s="219" t="s">
        <v>21</v>
      </c>
      <c r="W19" s="220" t="s">
        <v>21</v>
      </c>
      <c r="X19" s="219" t="s">
        <v>22</v>
      </c>
      <c r="Y19" s="219" t="s">
        <v>22</v>
      </c>
      <c r="Z19" s="776" t="s">
        <v>22</v>
      </c>
      <c r="AA19" s="207" t="s">
        <v>21</v>
      </c>
      <c r="AB19" s="207" t="s">
        <v>21</v>
      </c>
      <c r="AC19" s="776" t="s">
        <v>21</v>
      </c>
      <c r="AD19" s="220" t="s">
        <v>21</v>
      </c>
      <c r="AE19" s="268" t="s">
        <v>21</v>
      </c>
      <c r="AF19" s="736" t="s">
        <v>21</v>
      </c>
      <c r="AG19" s="221"/>
      <c r="AH19" s="333" t="s">
        <v>181</v>
      </c>
      <c r="AJ19" s="384" t="s">
        <v>239</v>
      </c>
      <c r="AK19" s="492" t="s">
        <v>240</v>
      </c>
      <c r="AL19" s="236" t="s">
        <v>21</v>
      </c>
    </row>
    <row r="20" spans="1:38" s="198" customFormat="1" ht="15.75" customHeight="1">
      <c r="A20" s="210"/>
      <c r="B20" s="211"/>
      <c r="C20" s="220" t="s">
        <v>930</v>
      </c>
      <c r="D20" s="224" t="s">
        <v>69</v>
      </c>
      <c r="E20" s="214" t="s">
        <v>752</v>
      </c>
      <c r="F20" s="211">
        <v>38.0539301901606</v>
      </c>
      <c r="G20" s="211">
        <v>23.833340334933801</v>
      </c>
      <c r="H20" s="219" t="s">
        <v>22</v>
      </c>
      <c r="I20" s="219">
        <v>2</v>
      </c>
      <c r="J20" s="211"/>
      <c r="K20" s="219">
        <v>0</v>
      </c>
      <c r="L20" s="211"/>
      <c r="M20" s="219">
        <v>130</v>
      </c>
      <c r="N20" s="220" t="s">
        <v>21</v>
      </c>
      <c r="O20" s="219">
        <v>0</v>
      </c>
      <c r="P20" s="201" t="s">
        <v>21</v>
      </c>
      <c r="Q20" s="219">
        <v>0</v>
      </c>
      <c r="R20" s="211"/>
      <c r="S20" s="226">
        <v>0</v>
      </c>
      <c r="T20" s="226">
        <v>0</v>
      </c>
      <c r="U20" s="211"/>
      <c r="V20" s="220" t="s">
        <v>21</v>
      </c>
      <c r="W20" s="219" t="s">
        <v>21</v>
      </c>
      <c r="X20" s="220" t="s">
        <v>22</v>
      </c>
      <c r="Y20" s="220" t="s">
        <v>22</v>
      </c>
      <c r="Z20" s="776" t="s">
        <v>22</v>
      </c>
      <c r="AA20" s="220" t="s">
        <v>22</v>
      </c>
      <c r="AB20" s="220" t="s">
        <v>22</v>
      </c>
      <c r="AC20" s="772" t="s">
        <v>22</v>
      </c>
      <c r="AD20" s="220" t="s">
        <v>21</v>
      </c>
      <c r="AE20" s="268" t="s">
        <v>21</v>
      </c>
      <c r="AF20" s="736" t="s">
        <v>21</v>
      </c>
      <c r="AG20" s="221"/>
      <c r="AH20" s="333" t="s">
        <v>181</v>
      </c>
      <c r="AK20" s="407"/>
      <c r="AL20" s="236" t="s">
        <v>21</v>
      </c>
    </row>
    <row r="21" spans="1:38">
      <c r="A21" s="633"/>
    </row>
    <row r="22" spans="1:38">
      <c r="A22" s="633" t="s">
        <v>747</v>
      </c>
    </row>
    <row r="23" spans="1:38" s="198" customFormat="1" ht="15.75" customHeight="1">
      <c r="A23" s="210"/>
      <c r="B23" s="211"/>
      <c r="C23" s="397" t="s">
        <v>931</v>
      </c>
      <c r="D23" s="224" t="s">
        <v>199</v>
      </c>
      <c r="E23" s="214" t="s">
        <v>752</v>
      </c>
      <c r="F23" s="211">
        <v>38.054715999999999</v>
      </c>
      <c r="G23" s="211">
        <v>23.833774999999999</v>
      </c>
      <c r="H23" s="219" t="s">
        <v>22</v>
      </c>
      <c r="I23" s="219">
        <v>2</v>
      </c>
      <c r="J23" s="211"/>
      <c r="K23" s="219">
        <v>1.4</v>
      </c>
      <c r="L23" s="211"/>
      <c r="M23" s="220">
        <v>45</v>
      </c>
      <c r="N23" s="220" t="s">
        <v>22</v>
      </c>
      <c r="O23" s="219">
        <v>1</v>
      </c>
      <c r="P23" s="201" t="s">
        <v>21</v>
      </c>
      <c r="Q23" s="219">
        <v>0</v>
      </c>
      <c r="R23" s="211"/>
      <c r="S23" s="226">
        <v>0</v>
      </c>
      <c r="T23" s="226">
        <v>0</v>
      </c>
      <c r="U23" s="211"/>
      <c r="V23" s="220" t="s">
        <v>21</v>
      </c>
      <c r="W23" s="220" t="s">
        <v>21</v>
      </c>
      <c r="X23" s="219" t="s">
        <v>21</v>
      </c>
      <c r="Y23" s="219" t="s">
        <v>21</v>
      </c>
      <c r="Z23" s="772" t="s">
        <v>21</v>
      </c>
      <c r="AA23" s="207" t="s">
        <v>21</v>
      </c>
      <c r="AB23" s="207" t="s">
        <v>21</v>
      </c>
      <c r="AC23" s="776" t="s">
        <v>21</v>
      </c>
      <c r="AD23" s="220" t="s">
        <v>21</v>
      </c>
      <c r="AE23" s="268" t="s">
        <v>21</v>
      </c>
      <c r="AF23" s="736" t="s">
        <v>21</v>
      </c>
      <c r="AG23" s="221"/>
      <c r="AH23" s="333" t="s">
        <v>181</v>
      </c>
      <c r="AJ23" s="384" t="s">
        <v>241</v>
      </c>
      <c r="AK23" s="492" t="s">
        <v>238</v>
      </c>
      <c r="AL23" s="482" t="s">
        <v>22</v>
      </c>
    </row>
    <row r="24" spans="1:38" s="198" customFormat="1" ht="15.75" customHeight="1">
      <c r="A24" s="200"/>
      <c r="B24" s="201"/>
      <c r="C24" s="399" t="s">
        <v>932</v>
      </c>
      <c r="D24" s="506" t="s">
        <v>199</v>
      </c>
      <c r="E24" s="204" t="s">
        <v>753</v>
      </c>
      <c r="F24" s="201">
        <v>38.054592999999997</v>
      </c>
      <c r="G24" s="201">
        <v>23.833832999999998</v>
      </c>
      <c r="H24" s="205" t="s">
        <v>22</v>
      </c>
      <c r="I24" s="207">
        <v>4.2</v>
      </c>
      <c r="J24" s="206"/>
      <c r="K24" s="207">
        <v>1.5</v>
      </c>
      <c r="L24" s="201"/>
      <c r="M24" s="209">
        <v>110</v>
      </c>
      <c r="N24" s="208" t="s">
        <v>21</v>
      </c>
      <c r="O24" s="207">
        <v>0</v>
      </c>
      <c r="P24" s="201" t="s">
        <v>21</v>
      </c>
      <c r="Q24" s="201">
        <v>0</v>
      </c>
      <c r="R24" s="201"/>
      <c r="S24" s="201">
        <v>0</v>
      </c>
      <c r="T24" s="201">
        <v>0</v>
      </c>
      <c r="U24" s="201"/>
      <c r="V24" s="209" t="s">
        <v>21</v>
      </c>
      <c r="W24" s="209" t="s">
        <v>21</v>
      </c>
      <c r="X24" s="208" t="s">
        <v>22</v>
      </c>
      <c r="Y24" s="208" t="s">
        <v>22</v>
      </c>
      <c r="Z24" s="776" t="s">
        <v>22</v>
      </c>
      <c r="AA24" s="207" t="s">
        <v>21</v>
      </c>
      <c r="AB24" s="207" t="s">
        <v>21</v>
      </c>
      <c r="AC24" s="776" t="s">
        <v>21</v>
      </c>
      <c r="AD24" s="208" t="s">
        <v>21</v>
      </c>
      <c r="AE24" s="271" t="s">
        <v>21</v>
      </c>
      <c r="AF24" s="736" t="s">
        <v>21</v>
      </c>
      <c r="AG24" s="221"/>
      <c r="AH24" s="330" t="s">
        <v>181</v>
      </c>
      <c r="AI24" s="199"/>
      <c r="AJ24" s="408" t="s">
        <v>246</v>
      </c>
      <c r="AK24" s="492" t="s">
        <v>238</v>
      </c>
      <c r="AL24" s="482" t="s">
        <v>22</v>
      </c>
    </row>
    <row r="25" spans="1:38">
      <c r="A25" s="633"/>
    </row>
    <row r="26" spans="1:38">
      <c r="A26" s="633" t="s">
        <v>750</v>
      </c>
    </row>
    <row r="27" spans="1:38">
      <c r="A27" s="633"/>
    </row>
    <row r="28" spans="1:38">
      <c r="A28" s="633" t="s">
        <v>818</v>
      </c>
    </row>
    <row r="29" spans="1:38" s="198" customFormat="1" ht="15.75" customHeight="1">
      <c r="A29" s="210"/>
      <c r="B29" s="211"/>
      <c r="C29" s="397" t="s">
        <v>933</v>
      </c>
      <c r="D29" s="224" t="s">
        <v>242</v>
      </c>
      <c r="E29" s="214" t="s">
        <v>752</v>
      </c>
      <c r="F29" s="211">
        <v>38.055013000000002</v>
      </c>
      <c r="G29" s="211">
        <v>23.834019999999999</v>
      </c>
      <c r="H29" s="219" t="s">
        <v>22</v>
      </c>
      <c r="I29" s="219">
        <v>0.8</v>
      </c>
      <c r="J29" s="211"/>
      <c r="K29" s="219">
        <v>2</v>
      </c>
      <c r="L29" s="211"/>
      <c r="M29" s="220">
        <v>92</v>
      </c>
      <c r="N29" s="220" t="s">
        <v>21</v>
      </c>
      <c r="O29" s="219">
        <v>0</v>
      </c>
      <c r="P29" s="207" t="s">
        <v>22</v>
      </c>
      <c r="Q29" s="219"/>
      <c r="R29" s="211"/>
      <c r="S29" s="226">
        <v>0</v>
      </c>
      <c r="T29" s="226">
        <v>0</v>
      </c>
      <c r="U29" s="211"/>
      <c r="V29" s="220" t="s">
        <v>21</v>
      </c>
      <c r="W29" s="220" t="s">
        <v>21</v>
      </c>
      <c r="X29" s="220" t="s">
        <v>22</v>
      </c>
      <c r="Y29" s="220" t="s">
        <v>22</v>
      </c>
      <c r="Z29" s="776" t="s">
        <v>22</v>
      </c>
      <c r="AA29" s="207" t="s">
        <v>21</v>
      </c>
      <c r="AB29" s="207" t="s">
        <v>21</v>
      </c>
      <c r="AC29" s="776" t="s">
        <v>21</v>
      </c>
      <c r="AD29" s="220" t="s">
        <v>21</v>
      </c>
      <c r="AE29" s="268" t="s">
        <v>21</v>
      </c>
      <c r="AF29" s="736" t="s">
        <v>21</v>
      </c>
      <c r="AG29" s="221"/>
      <c r="AH29" s="333" t="s">
        <v>181</v>
      </c>
      <c r="AJ29" s="384" t="s">
        <v>244</v>
      </c>
      <c r="AK29" s="492" t="s">
        <v>238</v>
      </c>
      <c r="AL29" s="482" t="s">
        <v>22</v>
      </c>
    </row>
    <row r="30" spans="1:38" s="198" customFormat="1" ht="15.75" customHeight="1">
      <c r="A30" s="200"/>
      <c r="B30" s="201"/>
      <c r="C30" s="208" t="s">
        <v>934</v>
      </c>
      <c r="D30" s="233" t="s">
        <v>89</v>
      </c>
      <c r="E30" s="204" t="s">
        <v>753</v>
      </c>
      <c r="F30" s="201">
        <v>38.055118</v>
      </c>
      <c r="G30" s="201">
        <v>23.834268999999999</v>
      </c>
      <c r="H30" s="205" t="s">
        <v>22</v>
      </c>
      <c r="I30" s="207">
        <v>0</v>
      </c>
      <c r="J30" s="206"/>
      <c r="K30" s="207">
        <v>0</v>
      </c>
      <c r="L30" s="201"/>
      <c r="M30" s="201">
        <v>100</v>
      </c>
      <c r="N30" s="208" t="s">
        <v>21</v>
      </c>
      <c r="O30" s="207">
        <v>0</v>
      </c>
      <c r="P30" s="207" t="s">
        <v>22</v>
      </c>
      <c r="Q30" s="201">
        <v>2</v>
      </c>
      <c r="R30" s="201"/>
      <c r="S30" s="201">
        <v>0</v>
      </c>
      <c r="T30" s="201">
        <v>0</v>
      </c>
      <c r="U30" s="201"/>
      <c r="V30" s="209" t="s">
        <v>21</v>
      </c>
      <c r="W30" s="209" t="s">
        <v>22</v>
      </c>
      <c r="X30" s="219" t="s">
        <v>21</v>
      </c>
      <c r="Y30" s="219" t="s">
        <v>21</v>
      </c>
      <c r="Z30" s="772" t="s">
        <v>21</v>
      </c>
      <c r="AA30" s="208" t="s">
        <v>22</v>
      </c>
      <c r="AB30" s="208" t="s">
        <v>21</v>
      </c>
      <c r="AC30" s="776" t="s">
        <v>22</v>
      </c>
      <c r="AD30" s="208" t="s">
        <v>21</v>
      </c>
      <c r="AE30" s="271" t="s">
        <v>21</v>
      </c>
      <c r="AF30" s="736" t="s">
        <v>21</v>
      </c>
      <c r="AG30" s="221"/>
      <c r="AH30" s="330" t="s">
        <v>181</v>
      </c>
      <c r="AI30" s="199"/>
      <c r="AJ30" s="407"/>
      <c r="AK30" s="407"/>
      <c r="AL30" s="236" t="s">
        <v>21</v>
      </c>
    </row>
    <row r="31" spans="1:38">
      <c r="A31" s="633"/>
    </row>
    <row r="32" spans="1:38">
      <c r="A32" s="633" t="s">
        <v>819</v>
      </c>
    </row>
    <row r="33" spans="1:38" s="198" customFormat="1" ht="15.75" customHeight="1">
      <c r="A33" s="200"/>
      <c r="B33" s="201"/>
      <c r="C33" s="208" t="s">
        <v>935</v>
      </c>
      <c r="D33" s="233" t="s">
        <v>85</v>
      </c>
      <c r="E33" s="204" t="s">
        <v>753</v>
      </c>
      <c r="F33" s="201">
        <v>38.055467999999998</v>
      </c>
      <c r="G33" s="201">
        <v>23.834512</v>
      </c>
      <c r="H33" s="205" t="s">
        <v>22</v>
      </c>
      <c r="I33" s="207">
        <v>0</v>
      </c>
      <c r="J33" s="206"/>
      <c r="K33" s="207">
        <v>0</v>
      </c>
      <c r="L33" s="201"/>
      <c r="M33" s="201">
        <v>330</v>
      </c>
      <c r="N33" s="208" t="s">
        <v>21</v>
      </c>
      <c r="O33" s="207">
        <v>0</v>
      </c>
      <c r="P33" s="207" t="s">
        <v>22</v>
      </c>
      <c r="Q33" s="201">
        <v>2</v>
      </c>
      <c r="R33" s="201"/>
      <c r="S33" s="201">
        <v>0</v>
      </c>
      <c r="T33" s="201">
        <v>0</v>
      </c>
      <c r="U33" s="201"/>
      <c r="V33" s="209" t="s">
        <v>21</v>
      </c>
      <c r="W33" s="209" t="s">
        <v>22</v>
      </c>
      <c r="X33" s="208" t="s">
        <v>22</v>
      </c>
      <c r="Y33" s="208" t="s">
        <v>22</v>
      </c>
      <c r="Z33" s="776" t="s">
        <v>22</v>
      </c>
      <c r="AA33" s="207" t="s">
        <v>21</v>
      </c>
      <c r="AB33" s="207" t="s">
        <v>21</v>
      </c>
      <c r="AC33" s="776" t="s">
        <v>21</v>
      </c>
      <c r="AD33" s="208" t="s">
        <v>21</v>
      </c>
      <c r="AE33" s="271" t="s">
        <v>21</v>
      </c>
      <c r="AF33" s="736" t="s">
        <v>21</v>
      </c>
      <c r="AG33" s="221"/>
      <c r="AH33" s="330" t="s">
        <v>181</v>
      </c>
      <c r="AI33" s="199"/>
      <c r="AJ33" s="407"/>
      <c r="AK33" s="407"/>
      <c r="AL33" s="236" t="s">
        <v>21</v>
      </c>
    </row>
    <row r="34" spans="1:38" s="198" customFormat="1" ht="15.5" customHeight="1">
      <c r="A34" s="200"/>
      <c r="B34" s="201"/>
      <c r="C34" s="208" t="s">
        <v>936</v>
      </c>
      <c r="D34" s="233" t="s">
        <v>85</v>
      </c>
      <c r="E34" s="204" t="s">
        <v>753</v>
      </c>
      <c r="F34" s="201">
        <v>38.055683999999999</v>
      </c>
      <c r="G34" s="201">
        <v>23.834622</v>
      </c>
      <c r="H34" s="205" t="s">
        <v>22</v>
      </c>
      <c r="I34" s="207">
        <v>0</v>
      </c>
      <c r="J34" s="206"/>
      <c r="K34" s="207">
        <v>0</v>
      </c>
      <c r="L34" s="201"/>
      <c r="M34" s="201">
        <v>330</v>
      </c>
      <c r="N34" s="208" t="s">
        <v>21</v>
      </c>
      <c r="O34" s="207">
        <v>0</v>
      </c>
      <c r="P34" s="207" t="s">
        <v>22</v>
      </c>
      <c r="Q34" s="201">
        <v>2</v>
      </c>
      <c r="R34" s="201"/>
      <c r="S34" s="201">
        <v>0</v>
      </c>
      <c r="T34" s="201">
        <v>0</v>
      </c>
      <c r="U34" s="201"/>
      <c r="V34" s="209" t="s">
        <v>21</v>
      </c>
      <c r="W34" s="209" t="s">
        <v>22</v>
      </c>
      <c r="X34" s="219" t="s">
        <v>21</v>
      </c>
      <c r="Y34" s="219" t="s">
        <v>21</v>
      </c>
      <c r="Z34" s="772" t="s">
        <v>21</v>
      </c>
      <c r="AA34" s="207" t="s">
        <v>21</v>
      </c>
      <c r="AB34" s="207" t="s">
        <v>21</v>
      </c>
      <c r="AC34" s="776" t="s">
        <v>21</v>
      </c>
      <c r="AD34" s="208" t="s">
        <v>21</v>
      </c>
      <c r="AE34" s="271" t="s">
        <v>21</v>
      </c>
      <c r="AF34" s="736" t="s">
        <v>21</v>
      </c>
      <c r="AG34" s="221"/>
      <c r="AH34" s="330" t="s">
        <v>181</v>
      </c>
      <c r="AI34" s="199"/>
      <c r="AJ34" s="407"/>
      <c r="AK34" s="407"/>
      <c r="AL34" s="236" t="s">
        <v>21</v>
      </c>
    </row>
    <row r="35" spans="1:38" s="199" customFormat="1" ht="15.5" customHeight="1">
      <c r="A35" s="635"/>
      <c r="B35" s="405"/>
      <c r="C35" s="606"/>
      <c r="D35" s="636"/>
      <c r="E35" s="405"/>
      <c r="F35" s="405"/>
      <c r="G35" s="405"/>
      <c r="H35" s="723" t="s">
        <v>784</v>
      </c>
      <c r="I35" s="638"/>
      <c r="J35" s="406"/>
      <c r="K35" s="638"/>
      <c r="L35" s="405"/>
      <c r="M35" s="405"/>
      <c r="N35" s="606"/>
      <c r="O35" s="638"/>
      <c r="P35" s="405"/>
      <c r="Q35" s="405"/>
      <c r="R35" s="405"/>
      <c r="S35" s="405"/>
      <c r="T35" s="405"/>
      <c r="U35" s="405"/>
      <c r="V35" s="703"/>
      <c r="W35" s="703"/>
      <c r="X35" s="606"/>
      <c r="Y35" s="606"/>
      <c r="Z35" s="606"/>
      <c r="AA35" s="606"/>
      <c r="AB35" s="606"/>
      <c r="AC35" s="606"/>
      <c r="AD35" s="606"/>
      <c r="AE35" s="606"/>
      <c r="AF35" s="606"/>
      <c r="AG35" s="255"/>
      <c r="AH35" s="330"/>
      <c r="AJ35" s="470"/>
      <c r="AK35" s="470"/>
      <c r="AL35" s="248"/>
    </row>
    <row r="36" spans="1:38" s="199" customFormat="1" ht="15.5" customHeight="1">
      <c r="A36" s="613" t="s">
        <v>820</v>
      </c>
      <c r="B36" s="405"/>
      <c r="C36" s="606"/>
      <c r="D36" s="636"/>
      <c r="E36" s="405"/>
      <c r="F36" s="405"/>
      <c r="G36" s="405"/>
      <c r="H36" s="637"/>
      <c r="I36" s="638"/>
      <c r="J36" s="406"/>
      <c r="K36" s="638"/>
      <c r="L36" s="405"/>
      <c r="M36" s="405"/>
      <c r="N36" s="606"/>
      <c r="O36" s="638"/>
      <c r="P36" s="405"/>
      <c r="Q36" s="405"/>
      <c r="R36" s="405"/>
      <c r="S36" s="405"/>
      <c r="T36" s="405"/>
      <c r="U36" s="405"/>
      <c r="V36" s="703"/>
      <c r="W36" s="703"/>
      <c r="X36" s="606"/>
      <c r="Y36" s="606"/>
      <c r="Z36" s="606"/>
      <c r="AA36" s="606"/>
      <c r="AB36" s="606"/>
      <c r="AC36" s="606"/>
      <c r="AD36" s="606"/>
      <c r="AE36" s="606"/>
      <c r="AF36" s="606"/>
      <c r="AG36" s="255"/>
      <c r="AH36" s="330"/>
      <c r="AJ36" s="470"/>
      <c r="AK36" s="470"/>
      <c r="AL36" s="248"/>
    </row>
    <row r="37" spans="1:38" s="198" customFormat="1" ht="15.75" customHeight="1">
      <c r="A37" s="210"/>
      <c r="B37" s="211"/>
      <c r="C37" s="220" t="s">
        <v>937</v>
      </c>
      <c r="D37" s="224" t="s">
        <v>85</v>
      </c>
      <c r="E37" s="214" t="s">
        <v>752</v>
      </c>
      <c r="F37" s="211">
        <v>38.055895999999997</v>
      </c>
      <c r="G37" s="211">
        <v>23.834607999999999</v>
      </c>
      <c r="H37" s="219" t="s">
        <v>22</v>
      </c>
      <c r="I37" s="219">
        <v>0</v>
      </c>
      <c r="J37" s="211"/>
      <c r="K37" s="219">
        <v>0</v>
      </c>
      <c r="L37" s="211"/>
      <c r="M37" s="219">
        <v>130</v>
      </c>
      <c r="N37" s="220" t="s">
        <v>21</v>
      </c>
      <c r="O37" s="219">
        <v>0</v>
      </c>
      <c r="P37" s="207" t="s">
        <v>22</v>
      </c>
      <c r="Q37" s="219">
        <v>2</v>
      </c>
      <c r="R37" s="211"/>
      <c r="S37" s="226">
        <v>0</v>
      </c>
      <c r="T37" s="226">
        <v>0</v>
      </c>
      <c r="U37" s="211"/>
      <c r="V37" s="220" t="s">
        <v>21</v>
      </c>
      <c r="W37" s="220" t="s">
        <v>22</v>
      </c>
      <c r="X37" s="220" t="s">
        <v>22</v>
      </c>
      <c r="Y37" s="220" t="s">
        <v>22</v>
      </c>
      <c r="Z37" s="776" t="s">
        <v>22</v>
      </c>
      <c r="AA37" s="207" t="s">
        <v>21</v>
      </c>
      <c r="AB37" s="207" t="s">
        <v>21</v>
      </c>
      <c r="AC37" s="776" t="s">
        <v>21</v>
      </c>
      <c r="AD37" s="220" t="s">
        <v>21</v>
      </c>
      <c r="AE37" s="268" t="s">
        <v>21</v>
      </c>
      <c r="AF37" s="736" t="s">
        <v>21</v>
      </c>
      <c r="AG37" s="221"/>
      <c r="AH37" s="333" t="s">
        <v>181</v>
      </c>
      <c r="AJ37" s="407"/>
      <c r="AK37" s="407"/>
      <c r="AL37" s="236" t="s">
        <v>21</v>
      </c>
    </row>
    <row r="38" spans="1:38" s="199" customFormat="1" ht="15.75" customHeight="1">
      <c r="A38" s="599"/>
      <c r="B38" s="639"/>
      <c r="C38" s="623"/>
      <c r="D38" s="640"/>
      <c r="E38" s="639"/>
      <c r="F38" s="639"/>
      <c r="G38" s="639"/>
      <c r="H38" s="623"/>
      <c r="I38" s="256"/>
      <c r="J38" s="639"/>
      <c r="K38" s="256"/>
      <c r="L38" s="639"/>
      <c r="M38" s="256"/>
      <c r="N38" s="623"/>
      <c r="O38" s="256"/>
      <c r="P38" s="256"/>
      <c r="Q38" s="256"/>
      <c r="R38" s="639"/>
      <c r="S38" s="704"/>
      <c r="T38" s="704"/>
      <c r="U38" s="639"/>
      <c r="V38" s="623"/>
      <c r="W38" s="623"/>
      <c r="X38" s="623"/>
      <c r="Y38" s="623"/>
      <c r="Z38" s="623"/>
      <c r="AA38" s="623"/>
      <c r="AB38" s="623"/>
      <c r="AC38" s="623"/>
      <c r="AD38" s="623"/>
      <c r="AE38" s="623"/>
      <c r="AF38" s="623"/>
      <c r="AG38" s="255"/>
      <c r="AH38" s="330"/>
      <c r="AJ38" s="470"/>
      <c r="AK38" s="470"/>
      <c r="AL38" s="248"/>
    </row>
    <row r="39" spans="1:38" s="199" customFormat="1" ht="15.5" customHeight="1">
      <c r="A39" s="613" t="s">
        <v>821</v>
      </c>
      <c r="B39" s="405"/>
      <c r="C39" s="606"/>
      <c r="D39" s="636"/>
      <c r="E39" s="405"/>
      <c r="F39" s="405"/>
      <c r="G39" s="405"/>
      <c r="H39" s="637"/>
      <c r="I39" s="638"/>
      <c r="J39" s="406"/>
      <c r="K39" s="638"/>
      <c r="L39" s="405"/>
      <c r="M39" s="405"/>
      <c r="N39" s="606"/>
      <c r="O39" s="638"/>
      <c r="P39" s="405"/>
      <c r="Q39" s="405"/>
      <c r="R39" s="405"/>
      <c r="S39" s="405"/>
      <c r="T39" s="405"/>
      <c r="U39" s="405"/>
      <c r="V39" s="703"/>
      <c r="W39" s="703"/>
      <c r="X39" s="606"/>
      <c r="Y39" s="606"/>
      <c r="Z39" s="606"/>
      <c r="AA39" s="606"/>
      <c r="AB39" s="606"/>
      <c r="AC39" s="606"/>
      <c r="AD39" s="606"/>
      <c r="AE39" s="606"/>
      <c r="AF39" s="606"/>
      <c r="AG39" s="255"/>
      <c r="AH39" s="330"/>
      <c r="AJ39" s="470"/>
      <c r="AK39" s="470"/>
      <c r="AL39" s="248"/>
    </row>
    <row r="40" spans="1:38" s="198" customFormat="1" ht="15.75" customHeight="1">
      <c r="A40" s="210"/>
      <c r="B40" s="398"/>
      <c r="C40" s="397" t="s">
        <v>938</v>
      </c>
      <c r="D40" s="224" t="s">
        <v>245</v>
      </c>
      <c r="E40" s="214" t="s">
        <v>752</v>
      </c>
      <c r="F40" s="211">
        <v>38.056193999999998</v>
      </c>
      <c r="G40" s="211">
        <v>23.834713000000001</v>
      </c>
      <c r="H40" s="219" t="s">
        <v>21</v>
      </c>
      <c r="I40" s="219">
        <v>0</v>
      </c>
      <c r="J40" s="211"/>
      <c r="K40" s="219">
        <v>0</v>
      </c>
      <c r="L40" s="211"/>
      <c r="M40" s="220">
        <v>0</v>
      </c>
      <c r="N40" s="220" t="s">
        <v>21</v>
      </c>
      <c r="O40" s="219">
        <v>0</v>
      </c>
      <c r="P40" s="207" t="s">
        <v>22</v>
      </c>
      <c r="Q40" s="219"/>
      <c r="R40" s="211"/>
      <c r="S40" s="226">
        <v>0</v>
      </c>
      <c r="T40" s="226">
        <v>0</v>
      </c>
      <c r="U40" s="211"/>
      <c r="V40" s="220" t="s">
        <v>21</v>
      </c>
      <c r="W40" s="220" t="s">
        <v>29</v>
      </c>
      <c r="X40" s="219" t="s">
        <v>21</v>
      </c>
      <c r="Y40" s="219" t="s">
        <v>21</v>
      </c>
      <c r="Z40" s="772" t="s">
        <v>21</v>
      </c>
      <c r="AA40" s="207" t="s">
        <v>21</v>
      </c>
      <c r="AB40" s="207" t="s">
        <v>21</v>
      </c>
      <c r="AC40" s="776" t="s">
        <v>21</v>
      </c>
      <c r="AD40" s="220" t="s">
        <v>21</v>
      </c>
      <c r="AE40" s="268" t="s">
        <v>21</v>
      </c>
      <c r="AF40" s="736" t="s">
        <v>21</v>
      </c>
      <c r="AG40" s="221"/>
      <c r="AH40" s="333" t="s">
        <v>181</v>
      </c>
      <c r="AJ40" s="407"/>
      <c r="AK40" s="407"/>
      <c r="AL40" s="482" t="s">
        <v>22</v>
      </c>
    </row>
    <row r="41" spans="1:38" s="198" customFormat="1" ht="15.75" customHeight="1">
      <c r="A41" s="210"/>
      <c r="B41" s="211"/>
      <c r="C41" s="220" t="s">
        <v>939</v>
      </c>
      <c r="D41" s="224" t="s">
        <v>65</v>
      </c>
      <c r="E41" s="214" t="s">
        <v>752</v>
      </c>
      <c r="F41" s="211">
        <v>38.056351650962903</v>
      </c>
      <c r="G41" s="211">
        <v>23.8347719195901</v>
      </c>
      <c r="H41" s="219" t="s">
        <v>22</v>
      </c>
      <c r="I41" s="219">
        <v>0</v>
      </c>
      <c r="J41" s="211"/>
      <c r="K41" s="219">
        <v>0</v>
      </c>
      <c r="L41" s="211"/>
      <c r="M41" s="219">
        <v>130</v>
      </c>
      <c r="N41" s="220" t="s">
        <v>21</v>
      </c>
      <c r="O41" s="219">
        <v>0</v>
      </c>
      <c r="P41" s="201" t="s">
        <v>21</v>
      </c>
      <c r="Q41" s="219">
        <v>0</v>
      </c>
      <c r="R41" s="211"/>
      <c r="S41" s="219">
        <v>1</v>
      </c>
      <c r="T41" s="219">
        <v>1</v>
      </c>
      <c r="U41" s="211"/>
      <c r="V41" s="220" t="s">
        <v>21</v>
      </c>
      <c r="W41" s="220" t="s">
        <v>21</v>
      </c>
      <c r="X41" s="220" t="s">
        <v>22</v>
      </c>
      <c r="Y41" s="220" t="s">
        <v>22</v>
      </c>
      <c r="Z41" s="776" t="s">
        <v>22</v>
      </c>
      <c r="AA41" s="207" t="s">
        <v>21</v>
      </c>
      <c r="AB41" s="207" t="s">
        <v>21</v>
      </c>
      <c r="AC41" s="776" t="s">
        <v>21</v>
      </c>
      <c r="AD41" s="220" t="s">
        <v>21</v>
      </c>
      <c r="AE41" s="268" t="s">
        <v>21</v>
      </c>
      <c r="AF41" s="736" t="s">
        <v>21</v>
      </c>
      <c r="AG41" s="221"/>
      <c r="AH41" s="333" t="s">
        <v>181</v>
      </c>
      <c r="AJ41" s="407"/>
      <c r="AK41" s="407"/>
      <c r="AL41" s="236" t="s">
        <v>21</v>
      </c>
    </row>
    <row r="42" spans="1:38" s="198" customFormat="1" ht="15.75" customHeight="1">
      <c r="A42" s="210"/>
      <c r="B42" s="211"/>
      <c r="C42" s="220" t="s">
        <v>940</v>
      </c>
      <c r="D42" s="224" t="s">
        <v>85</v>
      </c>
      <c r="E42" s="214" t="s">
        <v>752</v>
      </c>
      <c r="F42" s="211">
        <v>38.056579999999997</v>
      </c>
      <c r="G42" s="211">
        <v>23.834847</v>
      </c>
      <c r="H42" s="219" t="s">
        <v>22</v>
      </c>
      <c r="I42" s="219">
        <v>0</v>
      </c>
      <c r="J42" s="211"/>
      <c r="K42" s="219">
        <v>0</v>
      </c>
      <c r="L42" s="211"/>
      <c r="M42" s="219">
        <v>260</v>
      </c>
      <c r="N42" s="220" t="s">
        <v>21</v>
      </c>
      <c r="O42" s="219">
        <v>0</v>
      </c>
      <c r="P42" s="207" t="s">
        <v>22</v>
      </c>
      <c r="Q42" s="219">
        <v>2</v>
      </c>
      <c r="R42" s="211"/>
      <c r="S42" s="201">
        <v>0</v>
      </c>
      <c r="T42" s="201">
        <v>0</v>
      </c>
      <c r="U42" s="211"/>
      <c r="V42" s="220" t="s">
        <v>21</v>
      </c>
      <c r="W42" s="220" t="s">
        <v>22</v>
      </c>
      <c r="X42" s="220" t="s">
        <v>22</v>
      </c>
      <c r="Y42" s="220" t="s">
        <v>22</v>
      </c>
      <c r="Z42" s="776" t="s">
        <v>22</v>
      </c>
      <c r="AA42" s="207" t="s">
        <v>21</v>
      </c>
      <c r="AB42" s="207" t="s">
        <v>21</v>
      </c>
      <c r="AC42" s="776" t="s">
        <v>21</v>
      </c>
      <c r="AD42" s="220" t="s">
        <v>21</v>
      </c>
      <c r="AE42" s="268" t="s">
        <v>21</v>
      </c>
      <c r="AF42" s="736" t="s">
        <v>21</v>
      </c>
      <c r="AG42" s="221"/>
      <c r="AH42" s="333" t="s">
        <v>181</v>
      </c>
      <c r="AJ42" s="407"/>
      <c r="AK42" s="407"/>
      <c r="AL42" s="236" t="s">
        <v>21</v>
      </c>
    </row>
    <row r="43" spans="1:38" s="198" customFormat="1" ht="15.75" customHeight="1">
      <c r="A43" s="200"/>
      <c r="B43" s="201"/>
      <c r="C43" s="208" t="s">
        <v>941</v>
      </c>
      <c r="D43" s="233" t="s">
        <v>69</v>
      </c>
      <c r="E43" s="204" t="s">
        <v>753</v>
      </c>
      <c r="F43" s="201">
        <v>38.056074000000002</v>
      </c>
      <c r="G43" s="201">
        <v>23.834764</v>
      </c>
      <c r="H43" s="205" t="s">
        <v>22</v>
      </c>
      <c r="I43" s="207">
        <v>0</v>
      </c>
      <c r="J43" s="206"/>
      <c r="K43" s="207">
        <v>0</v>
      </c>
      <c r="L43" s="201"/>
      <c r="M43" s="201">
        <v>200</v>
      </c>
      <c r="N43" s="208" t="s">
        <v>21</v>
      </c>
      <c r="O43" s="207">
        <v>0</v>
      </c>
      <c r="P43" s="207" t="s">
        <v>22</v>
      </c>
      <c r="Q43" s="201">
        <v>2</v>
      </c>
      <c r="R43" s="201"/>
      <c r="S43" s="201">
        <v>0</v>
      </c>
      <c r="T43" s="201">
        <v>0</v>
      </c>
      <c r="U43" s="201"/>
      <c r="V43" s="209" t="s">
        <v>21</v>
      </c>
      <c r="W43" s="209" t="s">
        <v>22</v>
      </c>
      <c r="X43" s="208" t="s">
        <v>22</v>
      </c>
      <c r="Y43" s="208" t="s">
        <v>22</v>
      </c>
      <c r="Z43" s="776" t="s">
        <v>22</v>
      </c>
      <c r="AA43" s="208" t="s">
        <v>22</v>
      </c>
      <c r="AB43" s="208" t="s">
        <v>22</v>
      </c>
      <c r="AC43" s="772" t="s">
        <v>22</v>
      </c>
      <c r="AD43" s="208" t="s">
        <v>21</v>
      </c>
      <c r="AE43" s="271" t="s">
        <v>21</v>
      </c>
      <c r="AF43" s="736" t="s">
        <v>21</v>
      </c>
      <c r="AG43" s="221"/>
      <c r="AH43" s="330" t="s">
        <v>181</v>
      </c>
      <c r="AI43" s="199"/>
      <c r="AJ43" s="407"/>
      <c r="AK43" s="407"/>
      <c r="AL43" s="236" t="s">
        <v>21</v>
      </c>
    </row>
    <row r="44" spans="1:38" s="198" customFormat="1" ht="15.75" customHeight="1">
      <c r="A44" s="200"/>
      <c r="B44" s="201"/>
      <c r="C44" s="208" t="s">
        <v>942</v>
      </c>
      <c r="D44" s="233" t="s">
        <v>69</v>
      </c>
      <c r="E44" s="204" t="s">
        <v>753</v>
      </c>
      <c r="F44" s="201">
        <v>38.056483999999998</v>
      </c>
      <c r="G44" s="201">
        <v>23.834907999999999</v>
      </c>
      <c r="H44" s="205" t="s">
        <v>22</v>
      </c>
      <c r="I44" s="207">
        <v>0</v>
      </c>
      <c r="J44" s="206"/>
      <c r="K44" s="207">
        <v>0</v>
      </c>
      <c r="L44" s="201"/>
      <c r="M44" s="201">
        <v>100</v>
      </c>
      <c r="N44" s="208" t="s">
        <v>21</v>
      </c>
      <c r="O44" s="207">
        <v>0</v>
      </c>
      <c r="P44" s="201" t="s">
        <v>21</v>
      </c>
      <c r="Q44" s="201"/>
      <c r="R44" s="201"/>
      <c r="S44" s="201">
        <v>0</v>
      </c>
      <c r="T44" s="201">
        <v>0</v>
      </c>
      <c r="U44" s="201"/>
      <c r="V44" s="209" t="s">
        <v>21</v>
      </c>
      <c r="W44" s="209" t="s">
        <v>21</v>
      </c>
      <c r="X44" s="208" t="s">
        <v>22</v>
      </c>
      <c r="Y44" s="208" t="s">
        <v>22</v>
      </c>
      <c r="Z44" s="776" t="s">
        <v>22</v>
      </c>
      <c r="AA44" s="207" t="s">
        <v>21</v>
      </c>
      <c r="AB44" s="207" t="s">
        <v>21</v>
      </c>
      <c r="AC44" s="776" t="s">
        <v>21</v>
      </c>
      <c r="AD44" s="208" t="s">
        <v>21</v>
      </c>
      <c r="AE44" s="271" t="s">
        <v>21</v>
      </c>
      <c r="AF44" s="736" t="s">
        <v>21</v>
      </c>
      <c r="AG44" s="221"/>
      <c r="AH44" s="330" t="s">
        <v>181</v>
      </c>
      <c r="AI44" s="199"/>
      <c r="AJ44" s="407"/>
      <c r="AK44" s="407"/>
      <c r="AL44" s="236" t="s">
        <v>21</v>
      </c>
    </row>
    <row r="45" spans="1:38" s="198" customFormat="1">
      <c r="A45" s="200"/>
      <c r="B45" s="201"/>
      <c r="C45" s="399" t="s">
        <v>943</v>
      </c>
      <c r="D45" s="233" t="s">
        <v>199</v>
      </c>
      <c r="E45" s="204" t="s">
        <v>753</v>
      </c>
      <c r="F45" s="201">
        <v>38.056585115272199</v>
      </c>
      <c r="G45" s="201">
        <v>23.834961648937298</v>
      </c>
      <c r="H45" s="205" t="s">
        <v>22</v>
      </c>
      <c r="I45" s="207">
        <v>2</v>
      </c>
      <c r="J45" s="206"/>
      <c r="K45" s="207">
        <v>3</v>
      </c>
      <c r="L45" s="201"/>
      <c r="M45" s="209">
        <v>90</v>
      </c>
      <c r="N45" s="208" t="s">
        <v>22</v>
      </c>
      <c r="O45" s="207">
        <v>0</v>
      </c>
      <c r="P45" s="201" t="s">
        <v>21</v>
      </c>
      <c r="Q45" s="201">
        <v>0</v>
      </c>
      <c r="R45" s="201"/>
      <c r="S45" s="201">
        <v>0</v>
      </c>
      <c r="T45" s="201">
        <v>0</v>
      </c>
      <c r="U45" s="201"/>
      <c r="V45" s="209" t="s">
        <v>21</v>
      </c>
      <c r="W45" s="209" t="s">
        <v>21</v>
      </c>
      <c r="X45" s="208" t="s">
        <v>22</v>
      </c>
      <c r="Y45" s="208" t="s">
        <v>22</v>
      </c>
      <c r="Z45" s="776" t="s">
        <v>22</v>
      </c>
      <c r="AA45" s="207" t="s">
        <v>21</v>
      </c>
      <c r="AB45" s="207" t="s">
        <v>21</v>
      </c>
      <c r="AC45" s="776" t="s">
        <v>21</v>
      </c>
      <c r="AD45" s="208" t="s">
        <v>21</v>
      </c>
      <c r="AE45" s="271" t="s">
        <v>21</v>
      </c>
      <c r="AF45" s="736" t="s">
        <v>21</v>
      </c>
      <c r="AG45" s="221"/>
      <c r="AH45" s="330" t="s">
        <v>181</v>
      </c>
      <c r="AI45" s="199"/>
      <c r="AJ45" s="408" t="s">
        <v>247</v>
      </c>
      <c r="AK45" s="492" t="s">
        <v>238</v>
      </c>
      <c r="AL45" s="482" t="s">
        <v>22</v>
      </c>
    </row>
    <row r="46" spans="1:38" s="199" customFormat="1" ht="15.75" customHeight="1">
      <c r="A46" s="599"/>
      <c r="B46" s="639"/>
      <c r="C46" s="623"/>
      <c r="D46" s="640"/>
      <c r="E46" s="639"/>
      <c r="F46" s="639"/>
      <c r="G46" s="639"/>
      <c r="H46" s="623"/>
      <c r="I46" s="256"/>
      <c r="J46" s="639"/>
      <c r="K46" s="256"/>
      <c r="L46" s="639"/>
      <c r="M46" s="256"/>
      <c r="N46" s="623"/>
      <c r="O46" s="256"/>
      <c r="P46" s="256"/>
      <c r="Q46" s="256"/>
      <c r="R46" s="639"/>
      <c r="S46" s="405"/>
      <c r="T46" s="405"/>
      <c r="U46" s="639"/>
      <c r="V46" s="623"/>
      <c r="W46" s="623"/>
      <c r="X46" s="623"/>
      <c r="Y46" s="623"/>
      <c r="Z46" s="623"/>
      <c r="AA46" s="623"/>
      <c r="AB46" s="623"/>
      <c r="AC46" s="623"/>
      <c r="AD46" s="623"/>
      <c r="AE46" s="623"/>
      <c r="AF46" s="623"/>
      <c r="AG46" s="255"/>
      <c r="AH46" s="330"/>
      <c r="AJ46" s="470"/>
      <c r="AK46" s="470"/>
      <c r="AL46" s="248"/>
    </row>
    <row r="47" spans="1:38" s="199" customFormat="1" ht="15.75" customHeight="1">
      <c r="A47" s="602" t="s">
        <v>822</v>
      </c>
      <c r="B47" s="639"/>
      <c r="C47" s="623"/>
      <c r="D47" s="640"/>
      <c r="E47" s="639"/>
      <c r="F47" s="639"/>
      <c r="G47" s="639"/>
      <c r="H47" s="623"/>
      <c r="I47" s="256"/>
      <c r="J47" s="639"/>
      <c r="K47" s="256"/>
      <c r="L47" s="639"/>
      <c r="M47" s="256"/>
      <c r="N47" s="623"/>
      <c r="O47" s="256"/>
      <c r="P47" s="256"/>
      <c r="Q47" s="256"/>
      <c r="R47" s="639"/>
      <c r="S47" s="405"/>
      <c r="T47" s="405"/>
      <c r="U47" s="639"/>
      <c r="V47" s="623"/>
      <c r="W47" s="623"/>
      <c r="X47" s="623"/>
      <c r="Y47" s="623"/>
      <c r="Z47" s="623"/>
      <c r="AA47" s="623"/>
      <c r="AB47" s="623"/>
      <c r="AC47" s="623"/>
      <c r="AD47" s="623"/>
      <c r="AE47" s="623"/>
      <c r="AF47" s="623"/>
      <c r="AG47" s="255"/>
      <c r="AH47" s="330"/>
      <c r="AJ47" s="470"/>
      <c r="AK47" s="470"/>
      <c r="AL47" s="248"/>
    </row>
    <row r="48" spans="1:38" s="199" customFormat="1" ht="15.75" customHeight="1">
      <c r="A48" s="599"/>
      <c r="B48" s="639"/>
      <c r="C48" s="623"/>
      <c r="D48" s="640"/>
      <c r="E48" s="639"/>
      <c r="F48" s="639"/>
      <c r="G48" s="639"/>
      <c r="H48" s="623"/>
      <c r="I48" s="256"/>
      <c r="J48" s="639"/>
      <c r="K48" s="256"/>
      <c r="L48" s="639"/>
      <c r="M48" s="256"/>
      <c r="N48" s="623"/>
      <c r="O48" s="256"/>
      <c r="P48" s="256"/>
      <c r="Q48" s="256"/>
      <c r="R48" s="639"/>
      <c r="S48" s="405"/>
      <c r="T48" s="405"/>
      <c r="U48" s="639"/>
      <c r="V48" s="623"/>
      <c r="W48" s="623"/>
      <c r="X48" s="623"/>
      <c r="Y48" s="623"/>
      <c r="Z48" s="623"/>
      <c r="AA48" s="623"/>
      <c r="AB48" s="623"/>
      <c r="AC48" s="623"/>
      <c r="AD48" s="623"/>
      <c r="AE48" s="623"/>
      <c r="AF48" s="623"/>
      <c r="AG48" s="255"/>
      <c r="AH48" s="330"/>
      <c r="AJ48" s="470"/>
      <c r="AK48" s="470"/>
      <c r="AL48" s="248"/>
    </row>
    <row r="49" spans="1:38" s="199" customFormat="1" ht="15.75" customHeight="1">
      <c r="A49" s="602" t="s">
        <v>823</v>
      </c>
      <c r="B49" s="639"/>
      <c r="C49" s="623"/>
      <c r="D49" s="640"/>
      <c r="E49" s="639"/>
      <c r="F49" s="639"/>
      <c r="G49" s="639"/>
      <c r="H49" s="623"/>
      <c r="I49" s="256"/>
      <c r="J49" s="639"/>
      <c r="K49" s="256"/>
      <c r="L49" s="639"/>
      <c r="M49" s="256"/>
      <c r="N49" s="623"/>
      <c r="O49" s="256"/>
      <c r="P49" s="256"/>
      <c r="Q49" s="256"/>
      <c r="R49" s="639"/>
      <c r="S49" s="405"/>
      <c r="T49" s="405"/>
      <c r="U49" s="639"/>
      <c r="V49" s="623"/>
      <c r="W49" s="623"/>
      <c r="X49" s="623"/>
      <c r="Y49" s="623"/>
      <c r="Z49" s="623"/>
      <c r="AA49" s="623"/>
      <c r="AB49" s="623"/>
      <c r="AC49" s="623"/>
      <c r="AD49" s="623"/>
      <c r="AE49" s="623"/>
      <c r="AF49" s="623"/>
      <c r="AG49" s="255"/>
      <c r="AH49" s="330"/>
      <c r="AJ49" s="470"/>
      <c r="AK49" s="470"/>
      <c r="AL49" s="248"/>
    </row>
    <row r="50" spans="1:38" ht="15.75" customHeight="1">
      <c r="A50" s="83"/>
      <c r="B50" s="84"/>
      <c r="C50" s="85" t="s">
        <v>944</v>
      </c>
      <c r="D50" s="99" t="s">
        <v>92</v>
      </c>
      <c r="E50" s="87" t="s">
        <v>752</v>
      </c>
      <c r="F50" s="84">
        <v>38.056967</v>
      </c>
      <c r="G50" s="84">
        <v>23.834986000000001</v>
      </c>
      <c r="H50" s="89" t="s">
        <v>22</v>
      </c>
      <c r="I50" s="91">
        <v>0</v>
      </c>
      <c r="J50" s="90"/>
      <c r="K50" s="91">
        <v>0</v>
      </c>
      <c r="L50" s="84"/>
      <c r="M50" s="91">
        <v>300</v>
      </c>
      <c r="N50" s="95" t="s">
        <v>21</v>
      </c>
      <c r="O50" s="91">
        <v>0</v>
      </c>
      <c r="P50" s="201" t="s">
        <v>21</v>
      </c>
      <c r="Q50" s="91">
        <v>0</v>
      </c>
      <c r="R50" s="91"/>
      <c r="S50" s="91">
        <v>1</v>
      </c>
      <c r="T50" s="91">
        <v>1</v>
      </c>
      <c r="U50" s="84"/>
      <c r="V50" s="95" t="s">
        <v>21</v>
      </c>
      <c r="W50" s="95" t="s">
        <v>22</v>
      </c>
      <c r="X50" s="95" t="s">
        <v>22</v>
      </c>
      <c r="Y50" s="95" t="s">
        <v>22</v>
      </c>
      <c r="Z50" s="776" t="s">
        <v>22</v>
      </c>
      <c r="AA50" s="207" t="s">
        <v>21</v>
      </c>
      <c r="AB50" s="207" t="s">
        <v>21</v>
      </c>
      <c r="AC50" s="776" t="s">
        <v>21</v>
      </c>
      <c r="AD50" s="91" t="s">
        <v>22</v>
      </c>
      <c r="AE50" s="97" t="s">
        <v>21</v>
      </c>
      <c r="AF50" s="737" t="s">
        <v>22</v>
      </c>
      <c r="AG50" s="221"/>
      <c r="AH50" s="333" t="s">
        <v>181</v>
      </c>
      <c r="AI50" s="198"/>
      <c r="AJ50" s="407"/>
      <c r="AK50" s="407"/>
      <c r="AL50" s="236" t="s">
        <v>21</v>
      </c>
    </row>
    <row r="51" spans="1:38" ht="15.75" customHeight="1">
      <c r="A51" s="83"/>
      <c r="B51" s="96"/>
      <c r="C51" s="85" t="s">
        <v>945</v>
      </c>
      <c r="D51" s="507" t="s">
        <v>65</v>
      </c>
      <c r="E51" s="87" t="s">
        <v>752</v>
      </c>
      <c r="F51" s="84">
        <v>38.057172999999999</v>
      </c>
      <c r="G51" s="84">
        <v>23.835052999999998</v>
      </c>
      <c r="H51" s="89" t="s">
        <v>22</v>
      </c>
      <c r="I51" s="91">
        <v>0</v>
      </c>
      <c r="J51" s="90"/>
      <c r="K51" s="91">
        <v>0</v>
      </c>
      <c r="L51" s="84"/>
      <c r="M51" s="91">
        <v>125</v>
      </c>
      <c r="N51" s="95" t="s">
        <v>21</v>
      </c>
      <c r="O51" s="91">
        <v>0</v>
      </c>
      <c r="P51" s="201" t="s">
        <v>21</v>
      </c>
      <c r="Q51" s="91">
        <v>0</v>
      </c>
      <c r="R51" s="91"/>
      <c r="S51" s="91">
        <v>1</v>
      </c>
      <c r="T51" s="91">
        <v>1</v>
      </c>
      <c r="U51" s="84"/>
      <c r="V51" s="95" t="s">
        <v>21</v>
      </c>
      <c r="W51" s="95" t="s">
        <v>21</v>
      </c>
      <c r="X51" s="95" t="s">
        <v>22</v>
      </c>
      <c r="Y51" s="95" t="s">
        <v>22</v>
      </c>
      <c r="Z51" s="776" t="s">
        <v>22</v>
      </c>
      <c r="AA51" s="207" t="s">
        <v>21</v>
      </c>
      <c r="AB51" s="207" t="s">
        <v>21</v>
      </c>
      <c r="AC51" s="776" t="s">
        <v>21</v>
      </c>
      <c r="AD51" s="95" t="s">
        <v>21</v>
      </c>
      <c r="AE51" s="97" t="s">
        <v>21</v>
      </c>
      <c r="AF51" s="736" t="s">
        <v>21</v>
      </c>
      <c r="AG51" s="221"/>
      <c r="AH51" s="333" t="s">
        <v>181</v>
      </c>
      <c r="AI51" s="198"/>
      <c r="AJ51" s="407"/>
      <c r="AK51" s="407"/>
      <c r="AL51" s="236" t="s">
        <v>21</v>
      </c>
    </row>
    <row r="52" spans="1:38" ht="15.75" customHeight="1">
      <c r="A52" s="83"/>
      <c r="B52" s="84"/>
      <c r="C52" s="95" t="s">
        <v>946</v>
      </c>
      <c r="D52" s="508" t="s">
        <v>94</v>
      </c>
      <c r="E52" s="87" t="s">
        <v>752</v>
      </c>
      <c r="F52" s="96">
        <v>38.057577000000002</v>
      </c>
      <c r="G52" s="96">
        <v>23.835190000000001</v>
      </c>
      <c r="H52" s="91" t="s">
        <v>22</v>
      </c>
      <c r="I52" s="91">
        <v>0</v>
      </c>
      <c r="J52" s="84"/>
      <c r="K52" s="91">
        <v>0</v>
      </c>
      <c r="L52" s="84"/>
      <c r="M52" s="91">
        <v>125</v>
      </c>
      <c r="N52" s="95" t="s">
        <v>21</v>
      </c>
      <c r="O52" s="91">
        <v>0</v>
      </c>
      <c r="P52" s="201" t="s">
        <v>21</v>
      </c>
      <c r="Q52" s="91">
        <v>0</v>
      </c>
      <c r="R52" s="91"/>
      <c r="S52" s="91">
        <v>1</v>
      </c>
      <c r="T52" s="91">
        <v>1</v>
      </c>
      <c r="U52" s="84"/>
      <c r="V52" s="95" t="s">
        <v>21</v>
      </c>
      <c r="W52" s="95" t="s">
        <v>21</v>
      </c>
      <c r="X52" s="95" t="s">
        <v>22</v>
      </c>
      <c r="Y52" s="95" t="s">
        <v>22</v>
      </c>
      <c r="Z52" s="776" t="s">
        <v>22</v>
      </c>
      <c r="AA52" s="207" t="s">
        <v>21</v>
      </c>
      <c r="AB52" s="207" t="s">
        <v>21</v>
      </c>
      <c r="AC52" s="776" t="s">
        <v>21</v>
      </c>
      <c r="AD52" s="95" t="s">
        <v>21</v>
      </c>
      <c r="AE52" s="97" t="s">
        <v>21</v>
      </c>
      <c r="AF52" s="736" t="s">
        <v>21</v>
      </c>
      <c r="AG52" s="221"/>
      <c r="AH52" s="333" t="s">
        <v>181</v>
      </c>
      <c r="AI52" s="198"/>
      <c r="AJ52" s="407"/>
      <c r="AK52" s="407"/>
      <c r="AL52" s="236" t="s">
        <v>21</v>
      </c>
    </row>
    <row r="53" spans="1:38" ht="15.75" customHeight="1">
      <c r="A53" s="83"/>
      <c r="B53" s="84"/>
      <c r="C53" s="95" t="s">
        <v>947</v>
      </c>
      <c r="D53" s="99" t="s">
        <v>95</v>
      </c>
      <c r="E53" s="87" t="s">
        <v>752</v>
      </c>
      <c r="F53" s="84">
        <v>38.057657969342202</v>
      </c>
      <c r="G53" s="84">
        <v>23.8352402949861</v>
      </c>
      <c r="H53" s="91" t="s">
        <v>22</v>
      </c>
      <c r="I53" s="91">
        <v>0</v>
      </c>
      <c r="J53" s="84"/>
      <c r="K53" s="91">
        <v>0</v>
      </c>
      <c r="L53" s="84"/>
      <c r="M53" s="91">
        <v>125</v>
      </c>
      <c r="N53" s="95" t="s">
        <v>21</v>
      </c>
      <c r="O53" s="91">
        <v>0</v>
      </c>
      <c r="P53" s="201" t="s">
        <v>21</v>
      </c>
      <c r="Q53" s="91">
        <v>0</v>
      </c>
      <c r="R53" s="91"/>
      <c r="S53" s="91">
        <v>0</v>
      </c>
      <c r="T53" s="91">
        <v>0</v>
      </c>
      <c r="U53" s="91"/>
      <c r="V53" s="95" t="s">
        <v>21</v>
      </c>
      <c r="W53" s="95" t="s">
        <v>21</v>
      </c>
      <c r="X53" s="95" t="s">
        <v>22</v>
      </c>
      <c r="Y53" s="95" t="s">
        <v>22</v>
      </c>
      <c r="Z53" s="776" t="s">
        <v>22</v>
      </c>
      <c r="AA53" s="207" t="s">
        <v>21</v>
      </c>
      <c r="AB53" s="207" t="s">
        <v>21</v>
      </c>
      <c r="AC53" s="776" t="s">
        <v>21</v>
      </c>
      <c r="AD53" s="91" t="s">
        <v>22</v>
      </c>
      <c r="AE53" s="97" t="s">
        <v>21</v>
      </c>
      <c r="AF53" s="737" t="s">
        <v>22</v>
      </c>
      <c r="AG53" s="221"/>
      <c r="AH53" s="333" t="s">
        <v>181</v>
      </c>
      <c r="AI53" s="198"/>
      <c r="AJ53" s="407"/>
      <c r="AK53" s="407"/>
      <c r="AL53" s="236" t="s">
        <v>21</v>
      </c>
    </row>
    <row r="54" spans="1:38" ht="15.75" customHeight="1">
      <c r="A54" s="83"/>
      <c r="B54" s="84"/>
      <c r="C54" s="95" t="s">
        <v>948</v>
      </c>
      <c r="D54" s="99" t="s">
        <v>95</v>
      </c>
      <c r="E54" s="87" t="s">
        <v>752</v>
      </c>
      <c r="F54" s="84">
        <v>38.057721000000001</v>
      </c>
      <c r="G54" s="84">
        <v>23.835246000000001</v>
      </c>
      <c r="H54" s="91" t="s">
        <v>22</v>
      </c>
      <c r="I54" s="91">
        <v>0</v>
      </c>
      <c r="J54" s="84"/>
      <c r="K54" s="91">
        <v>0</v>
      </c>
      <c r="L54" s="84"/>
      <c r="M54" s="91">
        <v>260</v>
      </c>
      <c r="N54" s="95" t="s">
        <v>21</v>
      </c>
      <c r="O54" s="91">
        <v>0</v>
      </c>
      <c r="P54" s="201" t="s">
        <v>21</v>
      </c>
      <c r="Q54" s="91">
        <v>0</v>
      </c>
      <c r="R54" s="91"/>
      <c r="S54" s="91">
        <v>0</v>
      </c>
      <c r="T54" s="91">
        <v>0</v>
      </c>
      <c r="U54" s="91"/>
      <c r="V54" s="95" t="s">
        <v>21</v>
      </c>
      <c r="W54" s="95" t="s">
        <v>21</v>
      </c>
      <c r="X54" s="95" t="s">
        <v>22</v>
      </c>
      <c r="Y54" s="219" t="s">
        <v>21</v>
      </c>
      <c r="Z54" s="776" t="s">
        <v>22</v>
      </c>
      <c r="AA54" s="207" t="s">
        <v>21</v>
      </c>
      <c r="AB54" s="207" t="s">
        <v>21</v>
      </c>
      <c r="AC54" s="776" t="s">
        <v>21</v>
      </c>
      <c r="AD54" s="91" t="s">
        <v>22</v>
      </c>
      <c r="AE54" s="97" t="s">
        <v>21</v>
      </c>
      <c r="AF54" s="737" t="s">
        <v>22</v>
      </c>
      <c r="AG54" s="221"/>
      <c r="AH54" s="333" t="s">
        <v>181</v>
      </c>
      <c r="AI54" s="198"/>
      <c r="AJ54" s="407"/>
      <c r="AK54" s="407"/>
      <c r="AL54" s="236" t="s">
        <v>21</v>
      </c>
    </row>
    <row r="55" spans="1:38" ht="15.75" customHeight="1">
      <c r="A55" s="83"/>
      <c r="B55" s="84"/>
      <c r="C55" s="400" t="s">
        <v>949</v>
      </c>
      <c r="D55" s="99" t="s">
        <v>89</v>
      </c>
      <c r="E55" s="87" t="s">
        <v>752</v>
      </c>
      <c r="F55" s="84">
        <v>38.057757000000002</v>
      </c>
      <c r="G55" s="84">
        <v>23.835265</v>
      </c>
      <c r="H55" s="91" t="s">
        <v>22</v>
      </c>
      <c r="I55" s="91">
        <v>0</v>
      </c>
      <c r="J55" s="84"/>
      <c r="K55" s="91">
        <v>0</v>
      </c>
      <c r="L55" s="84"/>
      <c r="M55" s="95">
        <v>100</v>
      </c>
      <c r="N55" s="95" t="s">
        <v>21</v>
      </c>
      <c r="O55" s="91">
        <v>0</v>
      </c>
      <c r="P55" s="201" t="s">
        <v>21</v>
      </c>
      <c r="Q55" s="91">
        <v>0</v>
      </c>
      <c r="R55" s="91"/>
      <c r="S55" s="91">
        <v>0</v>
      </c>
      <c r="T55" s="91">
        <v>0</v>
      </c>
      <c r="U55" s="91"/>
      <c r="V55" s="95" t="s">
        <v>21</v>
      </c>
      <c r="W55" s="95" t="s">
        <v>21</v>
      </c>
      <c r="X55" s="95" t="s">
        <v>22</v>
      </c>
      <c r="Y55" s="95" t="s">
        <v>22</v>
      </c>
      <c r="Z55" s="776" t="s">
        <v>22</v>
      </c>
      <c r="AA55" s="207" t="s">
        <v>21</v>
      </c>
      <c r="AB55" s="207" t="s">
        <v>21</v>
      </c>
      <c r="AC55" s="776" t="s">
        <v>21</v>
      </c>
      <c r="AD55" s="95" t="s">
        <v>21</v>
      </c>
      <c r="AE55" s="97" t="s">
        <v>21</v>
      </c>
      <c r="AF55" s="736" t="s">
        <v>21</v>
      </c>
      <c r="AG55" s="221"/>
      <c r="AH55" s="333" t="s">
        <v>181</v>
      </c>
      <c r="AI55" s="198"/>
      <c r="AJ55" s="408" t="s">
        <v>248</v>
      </c>
      <c r="AK55" s="492" t="s">
        <v>238</v>
      </c>
      <c r="AL55" s="482" t="s">
        <v>22</v>
      </c>
    </row>
    <row r="56" spans="1:38" ht="15.75" customHeight="1">
      <c r="A56" s="83"/>
      <c r="B56" s="84"/>
      <c r="C56" s="95" t="s">
        <v>950</v>
      </c>
      <c r="D56" s="99" t="s">
        <v>95</v>
      </c>
      <c r="E56" s="87" t="s">
        <v>752</v>
      </c>
      <c r="F56" s="84">
        <v>38.057830000000003</v>
      </c>
      <c r="G56" s="84">
        <v>23.835287999999998</v>
      </c>
      <c r="H56" s="91" t="s">
        <v>22</v>
      </c>
      <c r="I56" s="91">
        <v>0</v>
      </c>
      <c r="J56" s="84"/>
      <c r="K56" s="91">
        <v>0</v>
      </c>
      <c r="L56" s="84"/>
      <c r="M56" s="91">
        <v>125</v>
      </c>
      <c r="N56" s="95" t="s">
        <v>21</v>
      </c>
      <c r="O56" s="91">
        <v>0</v>
      </c>
      <c r="P56" s="207" t="s">
        <v>22</v>
      </c>
      <c r="Q56" s="91">
        <v>2</v>
      </c>
      <c r="R56" s="91"/>
      <c r="S56" s="91">
        <v>0</v>
      </c>
      <c r="T56" s="91">
        <v>0</v>
      </c>
      <c r="U56" s="91"/>
      <c r="V56" s="95" t="s">
        <v>21</v>
      </c>
      <c r="W56" s="95" t="s">
        <v>21</v>
      </c>
      <c r="X56" s="95" t="s">
        <v>22</v>
      </c>
      <c r="Y56" s="95" t="s">
        <v>22</v>
      </c>
      <c r="Z56" s="776" t="s">
        <v>22</v>
      </c>
      <c r="AA56" s="207" t="s">
        <v>21</v>
      </c>
      <c r="AB56" s="207" t="s">
        <v>21</v>
      </c>
      <c r="AC56" s="776" t="s">
        <v>21</v>
      </c>
      <c r="AD56" s="95" t="s">
        <v>21</v>
      </c>
      <c r="AE56" s="97" t="s">
        <v>21</v>
      </c>
      <c r="AF56" s="736" t="s">
        <v>21</v>
      </c>
      <c r="AG56" s="221"/>
      <c r="AH56" s="333" t="s">
        <v>181</v>
      </c>
      <c r="AI56" s="198"/>
      <c r="AJ56" s="407"/>
      <c r="AK56" s="407"/>
      <c r="AL56" s="236" t="s">
        <v>21</v>
      </c>
    </row>
    <row r="57" spans="1:38" ht="15.75" customHeight="1">
      <c r="A57" s="83"/>
      <c r="B57" s="84"/>
      <c r="C57" s="95" t="s">
        <v>951</v>
      </c>
      <c r="D57" s="507" t="s">
        <v>85</v>
      </c>
      <c r="E57" s="87" t="s">
        <v>752</v>
      </c>
      <c r="F57" s="84">
        <v>38.058160817996999</v>
      </c>
      <c r="G57" s="84">
        <v>23.835391263636701</v>
      </c>
      <c r="H57" s="91" t="s">
        <v>22</v>
      </c>
      <c r="I57" s="91">
        <v>0</v>
      </c>
      <c r="J57" s="84"/>
      <c r="K57" s="91">
        <v>0</v>
      </c>
      <c r="L57" s="84"/>
      <c r="M57" s="91">
        <v>250</v>
      </c>
      <c r="N57" s="95" t="s">
        <v>21</v>
      </c>
      <c r="O57" s="91">
        <v>0</v>
      </c>
      <c r="P57" s="207" t="s">
        <v>22</v>
      </c>
      <c r="Q57" s="91">
        <v>2</v>
      </c>
      <c r="R57" s="91"/>
      <c r="S57" s="91">
        <v>0</v>
      </c>
      <c r="T57" s="91">
        <v>0</v>
      </c>
      <c r="U57" s="91"/>
      <c r="V57" s="95" t="s">
        <v>21</v>
      </c>
      <c r="W57" s="95" t="s">
        <v>22</v>
      </c>
      <c r="X57" s="219" t="s">
        <v>21</v>
      </c>
      <c r="Y57" s="219" t="s">
        <v>21</v>
      </c>
      <c r="Z57" s="772" t="s">
        <v>21</v>
      </c>
      <c r="AA57" s="207" t="s">
        <v>21</v>
      </c>
      <c r="AB57" s="207" t="s">
        <v>21</v>
      </c>
      <c r="AC57" s="776" t="s">
        <v>21</v>
      </c>
      <c r="AD57" s="95" t="s">
        <v>21</v>
      </c>
      <c r="AE57" s="97" t="s">
        <v>21</v>
      </c>
      <c r="AF57" s="736" t="s">
        <v>21</v>
      </c>
      <c r="AG57" s="221"/>
      <c r="AH57" s="333" t="s">
        <v>181</v>
      </c>
      <c r="AI57" s="198"/>
      <c r="AJ57" s="407"/>
      <c r="AK57" s="407"/>
      <c r="AL57" s="236" t="s">
        <v>21</v>
      </c>
    </row>
    <row r="58" spans="1:38" ht="15.75" customHeight="1">
      <c r="A58" s="100"/>
      <c r="B58" s="101"/>
      <c r="C58" s="118" t="s">
        <v>952</v>
      </c>
      <c r="D58" s="509" t="s">
        <v>65</v>
      </c>
      <c r="E58" s="109" t="s">
        <v>753</v>
      </c>
      <c r="F58" s="101">
        <v>38.0569980208831</v>
      </c>
      <c r="G58" s="101">
        <v>23.835109636098402</v>
      </c>
      <c r="H58" s="104" t="s">
        <v>22</v>
      </c>
      <c r="I58" s="107">
        <v>0</v>
      </c>
      <c r="J58" s="105"/>
      <c r="K58" s="107">
        <v>0</v>
      </c>
      <c r="L58" s="101"/>
      <c r="M58" s="107">
        <v>180</v>
      </c>
      <c r="N58" s="115" t="s">
        <v>21</v>
      </c>
      <c r="O58" s="107">
        <v>0</v>
      </c>
      <c r="P58" s="201" t="s">
        <v>21</v>
      </c>
      <c r="Q58" s="107">
        <v>0</v>
      </c>
      <c r="R58" s="107"/>
      <c r="S58" s="107">
        <v>1</v>
      </c>
      <c r="T58" s="107">
        <v>1</v>
      </c>
      <c r="U58" s="107"/>
      <c r="V58" s="115" t="s">
        <v>21</v>
      </c>
      <c r="W58" s="115" t="s">
        <v>21</v>
      </c>
      <c r="X58" s="219" t="s">
        <v>21</v>
      </c>
      <c r="Y58" s="219" t="s">
        <v>21</v>
      </c>
      <c r="Z58" s="772" t="s">
        <v>21</v>
      </c>
      <c r="AA58" s="115" t="s">
        <v>22</v>
      </c>
      <c r="AB58" s="115" t="s">
        <v>21</v>
      </c>
      <c r="AC58" s="774" t="s">
        <v>22</v>
      </c>
      <c r="AD58" s="115" t="s">
        <v>21</v>
      </c>
      <c r="AE58" s="117" t="s">
        <v>21</v>
      </c>
      <c r="AF58" s="736" t="s">
        <v>21</v>
      </c>
      <c r="AG58" s="221"/>
      <c r="AH58" s="333" t="s">
        <v>181</v>
      </c>
      <c r="AI58" s="198"/>
      <c r="AJ58" s="407"/>
      <c r="AK58" s="407"/>
      <c r="AL58" s="236" t="s">
        <v>21</v>
      </c>
    </row>
    <row r="59" spans="1:38" ht="15.75" customHeight="1">
      <c r="A59" s="100"/>
      <c r="B59" s="101"/>
      <c r="C59" s="118" t="s">
        <v>953</v>
      </c>
      <c r="D59" s="509" t="s">
        <v>96</v>
      </c>
      <c r="E59" s="109" t="s">
        <v>753</v>
      </c>
      <c r="F59" s="101">
        <v>38.0570746730575</v>
      </c>
      <c r="G59" s="101">
        <v>23.8351351563485</v>
      </c>
      <c r="H59" s="104" t="s">
        <v>22</v>
      </c>
      <c r="I59" s="107">
        <v>0</v>
      </c>
      <c r="J59" s="105"/>
      <c r="K59" s="107">
        <v>0</v>
      </c>
      <c r="L59" s="101"/>
      <c r="M59" s="107">
        <v>180</v>
      </c>
      <c r="N59" s="115" t="s">
        <v>21</v>
      </c>
      <c r="O59" s="107">
        <v>0</v>
      </c>
      <c r="P59" s="201" t="s">
        <v>21</v>
      </c>
      <c r="Q59" s="107">
        <v>0</v>
      </c>
      <c r="R59" s="107"/>
      <c r="S59" s="107">
        <v>1</v>
      </c>
      <c r="T59" s="107">
        <v>1</v>
      </c>
      <c r="U59" s="107"/>
      <c r="V59" s="115" t="s">
        <v>21</v>
      </c>
      <c r="W59" s="115" t="s">
        <v>21</v>
      </c>
      <c r="X59" s="115" t="s">
        <v>22</v>
      </c>
      <c r="Y59" s="219" t="s">
        <v>21</v>
      </c>
      <c r="Z59" s="776" t="s">
        <v>22</v>
      </c>
      <c r="AA59" s="207" t="s">
        <v>21</v>
      </c>
      <c r="AB59" s="207" t="s">
        <v>21</v>
      </c>
      <c r="AC59" s="776" t="s">
        <v>21</v>
      </c>
      <c r="AD59" s="115" t="s">
        <v>21</v>
      </c>
      <c r="AE59" s="117" t="s">
        <v>21</v>
      </c>
      <c r="AF59" s="736" t="s">
        <v>21</v>
      </c>
      <c r="AG59" s="221"/>
      <c r="AH59" s="333" t="s">
        <v>181</v>
      </c>
      <c r="AI59" s="198"/>
      <c r="AJ59" s="407"/>
      <c r="AK59" s="407"/>
      <c r="AL59" s="236" t="s">
        <v>21</v>
      </c>
    </row>
    <row r="60" spans="1:38" ht="15.75" customHeight="1">
      <c r="A60" s="111"/>
      <c r="B60" s="112"/>
      <c r="C60" s="119" t="s">
        <v>954</v>
      </c>
      <c r="D60" s="510" t="s">
        <v>65</v>
      </c>
      <c r="E60" s="109" t="s">
        <v>753</v>
      </c>
      <c r="F60" s="112">
        <v>38.057382657566897</v>
      </c>
      <c r="G60" s="112">
        <v>23.835246477134401</v>
      </c>
      <c r="H60" s="104" t="s">
        <v>22</v>
      </c>
      <c r="I60" s="107">
        <v>0</v>
      </c>
      <c r="J60" s="114"/>
      <c r="K60" s="107">
        <v>0</v>
      </c>
      <c r="L60" s="112"/>
      <c r="M60" s="107">
        <v>180</v>
      </c>
      <c r="N60" s="115" t="s">
        <v>21</v>
      </c>
      <c r="O60" s="107">
        <v>0</v>
      </c>
      <c r="P60" s="201" t="s">
        <v>21</v>
      </c>
      <c r="Q60" s="107">
        <v>0</v>
      </c>
      <c r="R60" s="194"/>
      <c r="S60" s="107">
        <v>1</v>
      </c>
      <c r="T60" s="107">
        <v>1</v>
      </c>
      <c r="U60" s="194"/>
      <c r="V60" s="115" t="s">
        <v>21</v>
      </c>
      <c r="W60" s="115" t="s">
        <v>21</v>
      </c>
      <c r="X60" s="115" t="s">
        <v>22</v>
      </c>
      <c r="Y60" s="115" t="s">
        <v>22</v>
      </c>
      <c r="Z60" s="776" t="s">
        <v>22</v>
      </c>
      <c r="AA60" s="207" t="s">
        <v>21</v>
      </c>
      <c r="AB60" s="207" t="s">
        <v>21</v>
      </c>
      <c r="AC60" s="776" t="s">
        <v>21</v>
      </c>
      <c r="AD60" s="115" t="s">
        <v>21</v>
      </c>
      <c r="AE60" s="117" t="s">
        <v>21</v>
      </c>
      <c r="AF60" s="736" t="s">
        <v>21</v>
      </c>
      <c r="AG60" s="221"/>
      <c r="AH60" s="333" t="s">
        <v>181</v>
      </c>
      <c r="AI60" s="198"/>
      <c r="AJ60" s="407"/>
      <c r="AK60" s="407"/>
      <c r="AL60" s="236" t="s">
        <v>21</v>
      </c>
    </row>
    <row r="61" spans="1:38" ht="15.75" customHeight="1">
      <c r="A61" s="100"/>
      <c r="B61" s="101"/>
      <c r="C61" s="115" t="s">
        <v>955</v>
      </c>
      <c r="D61" s="510" t="s">
        <v>69</v>
      </c>
      <c r="E61" s="109" t="s">
        <v>753</v>
      </c>
      <c r="F61" s="101">
        <v>38.058153175990903</v>
      </c>
      <c r="G61" s="101">
        <v>23.835517445069801</v>
      </c>
      <c r="H61" s="104" t="s">
        <v>22</v>
      </c>
      <c r="I61" s="107">
        <v>0</v>
      </c>
      <c r="J61" s="101"/>
      <c r="K61" s="107">
        <v>0</v>
      </c>
      <c r="L61" s="101"/>
      <c r="M61" s="107">
        <v>180</v>
      </c>
      <c r="N61" s="115" t="s">
        <v>21</v>
      </c>
      <c r="O61" s="107">
        <v>0</v>
      </c>
      <c r="P61" s="201" t="s">
        <v>21</v>
      </c>
      <c r="Q61" s="107">
        <v>0</v>
      </c>
      <c r="R61" s="107"/>
      <c r="S61" s="107">
        <v>0</v>
      </c>
      <c r="T61" s="107">
        <v>0</v>
      </c>
      <c r="U61" s="107"/>
      <c r="V61" s="115" t="s">
        <v>21</v>
      </c>
      <c r="W61" s="115" t="s">
        <v>21</v>
      </c>
      <c r="X61" s="115" t="s">
        <v>22</v>
      </c>
      <c r="Y61" s="115" t="s">
        <v>22</v>
      </c>
      <c r="Z61" s="776" t="s">
        <v>22</v>
      </c>
      <c r="AA61" s="207" t="s">
        <v>21</v>
      </c>
      <c r="AB61" s="207" t="s">
        <v>21</v>
      </c>
      <c r="AC61" s="776" t="s">
        <v>21</v>
      </c>
      <c r="AD61" s="107" t="s">
        <v>22</v>
      </c>
      <c r="AE61" s="117" t="s">
        <v>21</v>
      </c>
      <c r="AF61" s="737" t="s">
        <v>22</v>
      </c>
      <c r="AG61" s="221"/>
      <c r="AH61" s="333" t="s">
        <v>181</v>
      </c>
      <c r="AI61" s="198"/>
      <c r="AJ61" s="407"/>
      <c r="AK61" s="407"/>
      <c r="AL61" s="236" t="s">
        <v>21</v>
      </c>
    </row>
    <row r="62" spans="1:38" s="199" customFormat="1" ht="15.75" customHeight="1">
      <c r="A62" s="599"/>
      <c r="B62" s="639"/>
      <c r="C62" s="623"/>
      <c r="D62" s="640"/>
      <c r="E62" s="639"/>
      <c r="F62" s="639"/>
      <c r="G62" s="639"/>
      <c r="H62" s="623"/>
      <c r="I62" s="256"/>
      <c r="J62" s="639"/>
      <c r="K62" s="256"/>
      <c r="L62" s="639"/>
      <c r="M62" s="256"/>
      <c r="N62" s="623"/>
      <c r="O62" s="256"/>
      <c r="P62" s="256"/>
      <c r="Q62" s="256"/>
      <c r="R62" s="639"/>
      <c r="S62" s="405"/>
      <c r="T62" s="405"/>
      <c r="U62" s="639"/>
      <c r="V62" s="623"/>
      <c r="W62" s="623"/>
      <c r="X62" s="623"/>
      <c r="Y62" s="623"/>
      <c r="Z62" s="623"/>
      <c r="AA62" s="623"/>
      <c r="AB62" s="623"/>
      <c r="AC62" s="623"/>
      <c r="AD62" s="623"/>
      <c r="AE62" s="623"/>
      <c r="AF62" s="623"/>
      <c r="AG62" s="255"/>
      <c r="AH62" s="330"/>
      <c r="AJ62" s="470"/>
      <c r="AK62" s="470"/>
      <c r="AL62" s="248"/>
    </row>
    <row r="63" spans="1:38" s="199" customFormat="1" ht="15.75" customHeight="1">
      <c r="A63" s="602" t="s">
        <v>824</v>
      </c>
      <c r="B63" s="639"/>
      <c r="C63" s="623"/>
      <c r="D63" s="640"/>
      <c r="E63" s="639"/>
      <c r="F63" s="639"/>
      <c r="G63" s="639"/>
      <c r="H63" s="623"/>
      <c r="I63" s="256"/>
      <c r="J63" s="639"/>
      <c r="K63" s="256"/>
      <c r="L63" s="639"/>
      <c r="M63" s="256"/>
      <c r="N63" s="623"/>
      <c r="O63" s="256"/>
      <c r="P63" s="256"/>
      <c r="Q63" s="256"/>
      <c r="R63" s="639"/>
      <c r="S63" s="405"/>
      <c r="T63" s="405"/>
      <c r="U63" s="639"/>
      <c r="V63" s="623"/>
      <c r="W63" s="623"/>
      <c r="X63" s="623"/>
      <c r="Y63" s="623"/>
      <c r="Z63" s="623"/>
      <c r="AA63" s="623"/>
      <c r="AB63" s="623"/>
      <c r="AC63" s="623"/>
      <c r="AD63" s="623"/>
      <c r="AE63" s="623"/>
      <c r="AF63" s="623"/>
      <c r="AG63" s="255"/>
      <c r="AH63" s="330"/>
      <c r="AJ63" s="470"/>
      <c r="AK63" s="470"/>
      <c r="AL63" s="248"/>
    </row>
    <row r="64" spans="1:38" s="199" customFormat="1" ht="15.75" customHeight="1">
      <c r="A64" s="599"/>
      <c r="B64" s="639"/>
      <c r="C64" s="623"/>
      <c r="D64" s="640"/>
      <c r="E64" s="639"/>
      <c r="F64" s="639"/>
      <c r="G64" s="639"/>
      <c r="H64" s="623"/>
      <c r="I64" s="256"/>
      <c r="J64" s="639"/>
      <c r="K64" s="256"/>
      <c r="L64" s="639"/>
      <c r="M64" s="256"/>
      <c r="N64" s="623"/>
      <c r="O64" s="256"/>
      <c r="P64" s="256"/>
      <c r="Q64" s="256"/>
      <c r="R64" s="639"/>
      <c r="S64" s="405"/>
      <c r="T64" s="405"/>
      <c r="U64" s="639"/>
      <c r="V64" s="623"/>
      <c r="W64" s="623"/>
      <c r="X64" s="623"/>
      <c r="Y64" s="623"/>
      <c r="Z64" s="623"/>
      <c r="AA64" s="623"/>
      <c r="AB64" s="623"/>
      <c r="AC64" s="623"/>
      <c r="AD64" s="623"/>
      <c r="AE64" s="623"/>
      <c r="AF64" s="623"/>
      <c r="AG64" s="255"/>
      <c r="AH64" s="330"/>
      <c r="AJ64" s="470"/>
      <c r="AK64" s="470"/>
      <c r="AL64" s="248"/>
    </row>
    <row r="65" spans="1:38" s="199" customFormat="1" ht="15.75" customHeight="1">
      <c r="A65" s="602" t="s">
        <v>825</v>
      </c>
      <c r="B65" s="639"/>
      <c r="C65" s="623"/>
      <c r="D65" s="640"/>
      <c r="E65" s="639"/>
      <c r="F65" s="639"/>
      <c r="G65" s="639"/>
      <c r="H65" s="623"/>
      <c r="I65" s="256"/>
      <c r="J65" s="639"/>
      <c r="K65" s="256"/>
      <c r="L65" s="639"/>
      <c r="M65" s="256"/>
      <c r="N65" s="623"/>
      <c r="O65" s="256"/>
      <c r="P65" s="256"/>
      <c r="Q65" s="256"/>
      <c r="R65" s="639"/>
      <c r="S65" s="405"/>
      <c r="T65" s="405"/>
      <c r="U65" s="639"/>
      <c r="V65" s="623"/>
      <c r="W65" s="623"/>
      <c r="X65" s="623"/>
      <c r="Y65" s="623"/>
      <c r="Z65" s="623"/>
      <c r="AA65" s="623"/>
      <c r="AB65" s="623"/>
      <c r="AC65" s="623"/>
      <c r="AD65" s="623"/>
      <c r="AE65" s="623"/>
      <c r="AF65" s="623"/>
      <c r="AG65" s="255"/>
      <c r="AH65" s="330"/>
      <c r="AJ65" s="470"/>
      <c r="AK65" s="470"/>
      <c r="AL65" s="248"/>
    </row>
    <row r="66" spans="1:38" ht="15.75" customHeight="1">
      <c r="A66" s="120"/>
      <c r="B66" s="121"/>
      <c r="C66" s="122" t="s">
        <v>956</v>
      </c>
      <c r="D66" s="133" t="s">
        <v>85</v>
      </c>
      <c r="E66" s="124" t="s">
        <v>752</v>
      </c>
      <c r="F66" s="121">
        <v>38.058787408582901</v>
      </c>
      <c r="G66" s="121">
        <v>23.836114197010801</v>
      </c>
      <c r="H66" s="126" t="s">
        <v>22</v>
      </c>
      <c r="I66" s="127">
        <v>0</v>
      </c>
      <c r="J66" s="297"/>
      <c r="K66" s="127">
        <v>0</v>
      </c>
      <c r="L66" s="121"/>
      <c r="M66" s="127">
        <v>400</v>
      </c>
      <c r="N66" s="130" t="s">
        <v>22</v>
      </c>
      <c r="O66" s="127">
        <v>1</v>
      </c>
      <c r="P66" s="201" t="s">
        <v>21</v>
      </c>
      <c r="Q66" s="127">
        <v>0</v>
      </c>
      <c r="R66" s="121"/>
      <c r="S66" s="127">
        <v>1</v>
      </c>
      <c r="T66" s="127">
        <v>1</v>
      </c>
      <c r="U66" s="121"/>
      <c r="V66" s="130" t="s">
        <v>21</v>
      </c>
      <c r="W66" s="130" t="s">
        <v>21</v>
      </c>
      <c r="X66" s="219" t="s">
        <v>21</v>
      </c>
      <c r="Y66" s="219" t="s">
        <v>21</v>
      </c>
      <c r="Z66" s="772" t="s">
        <v>21</v>
      </c>
      <c r="AA66" s="207" t="s">
        <v>21</v>
      </c>
      <c r="AB66" s="207" t="s">
        <v>21</v>
      </c>
      <c r="AC66" s="776" t="s">
        <v>21</v>
      </c>
      <c r="AD66" s="127" t="s">
        <v>22</v>
      </c>
      <c r="AE66" s="132" t="s">
        <v>21</v>
      </c>
      <c r="AF66" s="737" t="s">
        <v>22</v>
      </c>
      <c r="AG66" s="221"/>
      <c r="AH66" s="333" t="s">
        <v>181</v>
      </c>
      <c r="AI66" s="198"/>
      <c r="AJ66" s="407"/>
      <c r="AK66" s="407"/>
      <c r="AL66" s="236" t="s">
        <v>21</v>
      </c>
    </row>
    <row r="67" spans="1:38" ht="15.5" customHeight="1">
      <c r="A67" s="135"/>
      <c r="B67" s="263"/>
      <c r="C67" s="149" t="s">
        <v>957</v>
      </c>
      <c r="D67" s="511" t="s">
        <v>96</v>
      </c>
      <c r="E67" s="142" t="s">
        <v>753</v>
      </c>
      <c r="F67" s="136">
        <v>38.0586478747</v>
      </c>
      <c r="G67" s="136">
        <v>23.835970284030498</v>
      </c>
      <c r="H67" s="138" t="s">
        <v>22</v>
      </c>
      <c r="I67" s="140">
        <v>0</v>
      </c>
      <c r="J67" s="298"/>
      <c r="K67" s="140">
        <v>0</v>
      </c>
      <c r="L67" s="136"/>
      <c r="M67" s="140">
        <v>130</v>
      </c>
      <c r="N67" s="147" t="s">
        <v>21</v>
      </c>
      <c r="O67" s="140">
        <v>0</v>
      </c>
      <c r="P67" s="201" t="s">
        <v>21</v>
      </c>
      <c r="Q67" s="140">
        <v>0</v>
      </c>
      <c r="R67" s="136"/>
      <c r="S67" s="140">
        <v>1</v>
      </c>
      <c r="T67" s="140">
        <v>1</v>
      </c>
      <c r="U67" s="136"/>
      <c r="V67" s="147" t="s">
        <v>21</v>
      </c>
      <c r="W67" s="147" t="s">
        <v>21</v>
      </c>
      <c r="X67" s="219" t="s">
        <v>21</v>
      </c>
      <c r="Y67" s="219" t="s">
        <v>21</v>
      </c>
      <c r="Z67" s="772" t="s">
        <v>21</v>
      </c>
      <c r="AA67" s="207" t="s">
        <v>21</v>
      </c>
      <c r="AB67" s="207" t="s">
        <v>21</v>
      </c>
      <c r="AC67" s="776" t="s">
        <v>21</v>
      </c>
      <c r="AD67" s="140" t="s">
        <v>22</v>
      </c>
      <c r="AE67" s="273" t="s">
        <v>21</v>
      </c>
      <c r="AF67" s="737" t="s">
        <v>22</v>
      </c>
      <c r="AG67" s="479"/>
      <c r="AH67" s="333" t="s">
        <v>181</v>
      </c>
      <c r="AI67" s="198"/>
      <c r="AJ67" s="407"/>
      <c r="AK67" s="407"/>
      <c r="AL67" s="236" t="s">
        <v>21</v>
      </c>
    </row>
    <row r="68" spans="1:38" s="199" customFormat="1" ht="15.75" customHeight="1">
      <c r="A68" s="599"/>
      <c r="B68" s="639"/>
      <c r="C68" s="623"/>
      <c r="D68" s="640"/>
      <c r="E68" s="639"/>
      <c r="F68" s="639"/>
      <c r="G68" s="639"/>
      <c r="H68" s="623"/>
      <c r="I68" s="256"/>
      <c r="J68" s="639"/>
      <c r="K68" s="256"/>
      <c r="L68" s="639"/>
      <c r="M68" s="256"/>
      <c r="N68" s="623"/>
      <c r="O68" s="256"/>
      <c r="P68" s="256"/>
      <c r="Q68" s="256"/>
      <c r="R68" s="639"/>
      <c r="S68" s="405"/>
      <c r="T68" s="405"/>
      <c r="U68" s="639"/>
      <c r="V68" s="623"/>
      <c r="W68" s="623"/>
      <c r="X68" s="623"/>
      <c r="Y68" s="623"/>
      <c r="Z68" s="623"/>
      <c r="AA68" s="623"/>
      <c r="AB68" s="623"/>
      <c r="AC68" s="623"/>
      <c r="AD68" s="623"/>
      <c r="AE68" s="623"/>
      <c r="AF68" s="623"/>
      <c r="AG68" s="255"/>
      <c r="AH68" s="330"/>
      <c r="AJ68" s="470"/>
      <c r="AK68" s="470"/>
      <c r="AL68" s="248"/>
    </row>
    <row r="69" spans="1:38" s="199" customFormat="1" ht="15.75" customHeight="1">
      <c r="A69" s="602" t="s">
        <v>826</v>
      </c>
      <c r="B69" s="639"/>
      <c r="C69" s="623"/>
      <c r="D69" s="640"/>
      <c r="E69" s="639"/>
      <c r="F69" s="639"/>
      <c r="G69" s="639"/>
      <c r="H69" s="623"/>
      <c r="I69" s="256"/>
      <c r="J69" s="639"/>
      <c r="K69" s="256"/>
      <c r="L69" s="639"/>
      <c r="M69" s="256"/>
      <c r="N69" s="623"/>
      <c r="O69" s="256"/>
      <c r="P69" s="256"/>
      <c r="Q69" s="256"/>
      <c r="R69" s="639"/>
      <c r="S69" s="405"/>
      <c r="T69" s="405"/>
      <c r="U69" s="639"/>
      <c r="V69" s="623"/>
      <c r="W69" s="623"/>
      <c r="X69" s="623"/>
      <c r="Y69" s="623"/>
      <c r="Z69" s="623"/>
      <c r="AA69" s="623"/>
      <c r="AB69" s="623"/>
      <c r="AC69" s="623"/>
      <c r="AD69" s="623"/>
      <c r="AE69" s="623"/>
      <c r="AF69" s="623"/>
      <c r="AG69" s="255"/>
      <c r="AH69" s="330"/>
      <c r="AJ69" s="470"/>
      <c r="AK69" s="470"/>
      <c r="AL69" s="248"/>
    </row>
    <row r="70" spans="1:38" ht="15.75" customHeight="1">
      <c r="A70" s="135"/>
      <c r="B70" s="136"/>
      <c r="C70" s="147" t="s">
        <v>958</v>
      </c>
      <c r="D70" s="512" t="s">
        <v>65</v>
      </c>
      <c r="E70" s="146" t="s">
        <v>753</v>
      </c>
      <c r="F70" s="136">
        <v>38.058826000000003</v>
      </c>
      <c r="G70" s="136">
        <v>23.837076</v>
      </c>
      <c r="H70" s="138" t="s">
        <v>22</v>
      </c>
      <c r="I70" s="140">
        <v>0</v>
      </c>
      <c r="J70" s="298"/>
      <c r="K70" s="140">
        <v>0</v>
      </c>
      <c r="L70" s="136"/>
      <c r="M70" s="140">
        <v>140</v>
      </c>
      <c r="N70" s="147" t="s">
        <v>21</v>
      </c>
      <c r="O70" s="140">
        <v>0</v>
      </c>
      <c r="P70" s="201" t="s">
        <v>21</v>
      </c>
      <c r="Q70" s="260">
        <v>0</v>
      </c>
      <c r="R70" s="136"/>
      <c r="S70" s="140">
        <v>1</v>
      </c>
      <c r="T70" s="140">
        <v>1</v>
      </c>
      <c r="U70" s="136"/>
      <c r="V70" s="147" t="s">
        <v>21</v>
      </c>
      <c r="W70" s="147" t="s">
        <v>21</v>
      </c>
      <c r="X70" s="219" t="s">
        <v>21</v>
      </c>
      <c r="Y70" s="219" t="s">
        <v>21</v>
      </c>
      <c r="Z70" s="772" t="s">
        <v>21</v>
      </c>
      <c r="AA70" s="207" t="s">
        <v>21</v>
      </c>
      <c r="AB70" s="207" t="s">
        <v>21</v>
      </c>
      <c r="AC70" s="776" t="s">
        <v>21</v>
      </c>
      <c r="AD70" s="140" t="s">
        <v>22</v>
      </c>
      <c r="AE70" s="273" t="s">
        <v>21</v>
      </c>
      <c r="AF70" s="737" t="s">
        <v>22</v>
      </c>
      <c r="AG70" s="479"/>
      <c r="AH70" s="333" t="s">
        <v>181</v>
      </c>
      <c r="AI70" s="198"/>
      <c r="AJ70" s="407"/>
      <c r="AK70" s="407"/>
      <c r="AL70" s="236" t="s">
        <v>21</v>
      </c>
    </row>
    <row r="71" spans="1:38" s="199" customFormat="1" ht="15.75" customHeight="1">
      <c r="A71" s="599"/>
      <c r="B71" s="639"/>
      <c r="C71" s="623"/>
      <c r="D71" s="640"/>
      <c r="E71" s="639"/>
      <c r="F71" s="639"/>
      <c r="G71" s="639"/>
      <c r="H71" s="623"/>
      <c r="I71" s="256"/>
      <c r="J71" s="639"/>
      <c r="K71" s="256"/>
      <c r="L71" s="639"/>
      <c r="M71" s="256"/>
      <c r="N71" s="623"/>
      <c r="O71" s="256"/>
      <c r="P71" s="256"/>
      <c r="Q71" s="256"/>
      <c r="R71" s="639"/>
      <c r="S71" s="405"/>
      <c r="T71" s="405"/>
      <c r="U71" s="639"/>
      <c r="V71" s="623"/>
      <c r="W71" s="623"/>
      <c r="X71" s="623"/>
      <c r="Y71" s="623"/>
      <c r="Z71" s="623"/>
      <c r="AA71" s="623"/>
      <c r="AB71" s="623"/>
      <c r="AC71" s="623"/>
      <c r="AD71" s="623"/>
      <c r="AE71" s="623"/>
      <c r="AF71" s="623"/>
      <c r="AG71" s="255"/>
      <c r="AH71" s="330"/>
      <c r="AJ71" s="470"/>
      <c r="AK71" s="470"/>
      <c r="AL71" s="248"/>
    </row>
    <row r="72" spans="1:38" s="199" customFormat="1" ht="15.75" customHeight="1">
      <c r="A72" s="602" t="s">
        <v>827</v>
      </c>
      <c r="B72" s="639"/>
      <c r="C72" s="623"/>
      <c r="D72" s="640"/>
      <c r="E72" s="639"/>
      <c r="F72" s="639"/>
      <c r="G72" s="639"/>
      <c r="H72" s="623"/>
      <c r="I72" s="256"/>
      <c r="J72" s="639"/>
      <c r="K72" s="256"/>
      <c r="L72" s="639"/>
      <c r="M72" s="256"/>
      <c r="N72" s="623"/>
      <c r="O72" s="256"/>
      <c r="P72" s="256"/>
      <c r="Q72" s="256"/>
      <c r="R72" s="639"/>
      <c r="S72" s="405"/>
      <c r="T72" s="405"/>
      <c r="U72" s="639"/>
      <c r="V72" s="623"/>
      <c r="W72" s="623"/>
      <c r="X72" s="623"/>
      <c r="Y72" s="623"/>
      <c r="Z72" s="623"/>
      <c r="AA72" s="623"/>
      <c r="AB72" s="623"/>
      <c r="AC72" s="623"/>
      <c r="AD72" s="623"/>
      <c r="AE72" s="623"/>
      <c r="AF72" s="623"/>
      <c r="AG72" s="255"/>
      <c r="AH72" s="330"/>
      <c r="AJ72" s="470"/>
      <c r="AK72" s="470"/>
      <c r="AL72" s="248"/>
    </row>
    <row r="73" spans="1:38" s="199" customFormat="1" ht="15.75" customHeight="1">
      <c r="A73" s="599"/>
      <c r="B73" s="639"/>
      <c r="C73" s="623"/>
      <c r="D73" s="640"/>
      <c r="E73" s="639"/>
      <c r="F73" s="639"/>
      <c r="G73" s="639"/>
      <c r="H73" s="623"/>
      <c r="I73" s="256"/>
      <c r="J73" s="639"/>
      <c r="K73" s="256"/>
      <c r="L73" s="639"/>
      <c r="M73" s="256"/>
      <c r="N73" s="623"/>
      <c r="O73" s="256"/>
      <c r="P73" s="256"/>
      <c r="Q73" s="256"/>
      <c r="R73" s="639"/>
      <c r="S73" s="405"/>
      <c r="T73" s="405"/>
      <c r="U73" s="639"/>
      <c r="V73" s="623"/>
      <c r="W73" s="623"/>
      <c r="X73" s="623"/>
      <c r="Y73" s="623"/>
      <c r="Z73" s="623"/>
      <c r="AA73" s="623"/>
      <c r="AB73" s="623"/>
      <c r="AC73" s="623"/>
      <c r="AD73" s="623"/>
      <c r="AE73" s="623"/>
      <c r="AF73" s="623"/>
      <c r="AG73" s="255"/>
      <c r="AH73" s="330"/>
      <c r="AJ73" s="470"/>
      <c r="AK73" s="470"/>
      <c r="AL73" s="248"/>
    </row>
    <row r="74" spans="1:38" s="199" customFormat="1" ht="15.75" customHeight="1">
      <c r="A74" s="602" t="s">
        <v>828</v>
      </c>
      <c r="B74" s="639"/>
      <c r="C74" s="623"/>
      <c r="D74" s="640"/>
      <c r="E74" s="639"/>
      <c r="F74" s="639"/>
      <c r="G74" s="639"/>
      <c r="H74" s="623"/>
      <c r="I74" s="256"/>
      <c r="J74" s="639"/>
      <c r="K74" s="256"/>
      <c r="L74" s="639"/>
      <c r="M74" s="256"/>
      <c r="N74" s="623"/>
      <c r="O74" s="256"/>
      <c r="P74" s="256"/>
      <c r="Q74" s="256"/>
      <c r="R74" s="639"/>
      <c r="S74" s="405"/>
      <c r="T74" s="405"/>
      <c r="U74" s="639"/>
      <c r="V74" s="623"/>
      <c r="W74" s="623"/>
      <c r="X74" s="623"/>
      <c r="Y74" s="623"/>
      <c r="Z74" s="623"/>
      <c r="AA74" s="623"/>
      <c r="AB74" s="623"/>
      <c r="AC74" s="623"/>
      <c r="AD74" s="623"/>
      <c r="AE74" s="623"/>
      <c r="AF74" s="623"/>
      <c r="AG74" s="255"/>
      <c r="AH74" s="330"/>
      <c r="AJ74" s="470"/>
      <c r="AK74" s="470"/>
      <c r="AL74" s="248"/>
    </row>
    <row r="75" spans="1:38" ht="15.75" customHeight="1">
      <c r="A75" s="151"/>
      <c r="B75" s="152"/>
      <c r="C75" s="153" t="s">
        <v>959</v>
      </c>
      <c r="D75" s="167" t="s">
        <v>63</v>
      </c>
      <c r="E75" s="155" t="s">
        <v>753</v>
      </c>
      <c r="F75" s="152">
        <v>38.058670001895301</v>
      </c>
      <c r="G75" s="152">
        <v>23.837814624379501</v>
      </c>
      <c r="H75" s="157" t="s">
        <v>22</v>
      </c>
      <c r="I75" s="159">
        <v>0</v>
      </c>
      <c r="J75" s="299"/>
      <c r="K75" s="159">
        <v>0</v>
      </c>
      <c r="L75" s="152"/>
      <c r="M75" s="159">
        <v>150</v>
      </c>
      <c r="N75" s="163" t="s">
        <v>21</v>
      </c>
      <c r="O75" s="159">
        <v>0</v>
      </c>
      <c r="P75" s="201" t="s">
        <v>21</v>
      </c>
      <c r="Q75" s="152">
        <v>0</v>
      </c>
      <c r="R75" s="152"/>
      <c r="S75" s="159">
        <v>1</v>
      </c>
      <c r="T75" s="152">
        <v>3</v>
      </c>
      <c r="U75" s="152"/>
      <c r="V75" s="163" t="s">
        <v>21</v>
      </c>
      <c r="W75" s="163" t="s">
        <v>21</v>
      </c>
      <c r="X75" s="219" t="s">
        <v>21</v>
      </c>
      <c r="Y75" s="219" t="s">
        <v>21</v>
      </c>
      <c r="Z75" s="772" t="s">
        <v>21</v>
      </c>
      <c r="AA75" s="207" t="s">
        <v>21</v>
      </c>
      <c r="AB75" s="207" t="s">
        <v>21</v>
      </c>
      <c r="AC75" s="776" t="s">
        <v>21</v>
      </c>
      <c r="AD75" s="163" t="s">
        <v>21</v>
      </c>
      <c r="AE75" s="165" t="s">
        <v>21</v>
      </c>
      <c r="AF75" s="736" t="s">
        <v>21</v>
      </c>
      <c r="AG75" s="221"/>
      <c r="AH75" s="333" t="s">
        <v>181</v>
      </c>
      <c r="AI75" s="198"/>
      <c r="AJ75" s="407"/>
      <c r="AK75" s="407"/>
      <c r="AL75" s="236" t="s">
        <v>21</v>
      </c>
    </row>
    <row r="76" spans="1:38" ht="15.75" customHeight="1">
      <c r="A76" s="151"/>
      <c r="B76" s="164"/>
      <c r="C76" s="153" t="s">
        <v>960</v>
      </c>
      <c r="D76" s="167" t="s">
        <v>102</v>
      </c>
      <c r="E76" s="155" t="s">
        <v>753</v>
      </c>
      <c r="F76" s="152">
        <v>38.058634099289698</v>
      </c>
      <c r="G76" s="152">
        <v>23.837850163646401</v>
      </c>
      <c r="H76" s="157" t="s">
        <v>22</v>
      </c>
      <c r="I76" s="159">
        <v>0</v>
      </c>
      <c r="J76" s="299"/>
      <c r="K76" s="159">
        <v>0</v>
      </c>
      <c r="L76" s="152"/>
      <c r="M76" s="159">
        <v>150</v>
      </c>
      <c r="N76" s="163" t="s">
        <v>21</v>
      </c>
      <c r="O76" s="159">
        <v>0</v>
      </c>
      <c r="P76" s="201" t="s">
        <v>21</v>
      </c>
      <c r="Q76" s="152">
        <v>0</v>
      </c>
      <c r="R76" s="152"/>
      <c r="S76" s="159">
        <v>1</v>
      </c>
      <c r="T76" s="152">
        <v>1</v>
      </c>
      <c r="U76" s="152"/>
      <c r="V76" s="159" t="s">
        <v>21</v>
      </c>
      <c r="W76" s="163" t="s">
        <v>21</v>
      </c>
      <c r="X76" s="219" t="s">
        <v>21</v>
      </c>
      <c r="Y76" s="219" t="s">
        <v>21</v>
      </c>
      <c r="Z76" s="772" t="s">
        <v>21</v>
      </c>
      <c r="AA76" s="207" t="s">
        <v>21</v>
      </c>
      <c r="AB76" s="207" t="s">
        <v>21</v>
      </c>
      <c r="AC76" s="776" t="s">
        <v>21</v>
      </c>
      <c r="AD76" s="159" t="s">
        <v>21</v>
      </c>
      <c r="AE76" s="695" t="s">
        <v>21</v>
      </c>
      <c r="AF76" s="736" t="s">
        <v>21</v>
      </c>
      <c r="AG76" s="221"/>
      <c r="AH76" s="333" t="s">
        <v>181</v>
      </c>
      <c r="AI76" s="198"/>
      <c r="AJ76" s="407"/>
      <c r="AK76" s="407"/>
      <c r="AL76" s="236" t="s">
        <v>21</v>
      </c>
    </row>
    <row r="77" spans="1:38" ht="15.75" customHeight="1">
      <c r="A77" s="151"/>
      <c r="B77" s="152"/>
      <c r="C77" s="163" t="s">
        <v>961</v>
      </c>
      <c r="D77" s="167" t="s">
        <v>102</v>
      </c>
      <c r="E77" s="155" t="s">
        <v>753</v>
      </c>
      <c r="F77" s="152">
        <v>38.058583941208298</v>
      </c>
      <c r="G77" s="152">
        <v>23.837907831136</v>
      </c>
      <c r="H77" s="159" t="s">
        <v>22</v>
      </c>
      <c r="I77" s="159">
        <v>0</v>
      </c>
      <c r="J77" s="299"/>
      <c r="K77" s="159">
        <v>0</v>
      </c>
      <c r="L77" s="152"/>
      <c r="M77" s="159">
        <v>150</v>
      </c>
      <c r="N77" s="163" t="s">
        <v>21</v>
      </c>
      <c r="O77" s="159">
        <v>0</v>
      </c>
      <c r="P77" s="201" t="s">
        <v>21</v>
      </c>
      <c r="Q77" s="152">
        <v>0</v>
      </c>
      <c r="R77" s="152"/>
      <c r="S77" s="159">
        <v>1</v>
      </c>
      <c r="T77" s="152">
        <v>1</v>
      </c>
      <c r="U77" s="152"/>
      <c r="V77" s="163" t="s">
        <v>21</v>
      </c>
      <c r="W77" s="163" t="s">
        <v>21</v>
      </c>
      <c r="X77" s="219" t="s">
        <v>21</v>
      </c>
      <c r="Y77" s="219" t="s">
        <v>21</v>
      </c>
      <c r="Z77" s="772" t="s">
        <v>21</v>
      </c>
      <c r="AA77" s="207" t="s">
        <v>21</v>
      </c>
      <c r="AB77" s="207" t="s">
        <v>21</v>
      </c>
      <c r="AC77" s="776" t="s">
        <v>21</v>
      </c>
      <c r="AD77" s="159" t="s">
        <v>22</v>
      </c>
      <c r="AE77" s="165" t="s">
        <v>21</v>
      </c>
      <c r="AF77" s="737" t="s">
        <v>22</v>
      </c>
      <c r="AG77" s="221"/>
      <c r="AH77" s="333" t="s">
        <v>181</v>
      </c>
      <c r="AI77" s="198"/>
      <c r="AJ77" s="407"/>
      <c r="AK77" s="407"/>
      <c r="AL77" s="236" t="s">
        <v>21</v>
      </c>
    </row>
    <row r="78" spans="1:38" ht="15.75" customHeight="1">
      <c r="A78" s="151"/>
      <c r="B78" s="152"/>
      <c r="C78" s="163" t="s">
        <v>962</v>
      </c>
      <c r="D78" s="513" t="s">
        <v>63</v>
      </c>
      <c r="E78" s="155" t="s">
        <v>753</v>
      </c>
      <c r="F78" s="152">
        <v>38.058546</v>
      </c>
      <c r="G78" s="152">
        <v>23.837955000000001</v>
      </c>
      <c r="H78" s="159" t="s">
        <v>22</v>
      </c>
      <c r="I78" s="159">
        <v>0</v>
      </c>
      <c r="J78" s="299"/>
      <c r="K78" s="159">
        <v>0</v>
      </c>
      <c r="L78" s="152"/>
      <c r="M78" s="159">
        <v>150</v>
      </c>
      <c r="N78" s="163" t="s">
        <v>21</v>
      </c>
      <c r="O78" s="159">
        <v>1</v>
      </c>
      <c r="P78" s="201" t="s">
        <v>21</v>
      </c>
      <c r="Q78" s="152">
        <v>0</v>
      </c>
      <c r="R78" s="152"/>
      <c r="S78" s="159">
        <v>1</v>
      </c>
      <c r="T78" s="152">
        <v>2</v>
      </c>
      <c r="U78" s="152"/>
      <c r="V78" s="159" t="s">
        <v>21</v>
      </c>
      <c r="W78" s="163" t="s">
        <v>21</v>
      </c>
      <c r="X78" s="219" t="s">
        <v>21</v>
      </c>
      <c r="Y78" s="219" t="s">
        <v>21</v>
      </c>
      <c r="Z78" s="772" t="s">
        <v>21</v>
      </c>
      <c r="AA78" s="207" t="s">
        <v>21</v>
      </c>
      <c r="AB78" s="207" t="s">
        <v>21</v>
      </c>
      <c r="AC78" s="776" t="s">
        <v>21</v>
      </c>
      <c r="AD78" s="159" t="s">
        <v>21</v>
      </c>
      <c r="AE78" s="695" t="s">
        <v>21</v>
      </c>
      <c r="AF78" s="736" t="s">
        <v>21</v>
      </c>
      <c r="AG78" s="221"/>
      <c r="AH78" s="333" t="s">
        <v>181</v>
      </c>
      <c r="AI78" s="198"/>
      <c r="AJ78" s="407"/>
      <c r="AK78" s="407"/>
      <c r="AL78" s="236" t="s">
        <v>21</v>
      </c>
    </row>
    <row r="79" spans="1:38" s="199" customFormat="1" ht="15.75" customHeight="1">
      <c r="A79" s="599"/>
      <c r="B79" s="639"/>
      <c r="C79" s="623"/>
      <c r="D79" s="640"/>
      <c r="E79" s="639"/>
      <c r="F79" s="639"/>
      <c r="G79" s="639"/>
      <c r="H79" s="623"/>
      <c r="I79" s="256"/>
      <c r="J79" s="639"/>
      <c r="K79" s="256"/>
      <c r="L79" s="639"/>
      <c r="M79" s="256"/>
      <c r="N79" s="623"/>
      <c r="O79" s="256"/>
      <c r="P79" s="256"/>
      <c r="Q79" s="256"/>
      <c r="R79" s="639"/>
      <c r="S79" s="405"/>
      <c r="T79" s="405"/>
      <c r="U79" s="639"/>
      <c r="V79" s="623"/>
      <c r="W79" s="623"/>
      <c r="X79" s="623"/>
      <c r="Y79" s="623"/>
      <c r="Z79" s="623"/>
      <c r="AA79" s="623"/>
      <c r="AB79" s="623"/>
      <c r="AC79" s="623"/>
      <c r="AD79" s="623"/>
      <c r="AE79" s="623"/>
      <c r="AF79" s="623"/>
      <c r="AG79" s="255"/>
      <c r="AH79" s="330"/>
      <c r="AJ79" s="470"/>
      <c r="AK79" s="470"/>
      <c r="AL79" s="248"/>
    </row>
    <row r="80" spans="1:38" s="199" customFormat="1" ht="15.75" customHeight="1">
      <c r="A80" s="602" t="s">
        <v>829</v>
      </c>
      <c r="B80" s="639"/>
      <c r="C80" s="623"/>
      <c r="D80" s="640"/>
      <c r="E80" s="639"/>
      <c r="F80" s="639"/>
      <c r="G80" s="639"/>
      <c r="H80" s="623"/>
      <c r="I80" s="256"/>
      <c r="J80" s="639"/>
      <c r="K80" s="256"/>
      <c r="L80" s="639"/>
      <c r="M80" s="256"/>
      <c r="N80" s="623"/>
      <c r="O80" s="256"/>
      <c r="P80" s="256"/>
      <c r="Q80" s="256"/>
      <c r="R80" s="639"/>
      <c r="S80" s="405"/>
      <c r="T80" s="405"/>
      <c r="U80" s="639"/>
      <c r="V80" s="623"/>
      <c r="W80" s="623"/>
      <c r="X80" s="623"/>
      <c r="Y80" s="623"/>
      <c r="Z80" s="623"/>
      <c r="AA80" s="623"/>
      <c r="AB80" s="623"/>
      <c r="AC80" s="623"/>
      <c r="AD80" s="623"/>
      <c r="AE80" s="623"/>
      <c r="AF80" s="623"/>
      <c r="AG80" s="255"/>
      <c r="AH80" s="330"/>
      <c r="AJ80" s="470"/>
      <c r="AK80" s="470"/>
      <c r="AL80" s="248"/>
    </row>
    <row r="81" spans="1:38" ht="15.75" customHeight="1">
      <c r="A81" s="169"/>
      <c r="B81" s="188"/>
      <c r="C81" s="184" t="s">
        <v>963</v>
      </c>
      <c r="D81" s="514" t="s">
        <v>85</v>
      </c>
      <c r="E81" s="177" t="s">
        <v>752</v>
      </c>
      <c r="F81" s="170">
        <v>38.057943999999999</v>
      </c>
      <c r="G81" s="170">
        <v>23.838232000000001</v>
      </c>
      <c r="H81" s="172" t="s">
        <v>22</v>
      </c>
      <c r="I81" s="175">
        <v>0</v>
      </c>
      <c r="J81" s="173"/>
      <c r="K81" s="175">
        <v>0</v>
      </c>
      <c r="L81" s="170"/>
      <c r="M81" s="175">
        <v>150</v>
      </c>
      <c r="N81" s="182" t="s">
        <v>21</v>
      </c>
      <c r="O81" s="175">
        <v>0</v>
      </c>
      <c r="P81" s="201" t="s">
        <v>21</v>
      </c>
      <c r="Q81" s="170">
        <v>0</v>
      </c>
      <c r="R81" s="175"/>
      <c r="S81" s="175">
        <v>1</v>
      </c>
      <c r="T81" s="175">
        <v>2</v>
      </c>
      <c r="U81" s="175"/>
      <c r="V81" s="182" t="s">
        <v>21</v>
      </c>
      <c r="W81" s="182" t="s">
        <v>21</v>
      </c>
      <c r="X81" s="182" t="s">
        <v>22</v>
      </c>
      <c r="Y81" s="182" t="s">
        <v>22</v>
      </c>
      <c r="Z81" s="776" t="s">
        <v>22</v>
      </c>
      <c r="AA81" s="207" t="s">
        <v>21</v>
      </c>
      <c r="AB81" s="207" t="s">
        <v>21</v>
      </c>
      <c r="AC81" s="776" t="s">
        <v>21</v>
      </c>
      <c r="AD81" s="175" t="s">
        <v>22</v>
      </c>
      <c r="AE81" s="274" t="s">
        <v>21</v>
      </c>
      <c r="AF81" s="737" t="s">
        <v>22</v>
      </c>
      <c r="AG81" s="311"/>
      <c r="AH81" s="333" t="s">
        <v>181</v>
      </c>
      <c r="AI81" s="198"/>
      <c r="AJ81" s="407"/>
      <c r="AK81" s="407"/>
      <c r="AL81" s="236" t="s">
        <v>21</v>
      </c>
    </row>
    <row r="82" spans="1:38" s="199" customFormat="1" ht="15.75" customHeight="1">
      <c r="A82" s="599"/>
      <c r="B82" s="639"/>
      <c r="C82" s="623"/>
      <c r="D82" s="640"/>
      <c r="E82" s="639"/>
      <c r="F82" s="639"/>
      <c r="G82" s="639"/>
      <c r="H82" s="623"/>
      <c r="I82" s="256"/>
      <c r="J82" s="639"/>
      <c r="K82" s="256"/>
      <c r="L82" s="639"/>
      <c r="M82" s="256"/>
      <c r="N82" s="623"/>
      <c r="O82" s="256"/>
      <c r="P82" s="256"/>
      <c r="Q82" s="256"/>
      <c r="R82" s="639"/>
      <c r="S82" s="405"/>
      <c r="T82" s="405"/>
      <c r="U82" s="639"/>
      <c r="V82" s="623"/>
      <c r="W82" s="623"/>
      <c r="X82" s="623"/>
      <c r="Y82" s="623"/>
      <c r="Z82" s="623"/>
      <c r="AA82" s="623"/>
      <c r="AB82" s="623"/>
      <c r="AC82" s="623"/>
      <c r="AD82" s="623"/>
      <c r="AE82" s="623"/>
      <c r="AF82" s="623"/>
      <c r="AG82" s="255"/>
      <c r="AH82" s="330"/>
      <c r="AJ82" s="470"/>
      <c r="AK82" s="470"/>
      <c r="AL82" s="248"/>
    </row>
    <row r="83" spans="1:38" s="199" customFormat="1" ht="15.75" customHeight="1">
      <c r="A83" s="602" t="s">
        <v>830</v>
      </c>
      <c r="B83" s="639"/>
      <c r="C83" s="623"/>
      <c r="D83" s="640"/>
      <c r="E83" s="639"/>
      <c r="F83" s="639"/>
      <c r="G83" s="639"/>
      <c r="H83" s="623"/>
      <c r="I83" s="256"/>
      <c r="J83" s="639"/>
      <c r="K83" s="256"/>
      <c r="L83" s="639"/>
      <c r="M83" s="256"/>
      <c r="N83" s="623"/>
      <c r="O83" s="256"/>
      <c r="P83" s="256"/>
      <c r="Q83" s="256"/>
      <c r="R83" s="639"/>
      <c r="S83" s="405"/>
      <c r="T83" s="405"/>
      <c r="U83" s="639"/>
      <c r="V83" s="623"/>
      <c r="W83" s="623"/>
      <c r="X83" s="623"/>
      <c r="Y83" s="623"/>
      <c r="Z83" s="623"/>
      <c r="AA83" s="623"/>
      <c r="AB83" s="623"/>
      <c r="AC83" s="623"/>
      <c r="AD83" s="623"/>
      <c r="AE83" s="623"/>
      <c r="AF83" s="623"/>
      <c r="AG83" s="255"/>
      <c r="AH83" s="330"/>
      <c r="AJ83" s="470"/>
      <c r="AK83" s="470"/>
      <c r="AL83" s="248"/>
    </row>
    <row r="84" spans="1:38" ht="15.75" customHeight="1">
      <c r="A84" s="602"/>
      <c r="B84" s="159"/>
      <c r="C84" s="163" t="s">
        <v>964</v>
      </c>
      <c r="D84" s="167" t="s">
        <v>65</v>
      </c>
      <c r="E84" s="155" t="s">
        <v>753</v>
      </c>
      <c r="F84" s="166">
        <v>38.057565330498001</v>
      </c>
      <c r="G84" s="166">
        <v>23.838409931403501</v>
      </c>
      <c r="H84" s="159" t="s">
        <v>22</v>
      </c>
      <c r="I84" s="159">
        <v>0</v>
      </c>
      <c r="J84" s="299"/>
      <c r="K84" s="159">
        <v>0</v>
      </c>
      <c r="L84" s="159"/>
      <c r="M84" s="159">
        <v>170</v>
      </c>
      <c r="N84" s="163" t="s">
        <v>21</v>
      </c>
      <c r="O84" s="159">
        <v>0</v>
      </c>
      <c r="P84" s="201" t="s">
        <v>21</v>
      </c>
      <c r="Q84" s="152">
        <v>0</v>
      </c>
      <c r="R84" s="159"/>
      <c r="S84" s="162">
        <v>1</v>
      </c>
      <c r="T84" s="159">
        <v>1</v>
      </c>
      <c r="U84" s="159"/>
      <c r="V84" s="163" t="s">
        <v>21</v>
      </c>
      <c r="W84" s="163" t="s">
        <v>21</v>
      </c>
      <c r="X84" s="163" t="s">
        <v>22</v>
      </c>
      <c r="Y84" s="163" t="s">
        <v>22</v>
      </c>
      <c r="Z84" s="776" t="s">
        <v>22</v>
      </c>
      <c r="AA84" s="207" t="s">
        <v>21</v>
      </c>
      <c r="AB84" s="207" t="s">
        <v>21</v>
      </c>
      <c r="AC84" s="776" t="s">
        <v>21</v>
      </c>
      <c r="AD84" s="159" t="s">
        <v>22</v>
      </c>
      <c r="AE84" s="165" t="s">
        <v>21</v>
      </c>
      <c r="AF84" s="737" t="s">
        <v>22</v>
      </c>
      <c r="AG84" s="221"/>
      <c r="AH84" s="333" t="s">
        <v>181</v>
      </c>
      <c r="AI84" s="198"/>
      <c r="AJ84" s="407"/>
      <c r="AK84" s="407"/>
      <c r="AL84" s="236" t="s">
        <v>21</v>
      </c>
    </row>
    <row r="85" spans="1:38" ht="15.75" customHeight="1">
      <c r="A85" s="151"/>
      <c r="B85" s="642"/>
      <c r="C85" s="643"/>
      <c r="D85" s="644"/>
      <c r="E85" s="647"/>
      <c r="F85" s="645"/>
      <c r="G85" s="645"/>
      <c r="H85" s="643"/>
      <c r="I85" s="642"/>
      <c r="J85" s="646"/>
      <c r="K85" s="642"/>
      <c r="L85" s="642"/>
      <c r="M85" s="642"/>
      <c r="N85" s="643"/>
      <c r="O85" s="642"/>
      <c r="P85" s="647"/>
      <c r="Q85" s="647"/>
      <c r="R85" s="642"/>
      <c r="S85" s="705"/>
      <c r="T85" s="642"/>
      <c r="U85" s="642"/>
      <c r="V85" s="643"/>
      <c r="W85" s="643"/>
      <c r="X85" s="643"/>
      <c r="Y85" s="643"/>
      <c r="Z85" s="643"/>
      <c r="AA85" s="643"/>
      <c r="AB85" s="643"/>
      <c r="AC85" s="643"/>
      <c r="AD85" s="643"/>
      <c r="AE85" s="643"/>
      <c r="AF85" s="643"/>
      <c r="AG85" s="255"/>
      <c r="AH85" s="330"/>
      <c r="AI85" s="199"/>
      <c r="AJ85" s="470"/>
      <c r="AK85" s="470"/>
      <c r="AL85" s="248"/>
    </row>
    <row r="86" spans="1:38" ht="15.75" customHeight="1">
      <c r="A86" s="641"/>
      <c r="B86" s="642"/>
      <c r="C86" s="643"/>
      <c r="D86" s="644"/>
      <c r="E86" s="647"/>
      <c r="F86" s="645"/>
      <c r="G86" s="645"/>
      <c r="H86" s="643"/>
      <c r="I86" s="642"/>
      <c r="J86" s="646"/>
      <c r="K86" s="642"/>
      <c r="L86" s="642"/>
      <c r="M86" s="642"/>
      <c r="N86" s="643"/>
      <c r="O86" s="642"/>
      <c r="P86" s="647"/>
      <c r="Q86" s="647"/>
      <c r="R86" s="642"/>
      <c r="S86" s="705"/>
      <c r="T86" s="642"/>
      <c r="U86" s="642"/>
      <c r="V86" s="643"/>
      <c r="W86" s="643"/>
      <c r="X86" s="643"/>
      <c r="Y86" s="643"/>
      <c r="Z86" s="643"/>
      <c r="AA86" s="643"/>
      <c r="AB86" s="643"/>
      <c r="AC86" s="643"/>
      <c r="AD86" s="643"/>
      <c r="AE86" s="643"/>
      <c r="AF86" s="643"/>
      <c r="AG86" s="255"/>
      <c r="AH86" s="330"/>
      <c r="AI86" s="199"/>
      <c r="AJ86" s="470"/>
      <c r="AK86" s="470"/>
      <c r="AL86" s="248"/>
    </row>
    <row r="87" spans="1:38" ht="15.75" customHeight="1">
      <c r="A87" s="641" t="s">
        <v>831</v>
      </c>
      <c r="B87" s="642"/>
      <c r="C87" s="643"/>
      <c r="D87" s="644"/>
      <c r="E87" s="647"/>
      <c r="F87" s="645"/>
      <c r="G87" s="645"/>
      <c r="H87" s="643"/>
      <c r="I87" s="642"/>
      <c r="J87" s="646"/>
      <c r="K87" s="642"/>
      <c r="L87" s="642"/>
      <c r="M87" s="642"/>
      <c r="N87" s="643"/>
      <c r="O87" s="642"/>
      <c r="P87" s="647"/>
      <c r="Q87" s="647"/>
      <c r="R87" s="642"/>
      <c r="S87" s="705"/>
      <c r="T87" s="642"/>
      <c r="U87" s="642"/>
      <c r="V87" s="643"/>
      <c r="W87" s="643"/>
      <c r="X87" s="643"/>
      <c r="Y87" s="643"/>
      <c r="Z87" s="643"/>
      <c r="AA87" s="643"/>
      <c r="AB87" s="643"/>
      <c r="AC87" s="643"/>
      <c r="AD87" s="643"/>
      <c r="AE87" s="643"/>
      <c r="AF87" s="643"/>
      <c r="AG87" s="255"/>
      <c r="AH87" s="330"/>
      <c r="AI87" s="199"/>
      <c r="AJ87" s="470"/>
      <c r="AK87" s="470"/>
      <c r="AL87" s="248"/>
    </row>
    <row r="88" spans="1:38" ht="15.75" customHeight="1">
      <c r="A88" s="641"/>
      <c r="B88" s="642"/>
      <c r="C88" s="643"/>
      <c r="D88" s="644"/>
      <c r="E88" s="647"/>
      <c r="F88" s="645"/>
      <c r="G88" s="645"/>
      <c r="H88" s="643"/>
      <c r="I88" s="642"/>
      <c r="J88" s="646"/>
      <c r="K88" s="642"/>
      <c r="L88" s="642"/>
      <c r="M88" s="642"/>
      <c r="N88" s="643"/>
      <c r="O88" s="642"/>
      <c r="P88" s="647"/>
      <c r="Q88" s="647"/>
      <c r="R88" s="642"/>
      <c r="S88" s="705"/>
      <c r="T88" s="642"/>
      <c r="U88" s="642"/>
      <c r="V88" s="643"/>
      <c r="W88" s="643"/>
      <c r="X88" s="643"/>
      <c r="Y88" s="643"/>
      <c r="Z88" s="643"/>
      <c r="AA88" s="643"/>
      <c r="AB88" s="643"/>
      <c r="AC88" s="643"/>
      <c r="AD88" s="643"/>
      <c r="AE88" s="643"/>
      <c r="AF88" s="643"/>
      <c r="AG88" s="255"/>
      <c r="AH88" s="330"/>
      <c r="AI88" s="199"/>
      <c r="AJ88" s="470"/>
      <c r="AK88" s="470"/>
      <c r="AL88" s="248"/>
    </row>
    <row r="89" spans="1:38">
      <c r="A89" s="641" t="s">
        <v>832</v>
      </c>
    </row>
    <row r="90" spans="1:38">
      <c r="A90" s="4"/>
      <c r="B90" s="10"/>
      <c r="C90" s="383" t="s">
        <v>965</v>
      </c>
      <c r="D90" s="32" t="s">
        <v>201</v>
      </c>
      <c r="E90" s="323" t="s">
        <v>752</v>
      </c>
      <c r="F90" s="198">
        <v>38.056775999999999</v>
      </c>
      <c r="G90" s="199">
        <v>23.838805000000001</v>
      </c>
      <c r="H90" s="370" t="s">
        <v>22</v>
      </c>
      <c r="I90" s="388">
        <v>0.85</v>
      </c>
      <c r="J90" s="5"/>
      <c r="K90" s="5">
        <v>2.2000000000000002</v>
      </c>
      <c r="L90" s="5"/>
      <c r="M90" s="5">
        <v>20</v>
      </c>
      <c r="N90" s="380" t="s">
        <v>21</v>
      </c>
      <c r="O90" s="10">
        <v>0</v>
      </c>
      <c r="P90" s="201" t="s">
        <v>21</v>
      </c>
      <c r="Q90" s="5">
        <v>0</v>
      </c>
      <c r="R90" s="5"/>
      <c r="S90" s="5">
        <v>1</v>
      </c>
      <c r="T90" s="487">
        <v>1.4</v>
      </c>
      <c r="U90" s="5"/>
      <c r="V90" s="380" t="s">
        <v>21</v>
      </c>
      <c r="W90" s="380" t="s">
        <v>21</v>
      </c>
      <c r="X90" s="380" t="s">
        <v>22</v>
      </c>
      <c r="Y90" s="380" t="s">
        <v>22</v>
      </c>
      <c r="Z90" s="776" t="s">
        <v>22</v>
      </c>
      <c r="AA90" s="207" t="s">
        <v>21</v>
      </c>
      <c r="AB90" s="207" t="s">
        <v>21</v>
      </c>
      <c r="AC90" s="776" t="s">
        <v>21</v>
      </c>
      <c r="AD90" s="380" t="s">
        <v>22</v>
      </c>
      <c r="AE90" s="402" t="s">
        <v>21</v>
      </c>
      <c r="AF90" s="737" t="s">
        <v>22</v>
      </c>
      <c r="AG90" s="221"/>
      <c r="AH90" s="333"/>
      <c r="AI90" s="198"/>
      <c r="AJ90" s="408" t="s">
        <v>200</v>
      </c>
      <c r="AK90" s="498" t="s">
        <v>277</v>
      </c>
      <c r="AL90" s="482" t="s">
        <v>22</v>
      </c>
    </row>
    <row r="91" spans="1:38">
      <c r="B91" s="10"/>
      <c r="C91" s="383" t="s">
        <v>966</v>
      </c>
      <c r="D91" s="500" t="s">
        <v>203</v>
      </c>
      <c r="E91" s="321" t="s">
        <v>753</v>
      </c>
      <c r="F91" s="198">
        <v>38.056730000000002</v>
      </c>
      <c r="G91" s="581">
        <v>23.839022</v>
      </c>
      <c r="H91" s="435" t="s">
        <v>22</v>
      </c>
      <c r="I91" s="388">
        <v>0</v>
      </c>
      <c r="J91" s="5"/>
      <c r="K91" s="5">
        <v>2.2000000000000002</v>
      </c>
      <c r="L91" s="5"/>
      <c r="M91" s="615">
        <v>0</v>
      </c>
      <c r="N91" s="380" t="s">
        <v>21</v>
      </c>
      <c r="O91" s="10">
        <v>0</v>
      </c>
      <c r="P91" s="201" t="s">
        <v>21</v>
      </c>
      <c r="Q91" s="5">
        <v>0</v>
      </c>
      <c r="R91" s="5"/>
      <c r="S91" s="5">
        <v>0</v>
      </c>
      <c r="T91" s="5">
        <v>0</v>
      </c>
      <c r="U91" s="5"/>
      <c r="V91" s="388" t="s">
        <v>30</v>
      </c>
      <c r="W91" s="388" t="s">
        <v>21</v>
      </c>
      <c r="X91" s="380" t="s">
        <v>22</v>
      </c>
      <c r="Y91" s="380" t="s">
        <v>22</v>
      </c>
      <c r="Z91" s="776" t="s">
        <v>22</v>
      </c>
      <c r="AA91" s="207" t="s">
        <v>21</v>
      </c>
      <c r="AB91" s="207" t="s">
        <v>21</v>
      </c>
      <c r="AC91" s="776" t="s">
        <v>21</v>
      </c>
      <c r="AD91" s="10" t="s">
        <v>21</v>
      </c>
      <c r="AE91" s="12" t="s">
        <v>21</v>
      </c>
      <c r="AF91" s="738" t="s">
        <v>21</v>
      </c>
      <c r="AG91" s="221"/>
      <c r="AH91" s="333" t="s">
        <v>181</v>
      </c>
      <c r="AI91" s="198"/>
      <c r="AJ91" s="408" t="s">
        <v>202</v>
      </c>
      <c r="AK91" s="494" t="s">
        <v>272</v>
      </c>
      <c r="AL91" s="482" t="s">
        <v>22</v>
      </c>
    </row>
    <row r="92" spans="1:38" ht="15.75" customHeight="1">
      <c r="A92" s="4"/>
      <c r="B92" s="642"/>
      <c r="C92" s="643"/>
      <c r="D92" s="644"/>
      <c r="E92" s="647"/>
      <c r="F92" s="645"/>
      <c r="G92" s="645"/>
      <c r="H92" s="643"/>
      <c r="I92" s="642"/>
      <c r="J92" s="646"/>
      <c r="K92" s="642"/>
      <c r="L92" s="642"/>
      <c r="M92" s="642"/>
      <c r="N92" s="643"/>
      <c r="O92" s="642"/>
      <c r="P92" s="647"/>
      <c r="Q92" s="647"/>
      <c r="R92" s="642"/>
      <c r="S92" s="705"/>
      <c r="T92" s="642"/>
      <c r="U92" s="642"/>
      <c r="V92" s="643"/>
      <c r="W92" s="643"/>
      <c r="X92" s="643"/>
      <c r="Y92" s="643"/>
      <c r="Z92" s="643"/>
      <c r="AA92" s="643"/>
      <c r="AB92" s="643"/>
      <c r="AC92" s="643"/>
      <c r="AD92" s="643"/>
      <c r="AE92" s="643"/>
      <c r="AF92" s="643"/>
      <c r="AG92" s="255"/>
      <c r="AH92" s="330"/>
      <c r="AI92" s="199"/>
      <c r="AJ92" s="470"/>
      <c r="AK92" s="470"/>
      <c r="AL92" s="248"/>
    </row>
    <row r="93" spans="1:38" ht="15.75" customHeight="1">
      <c r="A93" s="641"/>
      <c r="B93" s="642"/>
      <c r="C93" s="643"/>
      <c r="D93" s="644"/>
      <c r="E93" s="647"/>
      <c r="F93" s="645"/>
      <c r="G93" s="645"/>
      <c r="H93" s="643"/>
      <c r="I93" s="642"/>
      <c r="J93" s="646"/>
      <c r="K93" s="642"/>
      <c r="L93" s="642"/>
      <c r="M93" s="642"/>
      <c r="N93" s="643"/>
      <c r="O93" s="642"/>
      <c r="P93" s="647"/>
      <c r="Q93" s="647"/>
      <c r="R93" s="642"/>
      <c r="S93" s="705"/>
      <c r="T93" s="642"/>
      <c r="U93" s="642"/>
      <c r="V93" s="643"/>
      <c r="W93" s="643"/>
      <c r="X93" s="643"/>
      <c r="Y93" s="643"/>
      <c r="Z93" s="643"/>
      <c r="AA93" s="643"/>
      <c r="AB93" s="643"/>
      <c r="AC93" s="643"/>
      <c r="AD93" s="643"/>
      <c r="AE93" s="643"/>
      <c r="AF93" s="643"/>
      <c r="AG93" s="255"/>
      <c r="AH93" s="330"/>
      <c r="AI93" s="199"/>
      <c r="AJ93" s="470"/>
      <c r="AK93" s="470"/>
      <c r="AL93" s="248"/>
    </row>
    <row r="94" spans="1:38">
      <c r="A94" s="641" t="s">
        <v>833</v>
      </c>
    </row>
    <row r="95" spans="1:38">
      <c r="A95" s="4"/>
      <c r="B95" s="569"/>
      <c r="C95" s="570" t="s">
        <v>968</v>
      </c>
      <c r="D95" s="569" t="s">
        <v>211</v>
      </c>
      <c r="E95" s="324" t="s">
        <v>752</v>
      </c>
      <c r="F95" s="221">
        <v>38.056117999999998</v>
      </c>
      <c r="G95" s="255">
        <v>23.839406</v>
      </c>
      <c r="H95" s="348" t="s">
        <v>22</v>
      </c>
      <c r="I95" s="366">
        <v>0.6</v>
      </c>
      <c r="J95" s="366"/>
      <c r="K95" s="366">
        <v>2</v>
      </c>
      <c r="L95" s="366"/>
      <c r="M95" s="366">
        <v>90</v>
      </c>
      <c r="N95" s="572" t="s">
        <v>22</v>
      </c>
      <c r="O95" s="366">
        <v>1</v>
      </c>
      <c r="P95" s="207" t="s">
        <v>22</v>
      </c>
      <c r="Q95" s="366"/>
      <c r="R95" s="366"/>
      <c r="S95" s="366">
        <v>0</v>
      </c>
      <c r="T95" s="366">
        <v>0</v>
      </c>
      <c r="U95" s="366"/>
      <c r="V95" s="572" t="s">
        <v>21</v>
      </c>
      <c r="W95" s="572" t="s">
        <v>22</v>
      </c>
      <c r="X95" s="572" t="s">
        <v>22</v>
      </c>
      <c r="Y95" s="572" t="s">
        <v>22</v>
      </c>
      <c r="Z95" s="776" t="s">
        <v>22</v>
      </c>
      <c r="AA95" s="207" t="s">
        <v>21</v>
      </c>
      <c r="AB95" s="207" t="s">
        <v>21</v>
      </c>
      <c r="AC95" s="776" t="s">
        <v>21</v>
      </c>
      <c r="AD95" s="572" t="s">
        <v>21</v>
      </c>
      <c r="AE95" s="572" t="s">
        <v>21</v>
      </c>
      <c r="AF95" s="738" t="s">
        <v>21</v>
      </c>
      <c r="AG95" s="255"/>
      <c r="AH95" s="333" t="s">
        <v>181</v>
      </c>
      <c r="AI95" s="199"/>
      <c r="AJ95" s="571" t="s">
        <v>323</v>
      </c>
      <c r="AK95" s="470" t="s">
        <v>319</v>
      </c>
      <c r="AL95" s="236" t="s">
        <v>22</v>
      </c>
    </row>
    <row r="96" spans="1:38">
      <c r="B96" s="10"/>
      <c r="C96" s="391" t="s">
        <v>967</v>
      </c>
      <c r="D96" s="365" t="s">
        <v>326</v>
      </c>
      <c r="E96" s="321" t="s">
        <v>753</v>
      </c>
      <c r="F96" s="198">
        <v>38.056176999999998</v>
      </c>
      <c r="G96" s="199">
        <v>23.839489</v>
      </c>
      <c r="H96" s="325" t="s">
        <v>22</v>
      </c>
      <c r="I96" s="4"/>
      <c r="J96" s="10"/>
      <c r="K96" s="4"/>
      <c r="L96" s="10"/>
      <c r="M96" s="360">
        <v>40</v>
      </c>
      <c r="N96" s="28" t="s">
        <v>22</v>
      </c>
      <c r="O96" s="10">
        <v>1</v>
      </c>
      <c r="P96" s="207" t="s">
        <v>22</v>
      </c>
      <c r="Q96" s="4">
        <v>12</v>
      </c>
      <c r="R96" s="10"/>
      <c r="S96" s="35">
        <v>0</v>
      </c>
      <c r="T96" s="4">
        <v>0</v>
      </c>
      <c r="U96" s="10"/>
      <c r="V96" s="380" t="s">
        <v>21</v>
      </c>
      <c r="W96" s="380" t="s">
        <v>22</v>
      </c>
      <c r="X96" s="28" t="s">
        <v>22</v>
      </c>
      <c r="Y96" s="28" t="s">
        <v>22</v>
      </c>
      <c r="Z96" s="776" t="s">
        <v>22</v>
      </c>
      <c r="AA96" s="28" t="s">
        <v>22</v>
      </c>
      <c r="AB96" s="28" t="s">
        <v>22</v>
      </c>
      <c r="AC96" s="772" t="s">
        <v>22</v>
      </c>
      <c r="AD96" s="28" t="s">
        <v>21</v>
      </c>
      <c r="AE96" s="30" t="s">
        <v>21</v>
      </c>
      <c r="AF96" s="738" t="s">
        <v>21</v>
      </c>
      <c r="AG96" s="247"/>
      <c r="AH96" s="333" t="s">
        <v>181</v>
      </c>
      <c r="AI96" s="199"/>
      <c r="AJ96" s="438" t="s">
        <v>325</v>
      </c>
      <c r="AK96" s="561" t="s">
        <v>319</v>
      </c>
      <c r="AL96" s="563" t="s">
        <v>22</v>
      </c>
    </row>
    <row r="97" spans="1:38">
      <c r="A97" s="568"/>
      <c r="B97" s="569"/>
      <c r="C97" s="570"/>
      <c r="D97" s="569"/>
      <c r="E97" s="649"/>
      <c r="F97" s="255"/>
      <c r="G97" s="255"/>
      <c r="H97" s="648"/>
      <c r="I97" s="255"/>
      <c r="J97" s="255"/>
      <c r="K97" s="255"/>
      <c r="L97" s="255"/>
      <c r="M97" s="255"/>
      <c r="N97" s="706"/>
      <c r="O97" s="255"/>
      <c r="P97" s="255"/>
      <c r="Q97" s="255"/>
      <c r="R97" s="255"/>
      <c r="S97" s="255"/>
      <c r="T97" s="255"/>
      <c r="U97" s="255"/>
      <c r="V97" s="706"/>
      <c r="W97" s="706"/>
      <c r="X97" s="706"/>
      <c r="Y97" s="706"/>
      <c r="Z97" s="706"/>
      <c r="AA97" s="706"/>
      <c r="AB97" s="706"/>
      <c r="AC97" s="706"/>
      <c r="AD97" s="706"/>
      <c r="AE97" s="706"/>
      <c r="AF97" s="706"/>
      <c r="AG97" s="255"/>
      <c r="AH97" s="330"/>
      <c r="AI97" s="199"/>
      <c r="AJ97" s="571"/>
      <c r="AK97" s="470"/>
      <c r="AL97" s="248"/>
    </row>
    <row r="98" spans="1:38">
      <c r="A98" s="651" t="s">
        <v>834</v>
      </c>
      <c r="B98" s="569"/>
      <c r="C98" s="570"/>
      <c r="D98" s="569"/>
      <c r="E98" s="649"/>
      <c r="F98" s="255"/>
      <c r="G98" s="255"/>
      <c r="H98" s="648"/>
      <c r="I98" s="255"/>
      <c r="J98" s="255"/>
      <c r="K98" s="255"/>
      <c r="L98" s="255"/>
      <c r="M98" s="255"/>
      <c r="N98" s="706"/>
      <c r="O98" s="255"/>
      <c r="P98" s="255"/>
      <c r="Q98" s="255"/>
      <c r="R98" s="255"/>
      <c r="S98" s="255"/>
      <c r="T98" s="255"/>
      <c r="U98" s="255"/>
      <c r="V98" s="706"/>
      <c r="W98" s="706"/>
      <c r="X98" s="706"/>
      <c r="Y98" s="706"/>
      <c r="Z98" s="706"/>
      <c r="AA98" s="706"/>
      <c r="AB98" s="706"/>
      <c r="AC98" s="706"/>
      <c r="AD98" s="706"/>
      <c r="AE98" s="706"/>
      <c r="AF98" s="706"/>
      <c r="AG98" s="255"/>
      <c r="AH98" s="330"/>
      <c r="AI98" s="199"/>
      <c r="AJ98" s="571"/>
      <c r="AK98" s="470"/>
      <c r="AL98" s="248"/>
    </row>
    <row r="99" spans="1:38">
      <c r="A99" s="4"/>
      <c r="B99" s="10"/>
      <c r="C99" s="381" t="s">
        <v>969</v>
      </c>
      <c r="D99" s="501" t="s">
        <v>209</v>
      </c>
      <c r="E99" s="321" t="s">
        <v>752</v>
      </c>
      <c r="F99" s="387">
        <v>38.054876</v>
      </c>
      <c r="G99" s="583">
        <v>23.841374999999999</v>
      </c>
      <c r="H99" s="724" t="s">
        <v>22</v>
      </c>
      <c r="I99" s="388">
        <v>0</v>
      </c>
      <c r="J99" s="8"/>
      <c r="K99" s="5">
        <v>1</v>
      </c>
      <c r="L99" s="5"/>
      <c r="M99" s="388">
        <v>40</v>
      </c>
      <c r="N99" s="28" t="s">
        <v>21</v>
      </c>
      <c r="O99" s="10">
        <v>0</v>
      </c>
      <c r="P99" s="201" t="s">
        <v>21</v>
      </c>
      <c r="Q99" s="10">
        <v>0</v>
      </c>
      <c r="R99" s="10"/>
      <c r="S99" s="13">
        <v>0</v>
      </c>
      <c r="T99" s="10">
        <v>0</v>
      </c>
      <c r="U99" s="5"/>
      <c r="V99" s="380" t="s">
        <v>21</v>
      </c>
      <c r="W99" s="380" t="s">
        <v>21</v>
      </c>
      <c r="X99" s="28" t="s">
        <v>22</v>
      </c>
      <c r="Y99" s="28" t="s">
        <v>22</v>
      </c>
      <c r="Z99" s="776" t="s">
        <v>22</v>
      </c>
      <c r="AA99" s="207" t="s">
        <v>21</v>
      </c>
      <c r="AB99" s="207" t="s">
        <v>21</v>
      </c>
      <c r="AC99" s="776" t="s">
        <v>21</v>
      </c>
      <c r="AD99" s="28" t="s">
        <v>21</v>
      </c>
      <c r="AE99" s="30" t="s">
        <v>21</v>
      </c>
      <c r="AF99" s="738" t="s">
        <v>21</v>
      </c>
      <c r="AG99" s="221"/>
      <c r="AH99" s="333" t="s">
        <v>181</v>
      </c>
      <c r="AI99" s="198"/>
      <c r="AJ99" s="476" t="s">
        <v>207</v>
      </c>
      <c r="AK99" s="494" t="s">
        <v>272</v>
      </c>
      <c r="AL99" s="482" t="s">
        <v>22</v>
      </c>
    </row>
    <row r="100" spans="1:38">
      <c r="A100" s="4"/>
      <c r="B100" s="10"/>
      <c r="C100" s="381" t="s">
        <v>970</v>
      </c>
      <c r="D100" s="501" t="s">
        <v>211</v>
      </c>
      <c r="E100" s="321" t="s">
        <v>752</v>
      </c>
      <c r="F100" s="387">
        <v>38.054684000000002</v>
      </c>
      <c r="G100" s="584">
        <v>23.841875999999999</v>
      </c>
      <c r="H100" s="725" t="s">
        <v>22</v>
      </c>
      <c r="I100" s="388">
        <v>2</v>
      </c>
      <c r="J100" s="8"/>
      <c r="K100" s="5">
        <v>1</v>
      </c>
      <c r="L100" s="5"/>
      <c r="M100" s="5">
        <v>70</v>
      </c>
      <c r="N100" s="28" t="s">
        <v>21</v>
      </c>
      <c r="O100" s="10">
        <v>0</v>
      </c>
      <c r="P100" s="201" t="s">
        <v>21</v>
      </c>
      <c r="Q100" s="10">
        <v>0</v>
      </c>
      <c r="R100" s="10"/>
      <c r="S100" s="13">
        <v>0</v>
      </c>
      <c r="T100" s="10">
        <v>0</v>
      </c>
      <c r="U100" s="5"/>
      <c r="V100" s="380" t="s">
        <v>21</v>
      </c>
      <c r="W100" s="380" t="s">
        <v>21</v>
      </c>
      <c r="X100" s="28" t="s">
        <v>22</v>
      </c>
      <c r="Y100" s="28" t="s">
        <v>22</v>
      </c>
      <c r="Z100" s="776" t="s">
        <v>22</v>
      </c>
      <c r="AA100" s="207" t="s">
        <v>21</v>
      </c>
      <c r="AB100" s="207" t="s">
        <v>21</v>
      </c>
      <c r="AC100" s="776" t="s">
        <v>21</v>
      </c>
      <c r="AD100" s="28" t="s">
        <v>21</v>
      </c>
      <c r="AE100" s="30" t="s">
        <v>21</v>
      </c>
      <c r="AF100" s="738" t="s">
        <v>21</v>
      </c>
      <c r="AG100" s="221"/>
      <c r="AH100" s="333" t="s">
        <v>181</v>
      </c>
      <c r="AI100" s="198"/>
      <c r="AJ100" s="476" t="s">
        <v>210</v>
      </c>
      <c r="AK100" s="494" t="s">
        <v>211</v>
      </c>
      <c r="AL100" s="236" t="s">
        <v>21</v>
      </c>
    </row>
    <row r="101" spans="1:38">
      <c r="A101" s="4"/>
      <c r="B101" s="10"/>
      <c r="C101" s="381" t="s">
        <v>971</v>
      </c>
      <c r="D101" s="501" t="s">
        <v>173</v>
      </c>
      <c r="E101" s="324" t="s">
        <v>753</v>
      </c>
      <c r="F101" s="198">
        <v>38.054633816187497</v>
      </c>
      <c r="G101" s="199">
        <v>23.841719601836299</v>
      </c>
      <c r="H101" s="219" t="s">
        <v>21</v>
      </c>
      <c r="I101" s="389"/>
      <c r="J101" s="10"/>
      <c r="K101" s="4"/>
      <c r="L101" s="10"/>
      <c r="M101" s="449">
        <v>0</v>
      </c>
      <c r="N101" s="28" t="s">
        <v>21</v>
      </c>
      <c r="O101" s="10">
        <v>0</v>
      </c>
      <c r="P101" s="201" t="s">
        <v>21</v>
      </c>
      <c r="Q101" s="4">
        <v>0</v>
      </c>
      <c r="R101" s="10"/>
      <c r="S101" s="35">
        <v>2</v>
      </c>
      <c r="T101" s="4">
        <v>1</v>
      </c>
      <c r="U101" s="10"/>
      <c r="V101" s="10" t="s">
        <v>21</v>
      </c>
      <c r="W101" s="10" t="s">
        <v>21</v>
      </c>
      <c r="X101" s="28" t="s">
        <v>22</v>
      </c>
      <c r="Y101" s="28" t="s">
        <v>22</v>
      </c>
      <c r="Z101" s="776" t="s">
        <v>22</v>
      </c>
      <c r="AA101" s="207" t="s">
        <v>21</v>
      </c>
      <c r="AB101" s="207" t="s">
        <v>21</v>
      </c>
      <c r="AC101" s="776" t="s">
        <v>21</v>
      </c>
      <c r="AD101" s="28" t="s">
        <v>21</v>
      </c>
      <c r="AE101" s="30" t="s">
        <v>21</v>
      </c>
      <c r="AF101" s="738" t="s">
        <v>21</v>
      </c>
      <c r="AG101" s="228"/>
      <c r="AH101" s="333" t="s">
        <v>181</v>
      </c>
      <c r="AI101" s="198"/>
      <c r="AJ101" s="408" t="s">
        <v>208</v>
      </c>
      <c r="AK101" s="494" t="s">
        <v>173</v>
      </c>
      <c r="AL101" s="236" t="s">
        <v>22</v>
      </c>
    </row>
    <row r="102" spans="1:38">
      <c r="A102" s="568"/>
      <c r="B102" s="642"/>
    </row>
    <row r="103" spans="1:38">
      <c r="A103" s="650" t="s">
        <v>835</v>
      </c>
      <c r="B103" s="642"/>
    </row>
    <row r="104" spans="1:38">
      <c r="A104" s="4"/>
      <c r="B104" s="10"/>
      <c r="C104" s="381" t="s">
        <v>972</v>
      </c>
      <c r="D104" s="501" t="s">
        <v>89</v>
      </c>
      <c r="E104" s="321" t="s">
        <v>752</v>
      </c>
      <c r="F104" s="387">
        <v>38.054496</v>
      </c>
      <c r="G104" s="584">
        <v>23.842860000000002</v>
      </c>
      <c r="H104" s="465" t="s">
        <v>22</v>
      </c>
      <c r="I104" s="388">
        <v>0.8</v>
      </c>
      <c r="J104" s="8"/>
      <c r="K104" s="5">
        <v>2</v>
      </c>
      <c r="L104" s="5"/>
      <c r="M104" s="388">
        <v>138</v>
      </c>
      <c r="N104" s="28" t="s">
        <v>21</v>
      </c>
      <c r="O104" s="10">
        <v>0</v>
      </c>
      <c r="P104" s="201" t="s">
        <v>21</v>
      </c>
      <c r="Q104" s="10">
        <v>0</v>
      </c>
      <c r="R104" s="10"/>
      <c r="S104" s="13">
        <v>0</v>
      </c>
      <c r="T104" s="10">
        <v>0</v>
      </c>
      <c r="U104" s="5"/>
      <c r="V104" s="380" t="s">
        <v>21</v>
      </c>
      <c r="W104" s="380" t="s">
        <v>21</v>
      </c>
      <c r="X104" s="28" t="s">
        <v>22</v>
      </c>
      <c r="Y104" s="28" t="s">
        <v>22</v>
      </c>
      <c r="Z104" s="776" t="s">
        <v>22</v>
      </c>
      <c r="AA104" s="207" t="s">
        <v>21</v>
      </c>
      <c r="AB104" s="207" t="s">
        <v>21</v>
      </c>
      <c r="AC104" s="776" t="s">
        <v>21</v>
      </c>
      <c r="AD104" s="28" t="s">
        <v>21</v>
      </c>
      <c r="AE104" s="30" t="s">
        <v>21</v>
      </c>
      <c r="AF104" s="738" t="s">
        <v>21</v>
      </c>
      <c r="AG104" s="221"/>
      <c r="AH104" s="333" t="s">
        <v>181</v>
      </c>
      <c r="AI104" s="198"/>
      <c r="AJ104" s="476" t="s">
        <v>212</v>
      </c>
      <c r="AK104" s="494" t="s">
        <v>271</v>
      </c>
      <c r="AL104" s="482" t="s">
        <v>22</v>
      </c>
    </row>
    <row r="105" spans="1:38">
      <c r="A105" s="4"/>
      <c r="B105" s="10"/>
      <c r="C105" s="381" t="s">
        <v>973</v>
      </c>
      <c r="D105" s="501" t="s">
        <v>276</v>
      </c>
      <c r="E105" s="324" t="s">
        <v>753</v>
      </c>
      <c r="F105" s="198">
        <v>38.0544607331856</v>
      </c>
      <c r="G105" s="199">
        <v>23.842548904031801</v>
      </c>
      <c r="H105" s="251" t="s">
        <v>22</v>
      </c>
      <c r="I105" s="389">
        <v>2.6</v>
      </c>
      <c r="J105" s="10"/>
      <c r="K105" s="4">
        <v>2</v>
      </c>
      <c r="L105" s="10"/>
      <c r="M105" s="449">
        <v>84</v>
      </c>
      <c r="N105" s="28" t="s">
        <v>21</v>
      </c>
      <c r="O105" s="10">
        <v>0</v>
      </c>
      <c r="P105" s="201" t="s">
        <v>21</v>
      </c>
      <c r="Q105" s="4">
        <v>0</v>
      </c>
      <c r="R105" s="10"/>
      <c r="S105" s="35">
        <v>2</v>
      </c>
      <c r="T105" s="4">
        <v>1</v>
      </c>
      <c r="U105" s="10"/>
      <c r="V105" s="10" t="s">
        <v>21</v>
      </c>
      <c r="W105" s="10" t="s">
        <v>21</v>
      </c>
      <c r="X105" s="28" t="s">
        <v>22</v>
      </c>
      <c r="Y105" s="28" t="s">
        <v>22</v>
      </c>
      <c r="Z105" s="776" t="s">
        <v>22</v>
      </c>
      <c r="AA105" s="207" t="s">
        <v>21</v>
      </c>
      <c r="AB105" s="207" t="s">
        <v>21</v>
      </c>
      <c r="AC105" s="776" t="s">
        <v>21</v>
      </c>
      <c r="AD105" s="28" t="s">
        <v>21</v>
      </c>
      <c r="AE105" s="30" t="s">
        <v>21</v>
      </c>
      <c r="AF105" s="738" t="s">
        <v>21</v>
      </c>
      <c r="AG105" s="228"/>
      <c r="AH105" s="333" t="s">
        <v>181</v>
      </c>
      <c r="AI105" s="198"/>
      <c r="AJ105" s="408" t="s">
        <v>213</v>
      </c>
      <c r="AK105" s="498" t="s">
        <v>257</v>
      </c>
      <c r="AL105" s="482" t="s">
        <v>22</v>
      </c>
    </row>
    <row r="106" spans="1:38">
      <c r="A106" s="568"/>
      <c r="B106" s="642"/>
    </row>
    <row r="107" spans="1:38">
      <c r="A107" s="650" t="s">
        <v>836</v>
      </c>
      <c r="B107" s="642"/>
    </row>
    <row r="108" spans="1:38">
      <c r="A108" s="254"/>
      <c r="B108" s="247"/>
      <c r="C108" s="557" t="s">
        <v>974</v>
      </c>
      <c r="D108" s="558" t="s">
        <v>19</v>
      </c>
      <c r="E108" s="550" t="s">
        <v>752</v>
      </c>
      <c r="F108" s="562">
        <v>38.054302999999997</v>
      </c>
      <c r="G108" s="567">
        <v>23.842863999999999</v>
      </c>
      <c r="H108" s="382" t="s">
        <v>22</v>
      </c>
      <c r="I108" s="4">
        <v>6.1</v>
      </c>
      <c r="J108" s="10"/>
      <c r="K108" s="4">
        <v>2.8</v>
      </c>
      <c r="L108" s="10"/>
      <c r="M108" s="10">
        <v>100</v>
      </c>
      <c r="N108" s="380" t="s">
        <v>22</v>
      </c>
      <c r="O108" s="10">
        <v>1</v>
      </c>
      <c r="P108" s="207" t="s">
        <v>22</v>
      </c>
      <c r="Q108" s="4"/>
      <c r="R108" s="10"/>
      <c r="S108" s="35">
        <v>0</v>
      </c>
      <c r="T108" s="4">
        <v>0</v>
      </c>
      <c r="U108" s="10"/>
      <c r="V108" s="380" t="s">
        <v>21</v>
      </c>
      <c r="W108" s="380" t="s">
        <v>21</v>
      </c>
      <c r="X108" s="219" t="s">
        <v>21</v>
      </c>
      <c r="Y108" s="219" t="s">
        <v>21</v>
      </c>
      <c r="Z108" s="772" t="s">
        <v>21</v>
      </c>
      <c r="AA108" s="207" t="s">
        <v>21</v>
      </c>
      <c r="AB108" s="207" t="s">
        <v>21</v>
      </c>
      <c r="AC108" s="776" t="s">
        <v>21</v>
      </c>
      <c r="AD108" s="380" t="s">
        <v>21</v>
      </c>
      <c r="AE108" s="402" t="s">
        <v>21</v>
      </c>
      <c r="AF108" s="738" t="s">
        <v>21</v>
      </c>
      <c r="AG108" s="228"/>
      <c r="AH108" s="562" t="s">
        <v>181</v>
      </c>
      <c r="AI108" s="198"/>
      <c r="AJ108" s="408" t="s">
        <v>321</v>
      </c>
      <c r="AK108" s="560" t="s">
        <v>182</v>
      </c>
      <c r="AL108" s="563" t="s">
        <v>22</v>
      </c>
    </row>
    <row r="109" spans="1:38">
      <c r="C109" s="557" t="s">
        <v>975</v>
      </c>
      <c r="D109" s="558" t="s">
        <v>260</v>
      </c>
      <c r="E109" s="550" t="s">
        <v>752</v>
      </c>
      <c r="F109">
        <v>38.054237000000001</v>
      </c>
      <c r="G109">
        <v>23.842725000000002</v>
      </c>
      <c r="H109" s="724" t="s">
        <v>22</v>
      </c>
      <c r="K109" s="566">
        <v>2.7</v>
      </c>
      <c r="M109" s="615">
        <v>116</v>
      </c>
      <c r="N109" s="10" t="s">
        <v>29</v>
      </c>
      <c r="O109" s="564">
        <v>0</v>
      </c>
      <c r="P109" s="201" t="s">
        <v>21</v>
      </c>
      <c r="Q109" s="566">
        <v>0</v>
      </c>
      <c r="S109" s="565">
        <v>0</v>
      </c>
      <c r="T109" s="566">
        <v>0</v>
      </c>
      <c r="V109" s="564" t="s">
        <v>21</v>
      </c>
      <c r="W109" s="564" t="s">
        <v>21</v>
      </c>
      <c r="X109" s="564" t="s">
        <v>22</v>
      </c>
      <c r="Y109" s="564" t="s">
        <v>22</v>
      </c>
      <c r="Z109" s="776" t="s">
        <v>22</v>
      </c>
      <c r="AA109" s="207" t="s">
        <v>21</v>
      </c>
      <c r="AB109" s="207" t="s">
        <v>21</v>
      </c>
      <c r="AC109" s="776" t="s">
        <v>21</v>
      </c>
      <c r="AD109" s="564" t="s">
        <v>21</v>
      </c>
      <c r="AE109" s="567" t="s">
        <v>21</v>
      </c>
      <c r="AF109" s="738" t="s">
        <v>21</v>
      </c>
      <c r="AG109" s="199"/>
      <c r="AH109" s="562" t="s">
        <v>181</v>
      </c>
      <c r="AI109" s="199"/>
      <c r="AJ109" s="438" t="s">
        <v>320</v>
      </c>
      <c r="AK109" s="561" t="s">
        <v>319</v>
      </c>
      <c r="AL109" s="563" t="s">
        <v>22</v>
      </c>
    </row>
    <row r="110" spans="1:38">
      <c r="C110" s="557" t="s">
        <v>976</v>
      </c>
      <c r="D110" s="558" t="s">
        <v>19</v>
      </c>
      <c r="E110" s="549" t="s">
        <v>753</v>
      </c>
      <c r="F110" s="562">
        <v>38.054264000000003</v>
      </c>
      <c r="G110" s="567">
        <v>23.843057999999999</v>
      </c>
      <c r="H110" s="316" t="s">
        <v>22</v>
      </c>
      <c r="I110" s="4">
        <v>9.5</v>
      </c>
      <c r="J110" s="10"/>
      <c r="K110" s="4">
        <v>0</v>
      </c>
      <c r="L110" s="10"/>
      <c r="M110" s="10">
        <v>100</v>
      </c>
      <c r="N110" s="380" t="s">
        <v>22</v>
      </c>
      <c r="O110" s="10">
        <v>1</v>
      </c>
      <c r="P110" s="201" t="s">
        <v>21</v>
      </c>
      <c r="Q110" s="4">
        <v>0</v>
      </c>
      <c r="R110" s="10"/>
      <c r="S110" s="35">
        <v>0</v>
      </c>
      <c r="T110" s="4">
        <v>0</v>
      </c>
      <c r="U110" s="10"/>
      <c r="V110" s="380" t="s">
        <v>21</v>
      </c>
      <c r="W110" s="380" t="s">
        <v>21</v>
      </c>
      <c r="X110" s="219" t="s">
        <v>21</v>
      </c>
      <c r="Y110" s="219" t="s">
        <v>21</v>
      </c>
      <c r="Z110" s="772" t="s">
        <v>21</v>
      </c>
      <c r="AA110" s="207" t="s">
        <v>21</v>
      </c>
      <c r="AB110" s="207" t="s">
        <v>21</v>
      </c>
      <c r="AC110" s="776" t="s">
        <v>21</v>
      </c>
      <c r="AD110" s="380" t="s">
        <v>21</v>
      </c>
      <c r="AE110" s="402" t="s">
        <v>21</v>
      </c>
      <c r="AF110" s="738" t="s">
        <v>21</v>
      </c>
      <c r="AG110" s="228"/>
      <c r="AH110" s="562" t="s">
        <v>181</v>
      </c>
      <c r="AI110" s="198"/>
      <c r="AJ110" s="408" t="s">
        <v>307</v>
      </c>
      <c r="AK110" s="560" t="s">
        <v>182</v>
      </c>
      <c r="AL110" s="559" t="s">
        <v>22</v>
      </c>
    </row>
    <row r="111" spans="1:38">
      <c r="C111" s="557" t="s">
        <v>977</v>
      </c>
      <c r="D111" s="558" t="s">
        <v>230</v>
      </c>
      <c r="E111" s="549" t="s">
        <v>753</v>
      </c>
      <c r="F111" s="198">
        <v>38.054245000000002</v>
      </c>
      <c r="G111" s="199">
        <v>23.842965</v>
      </c>
      <c r="H111" s="382" t="s">
        <v>22</v>
      </c>
      <c r="I111" s="4">
        <v>4.5999999999999996</v>
      </c>
      <c r="J111" s="10"/>
      <c r="K111" s="4">
        <v>2.8</v>
      </c>
      <c r="L111" s="10"/>
      <c r="M111" s="10">
        <v>100</v>
      </c>
      <c r="N111" s="380" t="s">
        <v>22</v>
      </c>
      <c r="O111" s="10">
        <v>1</v>
      </c>
      <c r="P111" s="201" t="s">
        <v>21</v>
      </c>
      <c r="Q111" s="4">
        <v>0</v>
      </c>
      <c r="R111" s="10"/>
      <c r="S111" s="35">
        <v>0</v>
      </c>
      <c r="T111" s="4">
        <v>0</v>
      </c>
      <c r="U111" s="10"/>
      <c r="V111" s="380" t="s">
        <v>21</v>
      </c>
      <c r="W111" s="380" t="s">
        <v>21</v>
      </c>
      <c r="X111" s="380" t="s">
        <v>22</v>
      </c>
      <c r="Y111" s="380" t="s">
        <v>22</v>
      </c>
      <c r="Z111" s="776" t="s">
        <v>22</v>
      </c>
      <c r="AA111" s="207" t="s">
        <v>21</v>
      </c>
      <c r="AB111" s="207" t="s">
        <v>21</v>
      </c>
      <c r="AC111" s="776" t="s">
        <v>21</v>
      </c>
      <c r="AD111" s="380" t="s">
        <v>21</v>
      </c>
      <c r="AE111" s="380" t="s">
        <v>21</v>
      </c>
      <c r="AF111" s="738" t="s">
        <v>21</v>
      </c>
      <c r="AG111" s="228"/>
      <c r="AH111" s="562" t="s">
        <v>181</v>
      </c>
      <c r="AI111" s="198"/>
      <c r="AJ111" s="408" t="s">
        <v>306</v>
      </c>
      <c r="AK111" s="560" t="s">
        <v>182</v>
      </c>
      <c r="AL111" s="559" t="s">
        <v>22</v>
      </c>
    </row>
    <row r="112" spans="1:38">
      <c r="C112" s="557" t="s">
        <v>978</v>
      </c>
      <c r="D112" s="558" t="s">
        <v>19</v>
      </c>
      <c r="E112" s="549" t="s">
        <v>753</v>
      </c>
      <c r="F112">
        <v>38.054031999999999</v>
      </c>
      <c r="G112">
        <v>23.842661</v>
      </c>
      <c r="H112" s="382" t="s">
        <v>22</v>
      </c>
      <c r="I112" s="4">
        <v>3.6</v>
      </c>
      <c r="J112" s="10"/>
      <c r="K112" s="4">
        <v>1.9</v>
      </c>
      <c r="L112" s="10"/>
      <c r="M112" s="10">
        <v>165</v>
      </c>
      <c r="N112" s="380" t="s">
        <v>22</v>
      </c>
      <c r="O112" s="10">
        <v>1</v>
      </c>
      <c r="P112" s="201" t="s">
        <v>21</v>
      </c>
      <c r="Q112" s="4">
        <v>0</v>
      </c>
      <c r="R112" s="10"/>
      <c r="S112" s="35">
        <v>0</v>
      </c>
      <c r="T112" s="4">
        <v>0</v>
      </c>
      <c r="U112" s="10"/>
      <c r="V112" s="380" t="s">
        <v>21</v>
      </c>
      <c r="W112" s="380" t="s">
        <v>21</v>
      </c>
      <c r="X112" s="219" t="s">
        <v>21</v>
      </c>
      <c r="Y112" s="219" t="s">
        <v>21</v>
      </c>
      <c r="Z112" s="772" t="s">
        <v>21</v>
      </c>
      <c r="AA112" s="207" t="s">
        <v>21</v>
      </c>
      <c r="AB112" s="207" t="s">
        <v>21</v>
      </c>
      <c r="AC112" s="776" t="s">
        <v>21</v>
      </c>
      <c r="AD112" s="380" t="s">
        <v>21</v>
      </c>
      <c r="AE112" s="402" t="s">
        <v>21</v>
      </c>
      <c r="AF112" s="738" t="s">
        <v>21</v>
      </c>
      <c r="AG112" s="228"/>
      <c r="AH112" s="333" t="s">
        <v>181</v>
      </c>
      <c r="AI112" s="198"/>
      <c r="AJ112" s="384" t="s">
        <v>305</v>
      </c>
      <c r="AK112" s="560" t="s">
        <v>182</v>
      </c>
      <c r="AL112" s="559" t="s">
        <v>22</v>
      </c>
    </row>
    <row r="113" spans="1:38">
      <c r="C113" s="557" t="s">
        <v>979</v>
      </c>
      <c r="D113" s="558" t="s">
        <v>19</v>
      </c>
      <c r="E113" s="549" t="s">
        <v>753</v>
      </c>
      <c r="F113" s="198">
        <v>38.053984</v>
      </c>
      <c r="G113" s="199">
        <v>23.842551</v>
      </c>
      <c r="H113" s="316" t="s">
        <v>22</v>
      </c>
      <c r="I113" s="4">
        <v>8.5</v>
      </c>
      <c r="J113" s="10"/>
      <c r="K113" s="4">
        <v>1.1000000000000001</v>
      </c>
      <c r="L113" s="10"/>
      <c r="M113" s="10">
        <v>200</v>
      </c>
      <c r="N113" s="380" t="s">
        <v>22</v>
      </c>
      <c r="O113" s="10">
        <v>1</v>
      </c>
      <c r="P113" s="201" t="s">
        <v>21</v>
      </c>
      <c r="Q113" s="4">
        <v>0</v>
      </c>
      <c r="R113" s="10"/>
      <c r="S113" s="35">
        <v>0</v>
      </c>
      <c r="T113" s="4">
        <v>0</v>
      </c>
      <c r="U113" s="10"/>
      <c r="V113" s="380" t="s">
        <v>21</v>
      </c>
      <c r="W113" s="380" t="s">
        <v>21</v>
      </c>
      <c r="X113" s="219" t="s">
        <v>21</v>
      </c>
      <c r="Y113" s="219" t="s">
        <v>21</v>
      </c>
      <c r="Z113" s="772" t="s">
        <v>21</v>
      </c>
      <c r="AA113" s="207" t="s">
        <v>21</v>
      </c>
      <c r="AB113" s="207" t="s">
        <v>21</v>
      </c>
      <c r="AC113" s="776" t="s">
        <v>21</v>
      </c>
      <c r="AD113" s="380" t="s">
        <v>21</v>
      </c>
      <c r="AE113" s="402" t="s">
        <v>21</v>
      </c>
      <c r="AF113" s="738" t="s">
        <v>21</v>
      </c>
      <c r="AG113" s="228"/>
      <c r="AH113" s="333" t="s">
        <v>181</v>
      </c>
      <c r="AI113" s="198"/>
      <c r="AJ113" s="408" t="s">
        <v>304</v>
      </c>
      <c r="AK113" s="560" t="s">
        <v>182</v>
      </c>
      <c r="AL113" s="559" t="s">
        <v>22</v>
      </c>
    </row>
    <row r="114" spans="1:38">
      <c r="A114" s="650"/>
      <c r="B114" s="642"/>
    </row>
    <row r="115" spans="1:38">
      <c r="A115" s="650" t="s">
        <v>837</v>
      </c>
      <c r="B115" s="642"/>
    </row>
    <row r="116" spans="1:38">
      <c r="A116" s="650"/>
      <c r="B116" s="642"/>
    </row>
    <row r="117" spans="1:38">
      <c r="A117" s="650" t="s">
        <v>838</v>
      </c>
      <c r="B117" s="642"/>
    </row>
    <row r="118" spans="1:38">
      <c r="C118" s="557" t="s">
        <v>980</v>
      </c>
      <c r="D118" s="558" t="s">
        <v>314</v>
      </c>
      <c r="E118" s="550" t="s">
        <v>752</v>
      </c>
      <c r="F118" s="562">
        <v>38.053544000000002</v>
      </c>
      <c r="G118" s="567">
        <v>23.841555</v>
      </c>
      <c r="H118" s="316" t="s">
        <v>22</v>
      </c>
      <c r="I118" s="4">
        <v>2.9</v>
      </c>
      <c r="J118" s="10"/>
      <c r="K118" s="4">
        <v>2.9</v>
      </c>
      <c r="L118" s="10"/>
      <c r="M118" s="10">
        <v>380</v>
      </c>
      <c r="N118" s="10" t="s">
        <v>29</v>
      </c>
      <c r="O118" s="10">
        <v>0</v>
      </c>
      <c r="P118" s="201" t="s">
        <v>21</v>
      </c>
      <c r="Q118" s="4">
        <v>0</v>
      </c>
      <c r="R118" s="10"/>
      <c r="S118" s="35">
        <v>0</v>
      </c>
      <c r="T118" s="4">
        <v>0</v>
      </c>
      <c r="U118" s="10"/>
      <c r="V118" s="380" t="s">
        <v>21</v>
      </c>
      <c r="W118" s="380" t="s">
        <v>21</v>
      </c>
      <c r="X118" s="380" t="s">
        <v>22</v>
      </c>
      <c r="Y118" s="380" t="s">
        <v>22</v>
      </c>
      <c r="Z118" s="776" t="s">
        <v>22</v>
      </c>
      <c r="AA118" s="207" t="s">
        <v>21</v>
      </c>
      <c r="AB118" s="207" t="s">
        <v>21</v>
      </c>
      <c r="AC118" s="776" t="s">
        <v>21</v>
      </c>
      <c r="AD118" s="380" t="s">
        <v>21</v>
      </c>
      <c r="AE118" s="402" t="s">
        <v>21</v>
      </c>
      <c r="AF118" s="738" t="s">
        <v>21</v>
      </c>
      <c r="AG118" s="228"/>
      <c r="AH118" s="562" t="s">
        <v>181</v>
      </c>
      <c r="AI118" s="198"/>
      <c r="AJ118" s="408" t="s">
        <v>312</v>
      </c>
      <c r="AK118" s="560" t="s">
        <v>313</v>
      </c>
      <c r="AL118" s="559" t="s">
        <v>22</v>
      </c>
    </row>
    <row r="119" spans="1:38">
      <c r="A119" s="254"/>
      <c r="B119" s="247"/>
      <c r="C119" s="557" t="s">
        <v>981</v>
      </c>
      <c r="D119" s="558" t="s">
        <v>230</v>
      </c>
      <c r="E119" s="554" t="s">
        <v>753</v>
      </c>
      <c r="F119" s="198">
        <v>38.053520933218699</v>
      </c>
      <c r="G119" s="199">
        <v>23.841748970997799</v>
      </c>
      <c r="H119" s="316" t="s">
        <v>22</v>
      </c>
      <c r="I119" s="4">
        <v>1.9</v>
      </c>
      <c r="J119" s="10"/>
      <c r="K119" s="4">
        <v>3.3</v>
      </c>
      <c r="L119" s="10"/>
      <c r="M119" s="380">
        <v>94</v>
      </c>
      <c r="N119" s="10" t="s">
        <v>29</v>
      </c>
      <c r="O119" s="10">
        <v>0</v>
      </c>
      <c r="P119" s="201" t="s">
        <v>21</v>
      </c>
      <c r="Q119" s="4">
        <v>0</v>
      </c>
      <c r="R119" s="10"/>
      <c r="S119" s="35">
        <v>0</v>
      </c>
      <c r="T119" s="4">
        <v>0</v>
      </c>
      <c r="U119" s="10"/>
      <c r="V119" s="380" t="s">
        <v>21</v>
      </c>
      <c r="W119" s="380" t="s">
        <v>22</v>
      </c>
      <c r="X119" s="380" t="s">
        <v>22</v>
      </c>
      <c r="Y119" s="380" t="s">
        <v>22</v>
      </c>
      <c r="Z119" s="776" t="s">
        <v>22</v>
      </c>
      <c r="AA119" s="380" t="s">
        <v>22</v>
      </c>
      <c r="AB119" s="380" t="s">
        <v>22</v>
      </c>
      <c r="AC119" s="772" t="s">
        <v>22</v>
      </c>
      <c r="AD119" s="380" t="s">
        <v>21</v>
      </c>
      <c r="AE119" s="402" t="s">
        <v>21</v>
      </c>
      <c r="AF119" s="738" t="s">
        <v>21</v>
      </c>
      <c r="AG119" s="228"/>
      <c r="AH119" s="333" t="s">
        <v>181</v>
      </c>
      <c r="AI119" s="198"/>
      <c r="AJ119" s="438" t="s">
        <v>302</v>
      </c>
      <c r="AK119" s="560" t="s">
        <v>182</v>
      </c>
      <c r="AL119" s="559" t="s">
        <v>22</v>
      </c>
    </row>
    <row r="120" spans="1:38">
      <c r="A120" s="568"/>
      <c r="B120" s="642"/>
    </row>
    <row r="121" spans="1:38">
      <c r="A121" s="650" t="s">
        <v>839</v>
      </c>
      <c r="B121" s="642"/>
    </row>
    <row r="122" spans="1:38">
      <c r="A122" s="650"/>
      <c r="B122" s="642"/>
    </row>
    <row r="123" spans="1:38">
      <c r="A123" s="650" t="s">
        <v>840</v>
      </c>
      <c r="B123" s="642"/>
    </row>
    <row r="124" spans="1:38">
      <c r="A124" s="254"/>
      <c r="B124" s="247"/>
      <c r="C124" s="557" t="s">
        <v>982</v>
      </c>
      <c r="D124" s="558" t="s">
        <v>295</v>
      </c>
      <c r="E124" s="554" t="s">
        <v>753</v>
      </c>
      <c r="F124" s="198">
        <v>38.053128520614401</v>
      </c>
      <c r="G124" s="199">
        <v>23.841084469567299</v>
      </c>
      <c r="H124" s="382" t="s">
        <v>22</v>
      </c>
      <c r="I124" s="4">
        <v>2.9</v>
      </c>
      <c r="J124" s="10"/>
      <c r="K124" s="4">
        <v>1.6</v>
      </c>
      <c r="L124" s="10"/>
      <c r="M124" s="10">
        <v>130</v>
      </c>
      <c r="N124" s="380" t="s">
        <v>22</v>
      </c>
      <c r="O124" s="10">
        <v>1</v>
      </c>
      <c r="P124" s="201" t="s">
        <v>21</v>
      </c>
      <c r="Q124" s="4">
        <v>0</v>
      </c>
      <c r="R124" s="10"/>
      <c r="S124" s="35">
        <v>0</v>
      </c>
      <c r="T124" s="4">
        <v>0</v>
      </c>
      <c r="U124" s="10"/>
      <c r="V124" s="380" t="s">
        <v>21</v>
      </c>
      <c r="W124" s="380" t="s">
        <v>21</v>
      </c>
      <c r="X124" s="219" t="s">
        <v>21</v>
      </c>
      <c r="Y124" s="219" t="s">
        <v>21</v>
      </c>
      <c r="Z124" s="772" t="s">
        <v>21</v>
      </c>
      <c r="AA124" s="207" t="s">
        <v>21</v>
      </c>
      <c r="AB124" s="207" t="s">
        <v>21</v>
      </c>
      <c r="AC124" s="776" t="s">
        <v>21</v>
      </c>
      <c r="AD124" s="380" t="s">
        <v>21</v>
      </c>
      <c r="AE124" s="402" t="s">
        <v>21</v>
      </c>
      <c r="AF124" s="738" t="s">
        <v>21</v>
      </c>
      <c r="AG124" s="228"/>
      <c r="AH124" s="333" t="s">
        <v>181</v>
      </c>
      <c r="AI124" s="198"/>
      <c r="AJ124" s="408" t="s">
        <v>297</v>
      </c>
      <c r="AK124" s="560" t="s">
        <v>182</v>
      </c>
      <c r="AL124" s="559" t="s">
        <v>22</v>
      </c>
    </row>
    <row r="125" spans="1:38">
      <c r="A125" s="568"/>
      <c r="B125" s="642"/>
    </row>
    <row r="126" spans="1:38">
      <c r="A126" s="650" t="s">
        <v>841</v>
      </c>
      <c r="B126" s="642"/>
    </row>
    <row r="127" spans="1:38">
      <c r="C127" s="557" t="s">
        <v>983</v>
      </c>
      <c r="D127" s="558" t="s">
        <v>89</v>
      </c>
      <c r="E127" s="550" t="s">
        <v>752</v>
      </c>
      <c r="F127" s="562">
        <v>38.052263000000004</v>
      </c>
      <c r="G127" s="567">
        <v>23.839444</v>
      </c>
      <c r="H127" s="316" t="s">
        <v>22</v>
      </c>
      <c r="I127" s="4">
        <v>1.5</v>
      </c>
      <c r="J127" s="10"/>
      <c r="K127" s="4">
        <v>0</v>
      </c>
      <c r="L127" s="10"/>
      <c r="M127" s="10">
        <v>120</v>
      </c>
      <c r="N127" s="10" t="s">
        <v>29</v>
      </c>
      <c r="O127" s="10">
        <v>0</v>
      </c>
      <c r="P127" s="201" t="s">
        <v>21</v>
      </c>
      <c r="Q127" s="4">
        <v>0</v>
      </c>
      <c r="R127" s="10"/>
      <c r="S127" s="35">
        <v>0</v>
      </c>
      <c r="T127" s="4">
        <v>0</v>
      </c>
      <c r="U127" s="10"/>
      <c r="V127" s="380" t="s">
        <v>21</v>
      </c>
      <c r="W127" s="380" t="s">
        <v>21</v>
      </c>
      <c r="X127" s="380" t="s">
        <v>22</v>
      </c>
      <c r="Y127" s="380" t="s">
        <v>22</v>
      </c>
      <c r="Z127" s="776" t="s">
        <v>22</v>
      </c>
      <c r="AA127" s="207" t="s">
        <v>21</v>
      </c>
      <c r="AB127" s="207" t="s">
        <v>21</v>
      </c>
      <c r="AC127" s="776" t="s">
        <v>21</v>
      </c>
      <c r="AD127" s="380" t="s">
        <v>21</v>
      </c>
      <c r="AE127" s="402" t="s">
        <v>21</v>
      </c>
      <c r="AF127" s="738" t="s">
        <v>21</v>
      </c>
      <c r="AG127" s="228"/>
      <c r="AH127" s="562" t="s">
        <v>181</v>
      </c>
      <c r="AI127" s="198"/>
      <c r="AJ127" s="408" t="s">
        <v>309</v>
      </c>
      <c r="AK127" s="560" t="s">
        <v>182</v>
      </c>
      <c r="AL127" s="559" t="s">
        <v>22</v>
      </c>
    </row>
    <row r="128" spans="1:38">
      <c r="A128" s="254"/>
      <c r="B128" s="247"/>
      <c r="C128" s="557" t="s">
        <v>984</v>
      </c>
      <c r="D128" s="558" t="s">
        <v>293</v>
      </c>
      <c r="E128" s="554" t="s">
        <v>753</v>
      </c>
      <c r="F128" s="198">
        <v>38.051918999999998</v>
      </c>
      <c r="G128" s="199">
        <v>23.839092999999998</v>
      </c>
      <c r="H128" s="316" t="s">
        <v>22</v>
      </c>
      <c r="I128" s="4">
        <v>4.5999999999999996</v>
      </c>
      <c r="J128" s="10"/>
      <c r="K128" s="4">
        <v>2</v>
      </c>
      <c r="L128" s="10"/>
      <c r="M128" s="615">
        <v>74</v>
      </c>
      <c r="N128" s="10" t="s">
        <v>29</v>
      </c>
      <c r="O128" s="10">
        <v>0</v>
      </c>
      <c r="P128" s="201" t="s">
        <v>21</v>
      </c>
      <c r="Q128" s="4">
        <v>0</v>
      </c>
      <c r="R128" s="10"/>
      <c r="S128" s="35">
        <v>0</v>
      </c>
      <c r="T128" s="4">
        <v>0</v>
      </c>
      <c r="U128" s="10"/>
      <c r="V128" s="380" t="s">
        <v>21</v>
      </c>
      <c r="W128" s="380" t="s">
        <v>21</v>
      </c>
      <c r="X128" s="380" t="s">
        <v>22</v>
      </c>
      <c r="Y128" s="380" t="s">
        <v>22</v>
      </c>
      <c r="Z128" s="776" t="s">
        <v>22</v>
      </c>
      <c r="AA128" s="207" t="s">
        <v>21</v>
      </c>
      <c r="AB128" s="207" t="s">
        <v>21</v>
      </c>
      <c r="AC128" s="776" t="s">
        <v>21</v>
      </c>
      <c r="AD128" s="380" t="s">
        <v>21</v>
      </c>
      <c r="AE128" s="402" t="s">
        <v>21</v>
      </c>
      <c r="AF128" s="738" t="s">
        <v>21</v>
      </c>
      <c r="AG128" s="228"/>
      <c r="AH128" s="333" t="s">
        <v>181</v>
      </c>
      <c r="AI128" s="198"/>
      <c r="AJ128" s="407"/>
      <c r="AK128" s="407"/>
      <c r="AL128" s="559" t="s">
        <v>22</v>
      </c>
    </row>
    <row r="129" spans="1:38">
      <c r="A129" s="568"/>
      <c r="B129" s="642"/>
    </row>
    <row r="130" spans="1:38">
      <c r="A130" s="650" t="s">
        <v>842</v>
      </c>
      <c r="B130" s="642"/>
    </row>
    <row r="131" spans="1:38" ht="15.75" customHeight="1">
      <c r="A131" s="210"/>
      <c r="B131" s="309"/>
      <c r="C131" s="220" t="s">
        <v>985</v>
      </c>
      <c r="D131" s="517" t="s">
        <v>152</v>
      </c>
      <c r="E131" s="310" t="s">
        <v>753</v>
      </c>
      <c r="F131" s="311">
        <v>38.051181262641201</v>
      </c>
      <c r="G131" s="311">
        <v>23.8369520446156</v>
      </c>
      <c r="H131" s="312" t="s">
        <v>22</v>
      </c>
      <c r="I131" s="313">
        <v>0</v>
      </c>
      <c r="J131" s="314"/>
      <c r="K131" s="313">
        <v>0</v>
      </c>
      <c r="L131" s="311"/>
      <c r="M131" s="313">
        <v>220</v>
      </c>
      <c r="N131" s="315" t="s">
        <v>21</v>
      </c>
      <c r="O131" s="313">
        <v>0</v>
      </c>
      <c r="P131" s="201" t="s">
        <v>21</v>
      </c>
      <c r="Q131" s="313">
        <v>0</v>
      </c>
      <c r="R131" s="313"/>
      <c r="S131" s="313">
        <v>0</v>
      </c>
      <c r="T131" s="313">
        <v>0</v>
      </c>
      <c r="U131" s="313"/>
      <c r="V131" s="313" t="s">
        <v>21</v>
      </c>
      <c r="W131" s="315" t="s">
        <v>21</v>
      </c>
      <c r="X131" s="219" t="s">
        <v>21</v>
      </c>
      <c r="Y131" s="219" t="s">
        <v>21</v>
      </c>
      <c r="Z131" s="772" t="s">
        <v>21</v>
      </c>
      <c r="AA131" s="207" t="s">
        <v>21</v>
      </c>
      <c r="AB131" s="207" t="s">
        <v>21</v>
      </c>
      <c r="AC131" s="776" t="s">
        <v>21</v>
      </c>
      <c r="AD131" s="315" t="s">
        <v>21</v>
      </c>
      <c r="AE131" s="481" t="s">
        <v>21</v>
      </c>
      <c r="AF131" s="738" t="s">
        <v>21</v>
      </c>
      <c r="AG131" s="313"/>
      <c r="AH131" s="333" t="s">
        <v>181</v>
      </c>
      <c r="AI131" s="198"/>
      <c r="AJ131" s="407"/>
      <c r="AK131" s="407"/>
      <c r="AL131" s="236" t="s">
        <v>21</v>
      </c>
    </row>
    <row r="132" spans="1:38">
      <c r="A132" s="568"/>
      <c r="B132" s="642"/>
    </row>
    <row r="133" spans="1:38">
      <c r="A133" s="650" t="s">
        <v>843</v>
      </c>
      <c r="B133" s="642"/>
    </row>
    <row r="134" spans="1:38" ht="15.75" customHeight="1">
      <c r="A134" s="44"/>
      <c r="B134" s="192"/>
      <c r="C134" s="46" t="s">
        <v>986</v>
      </c>
      <c r="D134" s="514" t="s">
        <v>85</v>
      </c>
      <c r="E134" s="177" t="s">
        <v>752</v>
      </c>
      <c r="F134" s="170">
        <v>38.051220141602798</v>
      </c>
      <c r="G134" s="170">
        <v>23.8363735943629</v>
      </c>
      <c r="H134" s="172" t="s">
        <v>22</v>
      </c>
      <c r="I134" s="175">
        <v>0</v>
      </c>
      <c r="J134" s="173"/>
      <c r="K134" s="175">
        <v>0</v>
      </c>
      <c r="L134" s="170"/>
      <c r="M134" s="175">
        <v>254</v>
      </c>
      <c r="N134" s="182" t="s">
        <v>21</v>
      </c>
      <c r="O134" s="175">
        <v>0</v>
      </c>
      <c r="P134" s="201" t="s">
        <v>21</v>
      </c>
      <c r="Q134" s="175">
        <v>0</v>
      </c>
      <c r="R134" s="175"/>
      <c r="S134" s="175">
        <v>1</v>
      </c>
      <c r="T134" s="175">
        <v>2</v>
      </c>
      <c r="U134" s="175"/>
      <c r="V134" s="175" t="s">
        <v>21</v>
      </c>
      <c r="W134" s="182" t="s">
        <v>21</v>
      </c>
      <c r="X134" s="219" t="s">
        <v>21</v>
      </c>
      <c r="Y134" s="219" t="s">
        <v>21</v>
      </c>
      <c r="Z134" s="772" t="s">
        <v>21</v>
      </c>
      <c r="AA134" s="207" t="s">
        <v>21</v>
      </c>
      <c r="AB134" s="207" t="s">
        <v>21</v>
      </c>
      <c r="AC134" s="776" t="s">
        <v>21</v>
      </c>
      <c r="AD134" s="175" t="s">
        <v>22</v>
      </c>
      <c r="AE134" s="191" t="s">
        <v>21</v>
      </c>
      <c r="AF134" s="737" t="s">
        <v>22</v>
      </c>
      <c r="AG134" s="313"/>
      <c r="AH134" s="333" t="s">
        <v>181</v>
      </c>
      <c r="AI134" s="198"/>
      <c r="AJ134" s="407"/>
      <c r="AK134" s="407"/>
      <c r="AL134" s="236" t="s">
        <v>21</v>
      </c>
    </row>
    <row r="135" spans="1:38" ht="15.75" customHeight="1">
      <c r="A135" s="44"/>
      <c r="B135" s="193"/>
      <c r="C135" s="46" t="s">
        <v>987</v>
      </c>
      <c r="D135" s="514" t="s">
        <v>105</v>
      </c>
      <c r="E135" s="177" t="s">
        <v>752</v>
      </c>
      <c r="F135" s="170">
        <v>38.051214597255097</v>
      </c>
      <c r="G135" s="170">
        <v>23.8362072974111</v>
      </c>
      <c r="H135" s="172" t="s">
        <v>22</v>
      </c>
      <c r="I135" s="175">
        <v>0</v>
      </c>
      <c r="J135" s="173"/>
      <c r="K135" s="175">
        <v>0</v>
      </c>
      <c r="L135" s="170"/>
      <c r="M135" s="175">
        <v>300</v>
      </c>
      <c r="N135" s="182" t="s">
        <v>21</v>
      </c>
      <c r="O135" s="175">
        <v>0</v>
      </c>
      <c r="P135" s="201" t="s">
        <v>21</v>
      </c>
      <c r="Q135" s="175">
        <v>0</v>
      </c>
      <c r="R135" s="175"/>
      <c r="S135" s="175">
        <v>0</v>
      </c>
      <c r="T135" s="175">
        <v>0</v>
      </c>
      <c r="U135" s="175"/>
      <c r="V135" s="175" t="s">
        <v>21</v>
      </c>
      <c r="W135" s="182" t="s">
        <v>21</v>
      </c>
      <c r="X135" s="219" t="s">
        <v>21</v>
      </c>
      <c r="Y135" s="219" t="s">
        <v>21</v>
      </c>
      <c r="Z135" s="772" t="s">
        <v>21</v>
      </c>
      <c r="AA135" s="207" t="s">
        <v>21</v>
      </c>
      <c r="AB135" s="207" t="s">
        <v>21</v>
      </c>
      <c r="AC135" s="776" t="s">
        <v>21</v>
      </c>
      <c r="AD135" s="175" t="s">
        <v>22</v>
      </c>
      <c r="AE135" s="191" t="s">
        <v>21</v>
      </c>
      <c r="AF135" s="737" t="s">
        <v>22</v>
      </c>
      <c r="AG135" s="313"/>
      <c r="AH135" s="333" t="s">
        <v>181</v>
      </c>
      <c r="AI135" s="198"/>
      <c r="AJ135" s="407"/>
      <c r="AK135" s="407"/>
      <c r="AL135" s="236" t="s">
        <v>21</v>
      </c>
    </row>
    <row r="136" spans="1:38" ht="15.75" customHeight="1">
      <c r="A136" s="210"/>
      <c r="B136" s="309"/>
      <c r="C136" s="220" t="s">
        <v>988</v>
      </c>
      <c r="D136" s="517" t="s">
        <v>175</v>
      </c>
      <c r="E136" s="310" t="s">
        <v>753</v>
      </c>
      <c r="F136" s="311">
        <v>38.051155917033903</v>
      </c>
      <c r="G136" s="311">
        <v>23.8368514617781</v>
      </c>
      <c r="H136" s="172" t="s">
        <v>22</v>
      </c>
      <c r="I136" s="313">
        <v>0</v>
      </c>
      <c r="J136" s="314"/>
      <c r="K136" s="313">
        <v>0</v>
      </c>
      <c r="L136" s="311"/>
      <c r="M136" s="175">
        <v>150</v>
      </c>
      <c r="N136" s="315" t="s">
        <v>21</v>
      </c>
      <c r="O136" s="313">
        <v>0</v>
      </c>
      <c r="P136" s="201" t="s">
        <v>21</v>
      </c>
      <c r="Q136" s="313">
        <v>0</v>
      </c>
      <c r="R136" s="313"/>
      <c r="S136" s="313">
        <v>0</v>
      </c>
      <c r="T136" s="313">
        <v>0</v>
      </c>
      <c r="U136" s="313"/>
      <c r="V136" s="175" t="s">
        <v>21</v>
      </c>
      <c r="W136" s="315" t="s">
        <v>21</v>
      </c>
      <c r="X136" s="219" t="s">
        <v>21</v>
      </c>
      <c r="Y136" s="219" t="s">
        <v>21</v>
      </c>
      <c r="Z136" s="772" t="s">
        <v>21</v>
      </c>
      <c r="AA136" s="207" t="s">
        <v>21</v>
      </c>
      <c r="AB136" s="207" t="s">
        <v>21</v>
      </c>
      <c r="AC136" s="776" t="s">
        <v>21</v>
      </c>
      <c r="AD136" s="315" t="s">
        <v>21</v>
      </c>
      <c r="AE136" s="481" t="s">
        <v>21</v>
      </c>
      <c r="AF136" s="738" t="s">
        <v>21</v>
      </c>
      <c r="AG136" s="313"/>
      <c r="AH136" s="333" t="s">
        <v>181</v>
      </c>
      <c r="AI136" s="198"/>
      <c r="AJ136" s="407"/>
      <c r="AK136" s="407"/>
      <c r="AL136" s="236" t="s">
        <v>21</v>
      </c>
    </row>
    <row r="137" spans="1:38" ht="15.75" customHeight="1">
      <c r="A137" s="210"/>
      <c r="B137" s="309"/>
      <c r="C137" s="220" t="s">
        <v>989</v>
      </c>
      <c r="D137" s="517" t="s">
        <v>63</v>
      </c>
      <c r="E137" s="310" t="s">
        <v>753</v>
      </c>
      <c r="F137" s="311">
        <v>38.051132155519298</v>
      </c>
      <c r="G137" s="311">
        <v>23.836748196733101</v>
      </c>
      <c r="H137" s="172" t="s">
        <v>22</v>
      </c>
      <c r="I137" s="313">
        <v>0</v>
      </c>
      <c r="J137" s="314"/>
      <c r="K137" s="313">
        <v>0</v>
      </c>
      <c r="L137" s="311"/>
      <c r="M137" s="313">
        <v>230</v>
      </c>
      <c r="N137" s="315" t="s">
        <v>21</v>
      </c>
      <c r="O137" s="313">
        <v>0</v>
      </c>
      <c r="P137" s="201" t="s">
        <v>21</v>
      </c>
      <c r="Q137" s="313">
        <v>0</v>
      </c>
      <c r="R137" s="313"/>
      <c r="S137" s="313">
        <v>0</v>
      </c>
      <c r="T137" s="313">
        <v>0</v>
      </c>
      <c r="U137" s="313"/>
      <c r="V137" s="315" t="s">
        <v>21</v>
      </c>
      <c r="W137" s="315" t="s">
        <v>21</v>
      </c>
      <c r="X137" s="219" t="s">
        <v>21</v>
      </c>
      <c r="Y137" s="219" t="s">
        <v>21</v>
      </c>
      <c r="Z137" s="772" t="s">
        <v>21</v>
      </c>
      <c r="AA137" s="207" t="s">
        <v>21</v>
      </c>
      <c r="AB137" s="207" t="s">
        <v>21</v>
      </c>
      <c r="AC137" s="776" t="s">
        <v>21</v>
      </c>
      <c r="AD137" s="315" t="s">
        <v>21</v>
      </c>
      <c r="AE137" s="481" t="s">
        <v>21</v>
      </c>
      <c r="AF137" s="738" t="s">
        <v>21</v>
      </c>
      <c r="AG137" s="313"/>
      <c r="AH137" s="333" t="s">
        <v>181</v>
      </c>
      <c r="AI137" s="198"/>
      <c r="AJ137" s="407"/>
      <c r="AK137" s="407"/>
      <c r="AL137" s="236" t="s">
        <v>21</v>
      </c>
    </row>
    <row r="138" spans="1:38">
      <c r="A138" s="568"/>
      <c r="B138" s="642"/>
    </row>
    <row r="139" spans="1:38">
      <c r="A139" s="650" t="s">
        <v>844</v>
      </c>
      <c r="B139" s="642"/>
    </row>
    <row r="140" spans="1:38" ht="15.75" customHeight="1">
      <c r="A140" s="44"/>
      <c r="B140" s="192"/>
      <c r="C140" s="56" t="s">
        <v>990</v>
      </c>
      <c r="D140" s="514" t="s">
        <v>69</v>
      </c>
      <c r="E140" s="177" t="s">
        <v>752</v>
      </c>
      <c r="F140" s="170">
        <v>38.051204054014001</v>
      </c>
      <c r="G140" s="170">
        <v>23.83569391851</v>
      </c>
      <c r="H140" s="172" t="s">
        <v>22</v>
      </c>
      <c r="I140" s="175">
        <v>0</v>
      </c>
      <c r="J140" s="173"/>
      <c r="K140" s="175">
        <v>0</v>
      </c>
      <c r="L140" s="170"/>
      <c r="M140" s="175">
        <v>300</v>
      </c>
      <c r="N140" s="182" t="s">
        <v>21</v>
      </c>
      <c r="O140" s="175">
        <v>0</v>
      </c>
      <c r="P140" s="201" t="s">
        <v>21</v>
      </c>
      <c r="Q140" s="175">
        <v>0</v>
      </c>
      <c r="R140" s="175"/>
      <c r="S140" s="175">
        <v>0</v>
      </c>
      <c r="T140" s="175">
        <v>0</v>
      </c>
      <c r="U140" s="175"/>
      <c r="V140" s="175" t="s">
        <v>22</v>
      </c>
      <c r="W140" s="182"/>
      <c r="X140" s="175" t="s">
        <v>22</v>
      </c>
      <c r="Y140" s="175" t="s">
        <v>22</v>
      </c>
      <c r="Z140" s="776" t="s">
        <v>22</v>
      </c>
      <c r="AA140" s="207" t="s">
        <v>21</v>
      </c>
      <c r="AB140" s="207" t="s">
        <v>21</v>
      </c>
      <c r="AC140" s="776" t="s">
        <v>21</v>
      </c>
      <c r="AD140" s="175" t="s">
        <v>21</v>
      </c>
      <c r="AE140" s="191" t="s">
        <v>21</v>
      </c>
      <c r="AF140" s="738" t="s">
        <v>21</v>
      </c>
      <c r="AG140" s="313"/>
      <c r="AH140" s="333" t="s">
        <v>181</v>
      </c>
      <c r="AI140" s="198"/>
      <c r="AJ140" s="407"/>
      <c r="AK140" s="407"/>
      <c r="AL140" s="236" t="s">
        <v>21</v>
      </c>
    </row>
    <row r="141" spans="1:38" ht="15.75" customHeight="1">
      <c r="A141" s="599"/>
      <c r="B141" s="652"/>
      <c r="C141" s="623"/>
      <c r="D141" s="518"/>
      <c r="E141" s="653"/>
      <c r="F141" s="653"/>
      <c r="G141" s="653"/>
      <c r="H141" s="654"/>
      <c r="I141" s="277"/>
      <c r="J141" s="655"/>
      <c r="K141" s="277"/>
      <c r="L141" s="653"/>
      <c r="M141" s="277"/>
      <c r="N141" s="707"/>
      <c r="O141" s="277"/>
      <c r="P141" s="277"/>
      <c r="Q141" s="277"/>
      <c r="R141" s="277"/>
      <c r="S141" s="277"/>
      <c r="T141" s="277"/>
      <c r="U141" s="277"/>
      <c r="V141" s="277"/>
      <c r="W141" s="707"/>
      <c r="X141" s="277"/>
      <c r="Y141" s="277"/>
      <c r="Z141" s="277"/>
      <c r="AA141" s="707"/>
      <c r="AB141" s="707"/>
      <c r="AC141" s="707"/>
      <c r="AD141" s="277"/>
      <c r="AE141" s="277"/>
      <c r="AF141" s="277"/>
      <c r="AG141" s="277"/>
      <c r="AH141" s="330"/>
      <c r="AI141" s="199"/>
      <c r="AJ141" s="470"/>
      <c r="AK141" s="470"/>
      <c r="AL141" s="248"/>
    </row>
    <row r="142" spans="1:38" ht="15.75" customHeight="1">
      <c r="A142" s="602" t="s">
        <v>845</v>
      </c>
      <c r="B142" s="652"/>
      <c r="C142" s="623"/>
      <c r="D142" s="518"/>
      <c r="E142" s="653"/>
      <c r="F142" s="653"/>
      <c r="G142" s="653"/>
      <c r="H142" s="654"/>
      <c r="I142" s="277"/>
      <c r="J142" s="655"/>
      <c r="K142" s="277"/>
      <c r="L142" s="653"/>
      <c r="M142" s="277"/>
      <c r="N142" s="707"/>
      <c r="O142" s="277"/>
      <c r="P142" s="277"/>
      <c r="Q142" s="277"/>
      <c r="R142" s="277"/>
      <c r="S142" s="277"/>
      <c r="T142" s="277"/>
      <c r="U142" s="277"/>
      <c r="V142" s="277"/>
      <c r="W142" s="707"/>
      <c r="X142" s="277"/>
      <c r="Y142" s="277"/>
      <c r="Z142" s="277"/>
      <c r="AA142" s="707"/>
      <c r="AB142" s="707"/>
      <c r="AC142" s="707"/>
      <c r="AD142" s="277"/>
      <c r="AE142" s="277"/>
      <c r="AF142" s="277"/>
      <c r="AG142" s="277"/>
      <c r="AH142" s="330"/>
      <c r="AI142" s="199"/>
      <c r="AJ142" s="470"/>
      <c r="AK142" s="470"/>
      <c r="AL142" s="248"/>
    </row>
    <row r="143" spans="1:38" ht="15.75" customHeight="1">
      <c r="A143" s="210"/>
      <c r="B143" s="309"/>
      <c r="C143" s="220" t="s">
        <v>991</v>
      </c>
      <c r="D143" s="517" t="s">
        <v>174</v>
      </c>
      <c r="E143" s="310" t="s">
        <v>753</v>
      </c>
      <c r="F143" s="311">
        <v>38.051045475659599</v>
      </c>
      <c r="G143" s="311">
        <v>23.834676525422701</v>
      </c>
      <c r="H143" s="312" t="s">
        <v>22</v>
      </c>
      <c r="I143" s="306">
        <v>0</v>
      </c>
      <c r="J143" s="307"/>
      <c r="K143" s="306">
        <v>0</v>
      </c>
      <c r="L143" s="311"/>
      <c r="M143" s="306">
        <v>230</v>
      </c>
      <c r="N143" s="308" t="s">
        <v>21</v>
      </c>
      <c r="O143" s="306">
        <v>0</v>
      </c>
      <c r="P143" s="207" t="s">
        <v>22</v>
      </c>
      <c r="Q143" s="306">
        <v>2</v>
      </c>
      <c r="R143" s="306"/>
      <c r="S143" s="306">
        <v>0</v>
      </c>
      <c r="T143" s="306">
        <v>0</v>
      </c>
      <c r="U143" s="313"/>
      <c r="V143" s="306" t="s">
        <v>22</v>
      </c>
      <c r="W143" s="308" t="s">
        <v>22</v>
      </c>
      <c r="X143" s="219" t="s">
        <v>21</v>
      </c>
      <c r="Y143" s="219" t="s">
        <v>21</v>
      </c>
      <c r="Z143" s="772" t="s">
        <v>21</v>
      </c>
      <c r="AA143" s="207" t="s">
        <v>21</v>
      </c>
      <c r="AB143" s="207" t="s">
        <v>21</v>
      </c>
      <c r="AC143" s="776" t="s">
        <v>21</v>
      </c>
      <c r="AD143" s="308" t="s">
        <v>21</v>
      </c>
      <c r="AE143" s="480" t="s">
        <v>21</v>
      </c>
      <c r="AF143" s="738" t="s">
        <v>21</v>
      </c>
      <c r="AG143" s="313"/>
      <c r="AH143" s="333" t="s">
        <v>181</v>
      </c>
      <c r="AI143" s="198"/>
      <c r="AJ143" s="407"/>
      <c r="AK143" s="407"/>
      <c r="AL143" s="236" t="s">
        <v>21</v>
      </c>
    </row>
    <row r="144" spans="1:38" ht="15.75" customHeight="1">
      <c r="A144" s="210"/>
      <c r="B144" s="309"/>
      <c r="C144" s="220" t="s">
        <v>992</v>
      </c>
      <c r="D144" s="517" t="s">
        <v>174</v>
      </c>
      <c r="E144" s="310" t="s">
        <v>753</v>
      </c>
      <c r="F144" s="311">
        <v>38.051041554575903</v>
      </c>
      <c r="G144" s="311">
        <v>23.834942430321899</v>
      </c>
      <c r="H144" s="312" t="s">
        <v>22</v>
      </c>
      <c r="I144" s="306">
        <v>0</v>
      </c>
      <c r="J144" s="307"/>
      <c r="K144" s="306">
        <v>0</v>
      </c>
      <c r="L144" s="311"/>
      <c r="M144" s="313">
        <v>580</v>
      </c>
      <c r="N144" s="308" t="s">
        <v>21</v>
      </c>
      <c r="O144" s="306">
        <v>0</v>
      </c>
      <c r="P144" s="207" t="s">
        <v>22</v>
      </c>
      <c r="Q144" s="306">
        <v>2</v>
      </c>
      <c r="R144" s="306"/>
      <c r="S144" s="306">
        <v>0</v>
      </c>
      <c r="T144" s="306">
        <v>0</v>
      </c>
      <c r="U144" s="313"/>
      <c r="V144" s="306" t="s">
        <v>22</v>
      </c>
      <c r="W144" s="308" t="s">
        <v>21</v>
      </c>
      <c r="X144" s="219" t="s">
        <v>21</v>
      </c>
      <c r="Y144" s="219" t="s">
        <v>21</v>
      </c>
      <c r="Z144" s="772" t="s">
        <v>21</v>
      </c>
      <c r="AA144" s="207" t="s">
        <v>21</v>
      </c>
      <c r="AB144" s="207" t="s">
        <v>21</v>
      </c>
      <c r="AC144" s="776" t="s">
        <v>21</v>
      </c>
      <c r="AD144" s="308" t="s">
        <v>21</v>
      </c>
      <c r="AE144" s="480" t="s">
        <v>21</v>
      </c>
      <c r="AF144" s="738" t="s">
        <v>21</v>
      </c>
      <c r="AG144" s="313"/>
      <c r="AH144" s="333" t="s">
        <v>181</v>
      </c>
      <c r="AI144" s="198"/>
      <c r="AJ144" s="407"/>
      <c r="AK144" s="407"/>
      <c r="AL144" s="236" t="s">
        <v>21</v>
      </c>
    </row>
    <row r="145" spans="1:38" ht="15.75" customHeight="1">
      <c r="A145" s="210"/>
      <c r="B145" s="309"/>
      <c r="C145" s="397" t="s">
        <v>993</v>
      </c>
      <c r="D145" s="518" t="s">
        <v>173</v>
      </c>
      <c r="E145" s="310" t="s">
        <v>753</v>
      </c>
      <c r="F145" s="311">
        <v>38.051043</v>
      </c>
      <c r="G145" s="311">
        <v>23.835412000000002</v>
      </c>
      <c r="H145" s="312" t="s">
        <v>22</v>
      </c>
      <c r="I145" s="306">
        <v>0</v>
      </c>
      <c r="J145" s="307"/>
      <c r="K145" s="306">
        <v>0</v>
      </c>
      <c r="L145" s="311"/>
      <c r="M145" s="313">
        <v>124</v>
      </c>
      <c r="N145" s="308" t="s">
        <v>21</v>
      </c>
      <c r="O145" s="306">
        <v>0</v>
      </c>
      <c r="P145" s="207" t="s">
        <v>22</v>
      </c>
      <c r="Q145" s="306">
        <v>2</v>
      </c>
      <c r="R145" s="306"/>
      <c r="S145" s="306">
        <v>0</v>
      </c>
      <c r="T145" s="306">
        <v>0</v>
      </c>
      <c r="U145" s="313"/>
      <c r="V145" s="306" t="s">
        <v>22</v>
      </c>
      <c r="W145" s="308" t="s">
        <v>21</v>
      </c>
      <c r="X145" s="219" t="s">
        <v>21</v>
      </c>
      <c r="Y145" s="219" t="s">
        <v>21</v>
      </c>
      <c r="Z145" s="772" t="s">
        <v>21</v>
      </c>
      <c r="AA145" s="207" t="s">
        <v>21</v>
      </c>
      <c r="AB145" s="207" t="s">
        <v>21</v>
      </c>
      <c r="AC145" s="776" t="s">
        <v>21</v>
      </c>
      <c r="AD145" s="308" t="s">
        <v>21</v>
      </c>
      <c r="AE145" s="480" t="s">
        <v>21</v>
      </c>
      <c r="AF145" s="738" t="s">
        <v>21</v>
      </c>
      <c r="AG145" s="313"/>
      <c r="AH145" s="333" t="s">
        <v>181</v>
      </c>
      <c r="AI145" s="198"/>
      <c r="AJ145" s="408" t="s">
        <v>251</v>
      </c>
      <c r="AK145" s="492" t="s">
        <v>238</v>
      </c>
      <c r="AL145" s="482" t="s">
        <v>22</v>
      </c>
    </row>
    <row r="146" spans="1:38" ht="15.75" customHeight="1">
      <c r="A146" s="599"/>
      <c r="B146" s="652"/>
      <c r="C146" s="623"/>
      <c r="D146" s="518"/>
      <c r="E146" s="653"/>
      <c r="F146" s="653"/>
      <c r="G146" s="653"/>
      <c r="H146" s="654"/>
      <c r="I146" s="277"/>
      <c r="J146" s="655"/>
      <c r="K146" s="277"/>
      <c r="L146" s="653"/>
      <c r="M146" s="277"/>
      <c r="N146" s="707"/>
      <c r="O146" s="277"/>
      <c r="P146" s="277"/>
      <c r="Q146" s="277"/>
      <c r="R146" s="277"/>
      <c r="S146" s="277"/>
      <c r="T146" s="277"/>
      <c r="U146" s="277"/>
      <c r="V146" s="277"/>
      <c r="W146" s="707"/>
      <c r="X146" s="277"/>
      <c r="Y146" s="277"/>
      <c r="Z146" s="277"/>
      <c r="AA146" s="707"/>
      <c r="AB146" s="707"/>
      <c r="AC146" s="707"/>
      <c r="AD146" s="277"/>
      <c r="AE146" s="277"/>
      <c r="AF146" s="277"/>
      <c r="AG146" s="277"/>
      <c r="AH146" s="330"/>
      <c r="AI146" s="199"/>
      <c r="AJ146" s="470"/>
      <c r="AK146" s="470"/>
      <c r="AL146" s="248"/>
    </row>
    <row r="147" spans="1:38">
      <c r="A147" s="568" t="s">
        <v>846</v>
      </c>
      <c r="B147" s="642"/>
    </row>
    <row r="148" spans="1:38" ht="15.75" customHeight="1">
      <c r="A148" s="44"/>
      <c r="B148" s="192"/>
      <c r="C148" s="56" t="s">
        <v>994</v>
      </c>
      <c r="D148" s="514" t="s">
        <v>85</v>
      </c>
      <c r="E148" s="177" t="s">
        <v>753</v>
      </c>
      <c r="F148">
        <v>38.051194138862897</v>
      </c>
      <c r="G148">
        <v>23.834399177766201</v>
      </c>
      <c r="H148" s="172" t="s">
        <v>22</v>
      </c>
      <c r="I148" s="175">
        <v>0</v>
      </c>
      <c r="J148" s="173"/>
      <c r="K148" s="175">
        <v>0</v>
      </c>
      <c r="L148" s="170"/>
      <c r="M148" s="175">
        <v>220</v>
      </c>
      <c r="N148" s="182" t="s">
        <v>22</v>
      </c>
      <c r="O148" s="175">
        <v>1</v>
      </c>
      <c r="P148" s="207" t="s">
        <v>22</v>
      </c>
      <c r="Q148" s="175">
        <v>2</v>
      </c>
      <c r="R148" s="175"/>
      <c r="S148" s="175">
        <v>0</v>
      </c>
      <c r="T148" s="175">
        <v>0</v>
      </c>
      <c r="U148" s="175"/>
      <c r="V148" s="175" t="s">
        <v>21</v>
      </c>
      <c r="W148" s="182" t="s">
        <v>22</v>
      </c>
      <c r="X148" s="219" t="s">
        <v>21</v>
      </c>
      <c r="Y148" s="219" t="s">
        <v>21</v>
      </c>
      <c r="Z148" s="772" t="s">
        <v>21</v>
      </c>
      <c r="AA148" s="207" t="s">
        <v>21</v>
      </c>
      <c r="AB148" s="207" t="s">
        <v>21</v>
      </c>
      <c r="AC148" s="776" t="s">
        <v>21</v>
      </c>
      <c r="AD148" s="175" t="s">
        <v>22</v>
      </c>
      <c r="AE148" s="191" t="s">
        <v>21</v>
      </c>
      <c r="AF148" s="737" t="s">
        <v>22</v>
      </c>
      <c r="AG148" s="313"/>
      <c r="AH148" s="333" t="s">
        <v>181</v>
      </c>
      <c r="AI148" s="198"/>
      <c r="AJ148" s="407"/>
      <c r="AK148" s="407"/>
      <c r="AL148" s="236" t="s">
        <v>21</v>
      </c>
    </row>
    <row r="149" spans="1:38" ht="15.5" customHeight="1">
      <c r="A149" s="301"/>
      <c r="B149" s="302"/>
      <c r="C149" s="303" t="s">
        <v>995</v>
      </c>
      <c r="D149" s="516" t="s">
        <v>65</v>
      </c>
      <c r="E149" s="177" t="s">
        <v>753</v>
      </c>
      <c r="F149" s="180">
        <v>38.051038083177602</v>
      </c>
      <c r="G149" s="180">
        <v>23.8342178676766</v>
      </c>
      <c r="H149" s="305" t="s">
        <v>22</v>
      </c>
      <c r="I149" s="306">
        <v>0</v>
      </c>
      <c r="J149" s="307"/>
      <c r="K149" s="306">
        <v>0</v>
      </c>
      <c r="L149" s="180"/>
      <c r="M149" s="306">
        <v>230</v>
      </c>
      <c r="N149" s="308" t="s">
        <v>21</v>
      </c>
      <c r="O149" s="306">
        <v>0</v>
      </c>
      <c r="P149" s="207" t="s">
        <v>22</v>
      </c>
      <c r="Q149" s="306">
        <v>2</v>
      </c>
      <c r="R149" s="306"/>
      <c r="S149" s="306">
        <v>0</v>
      </c>
      <c r="T149" s="306">
        <v>0</v>
      </c>
      <c r="U149" s="306"/>
      <c r="V149" s="306" t="s">
        <v>21</v>
      </c>
      <c r="W149" s="308" t="s">
        <v>22</v>
      </c>
      <c r="X149" s="219" t="s">
        <v>21</v>
      </c>
      <c r="Y149" s="219" t="s">
        <v>21</v>
      </c>
      <c r="Z149" s="772" t="s">
        <v>21</v>
      </c>
      <c r="AA149" s="207" t="s">
        <v>21</v>
      </c>
      <c r="AB149" s="207" t="s">
        <v>21</v>
      </c>
      <c r="AC149" s="776" t="s">
        <v>21</v>
      </c>
      <c r="AD149" s="308" t="s">
        <v>21</v>
      </c>
      <c r="AE149" s="480" t="s">
        <v>21</v>
      </c>
      <c r="AF149" s="738" t="s">
        <v>21</v>
      </c>
      <c r="AG149" s="313"/>
      <c r="AH149" s="333" t="s">
        <v>181</v>
      </c>
      <c r="AI149" s="198"/>
      <c r="AJ149" s="407"/>
      <c r="AK149" s="407"/>
      <c r="AL149" s="236" t="s">
        <v>21</v>
      </c>
    </row>
    <row r="150" spans="1:38">
      <c r="A150" s="568"/>
      <c r="B150" s="642"/>
    </row>
    <row r="151" spans="1:38">
      <c r="A151" s="568" t="s">
        <v>847</v>
      </c>
      <c r="B151" s="642"/>
    </row>
    <row r="152" spans="1:38">
      <c r="A152" s="568"/>
      <c r="B152" s="642"/>
    </row>
    <row r="153" spans="1:38">
      <c r="A153" s="568" t="s">
        <v>848</v>
      </c>
      <c r="B153" s="642"/>
    </row>
    <row r="154" spans="1:38" ht="15.75" customHeight="1">
      <c r="A154" s="44"/>
      <c r="B154" s="192"/>
      <c r="C154" s="56" t="s">
        <v>996</v>
      </c>
      <c r="D154" s="514" t="s">
        <v>173</v>
      </c>
      <c r="E154" s="177" t="s">
        <v>753</v>
      </c>
      <c r="F154" s="170">
        <v>38.051063428825401</v>
      </c>
      <c r="G154" s="170">
        <v>23.832839212244298</v>
      </c>
      <c r="H154" s="172" t="s">
        <v>22</v>
      </c>
      <c r="I154" s="175">
        <v>0</v>
      </c>
      <c r="J154" s="173"/>
      <c r="K154" s="175">
        <v>0</v>
      </c>
      <c r="L154" s="170"/>
      <c r="M154" s="175">
        <v>400</v>
      </c>
      <c r="N154" s="182" t="s">
        <v>21</v>
      </c>
      <c r="O154" s="175">
        <v>0</v>
      </c>
      <c r="P154" s="201" t="s">
        <v>21</v>
      </c>
      <c r="Q154" s="175">
        <v>0</v>
      </c>
      <c r="R154" s="175"/>
      <c r="S154" s="175">
        <v>0</v>
      </c>
      <c r="T154" s="175">
        <v>0</v>
      </c>
      <c r="U154" s="175"/>
      <c r="V154" s="175" t="s">
        <v>21</v>
      </c>
      <c r="W154" s="182" t="s">
        <v>21</v>
      </c>
      <c r="X154" s="219" t="s">
        <v>21</v>
      </c>
      <c r="Y154" s="219" t="s">
        <v>21</v>
      </c>
      <c r="Z154" s="772" t="s">
        <v>21</v>
      </c>
      <c r="AA154" s="207" t="s">
        <v>21</v>
      </c>
      <c r="AB154" s="207" t="s">
        <v>21</v>
      </c>
      <c r="AC154" s="776" t="s">
        <v>21</v>
      </c>
      <c r="AD154" s="175" t="s">
        <v>21</v>
      </c>
      <c r="AE154" s="191" t="s">
        <v>21</v>
      </c>
      <c r="AF154" s="738" t="s">
        <v>21</v>
      </c>
      <c r="AG154" s="313"/>
      <c r="AH154" s="333" t="s">
        <v>181</v>
      </c>
      <c r="AI154" s="198"/>
      <c r="AJ154" s="407"/>
      <c r="AK154" s="407"/>
      <c r="AL154" s="236" t="s">
        <v>21</v>
      </c>
    </row>
    <row r="155" spans="1:38">
      <c r="A155" s="568"/>
      <c r="B155" s="642"/>
    </row>
    <row r="156" spans="1:38">
      <c r="A156" s="568" t="s">
        <v>813</v>
      </c>
      <c r="B156" s="642"/>
    </row>
    <row r="157" spans="1:38" ht="15.75" customHeight="1">
      <c r="A157" s="44"/>
      <c r="B157" s="193"/>
      <c r="C157" s="46" t="s">
        <v>997</v>
      </c>
      <c r="D157" s="515" t="s">
        <v>109</v>
      </c>
      <c r="E157" s="67" t="s">
        <v>752</v>
      </c>
      <c r="F157" s="170">
        <v>38.051327566334301</v>
      </c>
      <c r="G157" s="170">
        <v>23.832132063951899</v>
      </c>
      <c r="H157" s="172" t="s">
        <v>22</v>
      </c>
      <c r="I157" s="65">
        <v>0</v>
      </c>
      <c r="J157" s="63"/>
      <c r="K157" s="65">
        <v>0</v>
      </c>
      <c r="L157" s="170"/>
      <c r="M157" s="175">
        <v>220</v>
      </c>
      <c r="N157" s="182" t="s">
        <v>22</v>
      </c>
      <c r="O157" s="175">
        <v>1</v>
      </c>
      <c r="P157" s="201" t="s">
        <v>21</v>
      </c>
      <c r="Q157" s="175">
        <v>0</v>
      </c>
      <c r="R157" s="175"/>
      <c r="S157" s="65">
        <v>1</v>
      </c>
      <c r="T157" s="65">
        <v>1</v>
      </c>
      <c r="U157" s="175"/>
      <c r="V157" s="175" t="s">
        <v>21</v>
      </c>
      <c r="W157" s="182" t="s">
        <v>21</v>
      </c>
      <c r="X157" s="219" t="s">
        <v>21</v>
      </c>
      <c r="Y157" s="219" t="s">
        <v>21</v>
      </c>
      <c r="Z157" s="772" t="s">
        <v>21</v>
      </c>
      <c r="AA157" s="207" t="s">
        <v>21</v>
      </c>
      <c r="AB157" s="207" t="s">
        <v>21</v>
      </c>
      <c r="AC157" s="776" t="s">
        <v>21</v>
      </c>
      <c r="AD157" s="74" t="s">
        <v>21</v>
      </c>
      <c r="AE157" s="77" t="s">
        <v>21</v>
      </c>
      <c r="AF157" s="738" t="s">
        <v>21</v>
      </c>
      <c r="AG157" s="313"/>
      <c r="AH157" s="333" t="s">
        <v>181</v>
      </c>
      <c r="AI157" s="198"/>
      <c r="AJ157" s="407"/>
      <c r="AK157" s="407"/>
      <c r="AL157" s="236" t="s">
        <v>21</v>
      </c>
    </row>
    <row r="158" spans="1:38" ht="15.75" customHeight="1">
      <c r="A158" s="58"/>
      <c r="B158" s="59"/>
      <c r="C158" s="78" t="s">
        <v>998</v>
      </c>
      <c r="D158" s="515" t="s">
        <v>109</v>
      </c>
      <c r="E158" s="67" t="s">
        <v>752</v>
      </c>
      <c r="F158" s="59">
        <v>38.051285509390397</v>
      </c>
      <c r="G158" s="59">
        <v>23.8322496531847</v>
      </c>
      <c r="H158" s="62" t="s">
        <v>22</v>
      </c>
      <c r="I158" s="65">
        <v>0</v>
      </c>
      <c r="J158" s="63"/>
      <c r="K158" s="65">
        <v>0</v>
      </c>
      <c r="L158" s="59"/>
      <c r="M158" s="65">
        <v>220</v>
      </c>
      <c r="N158" s="74" t="s">
        <v>22</v>
      </c>
      <c r="O158" s="65">
        <v>1</v>
      </c>
      <c r="P158" s="207" t="s">
        <v>22</v>
      </c>
      <c r="Q158" s="65">
        <v>2</v>
      </c>
      <c r="R158" s="65"/>
      <c r="S158" s="65">
        <v>0</v>
      </c>
      <c r="T158" s="65">
        <v>0</v>
      </c>
      <c r="U158" s="59"/>
      <c r="V158" s="74" t="s">
        <v>21</v>
      </c>
      <c r="W158" s="74" t="s">
        <v>22</v>
      </c>
      <c r="X158" s="219" t="s">
        <v>21</v>
      </c>
      <c r="Y158" s="219" t="s">
        <v>21</v>
      </c>
      <c r="Z158" s="772" t="s">
        <v>21</v>
      </c>
      <c r="AA158" s="207" t="s">
        <v>21</v>
      </c>
      <c r="AB158" s="207" t="s">
        <v>21</v>
      </c>
      <c r="AC158" s="776" t="s">
        <v>21</v>
      </c>
      <c r="AD158" s="74" t="s">
        <v>21</v>
      </c>
      <c r="AE158" s="77" t="s">
        <v>21</v>
      </c>
      <c r="AF158" s="738" t="s">
        <v>21</v>
      </c>
      <c r="AG158" s="313"/>
      <c r="AH158" s="333" t="s">
        <v>181</v>
      </c>
      <c r="AI158" s="198"/>
      <c r="AJ158" s="407"/>
      <c r="AK158" s="407"/>
      <c r="AL158" s="236" t="s">
        <v>21</v>
      </c>
    </row>
    <row r="159" spans="1:38" ht="15.75" customHeight="1">
      <c r="A159" s="44"/>
      <c r="C159" s="46" t="s">
        <v>999</v>
      </c>
      <c r="D159" s="515" t="s">
        <v>109</v>
      </c>
      <c r="E159" s="177" t="s">
        <v>753</v>
      </c>
      <c r="F159" s="170">
        <v>38.0511436899858</v>
      </c>
      <c r="G159" s="170">
        <v>23.832189447111499</v>
      </c>
      <c r="H159" s="172" t="s">
        <v>22</v>
      </c>
      <c r="I159" s="175">
        <v>0</v>
      </c>
      <c r="J159" s="173"/>
      <c r="K159" s="175">
        <v>0</v>
      </c>
      <c r="L159" s="170"/>
      <c r="M159" s="175">
        <v>160</v>
      </c>
      <c r="N159" s="182" t="s">
        <v>22</v>
      </c>
      <c r="O159" s="175">
        <v>1</v>
      </c>
      <c r="P159" s="207" t="s">
        <v>22</v>
      </c>
      <c r="Q159" s="175">
        <v>2</v>
      </c>
      <c r="R159" s="175"/>
      <c r="S159" s="175">
        <v>0</v>
      </c>
      <c r="T159" s="175">
        <v>0</v>
      </c>
      <c r="U159" s="175"/>
      <c r="V159" s="175" t="s">
        <v>21</v>
      </c>
      <c r="W159" s="182" t="s">
        <v>22</v>
      </c>
      <c r="X159" s="219" t="s">
        <v>21</v>
      </c>
      <c r="Y159" s="219" t="s">
        <v>21</v>
      </c>
      <c r="Z159" s="772" t="s">
        <v>21</v>
      </c>
      <c r="AA159" s="207" t="s">
        <v>21</v>
      </c>
      <c r="AB159" s="207" t="s">
        <v>21</v>
      </c>
      <c r="AC159" s="776" t="s">
        <v>21</v>
      </c>
      <c r="AD159" s="191" t="s">
        <v>21</v>
      </c>
      <c r="AE159" s="191" t="s">
        <v>21</v>
      </c>
      <c r="AF159" s="738" t="s">
        <v>21</v>
      </c>
      <c r="AG159" s="313"/>
      <c r="AH159" s="333" t="s">
        <v>181</v>
      </c>
      <c r="AI159" s="198"/>
      <c r="AJ159" s="407"/>
      <c r="AK159" s="407"/>
      <c r="AL159" s="236" t="s">
        <v>21</v>
      </c>
    </row>
    <row r="160" spans="1:38" ht="15.75" customHeight="1">
      <c r="A160" s="44"/>
      <c r="B160" s="192"/>
      <c r="C160" s="46" t="s">
        <v>1000</v>
      </c>
      <c r="D160" s="514" t="s">
        <v>249</v>
      </c>
      <c r="E160" s="177" t="s">
        <v>753</v>
      </c>
      <c r="F160" s="170">
        <v>38.051125736839097</v>
      </c>
      <c r="G160" s="170">
        <v>23.832307464305799</v>
      </c>
      <c r="H160" s="172" t="s">
        <v>22</v>
      </c>
      <c r="I160" s="175">
        <v>0</v>
      </c>
      <c r="J160" s="173"/>
      <c r="K160" s="175">
        <v>0</v>
      </c>
      <c r="L160" s="170"/>
      <c r="M160" s="175">
        <v>400</v>
      </c>
      <c r="N160" s="182" t="s">
        <v>21</v>
      </c>
      <c r="O160" s="175">
        <v>0</v>
      </c>
      <c r="P160" s="201" t="s">
        <v>21</v>
      </c>
      <c r="Q160" s="175">
        <v>0</v>
      </c>
      <c r="R160" s="175"/>
      <c r="S160" s="175">
        <v>1</v>
      </c>
      <c r="T160" s="175">
        <v>2</v>
      </c>
      <c r="U160" s="175"/>
      <c r="V160" s="175" t="s">
        <v>22</v>
      </c>
      <c r="W160" s="182" t="s">
        <v>22</v>
      </c>
      <c r="X160" s="219" t="s">
        <v>21</v>
      </c>
      <c r="Y160" s="219" t="s">
        <v>21</v>
      </c>
      <c r="Z160" s="772" t="s">
        <v>21</v>
      </c>
      <c r="AA160" s="207" t="s">
        <v>21</v>
      </c>
      <c r="AB160" s="207" t="s">
        <v>21</v>
      </c>
      <c r="AC160" s="776" t="s">
        <v>21</v>
      </c>
      <c r="AD160" s="191" t="s">
        <v>21</v>
      </c>
      <c r="AE160" s="191" t="s">
        <v>21</v>
      </c>
      <c r="AF160" s="738" t="s">
        <v>21</v>
      </c>
      <c r="AG160" s="313"/>
      <c r="AH160" s="333" t="s">
        <v>181</v>
      </c>
      <c r="AI160" s="198"/>
      <c r="AJ160" s="407"/>
      <c r="AK160" s="407"/>
      <c r="AL160" s="236" t="s">
        <v>21</v>
      </c>
    </row>
    <row r="161" spans="1:38" ht="15.75" customHeight="1">
      <c r="A161" s="44"/>
      <c r="B161" s="193"/>
      <c r="C161" s="56" t="s">
        <v>1001</v>
      </c>
      <c r="D161" s="514" t="s">
        <v>250</v>
      </c>
      <c r="E161" s="177" t="s">
        <v>753</v>
      </c>
      <c r="F161" s="170">
        <v>38.0511067276205</v>
      </c>
      <c r="G161" s="170">
        <v>23.832400000516301</v>
      </c>
      <c r="H161" s="172" t="s">
        <v>22</v>
      </c>
      <c r="I161" s="175">
        <v>0</v>
      </c>
      <c r="J161" s="173"/>
      <c r="K161" s="175">
        <v>0</v>
      </c>
      <c r="L161" s="170"/>
      <c r="M161" s="175">
        <v>400</v>
      </c>
      <c r="N161" s="182" t="s">
        <v>21</v>
      </c>
      <c r="O161" s="175">
        <v>0</v>
      </c>
      <c r="P161" s="201" t="s">
        <v>21</v>
      </c>
      <c r="Q161" s="175">
        <v>0</v>
      </c>
      <c r="R161" s="175"/>
      <c r="S161" s="175">
        <v>1</v>
      </c>
      <c r="T161" s="175">
        <v>2</v>
      </c>
      <c r="U161" s="175"/>
      <c r="V161" s="175" t="s">
        <v>22</v>
      </c>
      <c r="W161" s="182" t="s">
        <v>22</v>
      </c>
      <c r="X161" s="219" t="s">
        <v>21</v>
      </c>
      <c r="Y161" s="219" t="s">
        <v>21</v>
      </c>
      <c r="Z161" s="772" t="s">
        <v>21</v>
      </c>
      <c r="AA161" s="207" t="s">
        <v>21</v>
      </c>
      <c r="AB161" s="207" t="s">
        <v>21</v>
      </c>
      <c r="AC161" s="776" t="s">
        <v>21</v>
      </c>
      <c r="AD161" s="175" t="s">
        <v>21</v>
      </c>
      <c r="AE161" s="191" t="s">
        <v>21</v>
      </c>
      <c r="AF161" s="738" t="s">
        <v>21</v>
      </c>
      <c r="AG161" s="313"/>
      <c r="AH161" s="333" t="s">
        <v>181</v>
      </c>
      <c r="AI161" s="198"/>
      <c r="AJ161" s="407"/>
      <c r="AK161" s="407"/>
      <c r="AL161" s="236" t="s">
        <v>21</v>
      </c>
    </row>
    <row r="162" spans="1:38">
      <c r="A162" s="568"/>
      <c r="B162" s="642"/>
    </row>
    <row r="163" spans="1:38">
      <c r="A163" s="568" t="s">
        <v>849</v>
      </c>
      <c r="B163" s="642"/>
    </row>
    <row r="164" spans="1:38">
      <c r="A164" s="44"/>
      <c r="B164" s="45"/>
      <c r="C164" s="46" t="s">
        <v>1002</v>
      </c>
      <c r="D164" s="519" t="s">
        <v>117</v>
      </c>
      <c r="E164" s="48" t="s">
        <v>752</v>
      </c>
      <c r="F164" s="45">
        <v>38.052095682868497</v>
      </c>
      <c r="G164" s="45">
        <v>23.832560189503901</v>
      </c>
      <c r="H164" s="172" t="s">
        <v>22</v>
      </c>
      <c r="I164" s="52">
        <v>0</v>
      </c>
      <c r="J164" s="51"/>
      <c r="K164" s="52">
        <v>0</v>
      </c>
      <c r="L164" s="45"/>
      <c r="M164" s="52">
        <v>100</v>
      </c>
      <c r="N164" s="56" t="s">
        <v>21</v>
      </c>
      <c r="O164" s="52">
        <v>0</v>
      </c>
      <c r="P164" s="201" t="s">
        <v>21</v>
      </c>
      <c r="Q164" s="52">
        <v>0</v>
      </c>
      <c r="R164" s="52"/>
      <c r="S164" s="52">
        <v>1</v>
      </c>
      <c r="T164" s="52">
        <v>1</v>
      </c>
      <c r="U164" s="45"/>
      <c r="V164" s="56" t="s">
        <v>21</v>
      </c>
      <c r="W164" s="52" t="s">
        <v>21</v>
      </c>
      <c r="X164" s="56" t="s">
        <v>32</v>
      </c>
      <c r="Y164" s="56" t="s">
        <v>22</v>
      </c>
      <c r="Z164" s="776" t="s">
        <v>22</v>
      </c>
      <c r="AA164" s="207" t="s">
        <v>21</v>
      </c>
      <c r="AB164" s="207" t="s">
        <v>21</v>
      </c>
      <c r="AC164" s="776" t="s">
        <v>21</v>
      </c>
      <c r="AD164" s="56" t="s">
        <v>21</v>
      </c>
      <c r="AE164" s="55" t="s">
        <v>21</v>
      </c>
      <c r="AF164" s="738" t="s">
        <v>21</v>
      </c>
      <c r="AG164" s="313"/>
      <c r="AH164" s="333" t="s">
        <v>181</v>
      </c>
      <c r="AI164" s="198"/>
      <c r="AJ164" s="407"/>
      <c r="AK164" s="407"/>
      <c r="AL164" s="236" t="s">
        <v>21</v>
      </c>
    </row>
    <row r="165" spans="1:38">
      <c r="A165" s="44"/>
      <c r="B165" s="45"/>
      <c r="C165" s="403" t="s">
        <v>1003</v>
      </c>
      <c r="D165" s="519" t="s">
        <v>89</v>
      </c>
      <c r="E165" s="48" t="s">
        <v>752</v>
      </c>
      <c r="F165" s="45">
        <v>38.052081000000001</v>
      </c>
      <c r="G165" s="45">
        <v>23.832619999999999</v>
      </c>
      <c r="H165" s="219" t="s">
        <v>21</v>
      </c>
      <c r="I165" s="52">
        <v>0</v>
      </c>
      <c r="J165" s="51"/>
      <c r="K165" s="52">
        <v>0</v>
      </c>
      <c r="L165" s="45"/>
      <c r="M165" s="52">
        <v>0</v>
      </c>
      <c r="N165" s="56" t="s">
        <v>21</v>
      </c>
      <c r="O165" s="52">
        <v>0</v>
      </c>
      <c r="P165" s="201" t="s">
        <v>21</v>
      </c>
      <c r="Q165" s="52">
        <v>0</v>
      </c>
      <c r="R165" s="52"/>
      <c r="S165" s="52">
        <v>0</v>
      </c>
      <c r="T165" s="52">
        <v>0</v>
      </c>
      <c r="U165" s="45"/>
      <c r="V165" s="56" t="s">
        <v>21</v>
      </c>
      <c r="W165" s="56" t="s">
        <v>21</v>
      </c>
      <c r="X165" s="56" t="s">
        <v>32</v>
      </c>
      <c r="Y165" s="56" t="s">
        <v>22</v>
      </c>
      <c r="Z165" s="776" t="s">
        <v>22</v>
      </c>
      <c r="AA165" s="207" t="s">
        <v>21</v>
      </c>
      <c r="AB165" s="207" t="s">
        <v>21</v>
      </c>
      <c r="AC165" s="776" t="s">
        <v>21</v>
      </c>
      <c r="AD165" s="56" t="s">
        <v>21</v>
      </c>
      <c r="AE165" s="404" t="s">
        <v>21</v>
      </c>
      <c r="AF165" s="738" t="s">
        <v>21</v>
      </c>
      <c r="AG165" s="313"/>
      <c r="AH165" s="333" t="s">
        <v>181</v>
      </c>
      <c r="AI165" s="198"/>
      <c r="AJ165" s="407"/>
      <c r="AK165" s="407"/>
      <c r="AL165" s="236" t="s">
        <v>21</v>
      </c>
    </row>
    <row r="166" spans="1:38" ht="15.75" customHeight="1">
      <c r="A166" s="44"/>
      <c r="B166" s="57"/>
      <c r="C166" s="46" t="s">
        <v>1004</v>
      </c>
      <c r="D166" s="519" t="s">
        <v>118</v>
      </c>
      <c r="E166" s="48" t="s">
        <v>752</v>
      </c>
      <c r="F166" s="45">
        <v>38.051973708576902</v>
      </c>
      <c r="G166" s="45">
        <v>23.8330114711699</v>
      </c>
      <c r="H166" s="172" t="s">
        <v>22</v>
      </c>
      <c r="I166" s="52">
        <v>0</v>
      </c>
      <c r="J166" s="51"/>
      <c r="K166" s="52">
        <v>0</v>
      </c>
      <c r="L166" s="45"/>
      <c r="M166" s="52">
        <v>100</v>
      </c>
      <c r="N166" s="52" t="s">
        <v>21</v>
      </c>
      <c r="O166" s="52">
        <v>0</v>
      </c>
      <c r="P166" s="201" t="s">
        <v>21</v>
      </c>
      <c r="Q166" s="52">
        <v>0</v>
      </c>
      <c r="R166" s="52"/>
      <c r="S166" s="52">
        <v>1</v>
      </c>
      <c r="T166" s="52">
        <v>2</v>
      </c>
      <c r="U166" s="45"/>
      <c r="V166" s="56" t="s">
        <v>21</v>
      </c>
      <c r="W166" s="52" t="s">
        <v>21</v>
      </c>
      <c r="X166" s="56" t="s">
        <v>32</v>
      </c>
      <c r="Y166" s="56" t="s">
        <v>22</v>
      </c>
      <c r="Z166" s="776" t="s">
        <v>22</v>
      </c>
      <c r="AA166" s="207" t="s">
        <v>21</v>
      </c>
      <c r="AB166" s="207" t="s">
        <v>21</v>
      </c>
      <c r="AC166" s="776" t="s">
        <v>21</v>
      </c>
      <c r="AD166" s="56" t="s">
        <v>21</v>
      </c>
      <c r="AE166" s="55" t="s">
        <v>21</v>
      </c>
      <c r="AF166" s="738" t="s">
        <v>21</v>
      </c>
      <c r="AG166" s="313"/>
      <c r="AH166" s="333" t="s">
        <v>181</v>
      </c>
      <c r="AI166" s="198"/>
      <c r="AJ166" s="407"/>
      <c r="AK166" s="407"/>
      <c r="AL166" s="236" t="s">
        <v>21</v>
      </c>
    </row>
    <row r="167" spans="1:38" ht="15.75" customHeight="1">
      <c r="A167" s="69"/>
      <c r="B167" s="70"/>
      <c r="C167" s="79" t="s">
        <v>1005</v>
      </c>
      <c r="D167" s="520" t="s">
        <v>65</v>
      </c>
      <c r="E167" s="430" t="s">
        <v>753</v>
      </c>
      <c r="F167" s="201">
        <v>38.052013047807101</v>
      </c>
      <c r="G167" s="201">
        <v>23.832666380123101</v>
      </c>
      <c r="H167" s="172" t="s">
        <v>22</v>
      </c>
      <c r="I167" s="219">
        <v>0</v>
      </c>
      <c r="J167" s="431"/>
      <c r="K167" s="52">
        <v>0</v>
      </c>
      <c r="L167" s="59"/>
      <c r="M167" s="65">
        <v>70</v>
      </c>
      <c r="N167" s="81" t="s">
        <v>21</v>
      </c>
      <c r="O167" s="73">
        <v>0</v>
      </c>
      <c r="P167" s="201" t="s">
        <v>21</v>
      </c>
      <c r="Q167" s="73">
        <v>0</v>
      </c>
      <c r="R167" s="70"/>
      <c r="S167" s="73">
        <v>1</v>
      </c>
      <c r="T167" s="73">
        <v>1</v>
      </c>
      <c r="U167" s="70"/>
      <c r="V167" s="81" t="s">
        <v>22</v>
      </c>
      <c r="W167" s="81" t="s">
        <v>21</v>
      </c>
      <c r="X167" s="219" t="s">
        <v>21</v>
      </c>
      <c r="Y167" s="219" t="s">
        <v>21</v>
      </c>
      <c r="Z167" s="772" t="s">
        <v>21</v>
      </c>
      <c r="AA167" s="207" t="s">
        <v>21</v>
      </c>
      <c r="AB167" s="207" t="s">
        <v>21</v>
      </c>
      <c r="AC167" s="776" t="s">
        <v>21</v>
      </c>
      <c r="AD167" s="208" t="s">
        <v>21</v>
      </c>
      <c r="AE167" s="271" t="s">
        <v>21</v>
      </c>
      <c r="AF167" s="738" t="s">
        <v>21</v>
      </c>
      <c r="AG167" s="313"/>
      <c r="AH167" s="333" t="s">
        <v>181</v>
      </c>
      <c r="AI167" s="198"/>
      <c r="AJ167" s="407"/>
      <c r="AK167" s="407"/>
      <c r="AL167" s="236" t="s">
        <v>21</v>
      </c>
    </row>
    <row r="168" spans="1:38" s="199" customFormat="1" ht="15.75" customHeight="1">
      <c r="A168" s="200"/>
      <c r="B168" s="201"/>
      <c r="C168" s="202" t="s">
        <v>1006</v>
      </c>
      <c r="D168" s="506" t="s">
        <v>65</v>
      </c>
      <c r="E168" s="430" t="s">
        <v>753</v>
      </c>
      <c r="F168" s="201">
        <v>38.051937953221</v>
      </c>
      <c r="G168" s="201">
        <v>23.832928747747399</v>
      </c>
      <c r="H168" s="172" t="s">
        <v>22</v>
      </c>
      <c r="I168" s="219">
        <v>0</v>
      </c>
      <c r="J168" s="432"/>
      <c r="K168" s="52">
        <v>0</v>
      </c>
      <c r="L168" s="70"/>
      <c r="M168" s="427">
        <v>70</v>
      </c>
      <c r="N168" s="208" t="s">
        <v>21</v>
      </c>
      <c r="O168" s="207">
        <v>0</v>
      </c>
      <c r="P168" s="201" t="s">
        <v>21</v>
      </c>
      <c r="Q168" s="207">
        <v>0</v>
      </c>
      <c r="R168" s="201"/>
      <c r="S168" s="207">
        <v>1</v>
      </c>
      <c r="T168" s="207">
        <v>1</v>
      </c>
      <c r="U168" s="201"/>
      <c r="V168" s="208" t="s">
        <v>22</v>
      </c>
      <c r="W168" s="208" t="s">
        <v>21</v>
      </c>
      <c r="X168" s="219" t="s">
        <v>21</v>
      </c>
      <c r="Y168" s="219" t="s">
        <v>21</v>
      </c>
      <c r="Z168" s="772" t="s">
        <v>21</v>
      </c>
      <c r="AA168" s="207" t="s">
        <v>21</v>
      </c>
      <c r="AB168" s="207" t="s">
        <v>21</v>
      </c>
      <c r="AC168" s="776" t="s">
        <v>21</v>
      </c>
      <c r="AD168" s="208" t="s">
        <v>21</v>
      </c>
      <c r="AE168" s="271" t="s">
        <v>21</v>
      </c>
      <c r="AF168" s="738" t="s">
        <v>21</v>
      </c>
      <c r="AG168" s="313"/>
      <c r="AH168" s="333" t="s">
        <v>181</v>
      </c>
      <c r="AI168" s="198"/>
      <c r="AJ168" s="407"/>
      <c r="AK168" s="407"/>
      <c r="AL168" s="236" t="s">
        <v>21</v>
      </c>
    </row>
    <row r="169" spans="1:38" s="199" customFormat="1" ht="15.75" customHeight="1">
      <c r="A169" s="200"/>
      <c r="B169" s="201"/>
      <c r="C169" s="202" t="s">
        <v>1007</v>
      </c>
      <c r="D169" s="506" t="s">
        <v>89</v>
      </c>
      <c r="E169" s="430" t="s">
        <v>753</v>
      </c>
      <c r="F169" s="201">
        <v>38.051937000000002</v>
      </c>
      <c r="G169" s="201">
        <v>23.83297</v>
      </c>
      <c r="H169" s="172" t="s">
        <v>22</v>
      </c>
      <c r="I169" s="219">
        <v>6.8</v>
      </c>
      <c r="J169" s="406"/>
      <c r="K169" s="52">
        <v>1.7</v>
      </c>
      <c r="L169" s="405"/>
      <c r="M169" s="272">
        <v>195</v>
      </c>
      <c r="N169" s="208" t="s">
        <v>21</v>
      </c>
      <c r="O169" s="207">
        <v>0</v>
      </c>
      <c r="P169" s="201" t="s">
        <v>21</v>
      </c>
      <c r="Q169" s="207">
        <v>1.4</v>
      </c>
      <c r="R169" s="201"/>
      <c r="S169" s="207">
        <v>0</v>
      </c>
      <c r="T169" s="207">
        <v>0</v>
      </c>
      <c r="U169" s="201"/>
      <c r="V169" s="208" t="s">
        <v>22</v>
      </c>
      <c r="W169" s="208" t="s">
        <v>21</v>
      </c>
      <c r="X169" s="208" t="s">
        <v>22</v>
      </c>
      <c r="Y169" s="271" t="s">
        <v>22</v>
      </c>
      <c r="Z169" s="776" t="s">
        <v>22</v>
      </c>
      <c r="AA169" s="207" t="s">
        <v>21</v>
      </c>
      <c r="AB169" s="207" t="s">
        <v>21</v>
      </c>
      <c r="AC169" s="776" t="s">
        <v>21</v>
      </c>
      <c r="AD169" s="208" t="s">
        <v>21</v>
      </c>
      <c r="AE169" s="271" t="s">
        <v>21</v>
      </c>
      <c r="AF169" s="738" t="s">
        <v>21</v>
      </c>
      <c r="AG169" s="313"/>
      <c r="AH169" s="333" t="s">
        <v>181</v>
      </c>
      <c r="AI169" s="198"/>
      <c r="AJ169" s="494" t="s">
        <v>257</v>
      </c>
      <c r="AK169" s="407"/>
      <c r="AL169" s="482" t="s">
        <v>22</v>
      </c>
    </row>
    <row r="170" spans="1:38">
      <c r="A170" s="568"/>
      <c r="B170" s="642"/>
    </row>
    <row r="171" spans="1:38">
      <c r="A171" s="568" t="s">
        <v>850</v>
      </c>
      <c r="B171" s="642"/>
    </row>
    <row r="172" spans="1:38">
      <c r="A172" s="568"/>
      <c r="B172" s="642"/>
    </row>
    <row r="173" spans="1:38">
      <c r="A173" s="568" t="s">
        <v>851</v>
      </c>
      <c r="B173" s="642"/>
    </row>
    <row r="174" spans="1:38" ht="15.65" customHeight="1">
      <c r="A174" s="414"/>
      <c r="B174" s="152"/>
      <c r="C174" s="401" t="s">
        <v>1008</v>
      </c>
      <c r="D174" s="515" t="s">
        <v>89</v>
      </c>
      <c r="E174" s="416" t="s">
        <v>752</v>
      </c>
      <c r="F174" s="198">
        <v>38.052472999999999</v>
      </c>
      <c r="G174" s="199">
        <v>23.833213000000001</v>
      </c>
      <c r="H174" s="219" t="s">
        <v>21</v>
      </c>
      <c r="I174" s="159">
        <v>2</v>
      </c>
      <c r="J174" s="299"/>
      <c r="K174" s="65">
        <v>0</v>
      </c>
      <c r="L174" s="152"/>
      <c r="M174" s="159">
        <v>0</v>
      </c>
      <c r="N174" s="163" t="s">
        <v>21</v>
      </c>
      <c r="O174" s="159">
        <v>0</v>
      </c>
      <c r="P174" s="201" t="s">
        <v>21</v>
      </c>
      <c r="Q174" s="159">
        <v>0</v>
      </c>
      <c r="R174" s="152"/>
      <c r="S174" s="159">
        <v>0</v>
      </c>
      <c r="T174" s="159">
        <v>0</v>
      </c>
      <c r="U174" s="152"/>
      <c r="V174" s="159" t="s">
        <v>21</v>
      </c>
      <c r="W174" s="163" t="s">
        <v>21</v>
      </c>
      <c r="X174" s="159" t="s">
        <v>22</v>
      </c>
      <c r="Y174" s="159" t="s">
        <v>22</v>
      </c>
      <c r="Z174" s="776" t="s">
        <v>22</v>
      </c>
      <c r="AA174" s="207" t="s">
        <v>21</v>
      </c>
      <c r="AB174" s="207" t="s">
        <v>21</v>
      </c>
      <c r="AC174" s="776" t="s">
        <v>21</v>
      </c>
      <c r="AD174" s="159" t="s">
        <v>21</v>
      </c>
      <c r="AE174" s="697" t="s">
        <v>21</v>
      </c>
      <c r="AF174" s="738" t="s">
        <v>21</v>
      </c>
      <c r="AG174" s="313"/>
      <c r="AH174" s="333"/>
      <c r="AI174" s="198"/>
      <c r="AJ174" s="408" t="s">
        <v>252</v>
      </c>
      <c r="AK174" s="407"/>
      <c r="AL174" s="236" t="s">
        <v>21</v>
      </c>
    </row>
    <row r="175" spans="1:38">
      <c r="A175" s="568"/>
      <c r="B175" s="642"/>
    </row>
    <row r="176" spans="1:38">
      <c r="A176" s="568" t="s">
        <v>852</v>
      </c>
      <c r="B176" s="642"/>
    </row>
    <row r="177" spans="1:38" s="198" customFormat="1" ht="15.75" customHeight="1">
      <c r="A177" s="200"/>
      <c r="B177" s="201"/>
      <c r="C177" s="202" t="s">
        <v>1009</v>
      </c>
      <c r="D177" s="506" t="s">
        <v>126</v>
      </c>
      <c r="E177" s="214" t="s">
        <v>752</v>
      </c>
      <c r="F177" s="201">
        <v>38.052719173234202</v>
      </c>
      <c r="G177" s="201">
        <v>23.832999512031598</v>
      </c>
      <c r="H177" s="172" t="s">
        <v>22</v>
      </c>
      <c r="I177" s="219">
        <v>0</v>
      </c>
      <c r="J177" s="206"/>
      <c r="K177" s="219">
        <v>0</v>
      </c>
      <c r="L177" s="201"/>
      <c r="M177" s="219">
        <v>150</v>
      </c>
      <c r="N177" s="219" t="s">
        <v>21</v>
      </c>
      <c r="O177" s="219">
        <v>0</v>
      </c>
      <c r="P177" s="201" t="s">
        <v>21</v>
      </c>
      <c r="Q177" s="219">
        <v>0</v>
      </c>
      <c r="R177" s="219"/>
      <c r="S177" s="219">
        <v>0</v>
      </c>
      <c r="T177" s="219">
        <v>0</v>
      </c>
      <c r="U177" s="201"/>
      <c r="V177" s="208" t="s">
        <v>21</v>
      </c>
      <c r="W177" s="208" t="s">
        <v>21</v>
      </c>
      <c r="X177" s="208" t="s">
        <v>22</v>
      </c>
      <c r="Y177" s="208" t="s">
        <v>22</v>
      </c>
      <c r="Z177" s="776" t="s">
        <v>22</v>
      </c>
      <c r="AA177" s="207" t="s">
        <v>21</v>
      </c>
      <c r="AB177" s="207" t="s">
        <v>21</v>
      </c>
      <c r="AC177" s="776" t="s">
        <v>21</v>
      </c>
      <c r="AD177" s="208" t="s">
        <v>21</v>
      </c>
      <c r="AE177" s="271" t="s">
        <v>21</v>
      </c>
      <c r="AF177" s="738" t="s">
        <v>21</v>
      </c>
      <c r="AG177" s="221"/>
      <c r="AH177" s="333" t="s">
        <v>181</v>
      </c>
    </row>
    <row r="178" spans="1:38" s="198" customFormat="1" ht="15.75" customHeight="1">
      <c r="A178" s="200"/>
      <c r="B178" s="201"/>
      <c r="C178" s="202" t="s">
        <v>1010</v>
      </c>
      <c r="D178" s="506" t="s">
        <v>127</v>
      </c>
      <c r="E178" s="214" t="s">
        <v>752</v>
      </c>
      <c r="F178" s="201">
        <v>38.052713893011003</v>
      </c>
      <c r="G178" s="201">
        <v>23.833016275837601</v>
      </c>
      <c r="H178" s="219" t="s">
        <v>21</v>
      </c>
      <c r="I178" s="219">
        <v>0</v>
      </c>
      <c r="J178" s="206"/>
      <c r="K178" s="219">
        <v>0</v>
      </c>
      <c r="L178" s="201"/>
      <c r="M178" s="219">
        <v>0</v>
      </c>
      <c r="N178" s="219" t="s">
        <v>21</v>
      </c>
      <c r="O178" s="219">
        <v>0</v>
      </c>
      <c r="P178" s="201" t="s">
        <v>21</v>
      </c>
      <c r="Q178" s="219">
        <v>0</v>
      </c>
      <c r="R178" s="219"/>
      <c r="S178" s="219">
        <v>0</v>
      </c>
      <c r="T178" s="219">
        <v>0</v>
      </c>
      <c r="U178" s="211"/>
      <c r="V178" s="219" t="s">
        <v>21</v>
      </c>
      <c r="W178" s="220" t="s">
        <v>21</v>
      </c>
      <c r="X178" s="219" t="s">
        <v>22</v>
      </c>
      <c r="Y178" s="219" t="s">
        <v>22</v>
      </c>
      <c r="Z178" s="776" t="s">
        <v>22</v>
      </c>
      <c r="AA178" s="207" t="s">
        <v>21</v>
      </c>
      <c r="AB178" s="207" t="s">
        <v>21</v>
      </c>
      <c r="AC178" s="776" t="s">
        <v>21</v>
      </c>
      <c r="AD178" s="219" t="s">
        <v>21</v>
      </c>
      <c r="AE178" s="267" t="s">
        <v>21</v>
      </c>
      <c r="AF178" s="738" t="s">
        <v>21</v>
      </c>
      <c r="AG178" s="221"/>
      <c r="AH178" s="333" t="s">
        <v>181</v>
      </c>
    </row>
    <row r="179" spans="1:38" s="199" customFormat="1" ht="15.75" customHeight="1">
      <c r="A179" s="635"/>
      <c r="B179" s="405"/>
      <c r="C179" s="656"/>
      <c r="D179" s="657"/>
      <c r="E179" s="639"/>
      <c r="F179" s="405"/>
      <c r="G179" s="405"/>
      <c r="H179" s="637"/>
      <c r="I179" s="256"/>
      <c r="J179" s="406"/>
      <c r="K179" s="256"/>
      <c r="L179" s="405"/>
      <c r="M179" s="256"/>
      <c r="N179" s="256"/>
      <c r="O179" s="256"/>
      <c r="P179" s="256"/>
      <c r="Q179" s="256"/>
      <c r="R179" s="256"/>
      <c r="S179" s="256"/>
      <c r="T179" s="256"/>
      <c r="U179" s="639"/>
      <c r="V179" s="256"/>
      <c r="W179" s="623"/>
      <c r="X179" s="256"/>
      <c r="Y179" s="256"/>
      <c r="Z179" s="256"/>
      <c r="AA179" s="623"/>
      <c r="AB179" s="256"/>
      <c r="AC179" s="256"/>
      <c r="AD179" s="256"/>
      <c r="AE179" s="256"/>
      <c r="AF179" s="256"/>
      <c r="AG179" s="255"/>
      <c r="AH179" s="330"/>
    </row>
    <row r="180" spans="1:38" s="199" customFormat="1" ht="15.75" customHeight="1">
      <c r="A180" s="613" t="s">
        <v>853</v>
      </c>
      <c r="B180" s="405"/>
      <c r="C180" s="656"/>
      <c r="D180" s="657"/>
      <c r="E180" s="639"/>
      <c r="F180" s="405"/>
      <c r="G180" s="405"/>
      <c r="H180" s="637"/>
      <c r="I180" s="256"/>
      <c r="J180" s="406"/>
      <c r="K180" s="256"/>
      <c r="L180" s="405"/>
      <c r="M180" s="256"/>
      <c r="N180" s="256"/>
      <c r="O180" s="256"/>
      <c r="P180" s="256"/>
      <c r="Q180" s="256"/>
      <c r="R180" s="256"/>
      <c r="S180" s="256"/>
      <c r="T180" s="256"/>
      <c r="U180" s="639"/>
      <c r="V180" s="256"/>
      <c r="W180" s="623"/>
      <c r="X180" s="256"/>
      <c r="Y180" s="256"/>
      <c r="Z180" s="256"/>
      <c r="AA180" s="623"/>
      <c r="AB180" s="256"/>
      <c r="AC180" s="256"/>
      <c r="AD180" s="256"/>
      <c r="AE180" s="256"/>
      <c r="AF180" s="256"/>
      <c r="AG180" s="255"/>
      <c r="AH180" s="330"/>
    </row>
    <row r="181" spans="1:38" s="199" customFormat="1" ht="15.75" customHeight="1">
      <c r="A181" s="635"/>
      <c r="B181" s="405"/>
      <c r="C181" s="656"/>
      <c r="D181" s="657"/>
      <c r="E181" s="639"/>
      <c r="F181" s="405"/>
      <c r="G181" s="405"/>
      <c r="H181" s="637"/>
      <c r="I181" s="256"/>
      <c r="J181" s="406"/>
      <c r="K181" s="256"/>
      <c r="L181" s="405"/>
      <c r="M181" s="256"/>
      <c r="N181" s="256"/>
      <c r="O181" s="256"/>
      <c r="P181" s="256"/>
      <c r="Q181" s="256"/>
      <c r="R181" s="256"/>
      <c r="S181" s="256"/>
      <c r="T181" s="256"/>
      <c r="U181" s="639"/>
      <c r="V181" s="256"/>
      <c r="W181" s="623"/>
      <c r="X181" s="256"/>
      <c r="Y181" s="256"/>
      <c r="Z181" s="256"/>
      <c r="AA181" s="623"/>
      <c r="AB181" s="256"/>
      <c r="AC181" s="256"/>
      <c r="AD181" s="256"/>
      <c r="AE181" s="256"/>
      <c r="AF181" s="256"/>
      <c r="AG181" s="255"/>
      <c r="AH181" s="330"/>
    </row>
    <row r="182" spans="1:38" s="199" customFormat="1" ht="15.75" customHeight="1">
      <c r="A182" s="613" t="s">
        <v>854</v>
      </c>
      <c r="B182" s="405"/>
      <c r="C182" s="656"/>
      <c r="D182" s="657"/>
      <c r="E182" s="639"/>
      <c r="F182" s="405"/>
      <c r="G182" s="405"/>
      <c r="H182" s="637"/>
      <c r="I182" s="256"/>
      <c r="J182" s="406"/>
      <c r="K182" s="256"/>
      <c r="L182" s="405"/>
      <c r="M182" s="256"/>
      <c r="N182" s="256"/>
      <c r="O182" s="256"/>
      <c r="P182" s="256"/>
      <c r="Q182" s="256"/>
      <c r="R182" s="256"/>
      <c r="S182" s="256"/>
      <c r="T182" s="256"/>
      <c r="U182" s="639"/>
      <c r="V182" s="256"/>
      <c r="W182" s="623"/>
      <c r="X182" s="256"/>
      <c r="Y182" s="256"/>
      <c r="Z182" s="256"/>
      <c r="AA182" s="623"/>
      <c r="AB182" s="256"/>
      <c r="AC182" s="256"/>
      <c r="AD182" s="256"/>
      <c r="AE182" s="256"/>
      <c r="AF182" s="256"/>
      <c r="AG182" s="255"/>
      <c r="AH182" s="330"/>
    </row>
    <row r="183" spans="1:38" s="236" customFormat="1">
      <c r="A183" s="219"/>
      <c r="B183" s="241"/>
      <c r="C183" s="212" t="s">
        <v>1011</v>
      </c>
      <c r="D183" s="282" t="s">
        <v>65</v>
      </c>
      <c r="E183" s="235" t="s">
        <v>752</v>
      </c>
      <c r="F183" s="236">
        <v>38.051884855513201</v>
      </c>
      <c r="G183" s="236">
        <v>23.833269843063</v>
      </c>
      <c r="H183" s="172" t="s">
        <v>22</v>
      </c>
      <c r="I183" s="52">
        <v>0</v>
      </c>
      <c r="J183" s="237"/>
      <c r="K183" s="52">
        <v>0</v>
      </c>
      <c r="L183" s="219"/>
      <c r="M183" s="219">
        <v>100</v>
      </c>
      <c r="N183" s="220" t="s">
        <v>21</v>
      </c>
      <c r="O183" s="219">
        <v>0</v>
      </c>
      <c r="P183" s="201" t="s">
        <v>21</v>
      </c>
      <c r="Q183" s="219">
        <v>0</v>
      </c>
      <c r="R183" s="219"/>
      <c r="S183" s="219">
        <v>1</v>
      </c>
      <c r="T183" s="219">
        <v>1</v>
      </c>
      <c r="U183" s="219"/>
      <c r="V183" s="220" t="s">
        <v>22</v>
      </c>
      <c r="W183" s="219" t="s">
        <v>21</v>
      </c>
      <c r="X183" s="220" t="s">
        <v>22</v>
      </c>
      <c r="Y183" s="220" t="s">
        <v>22</v>
      </c>
      <c r="Z183" s="776" t="s">
        <v>22</v>
      </c>
      <c r="AA183" s="207" t="s">
        <v>21</v>
      </c>
      <c r="AB183" s="207" t="s">
        <v>21</v>
      </c>
      <c r="AC183" s="776" t="s">
        <v>21</v>
      </c>
      <c r="AD183" s="220" t="s">
        <v>21</v>
      </c>
      <c r="AE183" s="219" t="s">
        <v>21</v>
      </c>
      <c r="AF183" s="738" t="s">
        <v>21</v>
      </c>
      <c r="AG183" s="228"/>
      <c r="AH183" s="333" t="s">
        <v>181</v>
      </c>
      <c r="AJ183" s="407"/>
      <c r="AK183" s="407"/>
      <c r="AL183" s="236" t="s">
        <v>21</v>
      </c>
    </row>
    <row r="184" spans="1:38" s="236" customFormat="1">
      <c r="A184" s="219"/>
      <c r="B184" s="241"/>
      <c r="C184" s="238" t="s">
        <v>1012</v>
      </c>
      <c r="D184" s="282" t="s">
        <v>260</v>
      </c>
      <c r="E184" s="235" t="s">
        <v>752</v>
      </c>
      <c r="F184" s="407">
        <v>38.051814999999998</v>
      </c>
      <c r="G184" s="407">
        <v>23.833555</v>
      </c>
      <c r="H184" s="219" t="s">
        <v>21</v>
      </c>
      <c r="I184" s="52">
        <v>0</v>
      </c>
      <c r="J184" s="237"/>
      <c r="K184" s="52">
        <v>0</v>
      </c>
      <c r="L184" s="219"/>
      <c r="M184" s="219">
        <v>0</v>
      </c>
      <c r="N184" s="220" t="s">
        <v>21</v>
      </c>
      <c r="O184" s="219">
        <v>0</v>
      </c>
      <c r="P184" s="201" t="s">
        <v>21</v>
      </c>
      <c r="Q184" s="219">
        <v>0</v>
      </c>
      <c r="R184" s="219"/>
      <c r="S184" s="219">
        <v>0</v>
      </c>
      <c r="T184" s="219">
        <v>0</v>
      </c>
      <c r="U184" s="219"/>
      <c r="V184" s="220" t="s">
        <v>21</v>
      </c>
      <c r="W184" s="220" t="s">
        <v>21</v>
      </c>
      <c r="X184" s="220" t="s">
        <v>22</v>
      </c>
      <c r="Y184" s="220" t="s">
        <v>22</v>
      </c>
      <c r="Z184" s="776" t="s">
        <v>22</v>
      </c>
      <c r="AA184" s="207" t="s">
        <v>21</v>
      </c>
      <c r="AB184" s="207" t="s">
        <v>21</v>
      </c>
      <c r="AC184" s="776" t="s">
        <v>21</v>
      </c>
      <c r="AD184" s="220" t="s">
        <v>21</v>
      </c>
      <c r="AE184" s="220" t="s">
        <v>21</v>
      </c>
      <c r="AF184" s="738" t="s">
        <v>21</v>
      </c>
      <c r="AG184" s="228"/>
      <c r="AH184" s="333" t="s">
        <v>181</v>
      </c>
      <c r="AJ184" s="408" t="s">
        <v>261</v>
      </c>
      <c r="AK184" s="407"/>
      <c r="AL184" s="236" t="s">
        <v>21</v>
      </c>
    </row>
    <row r="185" spans="1:38" s="236" customFormat="1" ht="15.75" customHeight="1">
      <c r="A185" s="207"/>
      <c r="B185" s="207"/>
      <c r="C185" s="202" t="s">
        <v>1013</v>
      </c>
      <c r="D185" s="506" t="s">
        <v>65</v>
      </c>
      <c r="E185" s="239" t="s">
        <v>753</v>
      </c>
      <c r="F185" s="207">
        <v>38.051835660911401</v>
      </c>
      <c r="G185" s="207">
        <v>23.833270650940701</v>
      </c>
      <c r="H185" s="172" t="s">
        <v>22</v>
      </c>
      <c r="I185" s="52">
        <v>0</v>
      </c>
      <c r="J185" s="240"/>
      <c r="K185" s="52">
        <v>0</v>
      </c>
      <c r="L185" s="207"/>
      <c r="M185" s="207">
        <v>100</v>
      </c>
      <c r="N185" s="207" t="s">
        <v>21</v>
      </c>
      <c r="O185" s="207">
        <v>0</v>
      </c>
      <c r="P185" s="201" t="s">
        <v>21</v>
      </c>
      <c r="Q185" s="207">
        <v>0</v>
      </c>
      <c r="R185" s="207"/>
      <c r="S185" s="207">
        <v>1</v>
      </c>
      <c r="T185" s="207">
        <v>1</v>
      </c>
      <c r="U185" s="207"/>
      <c r="V185" s="208" t="s">
        <v>21</v>
      </c>
      <c r="W185" s="208" t="s">
        <v>21</v>
      </c>
      <c r="X185" s="219" t="s">
        <v>21</v>
      </c>
      <c r="Y185" s="219" t="s">
        <v>21</v>
      </c>
      <c r="Z185" s="772" t="s">
        <v>21</v>
      </c>
      <c r="AA185" s="207" t="s">
        <v>21</v>
      </c>
      <c r="AB185" s="207" t="s">
        <v>21</v>
      </c>
      <c r="AC185" s="776" t="s">
        <v>21</v>
      </c>
      <c r="AD185" s="208" t="s">
        <v>21</v>
      </c>
      <c r="AE185" s="271" t="s">
        <v>21</v>
      </c>
      <c r="AF185" s="738" t="s">
        <v>21</v>
      </c>
      <c r="AG185" s="228"/>
      <c r="AH185" s="333" t="s">
        <v>181</v>
      </c>
      <c r="AJ185" s="407"/>
      <c r="AK185" s="407"/>
    </row>
    <row r="186" spans="1:38" s="248" customFormat="1" ht="15.75" customHeight="1">
      <c r="A186" s="207"/>
      <c r="B186" s="207"/>
      <c r="C186" s="202" t="s">
        <v>1014</v>
      </c>
      <c r="D186" s="506" t="s">
        <v>89</v>
      </c>
      <c r="E186" s="239" t="s">
        <v>753</v>
      </c>
      <c r="F186" s="411">
        <v>38.051811999999998</v>
      </c>
      <c r="G186" s="411">
        <v>23.833318999999999</v>
      </c>
      <c r="H186" s="172" t="s">
        <v>22</v>
      </c>
      <c r="I186" s="52">
        <v>2.1</v>
      </c>
      <c r="J186" s="240"/>
      <c r="K186" s="52">
        <v>0</v>
      </c>
      <c r="L186" s="207"/>
      <c r="M186" s="208">
        <v>70</v>
      </c>
      <c r="N186" s="208" t="s">
        <v>21</v>
      </c>
      <c r="O186" s="207">
        <v>0</v>
      </c>
      <c r="P186" s="201" t="s">
        <v>21</v>
      </c>
      <c r="Q186" s="207">
        <v>0</v>
      </c>
      <c r="R186" s="207"/>
      <c r="S186" s="207">
        <v>0</v>
      </c>
      <c r="T186" s="207">
        <v>0</v>
      </c>
      <c r="U186" s="207"/>
      <c r="V186" s="208" t="s">
        <v>21</v>
      </c>
      <c r="W186" s="208" t="s">
        <v>21</v>
      </c>
      <c r="X186" s="208" t="s">
        <v>22</v>
      </c>
      <c r="Y186" s="208" t="s">
        <v>22</v>
      </c>
      <c r="Z186" s="776" t="s">
        <v>22</v>
      </c>
      <c r="AA186" s="207" t="s">
        <v>21</v>
      </c>
      <c r="AB186" s="207" t="s">
        <v>21</v>
      </c>
      <c r="AC186" s="776" t="s">
        <v>21</v>
      </c>
      <c r="AD186" s="208" t="s">
        <v>21</v>
      </c>
      <c r="AE186" s="271" t="s">
        <v>21</v>
      </c>
      <c r="AF186" s="738" t="s">
        <v>21</v>
      </c>
      <c r="AG186" s="228"/>
      <c r="AH186" s="333" t="s">
        <v>181</v>
      </c>
      <c r="AI186" s="236"/>
      <c r="AJ186" s="408" t="s">
        <v>263</v>
      </c>
      <c r="AK186" s="407"/>
      <c r="AL186" s="482" t="s">
        <v>22</v>
      </c>
    </row>
    <row r="187" spans="1:38">
      <c r="A187" s="198"/>
      <c r="B187" s="236"/>
      <c r="C187" s="202" t="s">
        <v>1015</v>
      </c>
      <c r="D187" s="407" t="s">
        <v>121</v>
      </c>
      <c r="E187" s="239" t="s">
        <v>753</v>
      </c>
      <c r="F187" s="236">
        <v>38.051790778459797</v>
      </c>
      <c r="G187" s="236">
        <v>23.8333826331653</v>
      </c>
      <c r="H187" s="172" t="s">
        <v>22</v>
      </c>
      <c r="I187" s="52">
        <v>0</v>
      </c>
      <c r="J187" s="198"/>
      <c r="K187" s="52">
        <v>0</v>
      </c>
      <c r="L187" s="198"/>
      <c r="M187" s="207">
        <v>100</v>
      </c>
      <c r="N187" s="207" t="s">
        <v>21</v>
      </c>
      <c r="O187" s="207">
        <v>0</v>
      </c>
      <c r="P187" s="201" t="s">
        <v>21</v>
      </c>
      <c r="Q187" s="207">
        <v>0</v>
      </c>
      <c r="R187" s="207"/>
      <c r="S187" s="207">
        <v>0</v>
      </c>
      <c r="T187" s="207">
        <v>0</v>
      </c>
      <c r="U187" s="207"/>
      <c r="V187" s="208" t="s">
        <v>21</v>
      </c>
      <c r="W187" s="208" t="s">
        <v>21</v>
      </c>
      <c r="X187" s="219" t="s">
        <v>21</v>
      </c>
      <c r="Y187" s="219" t="s">
        <v>21</v>
      </c>
      <c r="Z187" s="772" t="s">
        <v>21</v>
      </c>
      <c r="AA187" s="207" t="s">
        <v>21</v>
      </c>
      <c r="AB187" s="207" t="s">
        <v>21</v>
      </c>
      <c r="AC187" s="776" t="s">
        <v>21</v>
      </c>
      <c r="AD187" s="208" t="s">
        <v>21</v>
      </c>
      <c r="AE187" s="271" t="s">
        <v>21</v>
      </c>
      <c r="AF187" s="738" t="s">
        <v>21</v>
      </c>
      <c r="AG187" s="198"/>
      <c r="AH187" s="333" t="s">
        <v>181</v>
      </c>
      <c r="AI187" s="198"/>
      <c r="AJ187" s="407"/>
      <c r="AK187" s="407"/>
      <c r="AL187" s="236"/>
    </row>
    <row r="188" spans="1:38" s="199" customFormat="1" ht="15.75" customHeight="1">
      <c r="A188" s="635"/>
      <c r="B188" s="405"/>
      <c r="C188" s="656"/>
      <c r="D188" s="657"/>
      <c r="E188" s="639"/>
      <c r="F188" s="405"/>
      <c r="G188" s="405"/>
      <c r="H188" s="637"/>
      <c r="I188" s="256"/>
      <c r="J188" s="406"/>
      <c r="K188" s="256"/>
      <c r="L188" s="405"/>
      <c r="M188" s="256"/>
      <c r="N188" s="256"/>
      <c r="O188" s="256"/>
      <c r="P188" s="256"/>
      <c r="Q188" s="256"/>
      <c r="R188" s="256"/>
      <c r="S188" s="256"/>
      <c r="T188" s="256"/>
      <c r="U188" s="639"/>
      <c r="V188" s="256"/>
      <c r="W188" s="623"/>
      <c r="X188" s="256"/>
      <c r="Y188" s="256"/>
      <c r="Z188" s="256"/>
      <c r="AA188" s="623"/>
      <c r="AB188" s="256"/>
      <c r="AC188" s="256"/>
      <c r="AD188" s="256"/>
      <c r="AE188" s="256"/>
      <c r="AF188" s="256"/>
      <c r="AG188" s="255"/>
      <c r="AH188" s="330"/>
    </row>
    <row r="189" spans="1:38" s="199" customFormat="1" ht="15.75" customHeight="1">
      <c r="A189" s="613" t="s">
        <v>855</v>
      </c>
      <c r="B189" s="405"/>
      <c r="C189" s="656"/>
      <c r="D189" s="657"/>
      <c r="E189" s="639"/>
      <c r="F189" s="405"/>
      <c r="G189" s="405"/>
      <c r="H189" s="637"/>
      <c r="I189" s="256"/>
      <c r="J189" s="406"/>
      <c r="K189" s="256"/>
      <c r="L189" s="405"/>
      <c r="M189" s="256"/>
      <c r="N189" s="256"/>
      <c r="O189" s="256"/>
      <c r="P189" s="256"/>
      <c r="Q189" s="256"/>
      <c r="R189" s="256"/>
      <c r="S189" s="256"/>
      <c r="T189" s="256"/>
      <c r="U189" s="639"/>
      <c r="V189" s="256"/>
      <c r="W189" s="623"/>
      <c r="X189" s="256"/>
      <c r="Y189" s="256"/>
      <c r="Z189" s="256"/>
      <c r="AA189" s="623"/>
      <c r="AB189" s="256"/>
      <c r="AC189" s="256"/>
      <c r="AD189" s="256"/>
      <c r="AE189" s="256"/>
      <c r="AF189" s="256"/>
      <c r="AG189" s="255"/>
      <c r="AH189" s="330"/>
    </row>
    <row r="190" spans="1:38" s="199" customFormat="1" ht="15.75" customHeight="1">
      <c r="A190" s="635"/>
      <c r="B190" s="405"/>
      <c r="C190" s="656"/>
      <c r="D190" s="657"/>
      <c r="E190" s="639"/>
      <c r="F190" s="405"/>
      <c r="G190" s="405"/>
      <c r="H190" s="637"/>
      <c r="I190" s="256"/>
      <c r="J190" s="406"/>
      <c r="K190" s="256"/>
      <c r="L190" s="405"/>
      <c r="M190" s="256"/>
      <c r="N190" s="256"/>
      <c r="O190" s="256"/>
      <c r="P190" s="256"/>
      <c r="Q190" s="256"/>
      <c r="R190" s="256"/>
      <c r="S190" s="256"/>
      <c r="T190" s="256"/>
      <c r="U190" s="639"/>
      <c r="V190" s="256"/>
      <c r="W190" s="623"/>
      <c r="X190" s="256"/>
      <c r="Y190" s="256"/>
      <c r="Z190" s="256"/>
      <c r="AA190" s="623"/>
      <c r="AB190" s="256"/>
      <c r="AC190" s="256"/>
      <c r="AD190" s="256"/>
      <c r="AE190" s="256"/>
      <c r="AF190" s="256"/>
      <c r="AG190" s="255"/>
      <c r="AH190" s="330"/>
    </row>
    <row r="191" spans="1:38" s="199" customFormat="1" ht="15.75" customHeight="1">
      <c r="A191" s="613" t="s">
        <v>856</v>
      </c>
      <c r="B191" s="405"/>
      <c r="C191" s="656"/>
      <c r="D191" s="657"/>
      <c r="E191" s="639"/>
      <c r="F191" s="405"/>
      <c r="G191" s="405"/>
      <c r="H191" s="637"/>
      <c r="I191" s="256"/>
      <c r="J191" s="406"/>
      <c r="K191" s="256"/>
      <c r="L191" s="405"/>
      <c r="M191" s="256"/>
      <c r="N191" s="256"/>
      <c r="O191" s="256"/>
      <c r="P191" s="256"/>
      <c r="Q191" s="256"/>
      <c r="R191" s="256"/>
      <c r="S191" s="256"/>
      <c r="T191" s="256"/>
      <c r="U191" s="639"/>
      <c r="V191" s="256"/>
      <c r="W191" s="623"/>
      <c r="X191" s="256"/>
      <c r="Y191" s="256"/>
      <c r="Z191" s="256"/>
      <c r="AA191" s="623"/>
      <c r="AB191" s="256"/>
      <c r="AC191" s="256"/>
      <c r="AD191" s="256"/>
      <c r="AE191" s="256"/>
      <c r="AF191" s="256"/>
      <c r="AG191" s="255"/>
      <c r="AH191" s="330"/>
    </row>
    <row r="192" spans="1:38" s="198" customFormat="1" ht="15.75" customHeight="1">
      <c r="A192" s="200"/>
      <c r="B192" s="201"/>
      <c r="C192" s="202" t="s">
        <v>1016</v>
      </c>
      <c r="D192" s="506" t="s">
        <v>128</v>
      </c>
      <c r="E192" s="214" t="s">
        <v>752</v>
      </c>
      <c r="F192" s="201">
        <v>38.052553374044301</v>
      </c>
      <c r="G192" s="201">
        <v>23.8334460998312</v>
      </c>
      <c r="H192" s="172" t="s">
        <v>22</v>
      </c>
      <c r="I192" s="219">
        <v>0</v>
      </c>
      <c r="J192" s="206"/>
      <c r="K192" s="219">
        <v>0</v>
      </c>
      <c r="L192" s="201"/>
      <c r="M192" s="219">
        <v>150</v>
      </c>
      <c r="N192" s="219" t="s">
        <v>21</v>
      </c>
      <c r="O192" s="219">
        <v>0</v>
      </c>
      <c r="P192" s="201" t="s">
        <v>21</v>
      </c>
      <c r="Q192" s="219">
        <v>0</v>
      </c>
      <c r="R192" s="219"/>
      <c r="S192" s="219">
        <v>0</v>
      </c>
      <c r="T192" s="219">
        <v>0</v>
      </c>
      <c r="U192" s="201"/>
      <c r="V192" s="207" t="s">
        <v>21</v>
      </c>
      <c r="W192" s="208" t="s">
        <v>21</v>
      </c>
      <c r="X192" s="208" t="s">
        <v>22</v>
      </c>
      <c r="Y192" s="208" t="s">
        <v>22</v>
      </c>
      <c r="Z192" s="776" t="s">
        <v>22</v>
      </c>
      <c r="AA192" s="207" t="s">
        <v>21</v>
      </c>
      <c r="AB192" s="207" t="s">
        <v>21</v>
      </c>
      <c r="AC192" s="776" t="s">
        <v>21</v>
      </c>
      <c r="AD192" s="208" t="s">
        <v>21</v>
      </c>
      <c r="AE192" s="271" t="s">
        <v>21</v>
      </c>
      <c r="AF192" s="738" t="s">
        <v>21</v>
      </c>
      <c r="AG192" s="221"/>
      <c r="AH192" s="333" t="s">
        <v>181</v>
      </c>
    </row>
    <row r="193" spans="1:38" s="198" customFormat="1" ht="15.75" customHeight="1">
      <c r="A193" s="200"/>
      <c r="B193" s="201"/>
      <c r="C193" s="208" t="s">
        <v>1017</v>
      </c>
      <c r="D193" s="506" t="s">
        <v>127</v>
      </c>
      <c r="E193" s="214" t="s">
        <v>752</v>
      </c>
      <c r="F193" s="201">
        <v>38.052541757526598</v>
      </c>
      <c r="G193" s="201">
        <v>23.833478956891</v>
      </c>
      <c r="H193" s="219" t="s">
        <v>21</v>
      </c>
      <c r="I193" s="219">
        <v>0</v>
      </c>
      <c r="J193" s="201"/>
      <c r="K193" s="219">
        <v>0</v>
      </c>
      <c r="L193" s="201"/>
      <c r="M193" s="219">
        <v>0</v>
      </c>
      <c r="N193" s="219" t="s">
        <v>21</v>
      </c>
      <c r="O193" s="219">
        <v>0</v>
      </c>
      <c r="P193" s="201" t="s">
        <v>21</v>
      </c>
      <c r="Q193" s="219">
        <v>0</v>
      </c>
      <c r="R193" s="219"/>
      <c r="S193" s="219">
        <v>0</v>
      </c>
      <c r="T193" s="219">
        <v>0</v>
      </c>
      <c r="U193" s="211"/>
      <c r="V193" s="219" t="s">
        <v>21</v>
      </c>
      <c r="W193" s="208" t="s">
        <v>21</v>
      </c>
      <c r="X193" s="219" t="s">
        <v>22</v>
      </c>
      <c r="Y193" s="219" t="s">
        <v>22</v>
      </c>
      <c r="Z193" s="776" t="s">
        <v>22</v>
      </c>
      <c r="AA193" s="207" t="s">
        <v>21</v>
      </c>
      <c r="AB193" s="207" t="s">
        <v>21</v>
      </c>
      <c r="AC193" s="776" t="s">
        <v>21</v>
      </c>
      <c r="AD193" s="219" t="s">
        <v>21</v>
      </c>
      <c r="AE193" s="267" t="s">
        <v>21</v>
      </c>
      <c r="AF193" s="738" t="s">
        <v>21</v>
      </c>
      <c r="AG193" s="221"/>
      <c r="AH193" s="333" t="s">
        <v>181</v>
      </c>
    </row>
    <row r="194" spans="1:38" s="199" customFormat="1" ht="15.75" customHeight="1">
      <c r="A194" s="635"/>
      <c r="B194" s="405"/>
      <c r="C194" s="656"/>
      <c r="D194" s="657"/>
      <c r="E194" s="639"/>
      <c r="F194" s="405"/>
      <c r="G194" s="405"/>
      <c r="H194" s="637"/>
      <c r="I194" s="256"/>
      <c r="J194" s="406"/>
      <c r="K194" s="256"/>
      <c r="L194" s="405"/>
      <c r="M194" s="256"/>
      <c r="N194" s="256"/>
      <c r="O194" s="256"/>
      <c r="P194" s="256"/>
      <c r="Q194" s="256"/>
      <c r="R194" s="256"/>
      <c r="S194" s="256"/>
      <c r="T194" s="256"/>
      <c r="U194" s="639"/>
      <c r="V194" s="256"/>
      <c r="W194" s="623"/>
      <c r="X194" s="256"/>
      <c r="Y194" s="256"/>
      <c r="Z194" s="256"/>
      <c r="AA194" s="623"/>
      <c r="AB194" s="256"/>
      <c r="AC194" s="256"/>
      <c r="AD194" s="256"/>
      <c r="AE194" s="256"/>
      <c r="AF194" s="256"/>
      <c r="AG194" s="255"/>
      <c r="AH194" s="330"/>
    </row>
    <row r="195" spans="1:38" s="199" customFormat="1" ht="15.75" customHeight="1">
      <c r="A195" s="613" t="s">
        <v>857</v>
      </c>
      <c r="B195" s="405"/>
      <c r="C195" s="656"/>
      <c r="D195" s="657"/>
      <c r="E195" s="639"/>
      <c r="F195" s="405"/>
      <c r="G195" s="405"/>
      <c r="H195" s="637"/>
      <c r="I195" s="256"/>
      <c r="J195" s="406"/>
      <c r="K195" s="256"/>
      <c r="L195" s="405"/>
      <c r="M195" s="256"/>
      <c r="N195" s="256"/>
      <c r="O195" s="256"/>
      <c r="P195" s="256"/>
      <c r="Q195" s="256"/>
      <c r="R195" s="256"/>
      <c r="S195" s="256"/>
      <c r="T195" s="256"/>
      <c r="U195" s="639"/>
      <c r="V195" s="256"/>
      <c r="W195" s="623"/>
      <c r="X195" s="256"/>
      <c r="Y195" s="256"/>
      <c r="Z195" s="256"/>
      <c r="AA195" s="623"/>
      <c r="AB195" s="256"/>
      <c r="AC195" s="256"/>
      <c r="AD195" s="256"/>
      <c r="AE195" s="256"/>
      <c r="AF195" s="256"/>
      <c r="AG195" s="255"/>
      <c r="AH195" s="330"/>
    </row>
    <row r="196" spans="1:38" s="236" customFormat="1">
      <c r="A196" s="219"/>
      <c r="B196" s="241"/>
      <c r="C196" s="212" t="s">
        <v>1018</v>
      </c>
      <c r="D196" s="282" t="s">
        <v>123</v>
      </c>
      <c r="E196" s="235" t="s">
        <v>752</v>
      </c>
      <c r="F196" s="236">
        <v>38.051301022734997</v>
      </c>
      <c r="G196" s="236">
        <v>23.834625618795901</v>
      </c>
      <c r="H196" s="172" t="s">
        <v>22</v>
      </c>
      <c r="I196" s="289">
        <v>2</v>
      </c>
      <c r="J196" s="237"/>
      <c r="K196" s="219">
        <v>0</v>
      </c>
      <c r="L196" s="219"/>
      <c r="M196" s="219">
        <v>130</v>
      </c>
      <c r="N196" s="219" t="s">
        <v>30</v>
      </c>
      <c r="O196" s="219">
        <v>0</v>
      </c>
      <c r="P196" s="201" t="s">
        <v>21</v>
      </c>
      <c r="Q196" s="219">
        <v>0</v>
      </c>
      <c r="R196" s="219"/>
      <c r="S196" s="219">
        <v>0</v>
      </c>
      <c r="T196" s="219">
        <v>0</v>
      </c>
      <c r="U196" s="219"/>
      <c r="V196" s="220" t="s">
        <v>21</v>
      </c>
      <c r="W196" s="219" t="s">
        <v>21</v>
      </c>
      <c r="X196" s="219" t="s">
        <v>21</v>
      </c>
      <c r="Y196" s="219" t="s">
        <v>21</v>
      </c>
      <c r="Z196" s="772" t="s">
        <v>21</v>
      </c>
      <c r="AA196" s="207" t="s">
        <v>21</v>
      </c>
      <c r="AB196" s="207" t="s">
        <v>21</v>
      </c>
      <c r="AC196" s="776" t="s">
        <v>21</v>
      </c>
      <c r="AD196" s="219" t="s">
        <v>21</v>
      </c>
      <c r="AE196" s="267" t="s">
        <v>21</v>
      </c>
      <c r="AF196" s="738" t="s">
        <v>21</v>
      </c>
      <c r="AG196" s="228"/>
      <c r="AH196" s="333" t="s">
        <v>181</v>
      </c>
    </row>
    <row r="197" spans="1:38" s="236" customFormat="1" ht="15.75" customHeight="1">
      <c r="A197" s="219"/>
      <c r="B197" s="242"/>
      <c r="C197" s="212" t="s">
        <v>1019</v>
      </c>
      <c r="D197" s="282" t="s">
        <v>123</v>
      </c>
      <c r="E197" s="235" t="s">
        <v>752</v>
      </c>
      <c r="F197" s="236">
        <v>38.051388652255902</v>
      </c>
      <c r="G197" s="236">
        <v>23.834652950144601</v>
      </c>
      <c r="H197" s="219" t="s">
        <v>21</v>
      </c>
      <c r="I197" s="289">
        <v>2</v>
      </c>
      <c r="J197" s="237"/>
      <c r="K197" s="219">
        <v>0</v>
      </c>
      <c r="L197" s="219"/>
      <c r="M197" s="219">
        <v>0</v>
      </c>
      <c r="N197" s="219" t="s">
        <v>30</v>
      </c>
      <c r="O197" s="219">
        <v>0</v>
      </c>
      <c r="P197" s="201" t="s">
        <v>21</v>
      </c>
      <c r="Q197" s="219">
        <v>0</v>
      </c>
      <c r="R197" s="219"/>
      <c r="S197" s="219">
        <v>0</v>
      </c>
      <c r="T197" s="219">
        <v>0</v>
      </c>
      <c r="U197" s="219"/>
      <c r="V197" s="219" t="s">
        <v>21</v>
      </c>
      <c r="W197" s="219" t="s">
        <v>21</v>
      </c>
      <c r="X197" s="219" t="s">
        <v>22</v>
      </c>
      <c r="Y197" s="219" t="s">
        <v>22</v>
      </c>
      <c r="Z197" s="776" t="s">
        <v>22</v>
      </c>
      <c r="AA197" s="207" t="s">
        <v>21</v>
      </c>
      <c r="AB197" s="207" t="s">
        <v>21</v>
      </c>
      <c r="AC197" s="776" t="s">
        <v>21</v>
      </c>
      <c r="AD197" s="219" t="s">
        <v>21</v>
      </c>
      <c r="AE197" s="267" t="s">
        <v>21</v>
      </c>
      <c r="AF197" s="738" t="s">
        <v>21</v>
      </c>
      <c r="AG197" s="228"/>
      <c r="AH197" s="333" t="s">
        <v>181</v>
      </c>
    </row>
    <row r="198" spans="1:38" s="236" customFormat="1" ht="15.75" customHeight="1">
      <c r="A198" s="207"/>
      <c r="C198" s="202" t="s">
        <v>1020</v>
      </c>
      <c r="D198" s="407" t="s">
        <v>121</v>
      </c>
      <c r="E198" s="239" t="s">
        <v>753</v>
      </c>
      <c r="F198" s="207">
        <v>38.051373339329899</v>
      </c>
      <c r="G198" s="207">
        <v>23.834717323159499</v>
      </c>
      <c r="H198" s="172" t="s">
        <v>22</v>
      </c>
      <c r="I198" s="207">
        <v>2</v>
      </c>
      <c r="K198" s="207">
        <v>0</v>
      </c>
      <c r="M198" s="236">
        <v>90</v>
      </c>
      <c r="N198" s="207" t="s">
        <v>21</v>
      </c>
      <c r="O198" s="207">
        <v>0</v>
      </c>
      <c r="P198" s="201" t="s">
        <v>21</v>
      </c>
      <c r="Q198" s="207">
        <v>0</v>
      </c>
      <c r="R198" s="207"/>
      <c r="S198" s="207">
        <v>0</v>
      </c>
      <c r="T198" s="207">
        <v>0</v>
      </c>
      <c r="V198" s="236" t="s">
        <v>22</v>
      </c>
      <c r="W198" s="236" t="s">
        <v>21</v>
      </c>
      <c r="X198" s="219" t="s">
        <v>21</v>
      </c>
      <c r="Y198" s="219" t="s">
        <v>21</v>
      </c>
      <c r="Z198" s="772" t="s">
        <v>21</v>
      </c>
      <c r="AA198" s="207" t="s">
        <v>21</v>
      </c>
      <c r="AB198" s="207" t="s">
        <v>21</v>
      </c>
      <c r="AC198" s="776" t="s">
        <v>21</v>
      </c>
      <c r="AD198" s="236" t="s">
        <v>21</v>
      </c>
      <c r="AE198" s="276" t="s">
        <v>21</v>
      </c>
      <c r="AF198" s="738" t="s">
        <v>21</v>
      </c>
      <c r="AG198" s="228"/>
      <c r="AH198" s="333" t="s">
        <v>181</v>
      </c>
    </row>
    <row r="199" spans="1:38" s="199" customFormat="1" ht="15.75" customHeight="1">
      <c r="A199" s="635"/>
      <c r="B199" s="405"/>
      <c r="C199" s="656"/>
      <c r="D199" s="657"/>
      <c r="E199" s="639"/>
      <c r="F199" s="405"/>
      <c r="G199" s="405"/>
      <c r="H199" s="637"/>
      <c r="I199" s="256"/>
      <c r="J199" s="406"/>
      <c r="K199" s="256"/>
      <c r="L199" s="405"/>
      <c r="M199" s="256"/>
      <c r="N199" s="256"/>
      <c r="O199" s="256"/>
      <c r="P199" s="256"/>
      <c r="Q199" s="256"/>
      <c r="R199" s="256"/>
      <c r="S199" s="256"/>
      <c r="T199" s="256"/>
      <c r="U199" s="639"/>
      <c r="V199" s="256"/>
      <c r="W199" s="623"/>
      <c r="X199" s="256"/>
      <c r="Y199" s="256"/>
      <c r="Z199" s="256"/>
      <c r="AA199" s="623"/>
      <c r="AB199" s="256"/>
      <c r="AC199" s="256"/>
      <c r="AD199" s="256"/>
      <c r="AE199" s="256"/>
      <c r="AF199" s="256"/>
      <c r="AG199" s="255"/>
      <c r="AH199" s="330"/>
    </row>
    <row r="200" spans="1:38" s="199" customFormat="1" ht="15.75" customHeight="1">
      <c r="A200" s="613" t="s">
        <v>858</v>
      </c>
      <c r="B200" s="405"/>
      <c r="C200" s="656"/>
      <c r="D200" s="657"/>
      <c r="E200" s="639"/>
      <c r="F200" s="405"/>
      <c r="G200" s="405"/>
      <c r="H200" s="637"/>
      <c r="I200" s="256"/>
      <c r="J200" s="406"/>
      <c r="K200" s="256"/>
      <c r="L200" s="405"/>
      <c r="M200" s="256"/>
      <c r="N200" s="256"/>
      <c r="O200" s="256"/>
      <c r="P200" s="256"/>
      <c r="Q200" s="256"/>
      <c r="R200" s="256"/>
      <c r="S200" s="256"/>
      <c r="T200" s="256"/>
      <c r="U200" s="639"/>
      <c r="V200" s="256"/>
      <c r="W200" s="623"/>
      <c r="X200" s="256"/>
      <c r="Y200" s="256"/>
      <c r="Z200" s="256"/>
      <c r="AA200" s="623"/>
      <c r="AB200" s="256"/>
      <c r="AC200" s="256"/>
      <c r="AD200" s="256"/>
      <c r="AE200" s="256"/>
      <c r="AF200" s="256"/>
      <c r="AG200" s="255"/>
      <c r="AH200" s="330"/>
    </row>
    <row r="201" spans="1:38" s="236" customFormat="1" ht="15.75" customHeight="1">
      <c r="A201" s="219"/>
      <c r="B201" s="241"/>
      <c r="C201" s="220" t="s">
        <v>1021</v>
      </c>
      <c r="D201" s="407" t="s">
        <v>119</v>
      </c>
      <c r="E201" s="235" t="s">
        <v>752</v>
      </c>
      <c r="F201" s="219">
        <v>38.051767105103302</v>
      </c>
      <c r="G201" s="219">
        <v>23.833822378118999</v>
      </c>
      <c r="H201" s="172" t="s">
        <v>22</v>
      </c>
      <c r="I201" s="52">
        <v>0</v>
      </c>
      <c r="J201" s="219"/>
      <c r="K201" s="52">
        <v>0</v>
      </c>
      <c r="L201" s="219"/>
      <c r="M201" s="219">
        <v>100</v>
      </c>
      <c r="N201" s="220" t="s">
        <v>21</v>
      </c>
      <c r="O201" s="219">
        <v>0</v>
      </c>
      <c r="P201" s="201" t="s">
        <v>21</v>
      </c>
      <c r="Q201" s="219">
        <v>0</v>
      </c>
      <c r="R201" s="219"/>
      <c r="S201" s="219">
        <v>0</v>
      </c>
      <c r="T201" s="219">
        <v>0</v>
      </c>
      <c r="U201" s="219"/>
      <c r="V201" s="219" t="s">
        <v>21</v>
      </c>
      <c r="W201" s="220" t="s">
        <v>21</v>
      </c>
      <c r="X201" s="219" t="s">
        <v>22</v>
      </c>
      <c r="Y201" s="219" t="s">
        <v>22</v>
      </c>
      <c r="Z201" s="776" t="s">
        <v>22</v>
      </c>
      <c r="AA201" s="207" t="s">
        <v>21</v>
      </c>
      <c r="AB201" s="207" t="s">
        <v>21</v>
      </c>
      <c r="AC201" s="776" t="s">
        <v>21</v>
      </c>
      <c r="AD201" s="219" t="s">
        <v>21</v>
      </c>
      <c r="AE201" s="219" t="s">
        <v>21</v>
      </c>
      <c r="AF201" s="738" t="s">
        <v>21</v>
      </c>
      <c r="AG201" s="228"/>
      <c r="AH201" s="333" t="s">
        <v>181</v>
      </c>
      <c r="AJ201" s="407"/>
      <c r="AK201" s="407"/>
      <c r="AL201" s="236" t="s">
        <v>21</v>
      </c>
    </row>
    <row r="202" spans="1:38" s="236" customFormat="1" ht="15.75" customHeight="1">
      <c r="A202" s="219"/>
      <c r="B202" s="241"/>
      <c r="C202" s="220" t="s">
        <v>1022</v>
      </c>
      <c r="D202" s="282" t="s">
        <v>120</v>
      </c>
      <c r="E202" s="235" t="s">
        <v>752</v>
      </c>
      <c r="F202" s="219">
        <v>38.051754432402298</v>
      </c>
      <c r="G202" s="219">
        <v>23.833909549910199</v>
      </c>
      <c r="H202" s="172" t="s">
        <v>22</v>
      </c>
      <c r="I202" s="52">
        <v>0</v>
      </c>
      <c r="J202" s="219"/>
      <c r="K202" s="52">
        <v>0</v>
      </c>
      <c r="L202" s="219"/>
      <c r="M202" s="219">
        <v>100</v>
      </c>
      <c r="N202" s="219" t="s">
        <v>21</v>
      </c>
      <c r="O202" s="219">
        <v>0</v>
      </c>
      <c r="P202" s="201" t="s">
        <v>21</v>
      </c>
      <c r="Q202" s="219">
        <v>0</v>
      </c>
      <c r="R202" s="219"/>
      <c r="S202" s="219">
        <v>0</v>
      </c>
      <c r="T202" s="219">
        <v>0</v>
      </c>
      <c r="U202" s="219"/>
      <c r="V202" s="219" t="s">
        <v>21</v>
      </c>
      <c r="W202" s="220" t="s">
        <v>21</v>
      </c>
      <c r="X202" s="219" t="s">
        <v>21</v>
      </c>
      <c r="Y202" s="219" t="s">
        <v>21</v>
      </c>
      <c r="Z202" s="772" t="s">
        <v>21</v>
      </c>
      <c r="AA202" s="207" t="s">
        <v>21</v>
      </c>
      <c r="AB202" s="207" t="s">
        <v>21</v>
      </c>
      <c r="AC202" s="776" t="s">
        <v>21</v>
      </c>
      <c r="AD202" s="219" t="s">
        <v>21</v>
      </c>
      <c r="AE202" s="219" t="s">
        <v>21</v>
      </c>
      <c r="AF202" s="738" t="s">
        <v>21</v>
      </c>
      <c r="AG202" s="228"/>
      <c r="AH202" s="333" t="s">
        <v>181</v>
      </c>
      <c r="AJ202" s="407"/>
      <c r="AK202" s="407"/>
      <c r="AL202" s="236" t="s">
        <v>21</v>
      </c>
    </row>
    <row r="203" spans="1:38" s="236" customFormat="1" ht="15.75" customHeight="1">
      <c r="A203" s="219"/>
      <c r="B203" s="241"/>
      <c r="C203" s="220" t="s">
        <v>1023</v>
      </c>
      <c r="D203" s="407" t="s">
        <v>65</v>
      </c>
      <c r="E203" s="235" t="s">
        <v>752</v>
      </c>
      <c r="F203" s="219">
        <v>38.051724489486602</v>
      </c>
      <c r="G203" s="219">
        <v>23.834119951556001</v>
      </c>
      <c r="H203" s="172" t="s">
        <v>22</v>
      </c>
      <c r="I203" s="52">
        <v>0</v>
      </c>
      <c r="J203" s="219"/>
      <c r="K203" s="52">
        <v>0</v>
      </c>
      <c r="L203" s="219"/>
      <c r="M203" s="219">
        <v>100</v>
      </c>
      <c r="N203" s="220" t="s">
        <v>21</v>
      </c>
      <c r="O203" s="219">
        <v>0</v>
      </c>
      <c r="P203" s="201" t="s">
        <v>21</v>
      </c>
      <c r="Q203" s="219">
        <v>0</v>
      </c>
      <c r="R203" s="219"/>
      <c r="S203" s="219">
        <v>1</v>
      </c>
      <c r="T203" s="219">
        <v>1</v>
      </c>
      <c r="U203" s="219"/>
      <c r="V203" s="220" t="s">
        <v>21</v>
      </c>
      <c r="W203" s="220" t="s">
        <v>21</v>
      </c>
      <c r="X203" s="219" t="s">
        <v>21</v>
      </c>
      <c r="Y203" s="219" t="s">
        <v>21</v>
      </c>
      <c r="Z203" s="772" t="s">
        <v>21</v>
      </c>
      <c r="AA203" s="207" t="s">
        <v>21</v>
      </c>
      <c r="AB203" s="207" t="s">
        <v>21</v>
      </c>
      <c r="AC203" s="776" t="s">
        <v>21</v>
      </c>
      <c r="AD203" s="219" t="s">
        <v>21</v>
      </c>
      <c r="AE203" s="219" t="s">
        <v>21</v>
      </c>
      <c r="AF203" s="738" t="s">
        <v>21</v>
      </c>
      <c r="AG203" s="228"/>
      <c r="AH203" s="333" t="s">
        <v>181</v>
      </c>
      <c r="AJ203" s="407"/>
      <c r="AK203" s="407"/>
      <c r="AL203" s="236" t="s">
        <v>21</v>
      </c>
    </row>
    <row r="204" spans="1:38" s="236" customFormat="1" ht="15.75" customHeight="1">
      <c r="A204" s="219"/>
      <c r="B204" s="241"/>
      <c r="C204" s="220" t="s">
        <v>1024</v>
      </c>
      <c r="D204" s="504" t="s">
        <v>65</v>
      </c>
      <c r="E204" s="235" t="s">
        <v>752</v>
      </c>
      <c r="F204" s="219">
        <v>38.051696503919302</v>
      </c>
      <c r="G204" s="219">
        <v>23.8343103883923</v>
      </c>
      <c r="H204" s="172" t="s">
        <v>22</v>
      </c>
      <c r="I204" s="52">
        <v>0</v>
      </c>
      <c r="J204" s="219"/>
      <c r="K204" s="52">
        <v>0</v>
      </c>
      <c r="L204" s="219"/>
      <c r="M204" s="219">
        <v>100</v>
      </c>
      <c r="N204" s="220" t="s">
        <v>21</v>
      </c>
      <c r="O204" s="219">
        <v>0</v>
      </c>
      <c r="P204" s="201" t="s">
        <v>21</v>
      </c>
      <c r="Q204" s="219">
        <v>0</v>
      </c>
      <c r="R204" s="219"/>
      <c r="S204" s="219">
        <v>1</v>
      </c>
      <c r="T204" s="219">
        <v>1</v>
      </c>
      <c r="U204" s="219"/>
      <c r="V204" s="219" t="s">
        <v>21</v>
      </c>
      <c r="W204" s="220" t="s">
        <v>21</v>
      </c>
      <c r="X204" s="219" t="s">
        <v>21</v>
      </c>
      <c r="Y204" s="219" t="s">
        <v>21</v>
      </c>
      <c r="Z204" s="772" t="s">
        <v>21</v>
      </c>
      <c r="AA204" s="207" t="s">
        <v>21</v>
      </c>
      <c r="AB204" s="207" t="s">
        <v>21</v>
      </c>
      <c r="AC204" s="776" t="s">
        <v>21</v>
      </c>
      <c r="AD204" s="219" t="s">
        <v>21</v>
      </c>
      <c r="AE204" s="219" t="s">
        <v>21</v>
      </c>
      <c r="AF204" s="738" t="s">
        <v>21</v>
      </c>
      <c r="AG204" s="228"/>
      <c r="AH204" s="333" t="s">
        <v>181</v>
      </c>
      <c r="AJ204" s="407"/>
      <c r="AK204" s="407"/>
      <c r="AL204" s="236" t="s">
        <v>21</v>
      </c>
    </row>
    <row r="205" spans="1:38" s="246" customFormat="1" ht="15.75" customHeight="1">
      <c r="A205" s="219"/>
      <c r="B205" s="241"/>
      <c r="C205" s="397" t="s">
        <v>1025</v>
      </c>
      <c r="D205" s="504" t="s">
        <v>89</v>
      </c>
      <c r="E205" s="235" t="s">
        <v>752</v>
      </c>
      <c r="F205" s="410">
        <v>38.051698000000002</v>
      </c>
      <c r="G205" s="410">
        <v>23.834408</v>
      </c>
      <c r="H205" s="172" t="s">
        <v>22</v>
      </c>
      <c r="I205" s="409">
        <v>3.2</v>
      </c>
      <c r="J205" s="219"/>
      <c r="K205" s="409">
        <v>0.8</v>
      </c>
      <c r="L205" s="219"/>
      <c r="M205" s="219">
        <v>100</v>
      </c>
      <c r="N205" s="220" t="s">
        <v>21</v>
      </c>
      <c r="O205" s="219">
        <v>0</v>
      </c>
      <c r="P205" s="201" t="s">
        <v>21</v>
      </c>
      <c r="Q205" s="219">
        <v>0</v>
      </c>
      <c r="R205" s="219"/>
      <c r="S205" s="219">
        <v>0</v>
      </c>
      <c r="T205" s="219">
        <v>0</v>
      </c>
      <c r="U205" s="219"/>
      <c r="V205" s="220" t="s">
        <v>21</v>
      </c>
      <c r="W205" s="220" t="s">
        <v>21</v>
      </c>
      <c r="X205" s="220" t="s">
        <v>22</v>
      </c>
      <c r="Y205" s="220" t="s">
        <v>22</v>
      </c>
      <c r="Z205" s="776" t="s">
        <v>22</v>
      </c>
      <c r="AA205" s="207" t="s">
        <v>21</v>
      </c>
      <c r="AB205" s="207" t="s">
        <v>21</v>
      </c>
      <c r="AC205" s="776" t="s">
        <v>21</v>
      </c>
      <c r="AD205" s="220" t="s">
        <v>21</v>
      </c>
      <c r="AE205" s="220" t="s">
        <v>21</v>
      </c>
      <c r="AF205" s="738" t="s">
        <v>21</v>
      </c>
      <c r="AG205" s="228"/>
      <c r="AH205" s="333" t="s">
        <v>181</v>
      </c>
      <c r="AI205" s="236"/>
      <c r="AJ205" s="408" t="s">
        <v>262</v>
      </c>
      <c r="AK205" s="407"/>
      <c r="AL205" s="482" t="s">
        <v>22</v>
      </c>
    </row>
    <row r="206" spans="1:38" s="236" customFormat="1" ht="15.75" customHeight="1">
      <c r="A206" s="207"/>
      <c r="B206" s="207"/>
      <c r="C206" s="208" t="s">
        <v>1026</v>
      </c>
      <c r="D206" s="521" t="s">
        <v>65</v>
      </c>
      <c r="E206" s="239" t="s">
        <v>753</v>
      </c>
      <c r="F206" s="207">
        <v>38.0517142142156</v>
      </c>
      <c r="G206" s="207">
        <v>23.8338178215777</v>
      </c>
      <c r="H206" s="172" t="s">
        <v>22</v>
      </c>
      <c r="I206" s="52">
        <v>0</v>
      </c>
      <c r="J206" s="207"/>
      <c r="K206" s="52">
        <v>0</v>
      </c>
      <c r="L206" s="207"/>
      <c r="M206" s="207">
        <v>100</v>
      </c>
      <c r="N206" s="208" t="s">
        <v>21</v>
      </c>
      <c r="O206" s="207">
        <v>0</v>
      </c>
      <c r="P206" s="201" t="s">
        <v>21</v>
      </c>
      <c r="Q206" s="207">
        <v>0</v>
      </c>
      <c r="R206" s="207"/>
      <c r="S206" s="207">
        <v>1</v>
      </c>
      <c r="T206" s="207">
        <v>1</v>
      </c>
      <c r="U206" s="207"/>
      <c r="V206" s="208" t="s">
        <v>21</v>
      </c>
      <c r="W206" s="208" t="s">
        <v>21</v>
      </c>
      <c r="X206" s="207" t="s">
        <v>22</v>
      </c>
      <c r="Y206" s="207" t="s">
        <v>22</v>
      </c>
      <c r="Z206" s="776" t="s">
        <v>22</v>
      </c>
      <c r="AA206" s="207" t="s">
        <v>21</v>
      </c>
      <c r="AB206" s="207" t="s">
        <v>21</v>
      </c>
      <c r="AC206" s="776" t="s">
        <v>21</v>
      </c>
      <c r="AD206" s="208" t="s">
        <v>21</v>
      </c>
      <c r="AE206" s="271" t="s">
        <v>21</v>
      </c>
      <c r="AF206" s="738" t="s">
        <v>21</v>
      </c>
      <c r="AG206" s="228"/>
      <c r="AH206" s="333" t="s">
        <v>181</v>
      </c>
    </row>
    <row r="207" spans="1:38" s="199" customFormat="1" ht="15.75" customHeight="1">
      <c r="A207" s="635"/>
      <c r="B207" s="405"/>
      <c r="C207" s="656"/>
      <c r="D207" s="657"/>
      <c r="E207" s="639"/>
      <c r="F207" s="405"/>
      <c r="G207" s="405"/>
      <c r="H207" s="637"/>
      <c r="I207" s="256"/>
      <c r="J207" s="406"/>
      <c r="K207" s="256"/>
      <c r="L207" s="405"/>
      <c r="M207" s="256"/>
      <c r="N207" s="256"/>
      <c r="O207" s="256"/>
      <c r="P207" s="256"/>
      <c r="Q207" s="256"/>
      <c r="R207" s="256"/>
      <c r="S207" s="256"/>
      <c r="T207" s="256"/>
      <c r="U207" s="639"/>
      <c r="V207" s="256"/>
      <c r="W207" s="623"/>
      <c r="X207" s="256"/>
      <c r="Y207" s="256"/>
      <c r="Z207" s="256"/>
      <c r="AA207" s="623"/>
      <c r="AB207" s="256"/>
      <c r="AC207" s="256"/>
      <c r="AD207" s="256"/>
      <c r="AE207" s="256"/>
      <c r="AF207" s="256"/>
      <c r="AG207" s="255"/>
      <c r="AH207" s="330"/>
    </row>
    <row r="208" spans="1:38" s="199" customFormat="1" ht="15.75" customHeight="1">
      <c r="A208" s="613" t="s">
        <v>859</v>
      </c>
      <c r="B208" s="405"/>
      <c r="C208" s="656"/>
      <c r="D208" s="657"/>
      <c r="E208" s="639"/>
      <c r="F208" s="405"/>
      <c r="G208" s="405"/>
      <c r="H208" s="637"/>
      <c r="I208" s="256"/>
      <c r="J208" s="406"/>
      <c r="K208" s="256"/>
      <c r="L208" s="405"/>
      <c r="M208" s="256"/>
      <c r="N208" s="256"/>
      <c r="O208" s="256"/>
      <c r="P208" s="256"/>
      <c r="Q208" s="256"/>
      <c r="R208" s="256"/>
      <c r="S208" s="256"/>
      <c r="T208" s="256"/>
      <c r="U208" s="639"/>
      <c r="V208" s="256"/>
      <c r="W208" s="623"/>
      <c r="X208" s="256"/>
      <c r="Y208" s="256"/>
      <c r="Z208" s="256"/>
      <c r="AA208" s="623"/>
      <c r="AB208" s="256"/>
      <c r="AC208" s="256"/>
      <c r="AD208" s="256"/>
      <c r="AE208" s="256"/>
      <c r="AF208" s="256"/>
      <c r="AG208" s="255"/>
      <c r="AH208" s="330"/>
    </row>
    <row r="209" spans="1:36" s="236" customFormat="1" ht="15.75" customHeight="1">
      <c r="A209" s="219"/>
      <c r="B209" s="241"/>
      <c r="C209" s="397" t="s">
        <v>1027</v>
      </c>
      <c r="D209" s="282" t="s">
        <v>89</v>
      </c>
      <c r="E209" s="235" t="s">
        <v>752</v>
      </c>
      <c r="F209" s="410">
        <v>38.051952999999997</v>
      </c>
      <c r="G209" s="410">
        <v>23.834802</v>
      </c>
      <c r="H209" s="219" t="s">
        <v>21</v>
      </c>
      <c r="I209" s="289">
        <v>2</v>
      </c>
      <c r="J209" s="219"/>
      <c r="K209" s="219">
        <v>0</v>
      </c>
      <c r="L209" s="219"/>
      <c r="M209" s="219">
        <v>0</v>
      </c>
      <c r="N209" s="220" t="s">
        <v>30</v>
      </c>
      <c r="O209" s="219">
        <v>0</v>
      </c>
      <c r="P209" s="201" t="s">
        <v>21</v>
      </c>
      <c r="Q209" s="219">
        <v>0</v>
      </c>
      <c r="R209" s="219"/>
      <c r="S209" s="219">
        <v>0</v>
      </c>
      <c r="T209" s="219">
        <v>0</v>
      </c>
      <c r="U209" s="219"/>
      <c r="V209" s="220" t="s">
        <v>21</v>
      </c>
      <c r="W209" s="220" t="s">
        <v>21</v>
      </c>
      <c r="X209" s="220" t="s">
        <v>22</v>
      </c>
      <c r="Y209" s="220" t="s">
        <v>22</v>
      </c>
      <c r="Z209" s="776" t="s">
        <v>22</v>
      </c>
      <c r="AA209" s="207" t="s">
        <v>21</v>
      </c>
      <c r="AB209" s="207" t="s">
        <v>21</v>
      </c>
      <c r="AC209" s="776" t="s">
        <v>21</v>
      </c>
      <c r="AD209" s="220" t="s">
        <v>21</v>
      </c>
      <c r="AE209" s="268" t="s">
        <v>21</v>
      </c>
      <c r="AF209" s="738" t="s">
        <v>21</v>
      </c>
      <c r="AG209" s="228"/>
      <c r="AH209" s="333" t="s">
        <v>181</v>
      </c>
    </row>
    <row r="210" spans="1:36" s="199" customFormat="1" ht="15.75" customHeight="1">
      <c r="A210" s="635"/>
      <c r="B210" s="405"/>
      <c r="C210" s="656"/>
      <c r="D210" s="657"/>
      <c r="E210" s="639"/>
      <c r="F210" s="405"/>
      <c r="G210" s="405"/>
      <c r="H210" s="637"/>
      <c r="I210" s="256"/>
      <c r="J210" s="406"/>
      <c r="K210" s="256"/>
      <c r="L210" s="405"/>
      <c r="M210" s="256"/>
      <c r="N210" s="256"/>
      <c r="O210" s="256"/>
      <c r="P210" s="256"/>
      <c r="Q210" s="256"/>
      <c r="R210" s="256"/>
      <c r="S210" s="256"/>
      <c r="T210" s="256"/>
      <c r="U210" s="639"/>
      <c r="V210" s="256"/>
      <c r="W210" s="623"/>
      <c r="X210" s="256"/>
      <c r="Y210" s="256"/>
      <c r="Z210" s="256"/>
      <c r="AA210" s="623"/>
      <c r="AB210" s="256"/>
      <c r="AC210" s="256"/>
      <c r="AD210" s="256"/>
      <c r="AE210" s="256"/>
      <c r="AF210" s="256"/>
      <c r="AG210" s="255"/>
      <c r="AH210" s="330"/>
    </row>
    <row r="211" spans="1:36" s="199" customFormat="1" ht="15.75" customHeight="1">
      <c r="A211" s="613" t="s">
        <v>860</v>
      </c>
      <c r="B211" s="405"/>
      <c r="C211" s="656"/>
      <c r="D211" s="657"/>
      <c r="E211" s="639"/>
      <c r="F211" s="405"/>
      <c r="G211" s="405"/>
      <c r="H211" s="637"/>
      <c r="I211" s="256"/>
      <c r="J211" s="406"/>
      <c r="K211" s="256"/>
      <c r="L211" s="405"/>
      <c r="M211" s="256"/>
      <c r="N211" s="256"/>
      <c r="O211" s="256"/>
      <c r="P211" s="256"/>
      <c r="Q211" s="256"/>
      <c r="R211" s="256"/>
      <c r="S211" s="256"/>
      <c r="T211" s="256"/>
      <c r="U211" s="639"/>
      <c r="V211" s="256"/>
      <c r="W211" s="623"/>
      <c r="X211" s="256"/>
      <c r="Y211" s="256"/>
      <c r="Z211" s="256"/>
      <c r="AA211" s="623"/>
      <c r="AB211" s="256"/>
      <c r="AC211" s="256"/>
      <c r="AD211" s="256"/>
      <c r="AE211" s="256"/>
      <c r="AF211" s="256"/>
      <c r="AG211" s="255"/>
      <c r="AH211" s="330"/>
    </row>
    <row r="212" spans="1:36" s="198" customFormat="1" ht="15.75" customHeight="1">
      <c r="A212" s="200"/>
      <c r="B212" s="201"/>
      <c r="C212" s="208" t="s">
        <v>1028</v>
      </c>
      <c r="D212" s="506" t="s">
        <v>128</v>
      </c>
      <c r="E212" s="214" t="s">
        <v>752</v>
      </c>
      <c r="F212" s="201">
        <v>38.052392732035401</v>
      </c>
      <c r="G212" s="201">
        <v>23.833982499665598</v>
      </c>
      <c r="H212" s="172" t="s">
        <v>22</v>
      </c>
      <c r="I212" s="219">
        <v>0</v>
      </c>
      <c r="J212" s="206"/>
      <c r="K212" s="219">
        <v>0</v>
      </c>
      <c r="L212" s="201"/>
      <c r="M212" s="219">
        <v>150</v>
      </c>
      <c r="N212" s="219" t="s">
        <v>21</v>
      </c>
      <c r="O212" s="219">
        <v>0</v>
      </c>
      <c r="P212" s="201" t="s">
        <v>21</v>
      </c>
      <c r="Q212" s="219">
        <v>0</v>
      </c>
      <c r="R212" s="219"/>
      <c r="S212" s="219">
        <v>0</v>
      </c>
      <c r="T212" s="219">
        <v>0</v>
      </c>
      <c r="U212" s="201"/>
      <c r="V212" s="208" t="s">
        <v>21</v>
      </c>
      <c r="W212" s="208" t="s">
        <v>21</v>
      </c>
      <c r="X212" s="219" t="s">
        <v>21</v>
      </c>
      <c r="Y212" s="219" t="s">
        <v>21</v>
      </c>
      <c r="Z212" s="772" t="s">
        <v>21</v>
      </c>
      <c r="AA212" s="207" t="s">
        <v>21</v>
      </c>
      <c r="AB212" s="207" t="s">
        <v>21</v>
      </c>
      <c r="AC212" s="776" t="s">
        <v>21</v>
      </c>
      <c r="AD212" s="219" t="s">
        <v>21</v>
      </c>
      <c r="AE212" s="267" t="s">
        <v>21</v>
      </c>
      <c r="AF212" s="738" t="s">
        <v>21</v>
      </c>
      <c r="AG212" s="221"/>
      <c r="AH212" s="333" t="s">
        <v>181</v>
      </c>
    </row>
    <row r="213" spans="1:36" s="198" customFormat="1" ht="15.75" customHeight="1">
      <c r="A213" s="200"/>
      <c r="B213" s="201"/>
      <c r="C213" s="208" t="s">
        <v>1029</v>
      </c>
      <c r="D213" s="506" t="s">
        <v>127</v>
      </c>
      <c r="E213" s="214" t="s">
        <v>752</v>
      </c>
      <c r="F213" s="201">
        <v>38.052383227591001</v>
      </c>
      <c r="G213" s="201">
        <v>23.834016697829899</v>
      </c>
      <c r="H213" s="219" t="s">
        <v>21</v>
      </c>
      <c r="I213" s="219">
        <v>0</v>
      </c>
      <c r="J213" s="206"/>
      <c r="K213" s="219">
        <v>0</v>
      </c>
      <c r="L213" s="201"/>
      <c r="M213" s="219">
        <v>0</v>
      </c>
      <c r="N213" s="219" t="s">
        <v>21</v>
      </c>
      <c r="O213" s="219">
        <v>0</v>
      </c>
      <c r="P213" s="201" t="s">
        <v>21</v>
      </c>
      <c r="Q213" s="219">
        <v>0</v>
      </c>
      <c r="R213" s="219"/>
      <c r="S213" s="219">
        <v>0</v>
      </c>
      <c r="T213" s="219">
        <v>0</v>
      </c>
      <c r="U213" s="211"/>
      <c r="V213" s="219" t="s">
        <v>21</v>
      </c>
      <c r="W213" s="208" t="s">
        <v>21</v>
      </c>
      <c r="X213" s="219" t="s">
        <v>22</v>
      </c>
      <c r="Y213" s="219" t="s">
        <v>22</v>
      </c>
      <c r="Z213" s="776" t="s">
        <v>22</v>
      </c>
      <c r="AA213" s="207" t="s">
        <v>21</v>
      </c>
      <c r="AB213" s="207" t="s">
        <v>21</v>
      </c>
      <c r="AC213" s="776" t="s">
        <v>21</v>
      </c>
      <c r="AD213" s="219" t="s">
        <v>21</v>
      </c>
      <c r="AE213" s="267" t="s">
        <v>21</v>
      </c>
      <c r="AF213" s="738" t="s">
        <v>21</v>
      </c>
      <c r="AG213" s="221"/>
      <c r="AH213" s="333" t="s">
        <v>181</v>
      </c>
    </row>
    <row r="214" spans="1:36" s="198" customFormat="1" ht="15.75" customHeight="1">
      <c r="A214" s="200"/>
      <c r="B214" s="201"/>
      <c r="C214" s="208" t="s">
        <v>1030</v>
      </c>
      <c r="D214" s="506" t="s">
        <v>128</v>
      </c>
      <c r="E214" s="214" t="s">
        <v>752</v>
      </c>
      <c r="F214" s="201">
        <v>38.052270344561002</v>
      </c>
      <c r="G214" s="201">
        <v>23.834401018205</v>
      </c>
      <c r="H214" s="172" t="s">
        <v>22</v>
      </c>
      <c r="I214" s="219">
        <v>0</v>
      </c>
      <c r="J214" s="206"/>
      <c r="K214" s="219">
        <v>0</v>
      </c>
      <c r="L214" s="201"/>
      <c r="M214" s="219">
        <v>150</v>
      </c>
      <c r="N214" s="219" t="s">
        <v>21</v>
      </c>
      <c r="O214" s="219">
        <v>0</v>
      </c>
      <c r="P214" s="201" t="s">
        <v>21</v>
      </c>
      <c r="Q214" s="219">
        <v>0</v>
      </c>
      <c r="R214" s="219"/>
      <c r="S214" s="219">
        <v>0</v>
      </c>
      <c r="T214" s="219">
        <v>0</v>
      </c>
      <c r="U214" s="201"/>
      <c r="V214" s="208" t="s">
        <v>21</v>
      </c>
      <c r="W214" s="208" t="s">
        <v>21</v>
      </c>
      <c r="X214" s="219" t="s">
        <v>21</v>
      </c>
      <c r="Y214" s="219" t="s">
        <v>21</v>
      </c>
      <c r="Z214" s="772" t="s">
        <v>21</v>
      </c>
      <c r="AA214" s="207" t="s">
        <v>21</v>
      </c>
      <c r="AB214" s="207" t="s">
        <v>21</v>
      </c>
      <c r="AC214" s="776" t="s">
        <v>21</v>
      </c>
      <c r="AD214" s="219" t="s">
        <v>21</v>
      </c>
      <c r="AE214" s="267" t="s">
        <v>21</v>
      </c>
      <c r="AF214" s="738" t="s">
        <v>21</v>
      </c>
      <c r="AG214" s="221"/>
      <c r="AH214" s="333" t="s">
        <v>181</v>
      </c>
    </row>
    <row r="215" spans="1:36" s="198" customFormat="1" ht="15.75" customHeight="1">
      <c r="A215" s="200"/>
      <c r="B215" s="201"/>
      <c r="C215" s="208" t="s">
        <v>1031</v>
      </c>
      <c r="D215" s="506" t="s">
        <v>127</v>
      </c>
      <c r="E215" s="214" t="s">
        <v>752</v>
      </c>
      <c r="F215" s="201">
        <v>38.052259256024001</v>
      </c>
      <c r="G215" s="201">
        <v>23.8344332047126</v>
      </c>
      <c r="H215" s="219" t="s">
        <v>21</v>
      </c>
      <c r="I215" s="219">
        <v>0</v>
      </c>
      <c r="J215" s="206"/>
      <c r="K215" s="219">
        <v>0</v>
      </c>
      <c r="L215" s="201"/>
      <c r="M215" s="219">
        <v>0</v>
      </c>
      <c r="N215" s="219" t="s">
        <v>21</v>
      </c>
      <c r="O215" s="219">
        <v>0</v>
      </c>
      <c r="P215" s="201" t="s">
        <v>21</v>
      </c>
      <c r="Q215" s="219">
        <v>0</v>
      </c>
      <c r="R215" s="219"/>
      <c r="S215" s="219">
        <v>0</v>
      </c>
      <c r="T215" s="219">
        <v>0</v>
      </c>
      <c r="U215" s="211"/>
      <c r="V215" s="219" t="s">
        <v>21</v>
      </c>
      <c r="W215" s="208" t="s">
        <v>21</v>
      </c>
      <c r="X215" s="219" t="s">
        <v>22</v>
      </c>
      <c r="Y215" s="219" t="s">
        <v>22</v>
      </c>
      <c r="Z215" s="776" t="s">
        <v>22</v>
      </c>
      <c r="AA215" s="207" t="s">
        <v>21</v>
      </c>
      <c r="AB215" s="207" t="s">
        <v>21</v>
      </c>
      <c r="AC215" s="776" t="s">
        <v>21</v>
      </c>
      <c r="AD215" s="219" t="s">
        <v>21</v>
      </c>
      <c r="AE215" s="267" t="s">
        <v>21</v>
      </c>
      <c r="AF215" s="738" t="s">
        <v>21</v>
      </c>
      <c r="AG215" s="221"/>
      <c r="AH215" s="333" t="s">
        <v>181</v>
      </c>
    </row>
    <row r="216" spans="1:36" s="199" customFormat="1" ht="15.75" customHeight="1">
      <c r="A216" s="635"/>
      <c r="B216" s="405"/>
      <c r="C216" s="656"/>
      <c r="D216" s="657"/>
      <c r="E216" s="639"/>
      <c r="F216" s="405"/>
      <c r="G216" s="405"/>
      <c r="H216" s="637"/>
      <c r="I216" s="256"/>
      <c r="J216" s="406"/>
      <c r="K216" s="256"/>
      <c r="L216" s="405"/>
      <c r="M216" s="256"/>
      <c r="N216" s="256"/>
      <c r="O216" s="256"/>
      <c r="P216" s="256"/>
      <c r="Q216" s="256"/>
      <c r="R216" s="256"/>
      <c r="S216" s="256"/>
      <c r="T216" s="256"/>
      <c r="U216" s="639"/>
      <c r="V216" s="256"/>
      <c r="W216" s="623"/>
      <c r="X216" s="256"/>
      <c r="Y216" s="256"/>
      <c r="Z216" s="256"/>
      <c r="AA216" s="623"/>
      <c r="AB216" s="256"/>
      <c r="AC216" s="256"/>
      <c r="AD216" s="256"/>
      <c r="AE216" s="256"/>
      <c r="AF216" s="256"/>
      <c r="AG216" s="255"/>
      <c r="AH216" s="330"/>
    </row>
    <row r="217" spans="1:36" s="199" customFormat="1" ht="15.75" customHeight="1">
      <c r="A217" s="613" t="s">
        <v>861</v>
      </c>
      <c r="B217" s="405"/>
      <c r="C217" s="656"/>
      <c r="D217" s="657"/>
      <c r="E217" s="639"/>
      <c r="F217" s="405"/>
      <c r="G217" s="405"/>
      <c r="H217" s="637"/>
      <c r="I217" s="256"/>
      <c r="J217" s="406"/>
      <c r="K217" s="256"/>
      <c r="L217" s="405"/>
      <c r="M217" s="256"/>
      <c r="N217" s="256"/>
      <c r="O217" s="256"/>
      <c r="P217" s="256"/>
      <c r="Q217" s="256"/>
      <c r="R217" s="256"/>
      <c r="S217" s="256"/>
      <c r="T217" s="256"/>
      <c r="U217" s="639"/>
      <c r="V217" s="256"/>
      <c r="W217" s="623"/>
      <c r="X217" s="256"/>
      <c r="Y217" s="256"/>
      <c r="Z217" s="256"/>
      <c r="AA217" s="623"/>
      <c r="AB217" s="256"/>
      <c r="AC217" s="256"/>
      <c r="AD217" s="256"/>
      <c r="AE217" s="256"/>
      <c r="AF217" s="256"/>
      <c r="AG217" s="255"/>
      <c r="AH217" s="330"/>
    </row>
    <row r="218" spans="1:36" s="199" customFormat="1" ht="15.75" customHeight="1">
      <c r="A218" s="635"/>
      <c r="B218" s="405"/>
      <c r="C218" s="656"/>
      <c r="D218" s="657"/>
      <c r="E218" s="639"/>
      <c r="F218" s="405"/>
      <c r="G218" s="405"/>
      <c r="H218" s="637"/>
      <c r="I218" s="256"/>
      <c r="J218" s="406"/>
      <c r="K218" s="256"/>
      <c r="L218" s="405"/>
      <c r="M218" s="256"/>
      <c r="N218" s="256"/>
      <c r="O218" s="256"/>
      <c r="P218" s="256"/>
      <c r="Q218" s="256"/>
      <c r="R218" s="256"/>
      <c r="S218" s="256"/>
      <c r="T218" s="256"/>
      <c r="U218" s="639"/>
      <c r="V218" s="256"/>
      <c r="W218" s="623"/>
      <c r="X218" s="256"/>
      <c r="Y218" s="256"/>
      <c r="Z218" s="256"/>
      <c r="AA218" s="623"/>
      <c r="AB218" s="256"/>
      <c r="AC218" s="256"/>
      <c r="AD218" s="256"/>
      <c r="AE218" s="256"/>
      <c r="AF218" s="256"/>
      <c r="AG218" s="255"/>
      <c r="AH218" s="330"/>
    </row>
    <row r="219" spans="1:36" s="199" customFormat="1" ht="15.75" customHeight="1">
      <c r="A219" s="613" t="s">
        <v>862</v>
      </c>
      <c r="B219" s="405"/>
      <c r="C219" s="656"/>
      <c r="D219" s="657"/>
      <c r="E219" s="639"/>
      <c r="F219" s="405"/>
      <c r="G219" s="405"/>
      <c r="H219" s="637"/>
      <c r="I219" s="256"/>
      <c r="J219" s="406"/>
      <c r="K219" s="256"/>
      <c r="L219" s="405"/>
      <c r="M219" s="256"/>
      <c r="N219" s="256"/>
      <c r="O219" s="256"/>
      <c r="P219" s="256"/>
      <c r="Q219" s="256"/>
      <c r="R219" s="256"/>
      <c r="S219" s="256"/>
      <c r="T219" s="256"/>
      <c r="U219" s="639"/>
      <c r="V219" s="256"/>
      <c r="W219" s="623"/>
      <c r="X219" s="256"/>
      <c r="Y219" s="256"/>
      <c r="Z219" s="256"/>
      <c r="AA219" s="623"/>
      <c r="AB219" s="256"/>
      <c r="AC219" s="256"/>
      <c r="AD219" s="256"/>
      <c r="AE219" s="256"/>
      <c r="AF219" s="256"/>
      <c r="AG219" s="255"/>
      <c r="AH219" s="330"/>
    </row>
    <row r="220" spans="1:36" s="198" customFormat="1">
      <c r="A220" s="210"/>
      <c r="B220" s="211"/>
      <c r="C220" s="212" t="s">
        <v>1032</v>
      </c>
      <c r="D220" s="504" t="s">
        <v>138</v>
      </c>
      <c r="E220" s="211"/>
      <c r="F220" s="211">
        <v>38.052205301221598</v>
      </c>
      <c r="G220" s="211">
        <v>23.8346369645142</v>
      </c>
      <c r="H220" s="726" t="s">
        <v>21</v>
      </c>
      <c r="I220" s="219">
        <v>2</v>
      </c>
      <c r="J220" s="237"/>
      <c r="K220" s="219">
        <v>0</v>
      </c>
      <c r="L220" s="211"/>
      <c r="M220" s="219">
        <v>0</v>
      </c>
      <c r="N220" s="219" t="s">
        <v>21</v>
      </c>
      <c r="O220" s="219">
        <v>0</v>
      </c>
      <c r="P220" s="201" t="s">
        <v>21</v>
      </c>
      <c r="Q220" s="219">
        <v>0</v>
      </c>
      <c r="R220" s="211"/>
      <c r="S220" s="219">
        <v>1</v>
      </c>
      <c r="T220" s="219">
        <v>1</v>
      </c>
      <c r="U220" s="211"/>
      <c r="V220" s="219" t="s">
        <v>21</v>
      </c>
      <c r="W220" s="220" t="s">
        <v>29</v>
      </c>
      <c r="X220" s="219" t="s">
        <v>21</v>
      </c>
      <c r="Y220" s="219" t="s">
        <v>21</v>
      </c>
      <c r="Z220" s="772" t="s">
        <v>21</v>
      </c>
      <c r="AA220" s="207" t="s">
        <v>21</v>
      </c>
      <c r="AB220" s="207" t="s">
        <v>21</v>
      </c>
      <c r="AC220" s="776" t="s">
        <v>21</v>
      </c>
      <c r="AD220" s="219" t="s">
        <v>21</v>
      </c>
      <c r="AE220" s="267" t="s">
        <v>21</v>
      </c>
      <c r="AF220" s="738" t="s">
        <v>21</v>
      </c>
      <c r="AG220" s="221"/>
      <c r="AH220" s="333" t="s">
        <v>180</v>
      </c>
      <c r="AJ220" s="494" t="s">
        <v>265</v>
      </c>
    </row>
    <row r="221" spans="1:36" s="198" customFormat="1">
      <c r="A221" s="210"/>
      <c r="B221" s="211"/>
      <c r="C221" s="212" t="s">
        <v>1033</v>
      </c>
      <c r="D221" s="522" t="s">
        <v>139</v>
      </c>
      <c r="E221" s="211"/>
      <c r="F221" s="198">
        <v>38.052821013502403</v>
      </c>
      <c r="G221" s="198">
        <v>23.834806206962401</v>
      </c>
      <c r="H221" s="172" t="s">
        <v>22</v>
      </c>
      <c r="I221" s="219">
        <v>2</v>
      </c>
      <c r="J221" s="237"/>
      <c r="K221" s="219">
        <v>0</v>
      </c>
      <c r="L221" s="211"/>
      <c r="M221" s="219">
        <v>520</v>
      </c>
      <c r="N221" s="220" t="s">
        <v>21</v>
      </c>
      <c r="O221" s="219">
        <v>0</v>
      </c>
      <c r="P221" s="201" t="s">
        <v>21</v>
      </c>
      <c r="Q221" s="219">
        <v>0</v>
      </c>
      <c r="R221" s="211"/>
      <c r="S221" s="219">
        <v>1</v>
      </c>
      <c r="T221" s="219">
        <v>1</v>
      </c>
      <c r="U221" s="211"/>
      <c r="V221" s="220" t="s">
        <v>29</v>
      </c>
      <c r="W221" s="219" t="s">
        <v>29</v>
      </c>
      <c r="X221" s="219" t="s">
        <v>21</v>
      </c>
      <c r="Y221" s="219" t="s">
        <v>21</v>
      </c>
      <c r="Z221" s="772" t="s">
        <v>21</v>
      </c>
      <c r="AA221" s="207" t="s">
        <v>21</v>
      </c>
      <c r="AB221" s="207" t="s">
        <v>21</v>
      </c>
      <c r="AC221" s="776" t="s">
        <v>21</v>
      </c>
      <c r="AD221" s="220" t="s">
        <v>21</v>
      </c>
      <c r="AE221" s="267" t="s">
        <v>21</v>
      </c>
      <c r="AF221" s="738" t="s">
        <v>21</v>
      </c>
      <c r="AG221" s="221"/>
      <c r="AH221" s="333" t="s">
        <v>180</v>
      </c>
      <c r="AJ221" s="494" t="s">
        <v>265</v>
      </c>
    </row>
    <row r="222" spans="1:36" s="198" customFormat="1">
      <c r="A222" s="210"/>
      <c r="B222" s="211"/>
      <c r="C222" s="212" t="s">
        <v>1034</v>
      </c>
      <c r="D222" s="212" t="s">
        <v>19</v>
      </c>
      <c r="E222" s="214" t="s">
        <v>752</v>
      </c>
      <c r="F222" s="211">
        <v>38.0536362685623</v>
      </c>
      <c r="G222" s="211">
        <v>23.8350695330025</v>
      </c>
      <c r="H222" s="219" t="s">
        <v>21</v>
      </c>
      <c r="I222" s="219">
        <v>2</v>
      </c>
      <c r="J222" s="237"/>
      <c r="K222" s="219">
        <v>0</v>
      </c>
      <c r="L222" s="211"/>
      <c r="M222" s="219">
        <v>0</v>
      </c>
      <c r="N222" s="219" t="s">
        <v>21</v>
      </c>
      <c r="O222" s="219">
        <v>0</v>
      </c>
      <c r="P222" s="201" t="s">
        <v>21</v>
      </c>
      <c r="Q222" s="219">
        <v>0</v>
      </c>
      <c r="R222" s="211"/>
      <c r="S222" s="219">
        <v>0</v>
      </c>
      <c r="T222" s="219">
        <v>0</v>
      </c>
      <c r="U222" s="211"/>
      <c r="V222" s="219" t="s">
        <v>21</v>
      </c>
      <c r="W222" s="220" t="s">
        <v>29</v>
      </c>
      <c r="X222" s="219" t="s">
        <v>22</v>
      </c>
      <c r="Y222" s="219" t="s">
        <v>22</v>
      </c>
      <c r="Z222" s="776" t="s">
        <v>22</v>
      </c>
      <c r="AA222" s="207" t="s">
        <v>21</v>
      </c>
      <c r="AB222" s="207" t="s">
        <v>21</v>
      </c>
      <c r="AC222" s="776" t="s">
        <v>21</v>
      </c>
      <c r="AD222" s="219" t="s">
        <v>21</v>
      </c>
      <c r="AE222" s="267" t="s">
        <v>21</v>
      </c>
      <c r="AF222" s="738" t="s">
        <v>21</v>
      </c>
      <c r="AG222" s="221"/>
      <c r="AH222" s="333" t="s">
        <v>180</v>
      </c>
      <c r="AJ222" s="407"/>
    </row>
    <row r="223" spans="1:36" s="198" customFormat="1">
      <c r="A223" s="210"/>
      <c r="B223" s="211"/>
      <c r="C223" s="238" t="s">
        <v>1035</v>
      </c>
      <c r="D223" s="282" t="s">
        <v>211</v>
      </c>
      <c r="E223" s="214" t="s">
        <v>752</v>
      </c>
      <c r="F223" s="211">
        <v>38.053575000000002</v>
      </c>
      <c r="G223" s="211">
        <v>23.835443000000001</v>
      </c>
      <c r="H223" s="219" t="s">
        <v>21</v>
      </c>
      <c r="I223" s="219">
        <v>2</v>
      </c>
      <c r="J223" s="237"/>
      <c r="K223" s="219">
        <v>0</v>
      </c>
      <c r="L223" s="211"/>
      <c r="M223" s="219">
        <v>0</v>
      </c>
      <c r="N223" s="220" t="s">
        <v>21</v>
      </c>
      <c r="O223" s="219">
        <v>0</v>
      </c>
      <c r="P223" s="201" t="s">
        <v>21</v>
      </c>
      <c r="Q223" s="219">
        <v>0</v>
      </c>
      <c r="R223" s="211"/>
      <c r="S223" s="219">
        <v>0</v>
      </c>
      <c r="T223" s="219">
        <v>0</v>
      </c>
      <c r="U223" s="211"/>
      <c r="V223" s="219" t="s">
        <v>21</v>
      </c>
      <c r="W223" s="220" t="s">
        <v>21</v>
      </c>
      <c r="X223" s="219" t="s">
        <v>22</v>
      </c>
      <c r="Y223" s="219" t="s">
        <v>22</v>
      </c>
      <c r="Z223" s="776" t="s">
        <v>22</v>
      </c>
      <c r="AA223" s="207" t="s">
        <v>21</v>
      </c>
      <c r="AB223" s="207" t="s">
        <v>21</v>
      </c>
      <c r="AC223" s="776" t="s">
        <v>21</v>
      </c>
      <c r="AD223" s="219" t="s">
        <v>21</v>
      </c>
      <c r="AE223" s="267" t="s">
        <v>21</v>
      </c>
      <c r="AF223" s="738" t="s">
        <v>21</v>
      </c>
      <c r="AG223" s="221"/>
      <c r="AH223" s="333" t="s">
        <v>180</v>
      </c>
      <c r="AJ223" s="408" t="s">
        <v>266</v>
      </c>
    </row>
    <row r="224" spans="1:36" s="198" customFormat="1">
      <c r="A224" s="210"/>
      <c r="B224" s="211"/>
      <c r="C224" s="212" t="s">
        <v>1036</v>
      </c>
      <c r="D224" s="212" t="s">
        <v>19</v>
      </c>
      <c r="E224" s="214" t="s">
        <v>752</v>
      </c>
      <c r="F224" s="198">
        <v>38.053455917527998</v>
      </c>
      <c r="G224" s="198">
        <v>23.835987040598599</v>
      </c>
      <c r="H224" s="172" t="s">
        <v>22</v>
      </c>
      <c r="I224" s="219">
        <v>2</v>
      </c>
      <c r="J224" s="237"/>
      <c r="K224" s="219">
        <v>0</v>
      </c>
      <c r="L224" s="211"/>
      <c r="M224" s="219">
        <v>90</v>
      </c>
      <c r="N224" s="220" t="s">
        <v>21</v>
      </c>
      <c r="O224" s="219">
        <v>0</v>
      </c>
      <c r="P224" s="201" t="s">
        <v>21</v>
      </c>
      <c r="Q224" s="219">
        <v>0</v>
      </c>
      <c r="R224" s="211"/>
      <c r="S224" s="219">
        <v>0</v>
      </c>
      <c r="T224" s="219">
        <v>0</v>
      </c>
      <c r="U224" s="211"/>
      <c r="V224" s="220" t="s">
        <v>29</v>
      </c>
      <c r="W224" s="219" t="s">
        <v>29</v>
      </c>
      <c r="X224" s="220" t="s">
        <v>22</v>
      </c>
      <c r="Y224" s="220" t="s">
        <v>22</v>
      </c>
      <c r="Z224" s="776" t="s">
        <v>22</v>
      </c>
      <c r="AA224" s="207" t="s">
        <v>21</v>
      </c>
      <c r="AB224" s="207" t="s">
        <v>21</v>
      </c>
      <c r="AC224" s="776" t="s">
        <v>21</v>
      </c>
      <c r="AD224" s="220" t="s">
        <v>21</v>
      </c>
      <c r="AE224" s="267" t="s">
        <v>21</v>
      </c>
      <c r="AF224" s="738" t="s">
        <v>21</v>
      </c>
      <c r="AG224" s="221"/>
      <c r="AH224" s="333" t="s">
        <v>180</v>
      </c>
      <c r="AJ224" s="407"/>
    </row>
    <row r="225" spans="1:38" s="198" customFormat="1">
      <c r="A225" s="210"/>
      <c r="B225" s="211"/>
      <c r="C225" s="212" t="s">
        <v>1037</v>
      </c>
      <c r="D225" s="212" t="s">
        <v>19</v>
      </c>
      <c r="E225" s="204" t="s">
        <v>753</v>
      </c>
      <c r="F225" s="198">
        <v>38.0535839002426</v>
      </c>
      <c r="G225" s="198">
        <v>23.8350568018177</v>
      </c>
      <c r="H225" s="219" t="s">
        <v>21</v>
      </c>
      <c r="I225" s="219">
        <v>2</v>
      </c>
      <c r="J225" s="237"/>
      <c r="K225" s="219">
        <v>0</v>
      </c>
      <c r="L225" s="211"/>
      <c r="M225" s="219">
        <v>0</v>
      </c>
      <c r="N225" s="219" t="s">
        <v>21</v>
      </c>
      <c r="O225" s="219">
        <v>0</v>
      </c>
      <c r="P225" s="201" t="s">
        <v>21</v>
      </c>
      <c r="Q225" s="219">
        <v>0</v>
      </c>
      <c r="R225" s="211"/>
      <c r="S225" s="219">
        <v>0</v>
      </c>
      <c r="T225" s="219">
        <v>0</v>
      </c>
      <c r="U225" s="211"/>
      <c r="V225" s="219" t="s">
        <v>21</v>
      </c>
      <c r="W225" s="220" t="s">
        <v>29</v>
      </c>
      <c r="X225" s="219" t="s">
        <v>22</v>
      </c>
      <c r="Y225" s="219" t="s">
        <v>22</v>
      </c>
      <c r="Z225" s="776" t="s">
        <v>22</v>
      </c>
      <c r="AA225" s="207" t="s">
        <v>21</v>
      </c>
      <c r="AB225" s="207" t="s">
        <v>21</v>
      </c>
      <c r="AC225" s="776" t="s">
        <v>21</v>
      </c>
      <c r="AD225" s="219" t="s">
        <v>21</v>
      </c>
      <c r="AE225" s="267" t="s">
        <v>21</v>
      </c>
      <c r="AF225" s="738" t="s">
        <v>21</v>
      </c>
      <c r="AG225" s="221"/>
      <c r="AH225" s="333" t="s">
        <v>180</v>
      </c>
      <c r="AJ225" s="407"/>
    </row>
    <row r="226" spans="1:38" s="199" customFormat="1" ht="15.75" customHeight="1">
      <c r="A226" s="635"/>
      <c r="B226" s="405"/>
      <c r="C226" s="656"/>
      <c r="D226" s="657"/>
      <c r="E226" s="639"/>
      <c r="F226" s="405"/>
      <c r="G226" s="405"/>
      <c r="H226" s="637"/>
      <c r="I226" s="256"/>
      <c r="J226" s="406"/>
      <c r="K226" s="256"/>
      <c r="L226" s="405"/>
      <c r="M226" s="256"/>
      <c r="N226" s="256"/>
      <c r="O226" s="256"/>
      <c r="P226" s="256"/>
      <c r="Q226" s="256"/>
      <c r="R226" s="256"/>
      <c r="S226" s="256"/>
      <c r="T226" s="256"/>
      <c r="U226" s="639"/>
      <c r="V226" s="256"/>
      <c r="W226" s="623"/>
      <c r="X226" s="256"/>
      <c r="Y226" s="256"/>
      <c r="Z226" s="256"/>
      <c r="AA226" s="623"/>
      <c r="AB226" s="256"/>
      <c r="AC226" s="256"/>
      <c r="AD226" s="256"/>
      <c r="AE226" s="256"/>
      <c r="AF226" s="256"/>
      <c r="AG226" s="255"/>
      <c r="AH226" s="330"/>
    </row>
    <row r="227" spans="1:38" s="199" customFormat="1" ht="15.75" customHeight="1">
      <c r="A227" s="613" t="s">
        <v>863</v>
      </c>
      <c r="B227" s="405"/>
      <c r="C227" s="656"/>
      <c r="D227" s="657"/>
      <c r="E227" s="639"/>
      <c r="F227" s="405"/>
      <c r="G227" s="405"/>
      <c r="H227" s="637"/>
      <c r="I227" s="256"/>
      <c r="J227" s="406"/>
      <c r="K227" s="256"/>
      <c r="L227" s="405"/>
      <c r="M227" s="256"/>
      <c r="N227" s="256"/>
      <c r="O227" s="256"/>
      <c r="P227" s="256"/>
      <c r="Q227" s="256"/>
      <c r="R227" s="256"/>
      <c r="S227" s="256"/>
      <c r="T227" s="256"/>
      <c r="U227" s="639"/>
      <c r="V227" s="256"/>
      <c r="W227" s="623"/>
      <c r="X227" s="256"/>
      <c r="Y227" s="256"/>
      <c r="Z227" s="256"/>
      <c r="AA227" s="623"/>
      <c r="AB227" s="256"/>
      <c r="AC227" s="256"/>
      <c r="AD227" s="256"/>
      <c r="AE227" s="256"/>
      <c r="AF227" s="256"/>
      <c r="AG227" s="255"/>
      <c r="AH227" s="330"/>
    </row>
    <row r="228" spans="1:38" s="198" customFormat="1">
      <c r="A228" s="210"/>
      <c r="B228" s="211"/>
      <c r="C228" s="212" t="s">
        <v>1038</v>
      </c>
      <c r="D228" s="213" t="s">
        <v>19</v>
      </c>
      <c r="E228" s="214" t="s">
        <v>752</v>
      </c>
      <c r="F228" s="215">
        <v>38.051879936484902</v>
      </c>
      <c r="G228" s="215">
        <v>23.835834627494599</v>
      </c>
      <c r="H228" s="219" t="s">
        <v>21</v>
      </c>
      <c r="I228" s="219">
        <v>0</v>
      </c>
      <c r="J228" s="217"/>
      <c r="K228" s="219">
        <v>0</v>
      </c>
      <c r="L228" s="211"/>
      <c r="M228" s="219">
        <v>0</v>
      </c>
      <c r="N228" s="219" t="s">
        <v>21</v>
      </c>
      <c r="O228" s="219">
        <v>0</v>
      </c>
      <c r="P228" s="201" t="s">
        <v>21</v>
      </c>
      <c r="Q228" s="219">
        <v>0</v>
      </c>
      <c r="R228" s="211"/>
      <c r="S228" s="219">
        <v>0</v>
      </c>
      <c r="T228" s="219">
        <v>0</v>
      </c>
      <c r="U228" s="211"/>
      <c r="V228" s="219" t="s">
        <v>21</v>
      </c>
      <c r="W228" s="220" t="s">
        <v>29</v>
      </c>
      <c r="X228" s="219" t="s">
        <v>22</v>
      </c>
      <c r="Y228" s="219" t="s">
        <v>22</v>
      </c>
      <c r="Z228" s="776" t="s">
        <v>22</v>
      </c>
      <c r="AA228" s="207" t="s">
        <v>21</v>
      </c>
      <c r="AB228" s="207" t="s">
        <v>21</v>
      </c>
      <c r="AC228" s="776" t="s">
        <v>21</v>
      </c>
      <c r="AD228" s="219" t="s">
        <v>21</v>
      </c>
      <c r="AE228" s="267" t="s">
        <v>21</v>
      </c>
      <c r="AF228" s="738" t="s">
        <v>21</v>
      </c>
      <c r="AG228" s="221"/>
      <c r="AH228" s="333" t="s">
        <v>181</v>
      </c>
    </row>
    <row r="229" spans="1:38" s="198" customFormat="1" ht="15.75" customHeight="1">
      <c r="A229" s="200"/>
      <c r="B229" s="201"/>
      <c r="C229" s="208" t="s">
        <v>1039</v>
      </c>
      <c r="D229" s="229" t="s">
        <v>19</v>
      </c>
      <c r="E229" s="214" t="s">
        <v>752</v>
      </c>
      <c r="F229" s="201">
        <v>38.051869695462301</v>
      </c>
      <c r="G229" s="201">
        <v>23.835822994826302</v>
      </c>
      <c r="H229" s="172" t="s">
        <v>22</v>
      </c>
      <c r="I229" s="219">
        <v>0</v>
      </c>
      <c r="J229" s="206"/>
      <c r="K229" s="219">
        <v>0</v>
      </c>
      <c r="L229" s="201"/>
      <c r="M229" s="207">
        <v>100</v>
      </c>
      <c r="N229" s="219" t="s">
        <v>21</v>
      </c>
      <c r="O229" s="219">
        <v>0</v>
      </c>
      <c r="P229" s="201" t="s">
        <v>21</v>
      </c>
      <c r="Q229" s="219">
        <v>0</v>
      </c>
      <c r="R229" s="219"/>
      <c r="S229" s="219">
        <v>0</v>
      </c>
      <c r="T229" s="219">
        <v>0</v>
      </c>
      <c r="U229" s="211"/>
      <c r="V229" s="219" t="s">
        <v>21</v>
      </c>
      <c r="W229" s="208" t="s">
        <v>21</v>
      </c>
      <c r="X229" s="219" t="s">
        <v>22</v>
      </c>
      <c r="Y229" s="219" t="s">
        <v>22</v>
      </c>
      <c r="Z229" s="776" t="s">
        <v>22</v>
      </c>
      <c r="AA229" s="207" t="s">
        <v>21</v>
      </c>
      <c r="AB229" s="207" t="s">
        <v>21</v>
      </c>
      <c r="AC229" s="776" t="s">
        <v>21</v>
      </c>
      <c r="AD229" s="219" t="s">
        <v>21</v>
      </c>
      <c r="AE229" s="267" t="s">
        <v>21</v>
      </c>
      <c r="AF229" s="738" t="s">
        <v>21</v>
      </c>
      <c r="AG229" s="221"/>
      <c r="AH229" s="333" t="s">
        <v>181</v>
      </c>
    </row>
    <row r="230" spans="1:38" s="198" customFormat="1" ht="15.75" customHeight="1">
      <c r="A230" s="210"/>
      <c r="B230" s="211"/>
      <c r="C230" s="220" t="s">
        <v>1040</v>
      </c>
      <c r="D230" s="212" t="s">
        <v>107</v>
      </c>
      <c r="E230" s="204" t="s">
        <v>753</v>
      </c>
      <c r="F230" s="211">
        <v>38.051778879768001</v>
      </c>
      <c r="G230" s="211">
        <v>23.835892566441601</v>
      </c>
      <c r="H230" s="220" t="s">
        <v>22</v>
      </c>
      <c r="I230" s="219">
        <v>0</v>
      </c>
      <c r="J230" s="211"/>
      <c r="K230" s="219">
        <v>0</v>
      </c>
      <c r="L230" s="211"/>
      <c r="M230" s="219">
        <v>150</v>
      </c>
      <c r="N230" s="220" t="s">
        <v>21</v>
      </c>
      <c r="O230" s="219">
        <v>0</v>
      </c>
      <c r="P230" s="201" t="s">
        <v>21</v>
      </c>
      <c r="Q230" s="219">
        <v>0</v>
      </c>
      <c r="R230" s="219"/>
      <c r="S230" s="219">
        <v>0</v>
      </c>
      <c r="T230" s="219">
        <v>0</v>
      </c>
      <c r="U230" s="219"/>
      <c r="V230" s="220" t="s">
        <v>22</v>
      </c>
      <c r="W230" s="219" t="s">
        <v>22</v>
      </c>
      <c r="X230" s="219" t="s">
        <v>21</v>
      </c>
      <c r="Y230" s="219" t="s">
        <v>21</v>
      </c>
      <c r="Z230" s="772" t="s">
        <v>21</v>
      </c>
      <c r="AA230" s="207" t="s">
        <v>21</v>
      </c>
      <c r="AB230" s="207" t="s">
        <v>21</v>
      </c>
      <c r="AC230" s="776" t="s">
        <v>21</v>
      </c>
      <c r="AD230" s="220" t="s">
        <v>21</v>
      </c>
      <c r="AE230" s="268" t="s">
        <v>21</v>
      </c>
      <c r="AF230" s="738" t="s">
        <v>21</v>
      </c>
      <c r="AG230" s="221"/>
      <c r="AH230" s="333" t="s">
        <v>181</v>
      </c>
    </row>
    <row r="231" spans="1:38" s="199" customFormat="1" ht="15.75" customHeight="1">
      <c r="A231" s="599"/>
      <c r="B231" s="639"/>
      <c r="C231" s="623"/>
      <c r="D231" s="660"/>
      <c r="E231" s="405"/>
      <c r="F231" s="639"/>
      <c r="G231" s="639"/>
      <c r="H231" s="623"/>
      <c r="I231" s="256"/>
      <c r="J231" s="639"/>
      <c r="K231" s="256"/>
      <c r="L231" s="639"/>
      <c r="M231" s="256"/>
      <c r="N231" s="623"/>
      <c r="O231" s="256"/>
      <c r="P231" s="256"/>
      <c r="Q231" s="256"/>
      <c r="R231" s="256"/>
      <c r="S231" s="256"/>
      <c r="T231" s="256"/>
      <c r="U231" s="256"/>
      <c r="V231" s="623"/>
      <c r="W231" s="256"/>
      <c r="X231" s="623"/>
      <c r="Y231" s="623"/>
      <c r="Z231" s="623"/>
      <c r="AA231" s="623"/>
      <c r="AB231" s="623"/>
      <c r="AC231" s="623"/>
      <c r="AD231" s="623"/>
      <c r="AE231" s="623"/>
      <c r="AF231" s="623"/>
      <c r="AG231" s="255"/>
      <c r="AH231" s="330"/>
    </row>
    <row r="232" spans="1:38" s="199" customFormat="1" ht="15.75" customHeight="1">
      <c r="A232" s="613" t="s">
        <v>864</v>
      </c>
      <c r="B232" s="405"/>
      <c r="C232" s="656"/>
      <c r="D232" s="657"/>
      <c r="E232" s="639"/>
      <c r="F232" s="405"/>
      <c r="G232" s="405"/>
      <c r="H232" s="637"/>
      <c r="I232" s="256"/>
      <c r="J232" s="406"/>
      <c r="K232" s="256"/>
      <c r="L232" s="405"/>
      <c r="M232" s="256"/>
      <c r="N232" s="256"/>
      <c r="O232" s="256"/>
      <c r="P232" s="256"/>
      <c r="Q232" s="256"/>
      <c r="R232" s="256"/>
      <c r="S232" s="256"/>
      <c r="T232" s="256"/>
      <c r="U232" s="639"/>
      <c r="V232" s="256"/>
      <c r="W232" s="623"/>
      <c r="X232" s="256"/>
      <c r="Y232" s="256"/>
      <c r="Z232" s="256"/>
      <c r="AA232" s="623"/>
      <c r="AB232" s="256"/>
      <c r="AC232" s="256"/>
      <c r="AD232" s="256"/>
      <c r="AE232" s="256"/>
      <c r="AF232" s="256"/>
      <c r="AG232" s="255"/>
      <c r="AH232" s="330"/>
    </row>
    <row r="233" spans="1:38">
      <c r="A233" s="198"/>
      <c r="B233" s="198"/>
      <c r="C233" s="236" t="s">
        <v>1041</v>
      </c>
      <c r="D233" s="504" t="s">
        <v>161</v>
      </c>
      <c r="E233" s="280"/>
      <c r="F233" s="198">
        <v>38.051984693698898</v>
      </c>
      <c r="G233" s="198">
        <v>23.836167334891901</v>
      </c>
      <c r="H233" s="172" t="s">
        <v>22</v>
      </c>
      <c r="I233" s="207">
        <v>0</v>
      </c>
      <c r="J233" s="240"/>
      <c r="K233" s="207">
        <v>0</v>
      </c>
      <c r="L233" s="198"/>
      <c r="M233" s="201">
        <v>650</v>
      </c>
      <c r="N233" s="219" t="s">
        <v>29</v>
      </c>
      <c r="O233" s="219">
        <v>0</v>
      </c>
      <c r="P233" s="201" t="s">
        <v>21</v>
      </c>
      <c r="Q233" s="219">
        <v>0</v>
      </c>
      <c r="R233" s="219"/>
      <c r="S233" s="219">
        <v>0</v>
      </c>
      <c r="T233" s="219">
        <v>0</v>
      </c>
      <c r="U233" s="198"/>
      <c r="V233" s="201" t="s">
        <v>21</v>
      </c>
      <c r="W233" s="208" t="s">
        <v>21</v>
      </c>
      <c r="X233" s="219" t="s">
        <v>21</v>
      </c>
      <c r="Y233" s="219" t="s">
        <v>21</v>
      </c>
      <c r="Z233" s="772" t="s">
        <v>21</v>
      </c>
      <c r="AA233" s="207" t="s">
        <v>21</v>
      </c>
      <c r="AB233" s="207" t="s">
        <v>21</v>
      </c>
      <c r="AC233" s="776" t="s">
        <v>21</v>
      </c>
      <c r="AD233" s="201" t="s">
        <v>21</v>
      </c>
      <c r="AE233" s="201" t="s">
        <v>21</v>
      </c>
      <c r="AF233" s="738" t="s">
        <v>21</v>
      </c>
      <c r="AG233" s="198"/>
      <c r="AH233" s="333" t="s">
        <v>181</v>
      </c>
      <c r="AI233" s="199"/>
      <c r="AJ233" s="436"/>
      <c r="AK233" s="436"/>
      <c r="AL233" s="251"/>
    </row>
    <row r="234" spans="1:38">
      <c r="A234" s="198"/>
      <c r="B234" s="198"/>
      <c r="C234" s="669" t="s">
        <v>1042</v>
      </c>
      <c r="D234" s="282" t="s">
        <v>121</v>
      </c>
      <c r="E234" s="280"/>
      <c r="F234" s="198">
        <v>38.052612530364399</v>
      </c>
      <c r="G234" s="198">
        <v>23.8362564255577</v>
      </c>
      <c r="H234" s="172" t="s">
        <v>22</v>
      </c>
      <c r="I234" s="207">
        <v>0</v>
      </c>
      <c r="J234" s="240"/>
      <c r="K234" s="207">
        <v>0</v>
      </c>
      <c r="L234" s="198"/>
      <c r="M234" s="236">
        <v>650</v>
      </c>
      <c r="N234" s="219" t="s">
        <v>29</v>
      </c>
      <c r="O234" s="219">
        <v>0</v>
      </c>
      <c r="P234" s="201" t="s">
        <v>21</v>
      </c>
      <c r="Q234" s="219">
        <v>0</v>
      </c>
      <c r="R234" s="219"/>
      <c r="S234" s="219">
        <v>0</v>
      </c>
      <c r="T234" s="219">
        <v>0</v>
      </c>
      <c r="U234" s="198"/>
      <c r="V234" s="208" t="s">
        <v>21</v>
      </c>
      <c r="W234" s="208" t="s">
        <v>21</v>
      </c>
      <c r="X234" s="219" t="s">
        <v>21</v>
      </c>
      <c r="Y234" s="219" t="s">
        <v>21</v>
      </c>
      <c r="Z234" s="772" t="s">
        <v>21</v>
      </c>
      <c r="AA234" s="207" t="s">
        <v>21</v>
      </c>
      <c r="AB234" s="207" t="s">
        <v>21</v>
      </c>
      <c r="AC234" s="776" t="s">
        <v>21</v>
      </c>
      <c r="AD234" s="207" t="s">
        <v>21</v>
      </c>
      <c r="AE234" s="207" t="s">
        <v>21</v>
      </c>
      <c r="AF234" s="738" t="s">
        <v>21</v>
      </c>
      <c r="AG234" s="198"/>
      <c r="AH234" s="333" t="s">
        <v>181</v>
      </c>
      <c r="AI234" s="199"/>
      <c r="AJ234" s="436"/>
      <c r="AK234" s="436"/>
      <c r="AL234" s="251"/>
    </row>
    <row r="235" spans="1:38" s="199" customFormat="1" ht="15.75" customHeight="1">
      <c r="A235" s="635"/>
      <c r="B235" s="405"/>
      <c r="C235" s="656"/>
      <c r="D235" s="657"/>
      <c r="E235" s="639"/>
      <c r="F235" s="405"/>
      <c r="G235" s="405"/>
      <c r="H235" s="637"/>
      <c r="I235" s="256"/>
      <c r="J235" s="406"/>
      <c r="K235" s="256"/>
      <c r="L235" s="405"/>
      <c r="M235" s="256"/>
      <c r="N235" s="256"/>
      <c r="O235" s="256"/>
      <c r="P235" s="256"/>
      <c r="Q235" s="256"/>
      <c r="R235" s="256"/>
      <c r="S235" s="256"/>
      <c r="T235" s="256"/>
      <c r="U235" s="639"/>
      <c r="V235" s="256"/>
      <c r="W235" s="623"/>
      <c r="X235" s="256"/>
      <c r="Y235" s="256"/>
      <c r="Z235" s="256"/>
      <c r="AA235" s="623"/>
      <c r="AB235" s="256"/>
      <c r="AC235" s="256"/>
      <c r="AD235" s="256"/>
      <c r="AE235" s="256"/>
      <c r="AF235" s="256"/>
      <c r="AG235" s="255"/>
      <c r="AH235" s="330"/>
    </row>
    <row r="236" spans="1:38" s="199" customFormat="1" ht="15.75" customHeight="1">
      <c r="A236" s="613" t="s">
        <v>865</v>
      </c>
      <c r="B236" s="405"/>
      <c r="C236" s="656"/>
      <c r="D236" s="657"/>
      <c r="E236" s="639"/>
      <c r="F236" s="405"/>
      <c r="G236" s="405"/>
      <c r="H236" s="637"/>
      <c r="I236" s="256"/>
      <c r="J236" s="406"/>
      <c r="K236" s="256"/>
      <c r="L236" s="405"/>
      <c r="M236" s="256"/>
      <c r="N236" s="256"/>
      <c r="O236" s="256"/>
      <c r="P236" s="256"/>
      <c r="Q236" s="256"/>
      <c r="R236" s="256"/>
      <c r="S236" s="256"/>
      <c r="T236" s="256"/>
      <c r="U236" s="639"/>
      <c r="V236" s="256"/>
      <c r="W236" s="623"/>
      <c r="X236" s="256"/>
      <c r="Y236" s="256"/>
      <c r="Z236" s="256"/>
      <c r="AA236" s="623"/>
      <c r="AB236" s="256"/>
      <c r="AC236" s="256"/>
      <c r="AD236" s="256"/>
      <c r="AE236" s="256"/>
      <c r="AF236" s="256"/>
      <c r="AG236" s="255"/>
      <c r="AH236" s="330"/>
    </row>
    <row r="237" spans="1:38" s="199" customFormat="1" ht="15.75" customHeight="1">
      <c r="A237" s="613"/>
      <c r="B237" s="405"/>
      <c r="C237" s="656"/>
      <c r="D237" s="657"/>
      <c r="E237" s="639"/>
      <c r="F237" s="405"/>
      <c r="G237" s="405"/>
      <c r="H237" s="637"/>
      <c r="I237" s="256"/>
      <c r="J237" s="406"/>
      <c r="K237" s="256"/>
      <c r="L237" s="405"/>
      <c r="M237" s="256"/>
      <c r="N237" s="256"/>
      <c r="O237" s="256"/>
      <c r="P237" s="256"/>
      <c r="Q237" s="256"/>
      <c r="R237" s="256"/>
      <c r="S237" s="256"/>
      <c r="T237" s="256"/>
      <c r="U237" s="639"/>
      <c r="V237" s="256"/>
      <c r="W237" s="623"/>
      <c r="X237" s="256"/>
      <c r="Y237" s="256"/>
      <c r="Z237" s="256"/>
      <c r="AA237" s="623"/>
      <c r="AB237" s="256"/>
      <c r="AC237" s="256"/>
      <c r="AD237" s="256"/>
      <c r="AE237" s="256"/>
      <c r="AF237" s="256"/>
      <c r="AG237" s="255"/>
      <c r="AH237" s="330"/>
    </row>
    <row r="238" spans="1:38" s="199" customFormat="1" ht="15.75" customHeight="1">
      <c r="A238" s="613" t="s">
        <v>925</v>
      </c>
      <c r="B238" s="405"/>
      <c r="C238" s="656"/>
      <c r="D238" s="657"/>
      <c r="E238" s="639"/>
      <c r="F238" s="405"/>
      <c r="G238" s="405"/>
      <c r="H238" s="637"/>
      <c r="I238" s="256"/>
      <c r="J238" s="406"/>
      <c r="K238" s="256"/>
      <c r="L238" s="405"/>
      <c r="M238" s="256"/>
      <c r="N238" s="256"/>
      <c r="O238" s="256"/>
      <c r="P238" s="256"/>
      <c r="Q238" s="256"/>
      <c r="R238" s="256"/>
      <c r="S238" s="256"/>
      <c r="T238" s="256"/>
      <c r="U238" s="639"/>
      <c r="V238" s="256"/>
      <c r="W238" s="623"/>
      <c r="X238" s="256"/>
      <c r="Y238" s="256"/>
      <c r="Z238" s="256"/>
      <c r="AA238" s="623"/>
      <c r="AB238" s="256"/>
      <c r="AC238" s="256"/>
      <c r="AD238" s="256"/>
      <c r="AE238" s="256"/>
      <c r="AF238" s="256"/>
      <c r="AG238" s="255"/>
      <c r="AH238" s="330"/>
    </row>
    <row r="239" spans="1:38" s="199" customFormat="1" ht="15.75" customHeight="1">
      <c r="A239" s="635"/>
      <c r="B239" s="405"/>
      <c r="C239" s="656"/>
      <c r="D239" s="657"/>
      <c r="E239" s="639"/>
      <c r="F239" s="405"/>
      <c r="G239" s="405"/>
      <c r="H239" s="637"/>
      <c r="I239" s="256"/>
      <c r="J239" s="406"/>
      <c r="K239" s="256"/>
      <c r="L239" s="405"/>
      <c r="M239" s="256"/>
      <c r="N239" s="256"/>
      <c r="O239" s="256"/>
      <c r="P239" s="256"/>
      <c r="Q239" s="256"/>
      <c r="R239" s="256"/>
      <c r="S239" s="256"/>
      <c r="T239" s="256"/>
      <c r="U239" s="639"/>
      <c r="V239" s="256"/>
      <c r="W239" s="623"/>
      <c r="X239" s="256"/>
      <c r="Y239" s="256"/>
      <c r="Z239" s="256"/>
      <c r="AA239" s="623"/>
      <c r="AB239" s="256"/>
      <c r="AC239" s="256"/>
      <c r="AD239" s="256"/>
      <c r="AE239" s="256"/>
      <c r="AF239" s="256"/>
      <c r="AG239" s="255"/>
      <c r="AH239" s="330"/>
    </row>
    <row r="240" spans="1:38" s="199" customFormat="1" ht="15.75" customHeight="1">
      <c r="A240" s="613" t="s">
        <v>866</v>
      </c>
      <c r="B240" s="405"/>
      <c r="C240" s="656"/>
      <c r="D240" s="657"/>
      <c r="E240" s="639"/>
      <c r="F240" s="405"/>
      <c r="G240" s="405"/>
      <c r="H240" s="637"/>
      <c r="I240" s="256"/>
      <c r="J240" s="406"/>
      <c r="K240" s="256"/>
      <c r="L240" s="405"/>
      <c r="M240" s="256"/>
      <c r="N240" s="256"/>
      <c r="O240" s="256"/>
      <c r="P240" s="256"/>
      <c r="Q240" s="256"/>
      <c r="R240" s="256"/>
      <c r="S240" s="256"/>
      <c r="T240" s="256"/>
      <c r="U240" s="639"/>
      <c r="V240" s="256"/>
      <c r="W240" s="623"/>
      <c r="X240" s="256"/>
      <c r="Y240" s="256"/>
      <c r="Z240" s="256"/>
      <c r="AA240" s="623"/>
      <c r="AB240" s="256"/>
      <c r="AC240" s="256"/>
      <c r="AD240" s="256"/>
      <c r="AE240" s="256"/>
      <c r="AF240" s="256"/>
      <c r="AG240" s="255"/>
      <c r="AH240" s="330"/>
    </row>
    <row r="241" spans="1:36" s="198" customFormat="1">
      <c r="A241" s="210"/>
      <c r="B241" s="211"/>
      <c r="C241" s="212" t="s">
        <v>1043</v>
      </c>
      <c r="D241" s="282" t="s">
        <v>164</v>
      </c>
      <c r="E241" s="214" t="s">
        <v>752</v>
      </c>
      <c r="F241" s="211">
        <v>38.052228309768601</v>
      </c>
      <c r="G241" s="211">
        <v>23.836589179429399</v>
      </c>
      <c r="H241" s="172" t="s">
        <v>22</v>
      </c>
      <c r="I241" s="219">
        <v>2</v>
      </c>
      <c r="J241" s="237"/>
      <c r="K241" s="219">
        <v>0</v>
      </c>
      <c r="L241" s="211"/>
      <c r="M241" s="219">
        <v>100</v>
      </c>
      <c r="N241" s="220" t="s">
        <v>21</v>
      </c>
      <c r="O241" s="219">
        <v>0</v>
      </c>
      <c r="P241" s="201" t="s">
        <v>21</v>
      </c>
      <c r="Q241" s="219">
        <v>0</v>
      </c>
      <c r="R241" s="211"/>
      <c r="S241" s="219">
        <v>0</v>
      </c>
      <c r="T241" s="219">
        <v>0</v>
      </c>
      <c r="U241" s="211"/>
      <c r="V241" s="220" t="s">
        <v>21</v>
      </c>
      <c r="W241" s="219" t="s">
        <v>21</v>
      </c>
      <c r="X241" s="219" t="s">
        <v>21</v>
      </c>
      <c r="Y241" s="219" t="s">
        <v>21</v>
      </c>
      <c r="Z241" s="772" t="s">
        <v>21</v>
      </c>
      <c r="AA241" s="207" t="s">
        <v>21</v>
      </c>
      <c r="AB241" s="207" t="s">
        <v>21</v>
      </c>
      <c r="AC241" s="776" t="s">
        <v>21</v>
      </c>
      <c r="AD241" s="220" t="s">
        <v>21</v>
      </c>
      <c r="AE241" s="267" t="s">
        <v>21</v>
      </c>
      <c r="AF241" s="738" t="s">
        <v>21</v>
      </c>
      <c r="AG241" s="221"/>
      <c r="AH241" s="333" t="s">
        <v>181</v>
      </c>
    </row>
    <row r="242" spans="1:36" s="198" customFormat="1" ht="15.75" customHeight="1">
      <c r="A242" s="210"/>
      <c r="B242" s="223"/>
      <c r="C242" s="212" t="s">
        <v>1044</v>
      </c>
      <c r="D242" s="282" t="s">
        <v>165</v>
      </c>
      <c r="E242" s="214" t="s">
        <v>752</v>
      </c>
      <c r="F242" s="211">
        <v>38.052254999019098</v>
      </c>
      <c r="G242" s="211">
        <v>23.836617118778499</v>
      </c>
      <c r="H242" s="172" t="s">
        <v>22</v>
      </c>
      <c r="I242" s="219">
        <v>2</v>
      </c>
      <c r="J242" s="237"/>
      <c r="K242" s="219">
        <v>0</v>
      </c>
      <c r="L242" s="211"/>
      <c r="M242" s="219">
        <v>100</v>
      </c>
      <c r="N242" s="219" t="s">
        <v>21</v>
      </c>
      <c r="O242" s="219">
        <v>0</v>
      </c>
      <c r="P242" s="201" t="s">
        <v>21</v>
      </c>
      <c r="Q242" s="219">
        <v>0</v>
      </c>
      <c r="R242" s="211"/>
      <c r="S242" s="219">
        <v>0</v>
      </c>
      <c r="T242" s="219">
        <v>0</v>
      </c>
      <c r="U242" s="211"/>
      <c r="V242" s="220" t="s">
        <v>21</v>
      </c>
      <c r="W242" s="219" t="s">
        <v>21</v>
      </c>
      <c r="X242" s="220" t="s">
        <v>22</v>
      </c>
      <c r="Y242" s="220" t="s">
        <v>22</v>
      </c>
      <c r="Z242" s="776" t="s">
        <v>22</v>
      </c>
      <c r="AA242" s="207" t="s">
        <v>21</v>
      </c>
      <c r="AB242" s="207" t="s">
        <v>21</v>
      </c>
      <c r="AC242" s="776" t="s">
        <v>21</v>
      </c>
      <c r="AD242" s="219" t="s">
        <v>21</v>
      </c>
      <c r="AE242" s="267" t="s">
        <v>21</v>
      </c>
      <c r="AF242" s="738" t="s">
        <v>21</v>
      </c>
      <c r="AG242" s="221"/>
      <c r="AH242" s="333" t="s">
        <v>181</v>
      </c>
    </row>
    <row r="243" spans="1:36" s="198" customFormat="1" ht="15.75" customHeight="1">
      <c r="A243" s="285"/>
      <c r="B243" s="286"/>
      <c r="C243" s="294" t="s">
        <v>1045</v>
      </c>
      <c r="D243" s="525" t="s">
        <v>121</v>
      </c>
      <c r="E243" s="287" t="s">
        <v>753</v>
      </c>
      <c r="F243" s="286">
        <v>38.052597538572002</v>
      </c>
      <c r="G243" s="286">
        <v>23.836865521646601</v>
      </c>
      <c r="H243" s="172" t="s">
        <v>22</v>
      </c>
      <c r="I243" s="289">
        <v>2</v>
      </c>
      <c r="J243" s="290"/>
      <c r="K243" s="289">
        <v>0</v>
      </c>
      <c r="L243" s="286"/>
      <c r="M243" s="291">
        <v>110</v>
      </c>
      <c r="N243" s="296" t="s">
        <v>21</v>
      </c>
      <c r="O243" s="291">
        <v>0</v>
      </c>
      <c r="P243" s="201" t="s">
        <v>21</v>
      </c>
      <c r="Q243" s="291">
        <v>0</v>
      </c>
      <c r="R243" s="291"/>
      <c r="S243" s="291">
        <v>0</v>
      </c>
      <c r="T243" s="286">
        <v>0</v>
      </c>
      <c r="U243" s="286"/>
      <c r="V243" s="296" t="s">
        <v>21</v>
      </c>
      <c r="W243" s="208" t="s">
        <v>21</v>
      </c>
      <c r="X243" s="296" t="s">
        <v>22</v>
      </c>
      <c r="Y243" s="296" t="s">
        <v>22</v>
      </c>
      <c r="Z243" s="776" t="s">
        <v>22</v>
      </c>
      <c r="AA243" s="207" t="s">
        <v>21</v>
      </c>
      <c r="AB243" s="207" t="s">
        <v>21</v>
      </c>
      <c r="AC243" s="776" t="s">
        <v>21</v>
      </c>
      <c r="AD243" s="208" t="s">
        <v>21</v>
      </c>
      <c r="AE243" s="271" t="s">
        <v>21</v>
      </c>
      <c r="AF243" s="738" t="s">
        <v>21</v>
      </c>
      <c r="AG243" s="221"/>
      <c r="AH243" s="333" t="s">
        <v>181</v>
      </c>
    </row>
    <row r="244" spans="1:36" s="199" customFormat="1" ht="15.75" customHeight="1">
      <c r="A244" s="635"/>
      <c r="B244" s="405"/>
      <c r="C244" s="656"/>
      <c r="D244" s="657"/>
      <c r="E244" s="639"/>
      <c r="F244" s="405"/>
      <c r="G244" s="405"/>
      <c r="H244" s="637"/>
      <c r="I244" s="256"/>
      <c r="J244" s="406"/>
      <c r="K244" s="256"/>
      <c r="L244" s="405"/>
      <c r="M244" s="256"/>
      <c r="N244" s="256"/>
      <c r="O244" s="256"/>
      <c r="P244" s="256"/>
      <c r="Q244" s="256"/>
      <c r="R244" s="256"/>
      <c r="S244" s="256"/>
      <c r="T244" s="256"/>
      <c r="U244" s="639"/>
      <c r="V244" s="256"/>
      <c r="W244" s="623"/>
      <c r="X244" s="256"/>
      <c r="Y244" s="256"/>
      <c r="Z244" s="256"/>
      <c r="AA244" s="623"/>
      <c r="AB244" s="256"/>
      <c r="AC244" s="256"/>
      <c r="AD244" s="256"/>
      <c r="AE244" s="256"/>
      <c r="AF244" s="256"/>
      <c r="AG244" s="255"/>
      <c r="AH244" s="330"/>
    </row>
    <row r="245" spans="1:36" s="199" customFormat="1" ht="15.75" customHeight="1">
      <c r="A245" s="635" t="s">
        <v>926</v>
      </c>
      <c r="B245" s="405"/>
      <c r="C245" s="656"/>
      <c r="D245" s="657"/>
      <c r="E245" s="639"/>
      <c r="F245" s="405"/>
      <c r="G245" s="405"/>
      <c r="H245" s="637"/>
      <c r="I245" s="256"/>
      <c r="J245" s="406"/>
      <c r="K245" s="256"/>
      <c r="L245" s="405"/>
      <c r="M245" s="256"/>
      <c r="N245" s="256"/>
      <c r="O245" s="256"/>
      <c r="P245" s="256"/>
      <c r="Q245" s="256"/>
      <c r="R245" s="256"/>
      <c r="S245" s="256"/>
      <c r="T245" s="256"/>
      <c r="U245" s="639"/>
      <c r="V245" s="256"/>
      <c r="W245" s="623"/>
      <c r="X245" s="256"/>
      <c r="Y245" s="256"/>
      <c r="Z245" s="256"/>
      <c r="AA245" s="623"/>
      <c r="AB245" s="256"/>
      <c r="AC245" s="256"/>
      <c r="AD245" s="256"/>
      <c r="AE245" s="256"/>
      <c r="AF245" s="256"/>
      <c r="AG245" s="255"/>
      <c r="AH245" s="330"/>
    </row>
    <row r="246" spans="1:36" s="199" customFormat="1" ht="15.75" customHeight="1">
      <c r="A246" s="635"/>
      <c r="B246" s="405"/>
      <c r="C246" s="804" t="s">
        <v>1215</v>
      </c>
      <c r="D246" s="807" t="s">
        <v>1216</v>
      </c>
      <c r="E246" s="639" t="s">
        <v>753</v>
      </c>
      <c r="F246" s="405">
        <v>38.051932000000001</v>
      </c>
      <c r="G246" s="405">
        <v>23.836397000000002</v>
      </c>
      <c r="H246" s="637" t="s">
        <v>21</v>
      </c>
      <c r="I246" s="256">
        <v>0</v>
      </c>
      <c r="J246" s="406"/>
      <c r="K246" s="256">
        <v>0</v>
      </c>
      <c r="L246" s="405"/>
      <c r="M246" s="256">
        <v>0</v>
      </c>
      <c r="N246" s="256" t="s">
        <v>21</v>
      </c>
      <c r="O246" s="256">
        <v>0</v>
      </c>
      <c r="P246" s="256" t="s">
        <v>21</v>
      </c>
      <c r="Q246" s="256">
        <v>0</v>
      </c>
      <c r="R246" s="256"/>
      <c r="S246" s="256">
        <v>0</v>
      </c>
      <c r="T246" s="256">
        <v>0</v>
      </c>
      <c r="U246" s="639"/>
      <c r="V246" s="256" t="s">
        <v>21</v>
      </c>
      <c r="W246" s="256" t="s">
        <v>21</v>
      </c>
      <c r="X246" s="256" t="s">
        <v>22</v>
      </c>
      <c r="Y246" s="256" t="s">
        <v>22</v>
      </c>
      <c r="Z246" s="256" t="s">
        <v>22</v>
      </c>
      <c r="AA246" s="256" t="s">
        <v>21</v>
      </c>
      <c r="AB246" s="256" t="s">
        <v>21</v>
      </c>
      <c r="AC246" s="256" t="s">
        <v>21</v>
      </c>
      <c r="AD246" s="256" t="s">
        <v>21</v>
      </c>
      <c r="AE246" s="256" t="s">
        <v>21</v>
      </c>
      <c r="AF246" s="256" t="s">
        <v>21</v>
      </c>
      <c r="AG246" s="255"/>
      <c r="AH246" s="333" t="s">
        <v>181</v>
      </c>
    </row>
    <row r="247" spans="1:36" s="199" customFormat="1">
      <c r="A247" s="613" t="s">
        <v>867</v>
      </c>
      <c r="B247" s="405"/>
      <c r="C247" s="656"/>
      <c r="D247" s="657"/>
      <c r="E247" s="639"/>
      <c r="F247" s="405"/>
      <c r="G247" s="405"/>
      <c r="H247" s="637"/>
      <c r="I247" s="256"/>
      <c r="J247" s="406"/>
      <c r="K247" s="256"/>
      <c r="L247" s="405"/>
      <c r="M247" s="256"/>
      <c r="N247" s="256"/>
      <c r="O247" s="256"/>
      <c r="P247" s="256"/>
      <c r="Q247" s="256"/>
      <c r="R247" s="256"/>
      <c r="S247" s="256"/>
      <c r="T247" s="256"/>
      <c r="U247" s="639"/>
      <c r="V247" s="256"/>
      <c r="W247" s="623"/>
      <c r="X247" s="256"/>
      <c r="Y247" s="256"/>
      <c r="Z247" s="256"/>
      <c r="AA247" s="623"/>
      <c r="AB247" s="256"/>
      <c r="AC247" s="256"/>
      <c r="AD247" s="256"/>
      <c r="AE247" s="256"/>
      <c r="AF247" s="256"/>
      <c r="AG247" s="255"/>
      <c r="AH247" s="330"/>
    </row>
    <row r="248" spans="1:36" s="199" customFormat="1" ht="15.75" customHeight="1">
      <c r="A248" s="635"/>
      <c r="B248" s="405"/>
      <c r="C248" s="656"/>
      <c r="D248" s="657"/>
      <c r="E248" s="639"/>
      <c r="F248" s="405"/>
      <c r="G248" s="405"/>
      <c r="H248" s="637"/>
      <c r="I248" s="256"/>
      <c r="J248" s="406"/>
      <c r="K248" s="256"/>
      <c r="L248" s="405"/>
      <c r="M248" s="256"/>
      <c r="N248" s="256"/>
      <c r="O248" s="256"/>
      <c r="P248" s="256"/>
      <c r="Q248" s="256"/>
      <c r="R248" s="256"/>
      <c r="S248" s="256"/>
      <c r="T248" s="256"/>
      <c r="U248" s="639"/>
      <c r="V248" s="256"/>
      <c r="W248" s="623"/>
      <c r="X248" s="256"/>
      <c r="Y248" s="256"/>
      <c r="Z248" s="256"/>
      <c r="AA248" s="623"/>
      <c r="AB248" s="256"/>
      <c r="AC248" s="256"/>
      <c r="AD248" s="256"/>
      <c r="AE248" s="256"/>
      <c r="AF248" s="256"/>
      <c r="AG248" s="255"/>
      <c r="AH248" s="330"/>
    </row>
    <row r="249" spans="1:36" s="199" customFormat="1" ht="15.75" customHeight="1">
      <c r="A249" s="613" t="s">
        <v>868</v>
      </c>
      <c r="B249" s="405"/>
      <c r="C249" s="656"/>
      <c r="D249" s="657"/>
      <c r="E249" s="639"/>
      <c r="F249" s="405"/>
      <c r="G249" s="405"/>
      <c r="H249" s="637"/>
      <c r="I249" s="256"/>
      <c r="J249" s="406"/>
      <c r="K249" s="256"/>
      <c r="L249" s="405"/>
      <c r="M249" s="256"/>
      <c r="N249" s="256"/>
      <c r="O249" s="256"/>
      <c r="P249" s="256"/>
      <c r="Q249" s="256"/>
      <c r="R249" s="256"/>
      <c r="S249" s="256"/>
      <c r="T249" s="256"/>
      <c r="U249" s="639"/>
      <c r="V249" s="256"/>
      <c r="W249" s="623"/>
      <c r="X249" s="256"/>
      <c r="Y249" s="256"/>
      <c r="Z249" s="256"/>
      <c r="AA249" s="623"/>
      <c r="AB249" s="256"/>
      <c r="AC249" s="256"/>
      <c r="AD249" s="256"/>
      <c r="AE249" s="256"/>
      <c r="AF249" s="256"/>
      <c r="AG249" s="255"/>
      <c r="AH249" s="330"/>
    </row>
    <row r="250" spans="1:36" s="236" customFormat="1" ht="15.75" customHeight="1">
      <c r="A250" s="210"/>
      <c r="B250" s="219"/>
      <c r="C250" s="220" t="s">
        <v>1046</v>
      </c>
      <c r="D250" s="282" t="s">
        <v>167</v>
      </c>
      <c r="E250" s="283" t="s">
        <v>752</v>
      </c>
      <c r="F250" s="219">
        <v>38.052880132167502</v>
      </c>
      <c r="G250" s="219">
        <v>23.836879187352999</v>
      </c>
      <c r="H250" s="220" t="s">
        <v>22</v>
      </c>
      <c r="I250" s="219">
        <v>0</v>
      </c>
      <c r="J250" s="219"/>
      <c r="K250" s="219">
        <v>0</v>
      </c>
      <c r="L250" s="219"/>
      <c r="M250" s="219">
        <v>90</v>
      </c>
      <c r="N250" s="220" t="s">
        <v>21</v>
      </c>
      <c r="O250" s="219">
        <v>0</v>
      </c>
      <c r="P250" s="207" t="s">
        <v>22</v>
      </c>
      <c r="Q250" s="219">
        <v>2</v>
      </c>
      <c r="R250" s="219"/>
      <c r="S250" s="219">
        <v>0</v>
      </c>
      <c r="T250" s="219">
        <v>0</v>
      </c>
      <c r="U250" s="219"/>
      <c r="V250" s="220" t="s">
        <v>21</v>
      </c>
      <c r="W250" s="220" t="s">
        <v>22</v>
      </c>
      <c r="X250" s="219" t="s">
        <v>21</v>
      </c>
      <c r="Y250" s="219" t="s">
        <v>21</v>
      </c>
      <c r="Z250" s="772" t="s">
        <v>21</v>
      </c>
      <c r="AA250" s="207" t="s">
        <v>21</v>
      </c>
      <c r="AB250" s="207" t="s">
        <v>21</v>
      </c>
      <c r="AC250" s="776" t="s">
        <v>21</v>
      </c>
      <c r="AD250" s="220" t="s">
        <v>21</v>
      </c>
      <c r="AE250" s="268" t="s">
        <v>21</v>
      </c>
      <c r="AF250" s="738" t="s">
        <v>21</v>
      </c>
      <c r="AG250" s="228"/>
      <c r="AH250" s="333" t="s">
        <v>181</v>
      </c>
    </row>
    <row r="251" spans="1:36" s="199" customFormat="1" ht="15.75" customHeight="1">
      <c r="A251" s="635"/>
      <c r="B251" s="405"/>
      <c r="C251" s="656"/>
      <c r="D251" s="657"/>
      <c r="E251" s="639"/>
      <c r="F251" s="405"/>
      <c r="G251" s="405"/>
      <c r="H251" s="637"/>
      <c r="I251" s="256"/>
      <c r="J251" s="406"/>
      <c r="K251" s="256"/>
      <c r="L251" s="405"/>
      <c r="M251" s="256"/>
      <c r="N251" s="256"/>
      <c r="O251" s="256"/>
      <c r="P251" s="256"/>
      <c r="Q251" s="256"/>
      <c r="R251" s="256"/>
      <c r="S251" s="256"/>
      <c r="T251" s="256"/>
      <c r="U251" s="639"/>
      <c r="V251" s="256"/>
      <c r="W251" s="623"/>
      <c r="X251" s="256"/>
      <c r="Y251" s="256"/>
      <c r="Z251" s="256"/>
      <c r="AA251" s="623"/>
      <c r="AB251" s="256"/>
      <c r="AC251" s="256"/>
      <c r="AD251" s="256"/>
      <c r="AE251" s="256"/>
      <c r="AF251" s="256"/>
      <c r="AG251" s="255"/>
      <c r="AH251" s="330"/>
    </row>
    <row r="252" spans="1:36" s="199" customFormat="1" ht="15.75" customHeight="1">
      <c r="A252" s="613" t="s">
        <v>869</v>
      </c>
      <c r="B252" s="405"/>
      <c r="C252" s="656"/>
      <c r="D252" s="657"/>
      <c r="E252" s="639"/>
      <c r="F252" s="405"/>
      <c r="G252" s="405"/>
      <c r="H252" s="637"/>
      <c r="I252" s="256"/>
      <c r="J252" s="406"/>
      <c r="K252" s="256"/>
      <c r="L252" s="405"/>
      <c r="M252" s="256"/>
      <c r="N252" s="256"/>
      <c r="O252" s="256"/>
      <c r="P252" s="256"/>
      <c r="Q252" s="256"/>
      <c r="R252" s="256"/>
      <c r="S252" s="256"/>
      <c r="T252" s="256"/>
      <c r="U252" s="639"/>
      <c r="V252" s="256"/>
      <c r="W252" s="623"/>
      <c r="X252" s="256"/>
      <c r="Y252" s="256"/>
      <c r="Z252" s="256"/>
      <c r="AA252" s="623"/>
      <c r="AB252" s="256"/>
      <c r="AC252" s="256"/>
      <c r="AD252" s="256"/>
      <c r="AE252" s="256"/>
      <c r="AF252" s="256"/>
      <c r="AG252" s="255"/>
      <c r="AH252" s="330"/>
    </row>
    <row r="253" spans="1:36" s="199" customFormat="1" ht="15.75" customHeight="1">
      <c r="A253" s="635"/>
      <c r="B253" s="405"/>
      <c r="C253" s="656"/>
      <c r="D253" s="657"/>
      <c r="E253" s="639"/>
      <c r="F253" s="405"/>
      <c r="G253" s="405"/>
      <c r="H253" s="637"/>
      <c r="I253" s="256"/>
      <c r="J253" s="406"/>
      <c r="K253" s="256"/>
      <c r="L253" s="405"/>
      <c r="M253" s="256"/>
      <c r="N253" s="256"/>
      <c r="O253" s="256"/>
      <c r="P253" s="256"/>
      <c r="Q253" s="256"/>
      <c r="R253" s="256"/>
      <c r="S253" s="256"/>
      <c r="T253" s="256"/>
      <c r="U253" s="639"/>
      <c r="V253" s="256"/>
      <c r="W253" s="623"/>
      <c r="X253" s="256"/>
      <c r="Y253" s="256"/>
      <c r="Z253" s="256"/>
      <c r="AA253" s="623"/>
      <c r="AB253" s="256"/>
      <c r="AC253" s="256"/>
      <c r="AD253" s="256"/>
      <c r="AE253" s="256"/>
      <c r="AF253" s="256"/>
      <c r="AG253" s="255"/>
      <c r="AH253" s="330"/>
    </row>
    <row r="254" spans="1:36" s="199" customFormat="1" ht="15.75" customHeight="1">
      <c r="A254" s="613" t="s">
        <v>870</v>
      </c>
      <c r="B254" s="405"/>
      <c r="C254" s="656"/>
      <c r="D254" s="657"/>
      <c r="E254" s="639"/>
      <c r="F254" s="405"/>
      <c r="G254" s="405"/>
      <c r="H254" s="637"/>
      <c r="I254" s="256"/>
      <c r="J254" s="406"/>
      <c r="K254" s="256"/>
      <c r="L254" s="405"/>
      <c r="M254" s="256"/>
      <c r="N254" s="256"/>
      <c r="O254" s="256"/>
      <c r="P254" s="256"/>
      <c r="Q254" s="256"/>
      <c r="R254" s="256"/>
      <c r="S254" s="256"/>
      <c r="T254" s="256"/>
      <c r="U254" s="639"/>
      <c r="V254" s="256"/>
      <c r="W254" s="623"/>
      <c r="X254" s="256"/>
      <c r="Y254" s="256"/>
      <c r="Z254" s="256"/>
      <c r="AA254" s="623"/>
      <c r="AB254" s="256"/>
      <c r="AC254" s="256"/>
      <c r="AD254" s="256"/>
      <c r="AE254" s="256"/>
      <c r="AF254" s="256"/>
      <c r="AG254" s="255"/>
      <c r="AH254" s="330"/>
    </row>
    <row r="255" spans="1:36" s="198" customFormat="1">
      <c r="A255" s="210"/>
      <c r="B255" s="211"/>
      <c r="C255" s="238" t="s">
        <v>1047</v>
      </c>
      <c r="D255" s="282" t="s">
        <v>89</v>
      </c>
      <c r="E255" s="214" t="s">
        <v>752</v>
      </c>
      <c r="F255" s="198">
        <v>38.053860999999998</v>
      </c>
      <c r="G255" s="198">
        <v>23.836465</v>
      </c>
      <c r="H255" s="219" t="s">
        <v>21</v>
      </c>
      <c r="I255" s="219">
        <v>0</v>
      </c>
      <c r="J255" s="237"/>
      <c r="K255" s="219">
        <v>0</v>
      </c>
      <c r="L255" s="211"/>
      <c r="M255" s="219">
        <v>0</v>
      </c>
      <c r="N255" s="220" t="s">
        <v>21</v>
      </c>
      <c r="O255" s="219">
        <v>0</v>
      </c>
      <c r="P255" s="201" t="s">
        <v>21</v>
      </c>
      <c r="Q255" s="219">
        <v>0</v>
      </c>
      <c r="R255" s="211"/>
      <c r="S255" s="219">
        <v>0</v>
      </c>
      <c r="T255" s="219">
        <v>0</v>
      </c>
      <c r="U255" s="211"/>
      <c r="V255" s="219" t="s">
        <v>21</v>
      </c>
      <c r="W255" s="220" t="s">
        <v>21</v>
      </c>
      <c r="X255" s="220" t="s">
        <v>22</v>
      </c>
      <c r="Y255" s="220" t="s">
        <v>22</v>
      </c>
      <c r="Z255" s="776" t="s">
        <v>22</v>
      </c>
      <c r="AA255" s="207" t="s">
        <v>21</v>
      </c>
      <c r="AB255" s="207" t="s">
        <v>21</v>
      </c>
      <c r="AC255" s="776" t="s">
        <v>21</v>
      </c>
      <c r="AD255" s="219" t="s">
        <v>21</v>
      </c>
      <c r="AE255" s="267" t="s">
        <v>21</v>
      </c>
      <c r="AF255" s="738" t="s">
        <v>21</v>
      </c>
      <c r="AG255" s="221"/>
      <c r="AH255" s="330" t="s">
        <v>181</v>
      </c>
      <c r="AI255" s="199"/>
      <c r="AJ255" s="408" t="s">
        <v>267</v>
      </c>
    </row>
    <row r="256" spans="1:36" s="198" customFormat="1">
      <c r="A256" s="210"/>
      <c r="B256" s="211"/>
      <c r="C256" s="212" t="s">
        <v>1048</v>
      </c>
      <c r="D256" s="504" t="s">
        <v>85</v>
      </c>
      <c r="E256" s="204" t="s">
        <v>753</v>
      </c>
      <c r="F256" s="198">
        <v>38.053846610344301</v>
      </c>
      <c r="G256" s="198">
        <v>23.8367381520208</v>
      </c>
      <c r="H256" s="216" t="s">
        <v>22</v>
      </c>
      <c r="I256" s="219">
        <v>0</v>
      </c>
      <c r="J256" s="237"/>
      <c r="K256" s="219">
        <v>0</v>
      </c>
      <c r="L256" s="211"/>
      <c r="M256" s="219">
        <v>120</v>
      </c>
      <c r="N256" s="220" t="s">
        <v>21</v>
      </c>
      <c r="O256" s="219">
        <v>0</v>
      </c>
      <c r="P256" s="207" t="s">
        <v>22</v>
      </c>
      <c r="Q256" s="219">
        <v>2</v>
      </c>
      <c r="R256" s="211"/>
      <c r="S256" s="219">
        <v>0</v>
      </c>
      <c r="T256" s="219">
        <v>0</v>
      </c>
      <c r="U256" s="211"/>
      <c r="V256" s="220" t="s">
        <v>29</v>
      </c>
      <c r="W256" s="219" t="s">
        <v>22</v>
      </c>
      <c r="X256" s="219" t="s">
        <v>21</v>
      </c>
      <c r="Y256" s="219" t="s">
        <v>21</v>
      </c>
      <c r="Z256" s="772" t="s">
        <v>21</v>
      </c>
      <c r="AA256" s="207" t="s">
        <v>21</v>
      </c>
      <c r="AB256" s="207" t="s">
        <v>21</v>
      </c>
      <c r="AC256" s="776" t="s">
        <v>21</v>
      </c>
      <c r="AD256" s="220" t="s">
        <v>21</v>
      </c>
      <c r="AE256" s="267" t="s">
        <v>21</v>
      </c>
      <c r="AF256" s="738" t="s">
        <v>21</v>
      </c>
      <c r="AG256" s="221"/>
      <c r="AH256" s="330" t="s">
        <v>181</v>
      </c>
      <c r="AI256" s="199"/>
      <c r="AJ256" s="407"/>
    </row>
    <row r="257" spans="1:34" s="199" customFormat="1" ht="15.75" customHeight="1">
      <c r="A257" s="635"/>
      <c r="B257" s="405"/>
      <c r="C257" s="656"/>
      <c r="D257" s="657"/>
      <c r="E257" s="639"/>
      <c r="F257" s="405"/>
      <c r="G257" s="405"/>
      <c r="H257" s="637"/>
      <c r="I257" s="256"/>
      <c r="J257" s="406"/>
      <c r="K257" s="256"/>
      <c r="L257" s="405"/>
      <c r="M257" s="256"/>
      <c r="N257" s="256"/>
      <c r="O257" s="256"/>
      <c r="P257" s="256"/>
      <c r="Q257" s="256"/>
      <c r="R257" s="256"/>
      <c r="S257" s="256"/>
      <c r="T257" s="256"/>
      <c r="U257" s="639"/>
      <c r="V257" s="256"/>
      <c r="W257" s="623"/>
      <c r="X257" s="256"/>
      <c r="Y257" s="256"/>
      <c r="Z257" s="256"/>
      <c r="AA257" s="623"/>
      <c r="AB257" s="256"/>
      <c r="AC257" s="256"/>
      <c r="AD257" s="256"/>
      <c r="AE257" s="256"/>
      <c r="AF257" s="256"/>
      <c r="AG257" s="255"/>
      <c r="AH257" s="330"/>
    </row>
    <row r="258" spans="1:34" s="199" customFormat="1" ht="15.75" customHeight="1">
      <c r="A258" s="613" t="s">
        <v>871</v>
      </c>
      <c r="B258" s="405"/>
      <c r="C258" s="656"/>
      <c r="D258" s="657"/>
      <c r="E258" s="639"/>
      <c r="F258" s="405"/>
      <c r="G258" s="405"/>
      <c r="H258" s="637"/>
      <c r="I258" s="256"/>
      <c r="J258" s="406"/>
      <c r="K258" s="256"/>
      <c r="L258" s="405"/>
      <c r="M258" s="256"/>
      <c r="N258" s="256"/>
      <c r="O258" s="256"/>
      <c r="P258" s="256"/>
      <c r="Q258" s="256"/>
      <c r="R258" s="256"/>
      <c r="S258" s="256"/>
      <c r="T258" s="256"/>
      <c r="U258" s="639"/>
      <c r="V258" s="256"/>
      <c r="W258" s="623"/>
      <c r="X258" s="256"/>
      <c r="Y258" s="256"/>
      <c r="Z258" s="256"/>
      <c r="AA258" s="623"/>
      <c r="AB258" s="256"/>
      <c r="AC258" s="256"/>
      <c r="AD258" s="256"/>
      <c r="AE258" s="256"/>
      <c r="AF258" s="256"/>
      <c r="AG258" s="255"/>
      <c r="AH258" s="330"/>
    </row>
    <row r="259" spans="1:34" s="253" customFormat="1" ht="15.75" customHeight="1">
      <c r="A259" s="200"/>
      <c r="B259" s="201"/>
      <c r="C259" s="229" t="s">
        <v>1049</v>
      </c>
      <c r="D259" s="506" t="s">
        <v>140</v>
      </c>
      <c r="E259" s="204" t="s">
        <v>753</v>
      </c>
      <c r="F259" s="201">
        <v>38.054386068054598</v>
      </c>
      <c r="G259" s="201">
        <v>23.837056318595401</v>
      </c>
      <c r="H259" s="219" t="s">
        <v>21</v>
      </c>
      <c r="I259" s="219">
        <v>0</v>
      </c>
      <c r="J259" s="240"/>
      <c r="K259" s="219">
        <v>0</v>
      </c>
      <c r="L259" s="201"/>
      <c r="M259" s="201">
        <v>0</v>
      </c>
      <c r="N259" s="208" t="s">
        <v>21</v>
      </c>
      <c r="O259" s="207">
        <v>0</v>
      </c>
      <c r="P259" s="201" t="s">
        <v>21</v>
      </c>
      <c r="Q259" s="207">
        <v>0</v>
      </c>
      <c r="R259" s="207"/>
      <c r="S259" s="207">
        <v>0</v>
      </c>
      <c r="T259" s="201"/>
      <c r="U259" s="201"/>
      <c r="V259" s="201" t="s">
        <v>21</v>
      </c>
      <c r="W259" s="208" t="s">
        <v>21</v>
      </c>
      <c r="X259" s="219" t="s">
        <v>21</v>
      </c>
      <c r="Y259" s="219" t="s">
        <v>21</v>
      </c>
      <c r="Z259" s="772" t="s">
        <v>21</v>
      </c>
      <c r="AA259" s="207" t="s">
        <v>21</v>
      </c>
      <c r="AB259" s="207" t="s">
        <v>21</v>
      </c>
      <c r="AC259" s="776" t="s">
        <v>21</v>
      </c>
      <c r="AD259" s="10" t="s">
        <v>21</v>
      </c>
      <c r="AE259" s="10" t="s">
        <v>21</v>
      </c>
      <c r="AF259" s="738" t="s">
        <v>21</v>
      </c>
      <c r="AG259" s="221"/>
      <c r="AH259" s="333" t="s">
        <v>181</v>
      </c>
    </row>
    <row r="260" spans="1:34" s="199" customFormat="1" ht="15.75" customHeight="1">
      <c r="A260" s="635"/>
      <c r="B260" s="405"/>
      <c r="C260" s="656"/>
      <c r="D260" s="657"/>
      <c r="E260" s="639"/>
      <c r="F260" s="405"/>
      <c r="G260" s="405"/>
      <c r="H260" s="637"/>
      <c r="I260" s="256"/>
      <c r="J260" s="406"/>
      <c r="K260" s="256"/>
      <c r="L260" s="405"/>
      <c r="M260" s="256"/>
      <c r="N260" s="256"/>
      <c r="O260" s="256"/>
      <c r="P260" s="256"/>
      <c r="Q260" s="256"/>
      <c r="R260" s="256"/>
      <c r="S260" s="256"/>
      <c r="T260" s="256"/>
      <c r="U260" s="639"/>
      <c r="V260" s="256"/>
      <c r="W260" s="623"/>
      <c r="X260" s="256"/>
      <c r="Y260" s="256"/>
      <c r="Z260" s="256"/>
      <c r="AA260" s="623"/>
      <c r="AB260" s="256"/>
      <c r="AC260" s="256"/>
      <c r="AD260" s="256"/>
      <c r="AE260" s="256"/>
      <c r="AF260" s="256"/>
      <c r="AG260" s="255"/>
      <c r="AH260" s="330"/>
    </row>
    <row r="261" spans="1:34" s="199" customFormat="1" ht="15.75" customHeight="1">
      <c r="A261" s="613" t="s">
        <v>872</v>
      </c>
      <c r="B261" s="405"/>
      <c r="C261" s="656"/>
      <c r="D261" s="657"/>
      <c r="E261" s="639"/>
      <c r="F261" s="405"/>
      <c r="G261" s="405"/>
      <c r="H261" s="637"/>
      <c r="I261" s="256"/>
      <c r="J261" s="406"/>
      <c r="K261" s="256"/>
      <c r="L261" s="405"/>
      <c r="M261" s="256"/>
      <c r="N261" s="256"/>
      <c r="O261" s="256"/>
      <c r="P261" s="256"/>
      <c r="Q261" s="256"/>
      <c r="R261" s="256"/>
      <c r="S261" s="256"/>
      <c r="T261" s="256"/>
      <c r="U261" s="639"/>
      <c r="V261" s="256"/>
      <c r="W261" s="623"/>
      <c r="X261" s="256"/>
      <c r="Y261" s="256"/>
      <c r="Z261" s="256"/>
      <c r="AA261" s="623"/>
      <c r="AB261" s="256"/>
      <c r="AC261" s="256"/>
      <c r="AD261" s="256"/>
      <c r="AE261" s="256"/>
      <c r="AF261" s="256"/>
      <c r="AG261" s="255"/>
      <c r="AH261" s="330"/>
    </row>
    <row r="262" spans="1:34" s="199" customFormat="1" ht="15.75" customHeight="1">
      <c r="A262" s="635"/>
      <c r="B262" s="405"/>
      <c r="C262" s="656"/>
      <c r="D262" s="657"/>
      <c r="E262" s="639"/>
      <c r="F262" s="405"/>
      <c r="G262" s="405"/>
      <c r="H262" s="637"/>
      <c r="I262" s="256"/>
      <c r="J262" s="406"/>
      <c r="K262" s="256"/>
      <c r="L262" s="405"/>
      <c r="M262" s="256"/>
      <c r="N262" s="256"/>
      <c r="O262" s="256"/>
      <c r="P262" s="256"/>
      <c r="Q262" s="256"/>
      <c r="R262" s="256"/>
      <c r="S262" s="256"/>
      <c r="T262" s="256"/>
      <c r="U262" s="639"/>
      <c r="V262" s="256"/>
      <c r="W262" s="623"/>
      <c r="X262" s="256"/>
      <c r="Y262" s="256"/>
      <c r="Z262" s="256"/>
      <c r="AA262" s="623"/>
      <c r="AB262" s="256"/>
      <c r="AC262" s="256"/>
      <c r="AD262" s="256"/>
      <c r="AE262" s="256"/>
      <c r="AF262" s="256"/>
      <c r="AG262" s="255"/>
      <c r="AH262" s="330"/>
    </row>
    <row r="263" spans="1:34" s="199" customFormat="1" ht="15.75" customHeight="1">
      <c r="A263" s="613" t="s">
        <v>873</v>
      </c>
      <c r="B263" s="405"/>
      <c r="C263" s="656"/>
      <c r="D263" s="657"/>
      <c r="E263" s="639"/>
      <c r="F263" s="405"/>
      <c r="G263" s="405"/>
      <c r="H263" s="637"/>
      <c r="I263" s="256"/>
      <c r="J263" s="406"/>
      <c r="K263" s="256"/>
      <c r="L263" s="405"/>
      <c r="M263" s="256"/>
      <c r="N263" s="256"/>
      <c r="O263" s="256"/>
      <c r="P263" s="256"/>
      <c r="Q263" s="256"/>
      <c r="R263" s="256"/>
      <c r="S263" s="256"/>
      <c r="T263" s="256"/>
      <c r="U263" s="639"/>
      <c r="V263" s="256"/>
      <c r="W263" s="623"/>
      <c r="X263" s="256"/>
      <c r="Y263" s="256"/>
      <c r="Z263" s="256"/>
      <c r="AA263" s="623"/>
      <c r="AB263" s="256"/>
      <c r="AC263" s="256"/>
      <c r="AD263" s="256"/>
      <c r="AE263" s="256"/>
      <c r="AF263" s="256"/>
      <c r="AG263" s="255"/>
      <c r="AH263" s="330"/>
    </row>
    <row r="264" spans="1:34" s="199" customFormat="1" ht="15.75" customHeight="1">
      <c r="A264" s="635"/>
      <c r="B264" s="405"/>
      <c r="C264" s="656"/>
      <c r="D264" s="657"/>
      <c r="E264" s="639"/>
      <c r="F264" s="405"/>
      <c r="G264" s="405"/>
      <c r="H264" s="637"/>
      <c r="I264" s="256"/>
      <c r="J264" s="406"/>
      <c r="K264" s="256"/>
      <c r="L264" s="405"/>
      <c r="M264" s="256"/>
      <c r="N264" s="256"/>
      <c r="O264" s="256"/>
      <c r="P264" s="256"/>
      <c r="Q264" s="256"/>
      <c r="R264" s="256"/>
      <c r="S264" s="256"/>
      <c r="T264" s="256"/>
      <c r="U264" s="639"/>
      <c r="V264" s="256"/>
      <c r="W264" s="623"/>
      <c r="X264" s="256"/>
      <c r="Y264" s="256"/>
      <c r="Z264" s="256"/>
      <c r="AA264" s="623"/>
      <c r="AB264" s="256"/>
      <c r="AC264" s="256"/>
      <c r="AD264" s="256"/>
      <c r="AE264" s="256"/>
      <c r="AF264" s="256"/>
      <c r="AG264" s="255"/>
      <c r="AH264" s="330"/>
    </row>
    <row r="265" spans="1:34" s="199" customFormat="1" ht="15.75" customHeight="1">
      <c r="A265" s="613" t="s">
        <v>874</v>
      </c>
      <c r="B265" s="405"/>
      <c r="C265" s="656"/>
      <c r="D265" s="657"/>
      <c r="E265" s="639"/>
      <c r="F265" s="405"/>
      <c r="G265" s="405"/>
      <c r="H265" s="637"/>
      <c r="I265" s="256"/>
      <c r="J265" s="406"/>
      <c r="K265" s="256"/>
      <c r="L265" s="405"/>
      <c r="M265" s="256"/>
      <c r="N265" s="256"/>
      <c r="O265" s="256"/>
      <c r="P265" s="256"/>
      <c r="Q265" s="256"/>
      <c r="R265" s="256"/>
      <c r="S265" s="256"/>
      <c r="T265" s="256"/>
      <c r="U265" s="639"/>
      <c r="V265" s="256"/>
      <c r="W265" s="623"/>
      <c r="X265" s="256"/>
      <c r="Y265" s="256"/>
      <c r="Z265" s="256"/>
      <c r="AA265" s="623"/>
      <c r="AB265" s="256"/>
      <c r="AC265" s="256"/>
      <c r="AD265" s="256"/>
      <c r="AE265" s="256"/>
      <c r="AF265" s="256"/>
      <c r="AG265" s="255"/>
      <c r="AH265" s="330"/>
    </row>
    <row r="266" spans="1:34" s="198" customFormat="1">
      <c r="A266" s="210"/>
      <c r="B266" s="211"/>
      <c r="C266" s="212" t="s">
        <v>1050</v>
      </c>
      <c r="D266" s="526" t="s">
        <v>65</v>
      </c>
      <c r="E266" s="214" t="s">
        <v>752</v>
      </c>
      <c r="F266" s="211">
        <v>38.055823951250801</v>
      </c>
      <c r="G266" s="211">
        <v>23.836651532402598</v>
      </c>
      <c r="H266" s="172" t="s">
        <v>22</v>
      </c>
      <c r="I266" s="219">
        <v>0</v>
      </c>
      <c r="J266" s="217"/>
      <c r="K266" s="219">
        <v>0</v>
      </c>
      <c r="L266" s="211"/>
      <c r="M266" s="219">
        <v>90</v>
      </c>
      <c r="N266" s="220" t="s">
        <v>21</v>
      </c>
      <c r="O266" s="219">
        <v>0</v>
      </c>
      <c r="P266" s="201" t="s">
        <v>21</v>
      </c>
      <c r="Q266" s="219">
        <v>0</v>
      </c>
      <c r="R266" s="211"/>
      <c r="S266" s="219">
        <v>1</v>
      </c>
      <c r="T266" s="219">
        <v>1</v>
      </c>
      <c r="U266" s="211"/>
      <c r="V266" s="220" t="s">
        <v>21</v>
      </c>
      <c r="W266" s="219" t="s">
        <v>21</v>
      </c>
      <c r="X266" s="220" t="s">
        <v>22</v>
      </c>
      <c r="Y266" s="220" t="s">
        <v>22</v>
      </c>
      <c r="Z266" s="776" t="s">
        <v>22</v>
      </c>
      <c r="AA266" s="207" t="s">
        <v>21</v>
      </c>
      <c r="AB266" s="207" t="s">
        <v>21</v>
      </c>
      <c r="AC266" s="776" t="s">
        <v>21</v>
      </c>
      <c r="AD266" s="220" t="s">
        <v>21</v>
      </c>
      <c r="AE266" s="267" t="s">
        <v>21</v>
      </c>
      <c r="AF266" s="738" t="s">
        <v>21</v>
      </c>
      <c r="AG266" s="221"/>
      <c r="AH266" s="333" t="s">
        <v>181</v>
      </c>
    </row>
    <row r="267" spans="1:34" s="199" customFormat="1" ht="15.75" customHeight="1">
      <c r="A267" s="635"/>
      <c r="B267" s="405"/>
      <c r="C267" s="656"/>
      <c r="D267" s="657"/>
      <c r="E267" s="639"/>
      <c r="F267" s="405"/>
      <c r="G267" s="405"/>
      <c r="H267" s="637"/>
      <c r="I267" s="256"/>
      <c r="J267" s="406"/>
      <c r="K267" s="256"/>
      <c r="L267" s="405"/>
      <c r="M267" s="256"/>
      <c r="N267" s="256"/>
      <c r="O267" s="256"/>
      <c r="P267" s="256"/>
      <c r="Q267" s="256"/>
      <c r="R267" s="256"/>
      <c r="S267" s="256"/>
      <c r="T267" s="256"/>
      <c r="U267" s="639"/>
      <c r="V267" s="256"/>
      <c r="W267" s="623"/>
      <c r="X267" s="256"/>
      <c r="Y267" s="256"/>
      <c r="Z267" s="256"/>
      <c r="AA267" s="623"/>
      <c r="AB267" s="256"/>
      <c r="AC267" s="256"/>
      <c r="AD267" s="256"/>
      <c r="AE267" s="256"/>
      <c r="AF267" s="256"/>
      <c r="AG267" s="255"/>
      <c r="AH267" s="330"/>
    </row>
    <row r="268" spans="1:34" s="199" customFormat="1" ht="15.75" customHeight="1">
      <c r="A268" s="613" t="s">
        <v>875</v>
      </c>
      <c r="B268" s="405"/>
      <c r="C268" s="656"/>
      <c r="D268" s="657"/>
      <c r="E268" s="639"/>
      <c r="F268" s="405"/>
      <c r="G268" s="405"/>
      <c r="H268" s="637"/>
      <c r="I268" s="256"/>
      <c r="J268" s="406"/>
      <c r="K268" s="256"/>
      <c r="L268" s="405"/>
      <c r="M268" s="256"/>
      <c r="N268" s="256"/>
      <c r="O268" s="256"/>
      <c r="P268" s="256"/>
      <c r="Q268" s="256"/>
      <c r="R268" s="256"/>
      <c r="S268" s="256"/>
      <c r="T268" s="256"/>
      <c r="U268" s="639"/>
      <c r="V268" s="256"/>
      <c r="W268" s="623"/>
      <c r="X268" s="256"/>
      <c r="Y268" s="256"/>
      <c r="Z268" s="256"/>
      <c r="AA268" s="623"/>
      <c r="AB268" s="256"/>
      <c r="AC268" s="256"/>
      <c r="AD268" s="256"/>
      <c r="AE268" s="256"/>
      <c r="AF268" s="256"/>
      <c r="AG268" s="255"/>
      <c r="AH268" s="330"/>
    </row>
    <row r="269" spans="1:34" s="199" customFormat="1" ht="15.75" customHeight="1">
      <c r="A269" s="635"/>
      <c r="B269" s="405"/>
      <c r="C269" s="656"/>
      <c r="D269" s="657"/>
      <c r="E269" s="639"/>
      <c r="F269" s="405"/>
      <c r="G269" s="405"/>
      <c r="H269" s="637"/>
      <c r="I269" s="256"/>
      <c r="J269" s="406"/>
      <c r="K269" s="256"/>
      <c r="L269" s="405"/>
      <c r="M269" s="256"/>
      <c r="N269" s="256"/>
      <c r="O269" s="256"/>
      <c r="P269" s="256"/>
      <c r="Q269" s="256"/>
      <c r="R269" s="256"/>
      <c r="S269" s="256"/>
      <c r="T269" s="256"/>
      <c r="U269" s="639"/>
      <c r="V269" s="256"/>
      <c r="W269" s="623"/>
      <c r="X269" s="256"/>
      <c r="Y269" s="256"/>
      <c r="Z269" s="256"/>
      <c r="AA269" s="623"/>
      <c r="AB269" s="256"/>
      <c r="AC269" s="256"/>
      <c r="AD269" s="256"/>
      <c r="AE269" s="256"/>
      <c r="AF269" s="256"/>
      <c r="AG269" s="255"/>
      <c r="AH269" s="330"/>
    </row>
    <row r="270" spans="1:34" s="199" customFormat="1" ht="15.75" customHeight="1">
      <c r="A270" s="613" t="s">
        <v>876</v>
      </c>
      <c r="B270" s="405"/>
      <c r="C270" s="656"/>
      <c r="D270" s="657"/>
      <c r="E270" s="639"/>
      <c r="F270" s="405"/>
      <c r="G270" s="405"/>
      <c r="H270" s="637"/>
      <c r="I270" s="256"/>
      <c r="J270" s="406"/>
      <c r="K270" s="256"/>
      <c r="L270" s="405"/>
      <c r="M270" s="256"/>
      <c r="N270" s="256"/>
      <c r="O270" s="256"/>
      <c r="P270" s="256"/>
      <c r="Q270" s="256"/>
      <c r="R270" s="256"/>
      <c r="S270" s="256"/>
      <c r="T270" s="256"/>
      <c r="U270" s="639"/>
      <c r="V270" s="256"/>
      <c r="W270" s="623"/>
      <c r="X270" s="256"/>
      <c r="Y270" s="256"/>
      <c r="Z270" s="256"/>
      <c r="AA270" s="623"/>
      <c r="AB270" s="256"/>
      <c r="AC270" s="256"/>
      <c r="AD270" s="256"/>
      <c r="AE270" s="256"/>
      <c r="AF270" s="256"/>
      <c r="AG270" s="255"/>
      <c r="AH270" s="330"/>
    </row>
    <row r="271" spans="1:34" s="199" customFormat="1" ht="15.75" customHeight="1">
      <c r="A271" s="635"/>
      <c r="B271" s="405"/>
      <c r="C271" s="656"/>
      <c r="D271" s="657"/>
      <c r="E271" s="639"/>
      <c r="F271" s="405"/>
      <c r="G271" s="405"/>
      <c r="H271" s="637"/>
      <c r="I271" s="256"/>
      <c r="J271" s="406"/>
      <c r="K271" s="256"/>
      <c r="L271" s="405"/>
      <c r="M271" s="256"/>
      <c r="N271" s="256"/>
      <c r="O271" s="256"/>
      <c r="P271" s="256"/>
      <c r="Q271" s="256"/>
      <c r="R271" s="256"/>
      <c r="S271" s="256"/>
      <c r="T271" s="256"/>
      <c r="U271" s="639"/>
      <c r="V271" s="256"/>
      <c r="W271" s="623"/>
      <c r="X271" s="256"/>
      <c r="Y271" s="256"/>
      <c r="Z271" s="256"/>
      <c r="AA271" s="623"/>
      <c r="AB271" s="256"/>
      <c r="AC271" s="256"/>
      <c r="AD271" s="256"/>
      <c r="AE271" s="256"/>
      <c r="AF271" s="256"/>
      <c r="AG271" s="255"/>
      <c r="AH271" s="330"/>
    </row>
    <row r="272" spans="1:34" s="199" customFormat="1" ht="15.75" customHeight="1">
      <c r="A272" s="613" t="s">
        <v>877</v>
      </c>
      <c r="B272" s="405"/>
      <c r="C272" s="656"/>
      <c r="D272" s="657"/>
      <c r="E272" s="639"/>
      <c r="F272" s="405"/>
      <c r="G272" s="405"/>
      <c r="H272" s="637"/>
      <c r="I272" s="256"/>
      <c r="J272" s="406"/>
      <c r="K272" s="256"/>
      <c r="L272" s="405"/>
      <c r="M272" s="256"/>
      <c r="N272" s="256"/>
      <c r="O272" s="256"/>
      <c r="P272" s="256"/>
      <c r="Q272" s="256"/>
      <c r="R272" s="256"/>
      <c r="S272" s="256"/>
      <c r="T272" s="256"/>
      <c r="U272" s="639"/>
      <c r="V272" s="256"/>
      <c r="W272" s="623"/>
      <c r="X272" s="256"/>
      <c r="Y272" s="256"/>
      <c r="Z272" s="256"/>
      <c r="AA272" s="623"/>
      <c r="AB272" s="256"/>
      <c r="AC272" s="256"/>
      <c r="AD272" s="256"/>
      <c r="AE272" s="256"/>
      <c r="AF272" s="256"/>
      <c r="AG272" s="255"/>
      <c r="AH272" s="330"/>
    </row>
    <row r="273" spans="1:38" s="252" customFormat="1">
      <c r="A273" s="210"/>
      <c r="B273" s="211"/>
      <c r="C273" s="238" t="s">
        <v>1051</v>
      </c>
      <c r="D273" s="222" t="s">
        <v>284</v>
      </c>
      <c r="E273" s="527" t="s">
        <v>752</v>
      </c>
      <c r="F273" s="215">
        <v>38.05668</v>
      </c>
      <c r="G273" s="215">
        <v>23.835349999999998</v>
      </c>
      <c r="H273" s="172" t="s">
        <v>22</v>
      </c>
      <c r="I273" s="219"/>
      <c r="J273" s="237"/>
      <c r="K273" s="219"/>
      <c r="L273" s="211"/>
      <c r="M273" s="219">
        <v>100</v>
      </c>
      <c r="N273" s="220" t="s">
        <v>21</v>
      </c>
      <c r="O273" s="219">
        <v>0</v>
      </c>
      <c r="P273" s="201" t="s">
        <v>21</v>
      </c>
      <c r="Q273" s="219">
        <v>0</v>
      </c>
      <c r="R273" s="219"/>
      <c r="S273" s="219">
        <v>0</v>
      </c>
      <c r="T273" s="219">
        <v>0</v>
      </c>
      <c r="U273" s="211"/>
      <c r="V273" s="220" t="s">
        <v>21</v>
      </c>
      <c r="W273" s="220" t="s">
        <v>21</v>
      </c>
      <c r="X273" s="220" t="s">
        <v>22</v>
      </c>
      <c r="Y273" s="219" t="s">
        <v>21</v>
      </c>
      <c r="Z273" s="776" t="s">
        <v>22</v>
      </c>
      <c r="AA273" s="207" t="s">
        <v>21</v>
      </c>
      <c r="AB273" s="207" t="s">
        <v>21</v>
      </c>
      <c r="AC273" s="776" t="s">
        <v>21</v>
      </c>
      <c r="AD273" s="220" t="s">
        <v>21</v>
      </c>
      <c r="AE273" s="268" t="s">
        <v>21</v>
      </c>
      <c r="AF273" s="738" t="s">
        <v>21</v>
      </c>
      <c r="AG273" s="221"/>
      <c r="AH273" s="528" t="s">
        <v>285</v>
      </c>
      <c r="AI273" s="483"/>
      <c r="AJ273" s="495" t="s">
        <v>286</v>
      </c>
      <c r="AK273" s="529" t="s">
        <v>182</v>
      </c>
    </row>
    <row r="274" spans="1:38" s="199" customFormat="1" ht="15.75" customHeight="1">
      <c r="A274" s="635"/>
      <c r="B274" s="405"/>
      <c r="C274" s="656"/>
      <c r="D274" s="657"/>
      <c r="E274" s="639"/>
      <c r="F274" s="405"/>
      <c r="G274" s="405"/>
      <c r="H274" s="637"/>
      <c r="I274" s="256"/>
      <c r="J274" s="406"/>
      <c r="K274" s="256"/>
      <c r="L274" s="405"/>
      <c r="M274" s="256"/>
      <c r="N274" s="256"/>
      <c r="O274" s="256"/>
      <c r="P274" s="256"/>
      <c r="Q274" s="256"/>
      <c r="R274" s="256"/>
      <c r="S274" s="256"/>
      <c r="T274" s="256"/>
      <c r="U274" s="639"/>
      <c r="V274" s="256"/>
      <c r="W274" s="623"/>
      <c r="X274" s="256"/>
      <c r="Y274" s="256"/>
      <c r="Z274" s="256"/>
      <c r="AA274" s="623"/>
      <c r="AB274" s="256"/>
      <c r="AC274" s="256"/>
      <c r="AD274" s="256"/>
      <c r="AE274" s="256"/>
      <c r="AF274" s="256"/>
      <c r="AG274" s="255"/>
      <c r="AH274" s="330"/>
    </row>
    <row r="275" spans="1:38" s="199" customFormat="1" ht="15.75" customHeight="1">
      <c r="A275" s="613" t="s">
        <v>878</v>
      </c>
      <c r="B275" s="405"/>
      <c r="C275" s="656"/>
      <c r="D275" s="657"/>
      <c r="E275" s="639"/>
      <c r="F275" s="405"/>
      <c r="G275" s="405"/>
      <c r="H275" s="637"/>
      <c r="I275" s="256"/>
      <c r="J275" s="406"/>
      <c r="K275" s="256"/>
      <c r="L275" s="405"/>
      <c r="M275" s="256"/>
      <c r="N275" s="256"/>
      <c r="O275" s="256"/>
      <c r="P275" s="256"/>
      <c r="Q275" s="256"/>
      <c r="R275" s="256"/>
      <c r="S275" s="256"/>
      <c r="T275" s="256"/>
      <c r="U275" s="639"/>
      <c r="V275" s="256"/>
      <c r="W275" s="623"/>
      <c r="X275" s="256"/>
      <c r="Y275" s="256"/>
      <c r="Z275" s="256"/>
      <c r="AA275" s="623"/>
      <c r="AB275" s="256"/>
      <c r="AC275" s="256"/>
      <c r="AD275" s="256"/>
      <c r="AE275" s="256"/>
      <c r="AF275" s="256"/>
      <c r="AG275" s="255"/>
      <c r="AH275" s="330"/>
    </row>
    <row r="276" spans="1:38">
      <c r="A276" s="198"/>
      <c r="B276" s="198"/>
      <c r="C276" s="236" t="s">
        <v>1053</v>
      </c>
      <c r="D276" s="282" t="s">
        <v>163</v>
      </c>
      <c r="E276" s="280"/>
      <c r="F276" s="198">
        <v>38.056474801303601</v>
      </c>
      <c r="G276" s="198">
        <v>23.8364220858465</v>
      </c>
      <c r="H276" s="172" t="s">
        <v>22</v>
      </c>
      <c r="I276" s="207">
        <v>1</v>
      </c>
      <c r="J276" s="240"/>
      <c r="K276" s="207">
        <v>0</v>
      </c>
      <c r="L276" s="198"/>
      <c r="M276" s="236">
        <v>370</v>
      </c>
      <c r="N276" s="219" t="s">
        <v>29</v>
      </c>
      <c r="O276" s="219">
        <v>0</v>
      </c>
      <c r="P276" s="201" t="s">
        <v>21</v>
      </c>
      <c r="Q276" s="219">
        <v>0</v>
      </c>
      <c r="R276" s="219"/>
      <c r="S276" s="219">
        <v>0</v>
      </c>
      <c r="T276" s="219">
        <v>0</v>
      </c>
      <c r="U276" s="198"/>
      <c r="V276" s="208" t="s">
        <v>21</v>
      </c>
      <c r="W276" s="208" t="s">
        <v>21</v>
      </c>
      <c r="X276" s="219" t="s">
        <v>21</v>
      </c>
      <c r="Y276" s="219" t="s">
        <v>21</v>
      </c>
      <c r="Z276" s="772" t="s">
        <v>21</v>
      </c>
      <c r="AA276" s="207" t="s">
        <v>21</v>
      </c>
      <c r="AB276" s="207" t="s">
        <v>21</v>
      </c>
      <c r="AC276" s="776" t="s">
        <v>21</v>
      </c>
      <c r="AD276" s="207" t="s">
        <v>21</v>
      </c>
      <c r="AE276" s="207" t="s">
        <v>21</v>
      </c>
      <c r="AF276" s="738" t="s">
        <v>21</v>
      </c>
      <c r="AG276" s="198"/>
      <c r="AH276" s="556" t="s">
        <v>292</v>
      </c>
      <c r="AI276" s="198" t="s">
        <v>182</v>
      </c>
      <c r="AJ276" s="436"/>
      <c r="AK276" s="436"/>
      <c r="AL276" s="251"/>
    </row>
    <row r="277" spans="1:38" ht="15.75" customHeight="1">
      <c r="A277" s="227"/>
      <c r="B277" s="221"/>
      <c r="C277" s="228" t="s">
        <v>1052</v>
      </c>
      <c r="D277" s="504" t="s">
        <v>160</v>
      </c>
      <c r="E277" s="265" t="s">
        <v>752</v>
      </c>
      <c r="F277" s="221">
        <v>38.057386445301297</v>
      </c>
      <c r="G277" s="221">
        <v>23.836211599199999</v>
      </c>
      <c r="H277" s="172" t="s">
        <v>22</v>
      </c>
      <c r="I277" s="207">
        <v>0</v>
      </c>
      <c r="J277" s="240"/>
      <c r="K277" s="207">
        <v>0</v>
      </c>
      <c r="L277" s="221"/>
      <c r="M277" s="236">
        <v>100</v>
      </c>
      <c r="N277" s="219" t="s">
        <v>29</v>
      </c>
      <c r="O277" s="219">
        <v>0</v>
      </c>
      <c r="P277" s="201" t="s">
        <v>21</v>
      </c>
      <c r="Q277" s="219">
        <v>0</v>
      </c>
      <c r="R277" s="219"/>
      <c r="S277" s="219">
        <v>1</v>
      </c>
      <c r="T277" s="219">
        <v>3</v>
      </c>
      <c r="U277" s="221"/>
      <c r="V277" s="208" t="s">
        <v>21</v>
      </c>
      <c r="W277" s="208" t="s">
        <v>21</v>
      </c>
      <c r="X277" s="219" t="s">
        <v>22</v>
      </c>
      <c r="Y277" s="219" t="s">
        <v>22</v>
      </c>
      <c r="Z277" s="776" t="s">
        <v>22</v>
      </c>
      <c r="AA277" s="207" t="s">
        <v>21</v>
      </c>
      <c r="AB277" s="207" t="s">
        <v>21</v>
      </c>
      <c r="AC277" s="776" t="s">
        <v>21</v>
      </c>
      <c r="AD277" s="207" t="s">
        <v>21</v>
      </c>
      <c r="AE277" s="207" t="s">
        <v>21</v>
      </c>
      <c r="AF277" s="738" t="s">
        <v>21</v>
      </c>
      <c r="AG277" s="221"/>
      <c r="AH277" s="333" t="s">
        <v>181</v>
      </c>
      <c r="AI277" s="199"/>
      <c r="AJ277" s="436"/>
      <c r="AK277" s="436"/>
      <c r="AL277" s="251"/>
    </row>
    <row r="278" spans="1:38">
      <c r="A278" s="198"/>
      <c r="B278" s="198"/>
      <c r="C278" s="236" t="s">
        <v>1054</v>
      </c>
      <c r="D278" s="504" t="s">
        <v>161</v>
      </c>
      <c r="E278" s="280"/>
      <c r="F278" s="198">
        <v>38.057376397953902</v>
      </c>
      <c r="G278" s="198">
        <v>23.836258465729699</v>
      </c>
      <c r="H278" s="172" t="s">
        <v>22</v>
      </c>
      <c r="I278" s="207">
        <v>1</v>
      </c>
      <c r="J278" s="240"/>
      <c r="K278" s="207">
        <v>0</v>
      </c>
      <c r="L278" s="198"/>
      <c r="M278" s="201">
        <v>370</v>
      </c>
      <c r="N278" s="219" t="s">
        <v>29</v>
      </c>
      <c r="O278" s="219">
        <v>0</v>
      </c>
      <c r="P278" s="201" t="s">
        <v>21</v>
      </c>
      <c r="Q278" s="219">
        <v>0</v>
      </c>
      <c r="R278" s="219"/>
      <c r="S278" s="219">
        <v>0</v>
      </c>
      <c r="T278" s="219">
        <v>0</v>
      </c>
      <c r="U278" s="198"/>
      <c r="V278" s="201" t="s">
        <v>21</v>
      </c>
      <c r="W278" s="208" t="s">
        <v>21</v>
      </c>
      <c r="X278" s="219" t="s">
        <v>21</v>
      </c>
      <c r="Y278" s="219" t="s">
        <v>21</v>
      </c>
      <c r="Z278" s="772" t="s">
        <v>21</v>
      </c>
      <c r="AA278" s="207" t="s">
        <v>21</v>
      </c>
      <c r="AB278" s="207" t="s">
        <v>21</v>
      </c>
      <c r="AC278" s="776" t="s">
        <v>21</v>
      </c>
      <c r="AD278" s="201" t="s">
        <v>21</v>
      </c>
      <c r="AE278" s="201" t="s">
        <v>21</v>
      </c>
      <c r="AF278" s="738" t="s">
        <v>21</v>
      </c>
      <c r="AG278" s="198"/>
      <c r="AH278" s="556" t="s">
        <v>292</v>
      </c>
      <c r="AI278" s="198" t="s">
        <v>182</v>
      </c>
      <c r="AJ278" s="436"/>
      <c r="AK278" s="436"/>
      <c r="AL278" s="251"/>
    </row>
    <row r="279" spans="1:38">
      <c r="A279" s="198"/>
      <c r="B279" s="198"/>
      <c r="C279" s="236" t="s">
        <v>1055</v>
      </c>
      <c r="D279" s="504" t="s">
        <v>160</v>
      </c>
      <c r="E279" s="214" t="s">
        <v>753</v>
      </c>
      <c r="F279" s="198">
        <v>38.057498757349897</v>
      </c>
      <c r="G279" s="198">
        <v>23.8362632567835</v>
      </c>
      <c r="H279" s="172" t="s">
        <v>22</v>
      </c>
      <c r="I279" s="207">
        <v>0</v>
      </c>
      <c r="J279" s="198"/>
      <c r="K279" s="207">
        <v>0</v>
      </c>
      <c r="L279" s="198"/>
      <c r="M279" s="246">
        <v>95</v>
      </c>
      <c r="N279" s="219" t="s">
        <v>29</v>
      </c>
      <c r="O279" s="219">
        <v>0</v>
      </c>
      <c r="P279" s="201" t="s">
        <v>21</v>
      </c>
      <c r="Q279" s="219">
        <v>0</v>
      </c>
      <c r="R279" s="219"/>
      <c r="S279" s="219">
        <v>0</v>
      </c>
      <c r="T279" s="219">
        <v>0</v>
      </c>
      <c r="U279" s="198"/>
      <c r="V279" s="220" t="s">
        <v>29</v>
      </c>
      <c r="W279" s="220" t="s">
        <v>29</v>
      </c>
      <c r="X279" s="219" t="s">
        <v>21</v>
      </c>
      <c r="Y279" s="219" t="s">
        <v>21</v>
      </c>
      <c r="Z279" s="772" t="s">
        <v>21</v>
      </c>
      <c r="AA279" s="207" t="s">
        <v>21</v>
      </c>
      <c r="AB279" s="207" t="s">
        <v>21</v>
      </c>
      <c r="AC279" s="776" t="s">
        <v>21</v>
      </c>
      <c r="AD279" s="220" t="s">
        <v>29</v>
      </c>
      <c r="AE279" s="268" t="s">
        <v>29</v>
      </c>
      <c r="AF279" s="738" t="s">
        <v>21</v>
      </c>
      <c r="AG279" s="198"/>
      <c r="AH279" s="333" t="s">
        <v>181</v>
      </c>
      <c r="AI279" s="199"/>
      <c r="AJ279" s="436"/>
      <c r="AK279" s="436"/>
      <c r="AL279" s="251"/>
    </row>
    <row r="280" spans="1:38">
      <c r="A280" s="199"/>
      <c r="B280" s="199"/>
      <c r="C280" s="248"/>
      <c r="D280" s="658"/>
      <c r="E280" s="639"/>
      <c r="F280" s="199"/>
      <c r="G280" s="199"/>
      <c r="H280" s="659"/>
      <c r="I280" s="638"/>
      <c r="J280" s="199"/>
      <c r="K280" s="638"/>
      <c r="L280" s="199"/>
      <c r="M280" s="248"/>
      <c r="N280" s="256"/>
      <c r="O280" s="256"/>
      <c r="P280" s="256"/>
      <c r="Q280" s="256"/>
      <c r="R280" s="256"/>
      <c r="S280" s="256"/>
      <c r="T280" s="256"/>
      <c r="U280" s="199"/>
      <c r="V280" s="623"/>
      <c r="W280" s="623"/>
      <c r="X280" s="623"/>
      <c r="Y280" s="623"/>
      <c r="Z280" s="623"/>
      <c r="AA280" s="623"/>
      <c r="AB280" s="623"/>
      <c r="AC280" s="623"/>
      <c r="AD280" s="623"/>
      <c r="AE280" s="623"/>
      <c r="AF280" s="623"/>
      <c r="AG280" s="199"/>
      <c r="AH280" s="330"/>
      <c r="AI280" s="199"/>
      <c r="AJ280" s="436"/>
      <c r="AK280" s="436"/>
      <c r="AL280" s="251"/>
    </row>
    <row r="281" spans="1:38">
      <c r="A281" s="199" t="s">
        <v>880</v>
      </c>
      <c r="B281" s="199"/>
      <c r="C281" s="248"/>
      <c r="D281" s="658"/>
      <c r="E281" s="639"/>
      <c r="F281" s="199"/>
      <c r="G281" s="199"/>
      <c r="H281" s="659"/>
      <c r="I281" s="638"/>
      <c r="J281" s="199"/>
      <c r="K281" s="638"/>
      <c r="L281" s="199"/>
      <c r="M281" s="248"/>
      <c r="N281" s="256"/>
      <c r="O281" s="256"/>
      <c r="P281" s="256"/>
      <c r="Q281" s="256"/>
      <c r="R281" s="256"/>
      <c r="S281" s="256"/>
      <c r="T281" s="256"/>
      <c r="U281" s="199"/>
      <c r="V281" s="623"/>
      <c r="W281" s="623"/>
      <c r="X281" s="623"/>
      <c r="Y281" s="623"/>
      <c r="Z281" s="623"/>
      <c r="AA281" s="623"/>
      <c r="AB281" s="623"/>
      <c r="AC281" s="623"/>
      <c r="AD281" s="623"/>
      <c r="AE281" s="623"/>
      <c r="AF281" s="623"/>
      <c r="AG281" s="199"/>
      <c r="AH281" s="330"/>
      <c r="AI281" s="199"/>
      <c r="AJ281" s="436"/>
      <c r="AK281" s="436"/>
      <c r="AL281" s="251"/>
    </row>
    <row r="282" spans="1:38">
      <c r="A282" s="210"/>
      <c r="B282" s="198"/>
      <c r="C282" s="212" t="s">
        <v>1056</v>
      </c>
      <c r="D282" s="504" t="s">
        <v>140</v>
      </c>
      <c r="E282" s="214" t="s">
        <v>752</v>
      </c>
      <c r="F282" s="198">
        <v>38.058317184265299</v>
      </c>
      <c r="G282" s="198">
        <v>23.835915433844001</v>
      </c>
      <c r="H282" s="172" t="s">
        <v>22</v>
      </c>
      <c r="I282" s="207">
        <v>0</v>
      </c>
      <c r="J282" s="198"/>
      <c r="K282" s="207"/>
      <c r="L282" s="198"/>
      <c r="M282" s="219">
        <v>60</v>
      </c>
      <c r="N282" s="219" t="s">
        <v>21</v>
      </c>
      <c r="O282" s="219">
        <v>0</v>
      </c>
      <c r="P282" s="201" t="s">
        <v>21</v>
      </c>
      <c r="Q282" s="219">
        <v>0</v>
      </c>
      <c r="R282" s="219"/>
      <c r="S282" s="219">
        <v>0</v>
      </c>
      <c r="T282" s="219">
        <v>0</v>
      </c>
      <c r="U282" s="211"/>
      <c r="V282" s="219" t="s">
        <v>21</v>
      </c>
      <c r="W282" s="220" t="s">
        <v>21</v>
      </c>
      <c r="X282" s="219" t="s">
        <v>22</v>
      </c>
      <c r="Y282" s="219" t="s">
        <v>22</v>
      </c>
      <c r="Z282" s="776" t="s">
        <v>22</v>
      </c>
      <c r="AA282" s="207" t="s">
        <v>21</v>
      </c>
      <c r="AB282" s="207" t="s">
        <v>21</v>
      </c>
      <c r="AC282" s="776" t="s">
        <v>21</v>
      </c>
      <c r="AD282" s="219" t="s">
        <v>21</v>
      </c>
      <c r="AE282" s="267" t="s">
        <v>21</v>
      </c>
      <c r="AF282" s="738" t="s">
        <v>21</v>
      </c>
      <c r="AG282" s="198"/>
      <c r="AH282" s="333" t="s">
        <v>181</v>
      </c>
      <c r="AI282" s="199"/>
      <c r="AJ282" s="436"/>
      <c r="AK282" s="436"/>
      <c r="AL282" s="251"/>
    </row>
    <row r="283" spans="1:38">
      <c r="A283" s="210"/>
      <c r="B283" s="198"/>
      <c r="C283" s="212" t="s">
        <v>1057</v>
      </c>
      <c r="D283" s="504" t="s">
        <v>152</v>
      </c>
      <c r="E283" s="214" t="s">
        <v>752</v>
      </c>
      <c r="F283" s="198">
        <v>38.058507822988801</v>
      </c>
      <c r="G283" s="198">
        <v>23.835789343318499</v>
      </c>
      <c r="H283" s="172" t="s">
        <v>22</v>
      </c>
      <c r="I283" s="207">
        <v>0</v>
      </c>
      <c r="J283" s="252"/>
      <c r="K283" s="207">
        <v>0</v>
      </c>
      <c r="L283" s="252"/>
      <c r="M283" s="236">
        <v>150</v>
      </c>
      <c r="N283" s="219" t="s">
        <v>29</v>
      </c>
      <c r="O283" s="219">
        <v>0</v>
      </c>
      <c r="P283" s="201" t="s">
        <v>21</v>
      </c>
      <c r="Q283" s="219">
        <v>0</v>
      </c>
      <c r="R283" s="219"/>
      <c r="S283" s="219">
        <v>0</v>
      </c>
      <c r="T283" s="219">
        <v>0</v>
      </c>
      <c r="U283" s="252"/>
      <c r="V283" s="236" t="s">
        <v>21</v>
      </c>
      <c r="W283" s="220" t="s">
        <v>29</v>
      </c>
      <c r="X283" s="219" t="s">
        <v>22</v>
      </c>
      <c r="Y283" s="219" t="s">
        <v>21</v>
      </c>
      <c r="Z283" s="776" t="s">
        <v>22</v>
      </c>
      <c r="AA283" s="207" t="s">
        <v>21</v>
      </c>
      <c r="AB283" s="207" t="s">
        <v>21</v>
      </c>
      <c r="AC283" s="776" t="s">
        <v>21</v>
      </c>
      <c r="AD283" s="219" t="s">
        <v>29</v>
      </c>
      <c r="AE283" s="267" t="s">
        <v>29</v>
      </c>
      <c r="AF283" s="738" t="s">
        <v>21</v>
      </c>
      <c r="AG283" s="198"/>
      <c r="AH283" s="333" t="s">
        <v>181</v>
      </c>
      <c r="AI283" s="199"/>
      <c r="AJ283" s="436"/>
      <c r="AK283" s="436"/>
      <c r="AL283" s="251"/>
    </row>
    <row r="284" spans="1:38">
      <c r="A284" s="198"/>
      <c r="B284" s="198"/>
      <c r="C284" s="236" t="s">
        <v>1058</v>
      </c>
      <c r="D284" s="504" t="s">
        <v>159</v>
      </c>
      <c r="E284" s="265" t="s">
        <v>753</v>
      </c>
      <c r="F284" s="198">
        <v>38.058118184699602</v>
      </c>
      <c r="G284" s="198">
        <v>23.835958601318101</v>
      </c>
      <c r="H284" s="172" t="s">
        <v>22</v>
      </c>
      <c r="I284" s="207">
        <v>0</v>
      </c>
      <c r="J284" s="240"/>
      <c r="K284" s="207">
        <v>0</v>
      </c>
      <c r="L284" s="198"/>
      <c r="M284" s="236">
        <v>100</v>
      </c>
      <c r="N284" s="219" t="s">
        <v>29</v>
      </c>
      <c r="O284" s="219">
        <v>0</v>
      </c>
      <c r="P284" s="201" t="s">
        <v>21</v>
      </c>
      <c r="Q284" s="219">
        <v>0</v>
      </c>
      <c r="R284" s="219"/>
      <c r="S284" s="219">
        <v>0</v>
      </c>
      <c r="T284" s="219">
        <v>0</v>
      </c>
      <c r="U284" s="198"/>
      <c r="V284" s="208" t="s">
        <v>21</v>
      </c>
      <c r="W284" s="208" t="s">
        <v>21</v>
      </c>
      <c r="X284" s="219" t="s">
        <v>22</v>
      </c>
      <c r="Y284" s="219" t="s">
        <v>22</v>
      </c>
      <c r="Z284" s="776" t="s">
        <v>22</v>
      </c>
      <c r="AA284" s="207" t="s">
        <v>21</v>
      </c>
      <c r="AB284" s="207" t="s">
        <v>21</v>
      </c>
      <c r="AC284" s="776" t="s">
        <v>21</v>
      </c>
      <c r="AD284" s="207" t="s">
        <v>21</v>
      </c>
      <c r="AE284" s="207" t="s">
        <v>21</v>
      </c>
      <c r="AF284" s="738" t="s">
        <v>21</v>
      </c>
      <c r="AG284" s="198"/>
      <c r="AH284" s="333" t="s">
        <v>181</v>
      </c>
      <c r="AI284" s="199"/>
      <c r="AJ284" s="436"/>
      <c r="AK284" s="436"/>
      <c r="AL284" s="251"/>
    </row>
    <row r="285" spans="1:38">
      <c r="A285" s="198"/>
      <c r="B285" s="198"/>
      <c r="C285" s="236" t="s">
        <v>1059</v>
      </c>
      <c r="D285" s="504" t="s">
        <v>146</v>
      </c>
      <c r="E285" s="265" t="s">
        <v>753</v>
      </c>
      <c r="F285" s="198">
        <v>38.058170977407798</v>
      </c>
      <c r="G285" s="198">
        <v>23.835934928410602</v>
      </c>
      <c r="H285" s="172" t="s">
        <v>22</v>
      </c>
      <c r="I285" s="207">
        <v>0</v>
      </c>
      <c r="J285" s="240"/>
      <c r="K285" s="207">
        <v>0</v>
      </c>
      <c r="L285" s="198"/>
      <c r="M285" s="236">
        <v>100</v>
      </c>
      <c r="N285" s="219" t="s">
        <v>29</v>
      </c>
      <c r="O285" s="219">
        <v>0</v>
      </c>
      <c r="P285" s="201" t="s">
        <v>21</v>
      </c>
      <c r="Q285" s="219">
        <v>0</v>
      </c>
      <c r="R285" s="219"/>
      <c r="S285" s="219">
        <v>0</v>
      </c>
      <c r="T285" s="219">
        <v>0</v>
      </c>
      <c r="U285" s="198"/>
      <c r="V285" s="208" t="s">
        <v>21</v>
      </c>
      <c r="W285" s="208" t="s">
        <v>21</v>
      </c>
      <c r="X285" s="219" t="s">
        <v>22</v>
      </c>
      <c r="Y285" s="219" t="s">
        <v>22</v>
      </c>
      <c r="Z285" s="776" t="s">
        <v>22</v>
      </c>
      <c r="AA285" s="207" t="s">
        <v>21</v>
      </c>
      <c r="AB285" s="207" t="s">
        <v>21</v>
      </c>
      <c r="AC285" s="776" t="s">
        <v>21</v>
      </c>
      <c r="AD285" s="207" t="s">
        <v>21</v>
      </c>
      <c r="AE285" s="207" t="s">
        <v>21</v>
      </c>
      <c r="AF285" s="738" t="s">
        <v>21</v>
      </c>
      <c r="AG285" s="198"/>
      <c r="AH285" s="333" t="s">
        <v>181</v>
      </c>
      <c r="AI285" s="199"/>
      <c r="AJ285" s="436"/>
      <c r="AK285" s="436"/>
      <c r="AL285" s="251"/>
    </row>
    <row r="286" spans="1:38">
      <c r="A286" s="199"/>
      <c r="B286" s="199"/>
      <c r="C286" s="248"/>
      <c r="D286" s="658"/>
      <c r="E286" s="639"/>
      <c r="F286" s="199"/>
      <c r="G286" s="199"/>
      <c r="H286" s="659"/>
      <c r="I286" s="638"/>
      <c r="J286" s="199"/>
      <c r="K286" s="638"/>
      <c r="L286" s="199"/>
      <c r="M286" s="248"/>
      <c r="N286" s="256"/>
      <c r="O286" s="256"/>
      <c r="P286" s="256"/>
      <c r="Q286" s="256"/>
      <c r="R286" s="256"/>
      <c r="S286" s="256"/>
      <c r="T286" s="256"/>
      <c r="U286" s="199"/>
      <c r="V286" s="623"/>
      <c r="W286" s="623"/>
      <c r="X286" s="623"/>
      <c r="Y286" s="623"/>
      <c r="Z286" s="623"/>
      <c r="AA286" s="623"/>
      <c r="AB286" s="623"/>
      <c r="AC286" s="623"/>
      <c r="AD286" s="623"/>
      <c r="AE286" s="623"/>
      <c r="AF286" s="623"/>
      <c r="AG286" s="199"/>
      <c r="AH286" s="330"/>
      <c r="AI286" s="199"/>
      <c r="AJ286" s="436"/>
      <c r="AK286" s="436"/>
      <c r="AL286" s="251"/>
    </row>
    <row r="287" spans="1:38">
      <c r="A287" s="199" t="s">
        <v>881</v>
      </c>
      <c r="B287" s="199"/>
      <c r="C287" s="248"/>
      <c r="D287" s="658"/>
      <c r="E287" s="639"/>
      <c r="F287" s="199"/>
      <c r="G287" s="199"/>
      <c r="H287" s="659"/>
      <c r="I287" s="638"/>
      <c r="J287" s="199"/>
      <c r="K287" s="638"/>
      <c r="L287" s="199"/>
      <c r="M287" s="248"/>
      <c r="N287" s="256"/>
      <c r="O287" s="256"/>
      <c r="P287" s="256"/>
      <c r="Q287" s="256"/>
      <c r="R287" s="256"/>
      <c r="S287" s="256"/>
      <c r="T287" s="256"/>
      <c r="U287" s="199"/>
      <c r="V287" s="623"/>
      <c r="W287" s="623"/>
      <c r="X287" s="623"/>
      <c r="Y287" s="623"/>
      <c r="Z287" s="623"/>
      <c r="AA287" s="623"/>
      <c r="AB287" s="623"/>
      <c r="AC287" s="623"/>
      <c r="AD287" s="623"/>
      <c r="AE287" s="623"/>
      <c r="AF287" s="623"/>
      <c r="AG287" s="199"/>
      <c r="AH287" s="330"/>
      <c r="AI287" s="199"/>
      <c r="AJ287" s="436"/>
      <c r="AK287" s="436"/>
      <c r="AL287" s="251"/>
    </row>
    <row r="288" spans="1:38">
      <c r="A288" s="199"/>
      <c r="B288" s="199"/>
      <c r="C288" s="248"/>
      <c r="D288" s="658"/>
      <c r="E288" s="639"/>
      <c r="F288" s="199"/>
      <c r="G288" s="199"/>
      <c r="H288" s="659"/>
      <c r="I288" s="638"/>
      <c r="J288" s="199"/>
      <c r="K288" s="638"/>
      <c r="L288" s="199"/>
      <c r="M288" s="248"/>
      <c r="N288" s="256"/>
      <c r="O288" s="256"/>
      <c r="P288" s="256"/>
      <c r="Q288" s="256"/>
      <c r="R288" s="256"/>
      <c r="S288" s="256"/>
      <c r="T288" s="256"/>
      <c r="U288" s="199"/>
      <c r="V288" s="623"/>
      <c r="W288" s="623"/>
      <c r="X288" s="623"/>
      <c r="Y288" s="623"/>
      <c r="Z288" s="623"/>
      <c r="AA288" s="623"/>
      <c r="AB288" s="623"/>
      <c r="AC288" s="623"/>
      <c r="AD288" s="623"/>
      <c r="AE288" s="623"/>
      <c r="AF288" s="623"/>
      <c r="AG288" s="199"/>
      <c r="AH288" s="330"/>
      <c r="AI288" s="199"/>
      <c r="AJ288" s="436"/>
      <c r="AK288" s="436"/>
      <c r="AL288" s="251"/>
    </row>
    <row r="289" spans="1:38">
      <c r="A289" s="199" t="s">
        <v>882</v>
      </c>
      <c r="B289" s="199"/>
      <c r="C289" s="248"/>
      <c r="D289" s="658"/>
      <c r="E289" s="639"/>
      <c r="F289" s="199"/>
      <c r="G289" s="199"/>
      <c r="H289" s="659"/>
      <c r="I289" s="638"/>
      <c r="J289" s="199"/>
      <c r="K289" s="638"/>
      <c r="L289" s="199"/>
      <c r="M289" s="248"/>
      <c r="N289" s="256"/>
      <c r="O289" s="256"/>
      <c r="P289" s="256"/>
      <c r="Q289" s="256"/>
      <c r="R289" s="256"/>
      <c r="S289" s="256"/>
      <c r="T289" s="256"/>
      <c r="U289" s="199"/>
      <c r="V289" s="623"/>
      <c r="W289" s="623"/>
      <c r="X289" s="623"/>
      <c r="Y289" s="623"/>
      <c r="Z289" s="623"/>
      <c r="AA289" s="623"/>
      <c r="AB289" s="623"/>
      <c r="AC289" s="623"/>
      <c r="AD289" s="623"/>
      <c r="AE289" s="623"/>
      <c r="AF289" s="623"/>
      <c r="AG289" s="199"/>
      <c r="AH289" s="330"/>
      <c r="AI289" s="199"/>
      <c r="AJ289" s="436"/>
      <c r="AK289" s="436"/>
      <c r="AL289" s="251"/>
    </row>
    <row r="290" spans="1:38">
      <c r="A290" s="199"/>
      <c r="B290" s="199"/>
      <c r="C290" s="248"/>
      <c r="D290" s="658"/>
      <c r="E290" s="639"/>
      <c r="F290" s="199"/>
      <c r="G290" s="199"/>
      <c r="H290" s="659"/>
      <c r="I290" s="638"/>
      <c r="J290" s="199"/>
      <c r="K290" s="638"/>
      <c r="L290" s="199"/>
      <c r="M290" s="248"/>
      <c r="N290" s="256"/>
      <c r="O290" s="256"/>
      <c r="P290" s="256"/>
      <c r="Q290" s="256"/>
      <c r="R290" s="256"/>
      <c r="S290" s="256"/>
      <c r="T290" s="256"/>
      <c r="U290" s="199"/>
      <c r="V290" s="623"/>
      <c r="W290" s="623"/>
      <c r="X290" s="623"/>
      <c r="Y290" s="623"/>
      <c r="Z290" s="623"/>
      <c r="AA290" s="623"/>
      <c r="AB290" s="623"/>
      <c r="AC290" s="623"/>
      <c r="AD290" s="623"/>
      <c r="AE290" s="623"/>
      <c r="AF290" s="623"/>
      <c r="AG290" s="199"/>
      <c r="AH290" s="330"/>
      <c r="AI290" s="199"/>
      <c r="AJ290" s="436"/>
      <c r="AK290" s="436"/>
      <c r="AL290" s="251"/>
    </row>
    <row r="291" spans="1:38">
      <c r="A291" s="199" t="s">
        <v>883</v>
      </c>
      <c r="B291" s="199"/>
      <c r="C291" s="248"/>
      <c r="D291" s="658"/>
      <c r="E291" s="639"/>
      <c r="F291" s="199"/>
      <c r="G291" s="199"/>
      <c r="H291" s="659"/>
      <c r="I291" s="638"/>
      <c r="J291" s="199"/>
      <c r="K291" s="638"/>
      <c r="L291" s="199"/>
      <c r="M291" s="248"/>
      <c r="N291" s="256"/>
      <c r="O291" s="256"/>
      <c r="P291" s="256"/>
      <c r="Q291" s="256"/>
      <c r="R291" s="256"/>
      <c r="S291" s="256"/>
      <c r="T291" s="256"/>
      <c r="U291" s="199"/>
      <c r="V291" s="623"/>
      <c r="W291" s="623"/>
      <c r="X291" s="623"/>
      <c r="Y291" s="623"/>
      <c r="Z291" s="623"/>
      <c r="AA291" s="623"/>
      <c r="AB291" s="623"/>
      <c r="AC291" s="623"/>
      <c r="AD291" s="623"/>
      <c r="AE291" s="623"/>
      <c r="AF291" s="623"/>
      <c r="AG291" s="199"/>
      <c r="AH291" s="330"/>
      <c r="AI291" s="199"/>
      <c r="AJ291" s="436"/>
      <c r="AK291" s="436"/>
      <c r="AL291" s="251"/>
    </row>
    <row r="292" spans="1:38">
      <c r="A292" s="257"/>
      <c r="B292" s="252"/>
      <c r="C292" s="536" t="s">
        <v>1060</v>
      </c>
      <c r="D292" s="540" t="s">
        <v>230</v>
      </c>
      <c r="E292" s="538" t="s">
        <v>753</v>
      </c>
      <c r="F292" s="198">
        <v>38.057949999999998</v>
      </c>
      <c r="G292" s="252">
        <v>23.836590000000001</v>
      </c>
      <c r="H292" s="172" t="s">
        <v>22</v>
      </c>
      <c r="I292" s="207">
        <v>0</v>
      </c>
      <c r="J292" s="252"/>
      <c r="K292" s="207">
        <v>0</v>
      </c>
      <c r="L292" s="252"/>
      <c r="M292" s="246">
        <v>45</v>
      </c>
      <c r="N292" s="220" t="s">
        <v>21</v>
      </c>
      <c r="O292" s="219">
        <v>0</v>
      </c>
      <c r="P292" s="201" t="s">
        <v>21</v>
      </c>
      <c r="Q292" s="219">
        <v>0</v>
      </c>
      <c r="R292" s="219"/>
      <c r="S292" s="219">
        <v>0</v>
      </c>
      <c r="T292" s="219">
        <v>0</v>
      </c>
      <c r="U292" s="252"/>
      <c r="V292" s="541" t="s">
        <v>21</v>
      </c>
      <c r="W292" s="220" t="s">
        <v>21</v>
      </c>
      <c r="X292" s="220" t="s">
        <v>22</v>
      </c>
      <c r="Y292" s="220" t="s">
        <v>22</v>
      </c>
      <c r="Z292" s="776" t="s">
        <v>22</v>
      </c>
      <c r="AA292" s="207" t="s">
        <v>21</v>
      </c>
      <c r="AB292" s="207" t="s">
        <v>21</v>
      </c>
      <c r="AC292" s="776" t="s">
        <v>21</v>
      </c>
      <c r="AD292" s="220" t="s">
        <v>21</v>
      </c>
      <c r="AE292" s="268" t="s">
        <v>21</v>
      </c>
      <c r="AF292" s="738" t="s">
        <v>21</v>
      </c>
      <c r="AG292" s="198"/>
      <c r="AH292" s="528" t="s">
        <v>287</v>
      </c>
      <c r="AI292" s="198"/>
      <c r="AJ292" s="407"/>
      <c r="AK292" s="407"/>
      <c r="AL292" s="251"/>
    </row>
    <row r="293" spans="1:38">
      <c r="A293" s="257"/>
      <c r="B293" s="252"/>
      <c r="C293" s="245" t="s">
        <v>1061</v>
      </c>
      <c r="D293" s="523" t="s">
        <v>117</v>
      </c>
      <c r="E293" s="204" t="s">
        <v>753</v>
      </c>
      <c r="F293" s="198">
        <v>38.057958050945899</v>
      </c>
      <c r="G293" s="252">
        <v>23.836449188449802</v>
      </c>
      <c r="H293" s="172" t="s">
        <v>22</v>
      </c>
      <c r="I293" s="207">
        <v>0</v>
      </c>
      <c r="J293" s="252"/>
      <c r="K293" s="207">
        <v>0</v>
      </c>
      <c r="L293" s="252"/>
      <c r="M293" s="246">
        <v>100</v>
      </c>
      <c r="N293" s="219" t="s">
        <v>29</v>
      </c>
      <c r="O293" s="219">
        <v>0</v>
      </c>
      <c r="P293" s="201" t="s">
        <v>21</v>
      </c>
      <c r="Q293" s="219">
        <v>0</v>
      </c>
      <c r="R293" s="219"/>
      <c r="S293" s="219">
        <v>1</v>
      </c>
      <c r="T293" s="219">
        <v>1</v>
      </c>
      <c r="U293" s="252"/>
      <c r="V293" s="246" t="s">
        <v>21</v>
      </c>
      <c r="W293" s="220" t="s">
        <v>29</v>
      </c>
      <c r="X293" s="219" t="s">
        <v>22</v>
      </c>
      <c r="Y293" s="219" t="s">
        <v>22</v>
      </c>
      <c r="Z293" s="776" t="s">
        <v>22</v>
      </c>
      <c r="AA293" s="207" t="s">
        <v>21</v>
      </c>
      <c r="AB293" s="207" t="s">
        <v>21</v>
      </c>
      <c r="AC293" s="776" t="s">
        <v>21</v>
      </c>
      <c r="AD293" s="219" t="s">
        <v>29</v>
      </c>
      <c r="AE293" s="267" t="s">
        <v>29</v>
      </c>
      <c r="AF293" s="738" t="s">
        <v>21</v>
      </c>
      <c r="AG293" s="198"/>
      <c r="AH293" s="556" t="s">
        <v>292</v>
      </c>
      <c r="AI293" s="198" t="s">
        <v>182</v>
      </c>
      <c r="AJ293" s="407"/>
      <c r="AK293" s="407"/>
      <c r="AL293" s="251"/>
    </row>
    <row r="294" spans="1:38" s="199" customFormat="1">
      <c r="A294" s="257"/>
      <c r="B294" s="534"/>
      <c r="C294" s="536" t="s">
        <v>1062</v>
      </c>
      <c r="D294" s="537" t="s">
        <v>89</v>
      </c>
      <c r="E294" s="538" t="s">
        <v>753</v>
      </c>
      <c r="F294" s="199">
        <v>38.058010000000003</v>
      </c>
      <c r="G294" s="199">
        <v>23.83633</v>
      </c>
      <c r="H294" s="172" t="s">
        <v>22</v>
      </c>
      <c r="I294" s="207">
        <v>0</v>
      </c>
      <c r="J294" s="535"/>
      <c r="K294" s="207">
        <v>0</v>
      </c>
      <c r="L294" s="534"/>
      <c r="M294" s="243">
        <v>85</v>
      </c>
      <c r="N294" s="220" t="s">
        <v>21</v>
      </c>
      <c r="O294" s="219">
        <v>0</v>
      </c>
      <c r="P294" s="201" t="s">
        <v>21</v>
      </c>
      <c r="Q294" s="219">
        <v>0</v>
      </c>
      <c r="R294" s="219"/>
      <c r="S294" s="219">
        <v>0</v>
      </c>
      <c r="T294" s="219">
        <v>0</v>
      </c>
      <c r="U294" s="534"/>
      <c r="V294" s="244" t="s">
        <v>21</v>
      </c>
      <c r="W294" s="220" t="s">
        <v>21</v>
      </c>
      <c r="X294" s="220" t="s">
        <v>22</v>
      </c>
      <c r="Y294" s="220" t="s">
        <v>22</v>
      </c>
      <c r="Z294" s="776" t="s">
        <v>22</v>
      </c>
      <c r="AA294" s="207" t="s">
        <v>21</v>
      </c>
      <c r="AB294" s="207" t="s">
        <v>21</v>
      </c>
      <c r="AC294" s="776" t="s">
        <v>21</v>
      </c>
      <c r="AD294" s="539" t="s">
        <v>21</v>
      </c>
      <c r="AE294" s="539" t="s">
        <v>21</v>
      </c>
      <c r="AF294" s="738" t="s">
        <v>21</v>
      </c>
      <c r="AG294" s="221"/>
      <c r="AH294" s="528" t="s">
        <v>287</v>
      </c>
      <c r="AI294" s="198"/>
      <c r="AJ294" s="407"/>
      <c r="AK294" s="407"/>
    </row>
    <row r="295" spans="1:38">
      <c r="A295" s="199"/>
      <c r="B295" s="199"/>
      <c r="C295" s="248"/>
      <c r="D295" s="658"/>
      <c r="E295" s="639"/>
      <c r="F295" s="199"/>
      <c r="G295" s="199"/>
      <c r="H295" s="659"/>
      <c r="I295" s="638"/>
      <c r="J295" s="199"/>
      <c r="K295" s="638"/>
      <c r="L295" s="199"/>
      <c r="M295" s="248"/>
      <c r="N295" s="256"/>
      <c r="O295" s="256"/>
      <c r="P295" s="256"/>
      <c r="Q295" s="256"/>
      <c r="R295" s="256"/>
      <c r="S295" s="256"/>
      <c r="T295" s="256"/>
      <c r="U295" s="199"/>
      <c r="V295" s="623"/>
      <c r="W295" s="623"/>
      <c r="X295" s="623"/>
      <c r="Y295" s="623"/>
      <c r="Z295" s="623"/>
      <c r="AA295" s="623"/>
      <c r="AB295" s="623"/>
      <c r="AC295" s="623"/>
      <c r="AD295" s="623"/>
      <c r="AE295" s="623"/>
      <c r="AF295" s="623"/>
      <c r="AG295" s="199"/>
      <c r="AH295" s="330"/>
      <c r="AI295" s="199"/>
      <c r="AJ295" s="436"/>
      <c r="AK295" s="436"/>
      <c r="AL295" s="251"/>
    </row>
    <row r="296" spans="1:38">
      <c r="A296" s="199" t="s">
        <v>884</v>
      </c>
      <c r="B296" s="199"/>
      <c r="C296" s="248"/>
      <c r="D296" s="658"/>
      <c r="E296" s="639"/>
      <c r="F296" s="199"/>
      <c r="G296" s="199"/>
      <c r="H296" s="659"/>
      <c r="I296" s="638"/>
      <c r="J296" s="199"/>
      <c r="K296" s="638"/>
      <c r="L296" s="199"/>
      <c r="M296" s="248"/>
      <c r="N296" s="256"/>
      <c r="O296" s="256"/>
      <c r="P296" s="256"/>
      <c r="Q296" s="256"/>
      <c r="R296" s="256"/>
      <c r="S296" s="256"/>
      <c r="T296" s="256"/>
      <c r="U296" s="199"/>
      <c r="V296" s="623"/>
      <c r="W296" s="623"/>
      <c r="X296" s="623"/>
      <c r="Y296" s="623"/>
      <c r="Z296" s="623"/>
      <c r="AA296" s="623"/>
      <c r="AB296" s="623"/>
      <c r="AC296" s="623"/>
      <c r="AD296" s="623"/>
      <c r="AE296" s="623"/>
      <c r="AF296" s="623"/>
      <c r="AG296" s="199"/>
      <c r="AH296" s="330"/>
      <c r="AI296" s="199"/>
      <c r="AJ296" s="436"/>
      <c r="AK296" s="436"/>
      <c r="AL296" s="251"/>
    </row>
    <row r="297" spans="1:38" s="259" customFormat="1">
      <c r="A297" s="198"/>
      <c r="B297" s="198"/>
      <c r="C297" s="212" t="s">
        <v>1063</v>
      </c>
      <c r="D297" s="524" t="s">
        <v>154</v>
      </c>
      <c r="E297" s="214" t="s">
        <v>752</v>
      </c>
      <c r="F297" s="198">
        <v>38.058559171112897</v>
      </c>
      <c r="G297" s="198">
        <v>23.836597533114599</v>
      </c>
      <c r="H297" s="172" t="s">
        <v>22</v>
      </c>
      <c r="I297" s="207">
        <v>0</v>
      </c>
      <c r="J297" s="198"/>
      <c r="K297" s="207">
        <v>0</v>
      </c>
      <c r="L297" s="198"/>
      <c r="M297" s="207">
        <v>70</v>
      </c>
      <c r="N297" s="219" t="s">
        <v>29</v>
      </c>
      <c r="O297" s="219">
        <v>0</v>
      </c>
      <c r="P297" s="201" t="s">
        <v>21</v>
      </c>
      <c r="Q297" s="219">
        <v>0</v>
      </c>
      <c r="R297" s="219"/>
      <c r="S297" s="219">
        <v>0</v>
      </c>
      <c r="T297" s="219">
        <v>0</v>
      </c>
      <c r="U297" s="201"/>
      <c r="V297" s="207" t="s">
        <v>21</v>
      </c>
      <c r="W297" s="208" t="s">
        <v>21</v>
      </c>
      <c r="X297" s="219" t="s">
        <v>21</v>
      </c>
      <c r="Y297" s="219" t="s">
        <v>21</v>
      </c>
      <c r="Z297" s="772" t="s">
        <v>21</v>
      </c>
      <c r="AA297" s="207" t="s">
        <v>21</v>
      </c>
      <c r="AB297" s="207" t="s">
        <v>21</v>
      </c>
      <c r="AC297" s="776" t="s">
        <v>21</v>
      </c>
      <c r="AD297" s="207" t="s">
        <v>21</v>
      </c>
      <c r="AE297" s="272" t="s">
        <v>21</v>
      </c>
      <c r="AF297" s="738" t="s">
        <v>21</v>
      </c>
      <c r="AG297" s="198"/>
      <c r="AH297" s="333" t="s">
        <v>181</v>
      </c>
    </row>
    <row r="298" spans="1:38">
      <c r="A298" s="257"/>
      <c r="B298" s="252"/>
      <c r="C298" s="245" t="s">
        <v>1064</v>
      </c>
      <c r="D298" s="504" t="s">
        <v>65</v>
      </c>
      <c r="E298" s="214" t="s">
        <v>752</v>
      </c>
      <c r="F298" s="252">
        <v>38.058269309422599</v>
      </c>
      <c r="G298" s="252">
        <v>23.836761147864799</v>
      </c>
      <c r="H298" s="172" t="s">
        <v>22</v>
      </c>
      <c r="I298" s="207">
        <v>0</v>
      </c>
      <c r="J298" s="252"/>
      <c r="K298" s="207">
        <v>0</v>
      </c>
      <c r="L298" s="252"/>
      <c r="M298" s="246">
        <v>100</v>
      </c>
      <c r="N298" s="219" t="s">
        <v>29</v>
      </c>
      <c r="O298" s="219">
        <v>0</v>
      </c>
      <c r="P298" s="201" t="s">
        <v>21</v>
      </c>
      <c r="Q298" s="219">
        <v>0</v>
      </c>
      <c r="R298" s="219"/>
      <c r="S298" s="219">
        <v>1</v>
      </c>
      <c r="T298" s="219">
        <v>1</v>
      </c>
      <c r="U298" s="252"/>
      <c r="V298" s="246" t="s">
        <v>21</v>
      </c>
      <c r="W298" s="220" t="s">
        <v>29</v>
      </c>
      <c r="X298" s="219" t="s">
        <v>22</v>
      </c>
      <c r="Y298" s="219" t="s">
        <v>22</v>
      </c>
      <c r="Z298" s="776" t="s">
        <v>22</v>
      </c>
      <c r="AA298" s="207" t="s">
        <v>21</v>
      </c>
      <c r="AB298" s="207" t="s">
        <v>21</v>
      </c>
      <c r="AC298" s="776" t="s">
        <v>21</v>
      </c>
      <c r="AD298" s="219" t="s">
        <v>29</v>
      </c>
      <c r="AE298" s="267" t="s">
        <v>29</v>
      </c>
      <c r="AF298" s="738" t="s">
        <v>21</v>
      </c>
      <c r="AG298" s="198"/>
      <c r="AH298" s="333" t="s">
        <v>181</v>
      </c>
      <c r="AI298" s="199"/>
      <c r="AJ298" s="436"/>
      <c r="AK298" s="436"/>
      <c r="AL298" s="251"/>
    </row>
    <row r="299" spans="1:38" s="198" customFormat="1">
      <c r="A299" s="210"/>
      <c r="B299" s="211"/>
      <c r="C299" s="212" t="s">
        <v>1065</v>
      </c>
      <c r="D299" s="504" t="s">
        <v>140</v>
      </c>
      <c r="E299" s="204" t="s">
        <v>753</v>
      </c>
      <c r="F299" s="198">
        <v>38.058334278433001</v>
      </c>
      <c r="G299" s="198">
        <v>23.836789649157598</v>
      </c>
      <c r="H299" s="172" t="s">
        <v>22</v>
      </c>
      <c r="I299" s="207">
        <v>0</v>
      </c>
      <c r="J299" s="237"/>
      <c r="K299" s="207">
        <v>0</v>
      </c>
      <c r="L299" s="211"/>
      <c r="M299" s="219">
        <v>20</v>
      </c>
      <c r="N299" s="219" t="s">
        <v>29</v>
      </c>
      <c r="O299" s="219">
        <v>0</v>
      </c>
      <c r="P299" s="201" t="s">
        <v>21</v>
      </c>
      <c r="Q299" s="219">
        <v>0</v>
      </c>
      <c r="R299" s="219"/>
      <c r="S299" s="219">
        <v>0</v>
      </c>
      <c r="T299" s="219">
        <v>0</v>
      </c>
      <c r="U299" s="211"/>
      <c r="V299" s="219" t="s">
        <v>21</v>
      </c>
      <c r="W299" s="220" t="s">
        <v>29</v>
      </c>
      <c r="X299" s="219" t="s">
        <v>22</v>
      </c>
      <c r="Y299" s="219" t="s">
        <v>22</v>
      </c>
      <c r="Z299" s="776" t="s">
        <v>22</v>
      </c>
      <c r="AA299" s="207" t="s">
        <v>21</v>
      </c>
      <c r="AB299" s="207" t="s">
        <v>21</v>
      </c>
      <c r="AC299" s="776" t="s">
        <v>21</v>
      </c>
      <c r="AD299" s="219" t="s">
        <v>21</v>
      </c>
      <c r="AE299" s="267" t="s">
        <v>21</v>
      </c>
      <c r="AF299" s="738" t="s">
        <v>21</v>
      </c>
      <c r="AG299" s="221"/>
      <c r="AH299" s="333" t="s">
        <v>181</v>
      </c>
    </row>
    <row r="300" spans="1:38">
      <c r="A300" s="199"/>
      <c r="B300" s="199"/>
      <c r="C300" s="248"/>
      <c r="D300" s="658"/>
      <c r="E300" s="639"/>
      <c r="F300" s="199"/>
      <c r="G300" s="199"/>
      <c r="H300" s="659"/>
      <c r="I300" s="638"/>
      <c r="J300" s="199"/>
      <c r="K300" s="638"/>
      <c r="L300" s="199"/>
      <c r="M300" s="248"/>
      <c r="N300" s="256"/>
      <c r="O300" s="256"/>
      <c r="P300" s="256"/>
      <c r="Q300" s="256"/>
      <c r="R300" s="256"/>
      <c r="S300" s="256"/>
      <c r="T300" s="256"/>
      <c r="U300" s="199"/>
      <c r="V300" s="623"/>
      <c r="W300" s="623"/>
      <c r="X300" s="623"/>
      <c r="Y300" s="623"/>
      <c r="Z300" s="623"/>
      <c r="AA300" s="623"/>
      <c r="AB300" s="623"/>
      <c r="AC300" s="623"/>
      <c r="AD300" s="623"/>
      <c r="AE300" s="623"/>
      <c r="AF300" s="623"/>
      <c r="AG300" s="199"/>
      <c r="AH300" s="330"/>
      <c r="AI300" s="199"/>
      <c r="AJ300" s="436"/>
      <c r="AK300" s="436"/>
      <c r="AL300" s="251"/>
    </row>
    <row r="301" spans="1:38">
      <c r="A301" s="199" t="s">
        <v>885</v>
      </c>
      <c r="B301" s="199"/>
      <c r="C301" s="248"/>
      <c r="D301" s="658"/>
      <c r="E301" s="639"/>
      <c r="F301" s="199"/>
      <c r="G301" s="199"/>
      <c r="H301" s="659"/>
      <c r="I301" s="638"/>
      <c r="J301" s="199"/>
      <c r="K301" s="638"/>
      <c r="L301" s="199"/>
      <c r="M301" s="248"/>
      <c r="N301" s="256"/>
      <c r="O301" s="256"/>
      <c r="P301" s="256"/>
      <c r="Q301" s="256"/>
      <c r="R301" s="256"/>
      <c r="S301" s="256"/>
      <c r="T301" s="256"/>
      <c r="U301" s="199"/>
      <c r="V301" s="623"/>
      <c r="W301" s="623"/>
      <c r="X301" s="623"/>
      <c r="Y301" s="623"/>
      <c r="Z301" s="623"/>
      <c r="AA301" s="623"/>
      <c r="AB301" s="623"/>
      <c r="AC301" s="623"/>
      <c r="AD301" s="623"/>
      <c r="AE301" s="623"/>
      <c r="AF301" s="623"/>
      <c r="AG301" s="199"/>
      <c r="AH301" s="330"/>
      <c r="AI301" s="199"/>
      <c r="AJ301" s="436"/>
      <c r="AK301" s="436"/>
      <c r="AL301" s="251"/>
    </row>
    <row r="302" spans="1:38">
      <c r="A302" s="210"/>
      <c r="B302" s="198"/>
      <c r="C302" s="212" t="s">
        <v>1066</v>
      </c>
      <c r="D302" s="504" t="s">
        <v>65</v>
      </c>
      <c r="E302" s="214" t="s">
        <v>752</v>
      </c>
      <c r="F302" s="198">
        <v>38.058097786301197</v>
      </c>
      <c r="G302" s="198">
        <v>23.8374108458503</v>
      </c>
      <c r="H302" s="172" t="s">
        <v>22</v>
      </c>
      <c r="I302" s="207">
        <v>0</v>
      </c>
      <c r="J302" s="252"/>
      <c r="K302" s="207">
        <v>0</v>
      </c>
      <c r="L302" s="252"/>
      <c r="M302" s="236">
        <v>100</v>
      </c>
      <c r="N302" s="219" t="s">
        <v>29</v>
      </c>
      <c r="O302" s="219">
        <v>0</v>
      </c>
      <c r="P302" s="201" t="s">
        <v>21</v>
      </c>
      <c r="Q302" s="219">
        <v>0</v>
      </c>
      <c r="R302" s="219"/>
      <c r="S302" s="219">
        <v>1</v>
      </c>
      <c r="T302" s="219">
        <v>1</v>
      </c>
      <c r="U302" s="252"/>
      <c r="V302" s="236" t="s">
        <v>21</v>
      </c>
      <c r="W302" s="220" t="s">
        <v>29</v>
      </c>
      <c r="X302" s="219" t="s">
        <v>22</v>
      </c>
      <c r="Y302" s="219" t="s">
        <v>22</v>
      </c>
      <c r="Z302" s="776" t="s">
        <v>22</v>
      </c>
      <c r="AA302" s="207" t="s">
        <v>21</v>
      </c>
      <c r="AB302" s="207" t="s">
        <v>21</v>
      </c>
      <c r="AC302" s="776" t="s">
        <v>21</v>
      </c>
      <c r="AD302" s="219" t="s">
        <v>29</v>
      </c>
      <c r="AE302" s="267" t="s">
        <v>29</v>
      </c>
      <c r="AF302" s="738" t="s">
        <v>21</v>
      </c>
      <c r="AG302" s="198"/>
      <c r="AH302" s="333" t="s">
        <v>181</v>
      </c>
      <c r="AI302" s="199"/>
      <c r="AJ302" s="436"/>
      <c r="AK302" s="436"/>
      <c r="AL302" s="251"/>
    </row>
    <row r="303" spans="1:38">
      <c r="A303" s="199"/>
      <c r="B303" s="199"/>
      <c r="C303" s="248"/>
      <c r="D303" s="658"/>
      <c r="E303" s="639"/>
      <c r="F303" s="199"/>
      <c r="G303" s="199"/>
      <c r="H303" s="659"/>
      <c r="I303" s="638"/>
      <c r="J303" s="199"/>
      <c r="K303" s="638"/>
      <c r="L303" s="199"/>
      <c r="M303" s="248"/>
      <c r="N303" s="256"/>
      <c r="O303" s="256"/>
      <c r="P303" s="256"/>
      <c r="Q303" s="256"/>
      <c r="R303" s="256"/>
      <c r="S303" s="256"/>
      <c r="T303" s="256"/>
      <c r="U303" s="199"/>
      <c r="V303" s="623"/>
      <c r="W303" s="623"/>
      <c r="X303" s="623"/>
      <c r="Y303" s="623"/>
      <c r="Z303" s="623"/>
      <c r="AA303" s="623"/>
      <c r="AB303" s="623"/>
      <c r="AC303" s="623"/>
      <c r="AD303" s="623"/>
      <c r="AE303" s="623"/>
      <c r="AF303" s="623"/>
      <c r="AG303" s="199"/>
      <c r="AH303" s="330"/>
      <c r="AI303" s="199"/>
      <c r="AJ303" s="436"/>
      <c r="AK303" s="436"/>
      <c r="AL303" s="251"/>
    </row>
    <row r="304" spans="1:38">
      <c r="A304" s="199" t="s">
        <v>886</v>
      </c>
      <c r="B304" s="199"/>
      <c r="C304" s="248"/>
      <c r="D304" s="658"/>
      <c r="E304" s="639"/>
      <c r="F304" s="199"/>
      <c r="G304" s="199"/>
      <c r="H304" s="659"/>
      <c r="I304" s="638"/>
      <c r="J304" s="199"/>
      <c r="K304" s="638"/>
      <c r="L304" s="199"/>
      <c r="M304" s="248"/>
      <c r="N304" s="256"/>
      <c r="O304" s="256"/>
      <c r="P304" s="256"/>
      <c r="Q304" s="256"/>
      <c r="R304" s="256"/>
      <c r="S304" s="256"/>
      <c r="T304" s="256"/>
      <c r="U304" s="199"/>
      <c r="V304" s="623"/>
      <c r="W304" s="623"/>
      <c r="X304" s="623"/>
      <c r="Y304" s="623"/>
      <c r="Z304" s="623"/>
      <c r="AA304" s="623"/>
      <c r="AB304" s="623"/>
      <c r="AC304" s="623"/>
      <c r="AD304" s="623"/>
      <c r="AE304" s="623"/>
      <c r="AF304" s="623"/>
      <c r="AG304" s="199"/>
      <c r="AH304" s="330"/>
      <c r="AI304" s="199"/>
      <c r="AJ304" s="436"/>
      <c r="AK304" s="436"/>
      <c r="AL304" s="251"/>
    </row>
    <row r="305" spans="1:38">
      <c r="A305" s="257"/>
      <c r="B305" s="252"/>
      <c r="C305" s="245" t="s">
        <v>1067</v>
      </c>
      <c r="D305" s="523" t="s">
        <v>146</v>
      </c>
      <c r="E305" s="214" t="s">
        <v>752</v>
      </c>
      <c r="F305">
        <v>38.057753508667801</v>
      </c>
      <c r="G305">
        <v>23.8380214950738</v>
      </c>
      <c r="H305" s="172" t="s">
        <v>22</v>
      </c>
      <c r="I305" s="207">
        <v>0</v>
      </c>
      <c r="J305" s="252"/>
      <c r="K305" s="207">
        <v>0</v>
      </c>
      <c r="L305" s="252"/>
      <c r="M305" s="246">
        <v>90</v>
      </c>
      <c r="N305" s="219" t="s">
        <v>29</v>
      </c>
      <c r="O305" s="219">
        <v>0</v>
      </c>
      <c r="P305" s="201" t="s">
        <v>21</v>
      </c>
      <c r="Q305" s="219">
        <v>0</v>
      </c>
      <c r="R305" s="219"/>
      <c r="S305" s="219">
        <v>0</v>
      </c>
      <c r="T305" s="219">
        <v>0</v>
      </c>
      <c r="U305" s="252"/>
      <c r="V305" s="246" t="s">
        <v>21</v>
      </c>
      <c r="W305" s="220" t="s">
        <v>29</v>
      </c>
      <c r="X305" s="219" t="s">
        <v>22</v>
      </c>
      <c r="Y305" s="219" t="s">
        <v>22</v>
      </c>
      <c r="Z305" s="776" t="s">
        <v>22</v>
      </c>
      <c r="AA305" s="207" t="s">
        <v>21</v>
      </c>
      <c r="AB305" s="207" t="s">
        <v>21</v>
      </c>
      <c r="AC305" s="776" t="s">
        <v>21</v>
      </c>
      <c r="AD305" s="219" t="s">
        <v>29</v>
      </c>
      <c r="AE305" s="267" t="s">
        <v>29</v>
      </c>
      <c r="AF305" s="738" t="s">
        <v>21</v>
      </c>
      <c r="AG305" s="198"/>
      <c r="AH305" s="556" t="s">
        <v>292</v>
      </c>
      <c r="AI305" s="198" t="s">
        <v>182</v>
      </c>
      <c r="AJ305" s="436"/>
      <c r="AK305" s="436"/>
      <c r="AL305" s="251"/>
    </row>
    <row r="306" spans="1:38">
      <c r="A306" s="198"/>
      <c r="B306" s="198"/>
      <c r="C306" s="212" t="s">
        <v>1068</v>
      </c>
      <c r="D306" s="504" t="s">
        <v>152</v>
      </c>
      <c r="E306" s="204" t="s">
        <v>753</v>
      </c>
      <c r="F306" s="198">
        <v>38.0577208705025</v>
      </c>
      <c r="G306" s="198">
        <v>23.837704736690402</v>
      </c>
      <c r="H306" s="172" t="s">
        <v>22</v>
      </c>
      <c r="I306" s="207">
        <v>0</v>
      </c>
      <c r="J306" s="198"/>
      <c r="K306" s="207">
        <v>0</v>
      </c>
      <c r="L306" s="198"/>
      <c r="M306" s="236">
        <v>100</v>
      </c>
      <c r="N306" s="219" t="s">
        <v>29</v>
      </c>
      <c r="O306" s="219">
        <v>0</v>
      </c>
      <c r="P306" s="201" t="s">
        <v>21</v>
      </c>
      <c r="Q306" s="219">
        <v>0</v>
      </c>
      <c r="R306" s="219"/>
      <c r="S306" s="219">
        <v>0</v>
      </c>
      <c r="T306" s="219">
        <v>0</v>
      </c>
      <c r="U306" s="198"/>
      <c r="V306" s="236" t="s">
        <v>21</v>
      </c>
      <c r="W306" s="220" t="s">
        <v>29</v>
      </c>
      <c r="X306" s="219" t="s">
        <v>22</v>
      </c>
      <c r="Y306" s="219" t="s">
        <v>22</v>
      </c>
      <c r="Z306" s="776" t="s">
        <v>22</v>
      </c>
      <c r="AA306" s="207" t="s">
        <v>21</v>
      </c>
      <c r="AB306" s="207" t="s">
        <v>21</v>
      </c>
      <c r="AC306" s="776" t="s">
        <v>21</v>
      </c>
      <c r="AD306" s="219" t="s">
        <v>29</v>
      </c>
      <c r="AE306" s="267" t="s">
        <v>29</v>
      </c>
      <c r="AF306" s="738" t="s">
        <v>21</v>
      </c>
      <c r="AG306" s="198"/>
      <c r="AH306" s="556" t="s">
        <v>292</v>
      </c>
      <c r="AI306" s="198" t="s">
        <v>182</v>
      </c>
      <c r="AJ306" s="407"/>
      <c r="AK306" s="407"/>
      <c r="AL306" s="251"/>
    </row>
    <row r="307" spans="1:38">
      <c r="A307" s="199"/>
      <c r="B307" s="199"/>
      <c r="C307" s="248"/>
      <c r="D307" s="658"/>
      <c r="E307" s="639"/>
      <c r="F307" s="199"/>
      <c r="G307" s="199"/>
      <c r="H307" s="659"/>
      <c r="I307" s="638"/>
      <c r="J307" s="199"/>
      <c r="K307" s="638"/>
      <c r="L307" s="199"/>
      <c r="M307" s="248"/>
      <c r="N307" s="256"/>
      <c r="O307" s="256"/>
      <c r="P307" s="256"/>
      <c r="Q307" s="256"/>
      <c r="R307" s="256"/>
      <c r="S307" s="256"/>
      <c r="T307" s="256"/>
      <c r="U307" s="199"/>
      <c r="V307" s="623"/>
      <c r="W307" s="623"/>
      <c r="X307" s="623"/>
      <c r="Y307" s="623"/>
      <c r="Z307" s="623"/>
      <c r="AA307" s="623"/>
      <c r="AB307" s="623"/>
      <c r="AC307" s="623"/>
      <c r="AD307" s="623"/>
      <c r="AE307" s="623"/>
      <c r="AF307" s="623"/>
      <c r="AG307" s="199"/>
      <c r="AH307" s="330"/>
      <c r="AI307" s="199"/>
      <c r="AJ307" s="436"/>
      <c r="AK307" s="436"/>
      <c r="AL307" s="251"/>
    </row>
    <row r="308" spans="1:38">
      <c r="A308" s="199" t="s">
        <v>887</v>
      </c>
      <c r="B308" s="199"/>
      <c r="C308" s="248"/>
      <c r="D308" s="658"/>
      <c r="E308" s="639"/>
      <c r="F308" s="199"/>
      <c r="G308" s="199"/>
      <c r="H308" s="659"/>
      <c r="I308" s="638"/>
      <c r="J308" s="199"/>
      <c r="K308" s="638"/>
      <c r="L308" s="199"/>
      <c r="M308" s="248"/>
      <c r="N308" s="256"/>
      <c r="O308" s="256"/>
      <c r="P308" s="256"/>
      <c r="Q308" s="256"/>
      <c r="R308" s="256"/>
      <c r="S308" s="256"/>
      <c r="T308" s="256"/>
      <c r="U308" s="199"/>
      <c r="V308" s="623"/>
      <c r="W308" s="623"/>
      <c r="X308" s="623"/>
      <c r="Y308" s="623"/>
      <c r="Z308" s="623"/>
      <c r="AA308" s="623"/>
      <c r="AB308" s="623"/>
      <c r="AC308" s="623"/>
      <c r="AD308" s="623"/>
      <c r="AE308" s="623"/>
      <c r="AF308" s="623"/>
      <c r="AG308" s="199"/>
      <c r="AH308" s="330"/>
      <c r="AI308" s="199"/>
      <c r="AJ308" s="436"/>
      <c r="AK308" s="436"/>
      <c r="AL308" s="251"/>
    </row>
    <row r="309" spans="1:38">
      <c r="A309" s="199"/>
      <c r="B309" s="199"/>
      <c r="C309" s="248"/>
      <c r="D309" s="658"/>
      <c r="E309" s="639"/>
      <c r="F309" s="199"/>
      <c r="G309" s="199"/>
      <c r="H309" s="659"/>
      <c r="I309" s="638"/>
      <c r="J309" s="199"/>
      <c r="K309" s="638"/>
      <c r="L309" s="199"/>
      <c r="M309" s="248"/>
      <c r="N309" s="256"/>
      <c r="O309" s="256"/>
      <c r="P309" s="256"/>
      <c r="Q309" s="256"/>
      <c r="R309" s="256"/>
      <c r="S309" s="256"/>
      <c r="T309" s="256"/>
      <c r="U309" s="199"/>
      <c r="V309" s="623"/>
      <c r="W309" s="623"/>
      <c r="X309" s="623"/>
      <c r="Y309" s="623"/>
      <c r="Z309" s="623"/>
      <c r="AA309" s="623"/>
      <c r="AB309" s="623"/>
      <c r="AC309" s="623"/>
      <c r="AD309" s="623"/>
      <c r="AE309" s="623"/>
      <c r="AF309" s="623"/>
      <c r="AG309" s="199"/>
      <c r="AH309" s="330"/>
      <c r="AI309" s="199"/>
      <c r="AJ309" s="436"/>
      <c r="AK309" s="436"/>
      <c r="AL309" s="251"/>
    </row>
    <row r="310" spans="1:38">
      <c r="A310" s="199" t="s">
        <v>888</v>
      </c>
      <c r="B310" s="199"/>
      <c r="C310" s="248"/>
      <c r="D310" s="658"/>
      <c r="E310" s="639"/>
      <c r="F310" s="199"/>
      <c r="G310" s="199"/>
      <c r="H310" s="659"/>
      <c r="I310" s="638"/>
      <c r="J310" s="199"/>
      <c r="K310" s="638"/>
      <c r="L310" s="199"/>
      <c r="M310" s="248"/>
      <c r="N310" s="256"/>
      <c r="O310" s="256"/>
      <c r="P310" s="256"/>
      <c r="Q310" s="256"/>
      <c r="R310" s="256"/>
      <c r="S310" s="256"/>
      <c r="T310" s="256"/>
      <c r="U310" s="199"/>
      <c r="V310" s="623"/>
      <c r="W310" s="623"/>
      <c r="X310" s="623"/>
      <c r="Y310" s="623"/>
      <c r="Z310" s="623"/>
      <c r="AA310" s="623"/>
      <c r="AB310" s="623"/>
      <c r="AC310" s="623"/>
      <c r="AD310" s="623"/>
      <c r="AE310" s="623"/>
      <c r="AF310" s="623"/>
      <c r="AG310" s="199"/>
      <c r="AH310" s="330"/>
      <c r="AI310" s="199"/>
      <c r="AJ310" s="436"/>
      <c r="AK310" s="436"/>
      <c r="AL310" s="251"/>
    </row>
    <row r="311" spans="1:38">
      <c r="A311" s="199"/>
      <c r="B311" s="199"/>
      <c r="C311" s="248"/>
      <c r="D311" s="658"/>
      <c r="E311" s="639"/>
      <c r="F311" s="199"/>
      <c r="G311" s="199"/>
      <c r="H311" s="659"/>
      <c r="I311" s="638"/>
      <c r="J311" s="199"/>
      <c r="K311" s="638"/>
      <c r="L311" s="199"/>
      <c r="M311" s="248"/>
      <c r="N311" s="256"/>
      <c r="O311" s="256"/>
      <c r="P311" s="256"/>
      <c r="Q311" s="256"/>
      <c r="R311" s="256"/>
      <c r="S311" s="256"/>
      <c r="T311" s="256"/>
      <c r="U311" s="199"/>
      <c r="V311" s="623"/>
      <c r="W311" s="623"/>
      <c r="X311" s="623"/>
      <c r="Y311" s="623"/>
      <c r="Z311" s="623"/>
      <c r="AA311" s="623"/>
      <c r="AB311" s="623"/>
      <c r="AC311" s="623"/>
      <c r="AD311" s="623"/>
      <c r="AE311" s="623"/>
      <c r="AF311" s="623"/>
      <c r="AG311" s="199"/>
      <c r="AH311" s="330"/>
      <c r="AI311" s="199"/>
      <c r="AJ311" s="436"/>
      <c r="AK311" s="436"/>
      <c r="AL311" s="251"/>
    </row>
    <row r="312" spans="1:38">
      <c r="A312" s="199" t="s">
        <v>889</v>
      </c>
      <c r="B312" s="199"/>
      <c r="C312" s="248"/>
      <c r="D312" s="658"/>
      <c r="E312" s="639"/>
      <c r="F312" s="199"/>
      <c r="G312" s="199"/>
      <c r="H312" s="659"/>
      <c r="I312" s="638"/>
      <c r="J312" s="199"/>
      <c r="K312" s="638"/>
      <c r="L312" s="199"/>
      <c r="M312" s="248"/>
      <c r="N312" s="256"/>
      <c r="O312" s="256"/>
      <c r="P312" s="256"/>
      <c r="Q312" s="256"/>
      <c r="R312" s="256"/>
      <c r="S312" s="256"/>
      <c r="T312" s="256"/>
      <c r="U312" s="199"/>
      <c r="V312" s="623"/>
      <c r="W312" s="623"/>
      <c r="X312" s="623"/>
      <c r="Y312" s="623"/>
      <c r="Z312" s="623"/>
      <c r="AA312" s="623"/>
      <c r="AB312" s="623"/>
      <c r="AC312" s="623"/>
      <c r="AD312" s="623"/>
      <c r="AE312" s="623"/>
      <c r="AF312" s="623"/>
      <c r="AG312" s="199"/>
      <c r="AH312" s="330"/>
      <c r="AI312" s="199"/>
      <c r="AJ312" s="436"/>
      <c r="AK312" s="436"/>
      <c r="AL312" s="251"/>
    </row>
    <row r="313" spans="1:38">
      <c r="A313" s="199"/>
      <c r="B313" s="199"/>
      <c r="C313" s="806" t="s">
        <v>1214</v>
      </c>
      <c r="D313" s="658" t="s">
        <v>260</v>
      </c>
      <c r="E313" s="639" t="s">
        <v>752</v>
      </c>
      <c r="F313" s="199">
        <v>38.052309999999999</v>
      </c>
      <c r="G313" s="199">
        <v>23.837167000000001</v>
      </c>
      <c r="H313" s="659" t="s">
        <v>21</v>
      </c>
      <c r="I313" s="638">
        <v>0</v>
      </c>
      <c r="J313" s="199"/>
      <c r="K313" s="638">
        <v>0</v>
      </c>
      <c r="L313" s="199"/>
      <c r="M313" s="248">
        <v>0</v>
      </c>
      <c r="N313" s="256" t="s">
        <v>21</v>
      </c>
      <c r="O313" s="256">
        <v>0</v>
      </c>
      <c r="P313" s="256" t="s">
        <v>21</v>
      </c>
      <c r="Q313" s="256">
        <v>0</v>
      </c>
      <c r="R313" s="256"/>
      <c r="S313" s="256">
        <v>0</v>
      </c>
      <c r="T313" s="256">
        <v>0</v>
      </c>
      <c r="U313" s="199"/>
      <c r="V313" s="256" t="s">
        <v>21</v>
      </c>
      <c r="W313" s="256" t="s">
        <v>21</v>
      </c>
      <c r="X313" s="256" t="s">
        <v>22</v>
      </c>
      <c r="Y313" s="256" t="s">
        <v>22</v>
      </c>
      <c r="Z313" s="256" t="s">
        <v>22</v>
      </c>
      <c r="AA313" s="256" t="s">
        <v>21</v>
      </c>
      <c r="AB313" s="256" t="s">
        <v>21</v>
      </c>
      <c r="AC313" s="256" t="s">
        <v>21</v>
      </c>
      <c r="AD313" s="256" t="s">
        <v>21</v>
      </c>
      <c r="AE313" s="256" t="s">
        <v>21</v>
      </c>
      <c r="AF313" s="256" t="s">
        <v>21</v>
      </c>
      <c r="AG313" s="199"/>
      <c r="AH313" s="333" t="s">
        <v>181</v>
      </c>
      <c r="AI313" s="199"/>
      <c r="AJ313" s="436"/>
      <c r="AK313" s="436"/>
      <c r="AL313" s="251"/>
    </row>
    <row r="314" spans="1:38">
      <c r="A314" s="199"/>
      <c r="B314" s="199"/>
      <c r="C314" s="806" t="s">
        <v>1213</v>
      </c>
      <c r="D314" s="658" t="s">
        <v>89</v>
      </c>
      <c r="E314" s="639" t="s">
        <v>753</v>
      </c>
      <c r="F314" s="199">
        <v>38.0522158395055</v>
      </c>
      <c r="G314" s="199">
        <v>23.837222636370502</v>
      </c>
      <c r="H314" s="659" t="s">
        <v>21</v>
      </c>
      <c r="I314" s="638">
        <v>0</v>
      </c>
      <c r="J314" s="199"/>
      <c r="K314" s="638">
        <v>0</v>
      </c>
      <c r="L314" s="199"/>
      <c r="M314" s="638">
        <v>0</v>
      </c>
      <c r="N314" s="256" t="s">
        <v>21</v>
      </c>
      <c r="O314" s="256">
        <v>0</v>
      </c>
      <c r="P314" s="256" t="s">
        <v>21</v>
      </c>
      <c r="Q314" s="256">
        <v>0</v>
      </c>
      <c r="R314" s="256"/>
      <c r="S314" s="256">
        <v>0</v>
      </c>
      <c r="T314" s="256">
        <v>0</v>
      </c>
      <c r="U314" s="199"/>
      <c r="V314" s="256" t="s">
        <v>21</v>
      </c>
      <c r="W314" s="256" t="s">
        <v>21</v>
      </c>
      <c r="X314" s="256" t="s">
        <v>22</v>
      </c>
      <c r="Y314" s="256" t="s">
        <v>22</v>
      </c>
      <c r="Z314" s="256" t="s">
        <v>22</v>
      </c>
      <c r="AA314" s="256" t="s">
        <v>21</v>
      </c>
      <c r="AB314" s="256" t="s">
        <v>21</v>
      </c>
      <c r="AC314" s="256" t="s">
        <v>21</v>
      </c>
      <c r="AD314" s="256" t="s">
        <v>21</v>
      </c>
      <c r="AE314" s="256" t="s">
        <v>21</v>
      </c>
      <c r="AF314" s="256" t="s">
        <v>21</v>
      </c>
      <c r="AG314" s="199"/>
      <c r="AH314" s="333" t="s">
        <v>181</v>
      </c>
      <c r="AI314" s="199"/>
      <c r="AJ314" s="436"/>
      <c r="AK314" s="436"/>
      <c r="AL314" s="251"/>
    </row>
    <row r="315" spans="1:38">
      <c r="A315" s="199" t="s">
        <v>890</v>
      </c>
      <c r="B315" s="199"/>
      <c r="C315" s="248"/>
      <c r="D315" s="658"/>
      <c r="E315" s="639"/>
      <c r="F315" s="199"/>
      <c r="G315" s="199"/>
      <c r="H315" s="659"/>
      <c r="I315" s="638"/>
      <c r="J315" s="199"/>
      <c r="K315" s="638"/>
      <c r="L315" s="199"/>
      <c r="M315" s="248"/>
      <c r="N315" s="256"/>
      <c r="O315" s="256"/>
      <c r="P315" s="256"/>
      <c r="Q315" s="256"/>
      <c r="R315" s="256"/>
      <c r="S315" s="256"/>
      <c r="T315" s="256"/>
      <c r="U315" s="199"/>
      <c r="V315" s="623"/>
      <c r="W315" s="623"/>
      <c r="X315" s="623"/>
      <c r="Y315" s="623"/>
      <c r="Z315" s="623"/>
      <c r="AA315" s="623"/>
      <c r="AB315" s="623"/>
      <c r="AC315" s="623"/>
      <c r="AD315" s="623"/>
      <c r="AE315" s="623"/>
      <c r="AF315" s="623"/>
      <c r="AG315" s="199"/>
      <c r="AH315" s="330"/>
      <c r="AI315" s="199"/>
      <c r="AJ315" s="436"/>
      <c r="AK315" s="436"/>
      <c r="AL315" s="251"/>
    </row>
    <row r="316" spans="1:38">
      <c r="A316" s="199"/>
      <c r="B316" s="199"/>
      <c r="C316" s="248"/>
      <c r="D316" s="658"/>
      <c r="E316" s="639"/>
      <c r="F316" s="199"/>
      <c r="G316" s="199"/>
      <c r="H316" s="659"/>
      <c r="I316" s="638"/>
      <c r="J316" s="199"/>
      <c r="K316" s="638"/>
      <c r="L316" s="199"/>
      <c r="M316" s="248"/>
      <c r="N316" s="256"/>
      <c r="O316" s="256"/>
      <c r="P316" s="256"/>
      <c r="Q316" s="256"/>
      <c r="R316" s="256"/>
      <c r="S316" s="256"/>
      <c r="T316" s="256"/>
      <c r="U316" s="199"/>
      <c r="V316" s="623"/>
      <c r="W316" s="623"/>
      <c r="X316" s="623"/>
      <c r="Y316" s="623"/>
      <c r="Z316" s="623"/>
      <c r="AA316" s="623"/>
      <c r="AB316" s="623"/>
      <c r="AC316" s="623"/>
      <c r="AD316" s="623"/>
      <c r="AE316" s="623"/>
      <c r="AF316" s="623"/>
      <c r="AG316" s="199"/>
      <c r="AH316" s="330"/>
      <c r="AI316" s="199"/>
      <c r="AJ316" s="436"/>
      <c r="AK316" s="436"/>
      <c r="AL316" s="251"/>
    </row>
    <row r="317" spans="1:38">
      <c r="A317" s="199" t="s">
        <v>891</v>
      </c>
      <c r="B317" s="199"/>
      <c r="C317" s="248"/>
      <c r="D317" s="658"/>
      <c r="E317" s="639"/>
      <c r="F317" s="199"/>
      <c r="G317" s="199"/>
      <c r="H317" s="659"/>
      <c r="I317" s="638"/>
      <c r="J317" s="199"/>
      <c r="K317" s="638"/>
      <c r="L317" s="199"/>
      <c r="M317" s="248"/>
      <c r="N317" s="256"/>
      <c r="O317" s="256"/>
      <c r="P317" s="256"/>
      <c r="Q317" s="256"/>
      <c r="R317" s="256"/>
      <c r="S317" s="256"/>
      <c r="T317" s="256"/>
      <c r="U317" s="199"/>
      <c r="V317" s="623"/>
      <c r="W317" s="623"/>
      <c r="X317" s="623"/>
      <c r="Y317" s="623"/>
      <c r="Z317" s="623"/>
      <c r="AA317" s="623"/>
      <c r="AB317" s="623"/>
      <c r="AC317" s="623"/>
      <c r="AD317" s="623"/>
      <c r="AE317" s="623"/>
      <c r="AF317" s="623"/>
      <c r="AG317" s="199"/>
      <c r="AH317" s="330"/>
      <c r="AI317" s="199"/>
      <c r="AJ317" s="436"/>
      <c r="AK317" s="436"/>
      <c r="AL317" s="251"/>
    </row>
    <row r="318" spans="1:38">
      <c r="A318" s="199"/>
      <c r="B318" s="199"/>
      <c r="C318" s="248"/>
      <c r="D318" s="658"/>
      <c r="E318" s="639"/>
      <c r="F318" s="199"/>
      <c r="G318" s="199"/>
      <c r="H318" s="659"/>
      <c r="I318" s="638"/>
      <c r="J318" s="199"/>
      <c r="K318" s="638"/>
      <c r="L318" s="199"/>
      <c r="M318" s="248"/>
      <c r="N318" s="256"/>
      <c r="O318" s="256"/>
      <c r="P318" s="256"/>
      <c r="Q318" s="256"/>
      <c r="R318" s="256"/>
      <c r="S318" s="256"/>
      <c r="T318" s="256"/>
      <c r="U318" s="199"/>
      <c r="V318" s="623"/>
      <c r="W318" s="623"/>
      <c r="X318" s="623"/>
      <c r="Y318" s="623"/>
      <c r="Z318" s="623"/>
      <c r="AA318" s="623"/>
      <c r="AB318" s="623"/>
      <c r="AC318" s="623"/>
      <c r="AD318" s="623"/>
      <c r="AE318" s="623"/>
      <c r="AF318" s="623"/>
      <c r="AG318" s="199"/>
      <c r="AH318" s="330"/>
      <c r="AI318" s="199"/>
      <c r="AJ318" s="436"/>
      <c r="AK318" s="436"/>
      <c r="AL318" s="251"/>
    </row>
    <row r="319" spans="1:38">
      <c r="A319" s="199" t="s">
        <v>892</v>
      </c>
      <c r="B319" s="199"/>
      <c r="C319" s="248"/>
      <c r="D319" s="658"/>
      <c r="E319" s="639"/>
      <c r="F319" s="199"/>
      <c r="G319" s="199"/>
      <c r="H319" s="659"/>
      <c r="I319" s="638"/>
      <c r="J319" s="199"/>
      <c r="K319" s="638"/>
      <c r="L319" s="199"/>
      <c r="M319" s="248"/>
      <c r="N319" s="256"/>
      <c r="O319" s="256"/>
      <c r="P319" s="256"/>
      <c r="Q319" s="256"/>
      <c r="R319" s="256"/>
      <c r="S319" s="256"/>
      <c r="T319" s="256"/>
      <c r="U319" s="199"/>
      <c r="V319" s="623"/>
      <c r="W319" s="623"/>
      <c r="X319" s="623"/>
      <c r="Y319" s="623"/>
      <c r="Z319" s="623"/>
      <c r="AA319" s="623"/>
      <c r="AB319" s="623"/>
      <c r="AC319" s="623"/>
      <c r="AD319" s="623"/>
      <c r="AE319" s="623"/>
      <c r="AF319" s="623"/>
      <c r="AG319" s="199"/>
      <c r="AH319" s="330"/>
      <c r="AI319" s="199"/>
      <c r="AJ319" s="436"/>
      <c r="AK319" s="436"/>
      <c r="AL319" s="251"/>
    </row>
    <row r="320" spans="1:38">
      <c r="A320" s="199"/>
      <c r="B320" s="199"/>
      <c r="C320" s="248"/>
      <c r="D320" s="658"/>
      <c r="E320" s="639"/>
      <c r="F320" s="199"/>
      <c r="G320" s="199"/>
      <c r="H320" s="659"/>
      <c r="I320" s="638"/>
      <c r="J320" s="199"/>
      <c r="K320" s="638"/>
      <c r="L320" s="199"/>
      <c r="M320" s="248"/>
      <c r="N320" s="256"/>
      <c r="O320" s="256"/>
      <c r="P320" s="256"/>
      <c r="Q320" s="256"/>
      <c r="R320" s="256"/>
      <c r="S320" s="256"/>
      <c r="T320" s="256"/>
      <c r="U320" s="199"/>
      <c r="V320" s="623"/>
      <c r="W320" s="623"/>
      <c r="X320" s="623"/>
      <c r="Y320" s="623"/>
      <c r="Z320" s="623"/>
      <c r="AA320" s="623"/>
      <c r="AB320" s="623"/>
      <c r="AC320" s="623"/>
      <c r="AD320" s="623"/>
      <c r="AE320" s="623"/>
      <c r="AF320" s="623"/>
      <c r="AG320" s="199"/>
      <c r="AH320" s="330"/>
      <c r="AI320" s="199"/>
      <c r="AJ320" s="436"/>
      <c r="AK320" s="436"/>
      <c r="AL320" s="251"/>
    </row>
    <row r="321" spans="1:38">
      <c r="A321" s="199" t="s">
        <v>893</v>
      </c>
      <c r="B321" s="199"/>
      <c r="C321" s="248"/>
      <c r="D321" s="658"/>
      <c r="E321" s="639"/>
      <c r="F321" s="199"/>
      <c r="G321" s="199"/>
      <c r="H321" s="659"/>
      <c r="I321" s="638"/>
      <c r="J321" s="199"/>
      <c r="K321" s="638"/>
      <c r="L321" s="199"/>
      <c r="M321" s="248"/>
      <c r="N321" s="256"/>
      <c r="O321" s="256"/>
      <c r="P321" s="256"/>
      <c r="Q321" s="256"/>
      <c r="R321" s="256"/>
      <c r="S321" s="256"/>
      <c r="T321" s="256"/>
      <c r="U321" s="199"/>
      <c r="V321" s="623"/>
      <c r="W321" s="623"/>
      <c r="X321" s="623"/>
      <c r="Y321" s="623"/>
      <c r="Z321" s="623"/>
      <c r="AA321" s="623"/>
      <c r="AB321" s="623"/>
      <c r="AC321" s="623"/>
      <c r="AD321" s="623"/>
      <c r="AE321" s="623"/>
      <c r="AF321" s="623"/>
      <c r="AG321" s="199"/>
      <c r="AH321" s="330"/>
      <c r="AI321" s="199"/>
      <c r="AJ321" s="436"/>
      <c r="AK321" s="436"/>
      <c r="AL321" s="251"/>
    </row>
    <row r="322" spans="1:38">
      <c r="A322" s="198"/>
      <c r="B322" s="198"/>
      <c r="C322" s="670" t="s">
        <v>1069</v>
      </c>
      <c r="D322" s="528" t="s">
        <v>260</v>
      </c>
      <c r="E322" s="214" t="s">
        <v>752</v>
      </c>
      <c r="F322" s="198">
        <v>38.053980000000003</v>
      </c>
      <c r="G322" s="198">
        <v>23.83718</v>
      </c>
      <c r="H322" s="219" t="s">
        <v>21</v>
      </c>
      <c r="I322" s="236">
        <v>0</v>
      </c>
      <c r="J322" s="236"/>
      <c r="K322" s="236">
        <v>0</v>
      </c>
      <c r="L322" s="198"/>
      <c r="M322" s="219">
        <v>0</v>
      </c>
      <c r="N322" s="533" t="s">
        <v>21</v>
      </c>
      <c r="O322" s="236">
        <v>0</v>
      </c>
      <c r="P322" s="201" t="s">
        <v>21</v>
      </c>
      <c r="Q322" s="236">
        <v>0</v>
      </c>
      <c r="R322" s="236"/>
      <c r="S322" s="236">
        <v>0</v>
      </c>
      <c r="T322" s="236">
        <v>0</v>
      </c>
      <c r="U322" s="236"/>
      <c r="V322" s="533" t="s">
        <v>21</v>
      </c>
      <c r="W322" s="533" t="s">
        <v>21</v>
      </c>
      <c r="X322" s="533" t="s">
        <v>22</v>
      </c>
      <c r="Y322" s="533" t="s">
        <v>22</v>
      </c>
      <c r="Z322" s="776" t="s">
        <v>22</v>
      </c>
      <c r="AA322" s="207" t="s">
        <v>21</v>
      </c>
      <c r="AB322" s="207" t="s">
        <v>21</v>
      </c>
      <c r="AC322" s="776" t="s">
        <v>21</v>
      </c>
      <c r="AD322" s="533" t="s">
        <v>21</v>
      </c>
      <c r="AE322" s="533" t="s">
        <v>21</v>
      </c>
      <c r="AF322" s="738" t="s">
        <v>21</v>
      </c>
      <c r="AG322" s="198"/>
      <c r="AH322" s="528" t="s">
        <v>287</v>
      </c>
      <c r="AI322" s="199"/>
      <c r="AJ322" s="436"/>
      <c r="AK322" s="436"/>
      <c r="AL322" s="251"/>
    </row>
    <row r="323" spans="1:38" s="198" customFormat="1">
      <c r="A323" s="210"/>
      <c r="B323" s="211"/>
      <c r="C323" s="212" t="s">
        <v>1070</v>
      </c>
      <c r="D323" s="504" t="s">
        <v>140</v>
      </c>
      <c r="E323" s="214" t="s">
        <v>752</v>
      </c>
      <c r="F323" s="198">
        <v>38.053937787082198</v>
      </c>
      <c r="G323" s="198">
        <v>23.837365710618101</v>
      </c>
      <c r="H323" s="172" t="s">
        <v>22</v>
      </c>
      <c r="I323" s="219">
        <v>0</v>
      </c>
      <c r="J323" s="237"/>
      <c r="K323" s="219">
        <v>0</v>
      </c>
      <c r="L323" s="211"/>
      <c r="M323" s="219">
        <v>120</v>
      </c>
      <c r="N323" s="219" t="s">
        <v>21</v>
      </c>
      <c r="O323" s="219">
        <v>0</v>
      </c>
      <c r="P323" s="201" t="s">
        <v>21</v>
      </c>
      <c r="Q323" s="219">
        <v>0</v>
      </c>
      <c r="R323" s="211"/>
      <c r="S323" s="219">
        <v>0</v>
      </c>
      <c r="T323" s="219">
        <v>0</v>
      </c>
      <c r="U323" s="211"/>
      <c r="V323" s="219" t="s">
        <v>21</v>
      </c>
      <c r="W323" s="220" t="s">
        <v>29</v>
      </c>
      <c r="X323" s="219" t="s">
        <v>22</v>
      </c>
      <c r="Y323" s="219" t="s">
        <v>22</v>
      </c>
      <c r="Z323" s="776" t="s">
        <v>22</v>
      </c>
      <c r="AA323" s="207" t="s">
        <v>21</v>
      </c>
      <c r="AB323" s="207" t="s">
        <v>21</v>
      </c>
      <c r="AC323" s="776" t="s">
        <v>21</v>
      </c>
      <c r="AD323" s="219" t="s">
        <v>21</v>
      </c>
      <c r="AE323" s="267" t="s">
        <v>21</v>
      </c>
      <c r="AF323" s="738" t="s">
        <v>21</v>
      </c>
      <c r="AG323" s="221"/>
      <c r="AH323" s="556" t="s">
        <v>292</v>
      </c>
      <c r="AI323" s="198" t="s">
        <v>182</v>
      </c>
    </row>
    <row r="324" spans="1:38" s="199" customFormat="1">
      <c r="A324" s="599"/>
      <c r="B324" s="639"/>
      <c r="C324" s="660"/>
      <c r="D324" s="658"/>
      <c r="E324" s="639"/>
      <c r="H324" s="659"/>
      <c r="I324" s="256"/>
      <c r="J324" s="661"/>
      <c r="K324" s="256"/>
      <c r="L324" s="639"/>
      <c r="M324" s="256"/>
      <c r="N324" s="256"/>
      <c r="O324" s="256"/>
      <c r="P324" s="256"/>
      <c r="Q324" s="256"/>
      <c r="R324" s="639"/>
      <c r="S324" s="256"/>
      <c r="T324" s="256"/>
      <c r="U324" s="639"/>
      <c r="V324" s="256"/>
      <c r="W324" s="623"/>
      <c r="X324" s="256"/>
      <c r="Y324" s="256"/>
      <c r="Z324" s="256"/>
      <c r="AA324" s="623"/>
      <c r="AB324" s="256"/>
      <c r="AC324" s="256"/>
      <c r="AD324" s="256"/>
      <c r="AE324" s="256"/>
      <c r="AF324" s="256"/>
      <c r="AG324" s="255"/>
      <c r="AH324" s="662"/>
    </row>
    <row r="325" spans="1:38" s="199" customFormat="1">
      <c r="A325" s="599" t="s">
        <v>894</v>
      </c>
      <c r="B325" s="639"/>
      <c r="C325" s="660"/>
      <c r="D325" s="658"/>
      <c r="E325" s="639"/>
      <c r="H325" s="659"/>
      <c r="I325" s="256"/>
      <c r="J325" s="661"/>
      <c r="K325" s="256"/>
      <c r="L325" s="639"/>
      <c r="M325" s="256"/>
      <c r="N325" s="256"/>
      <c r="O325" s="256"/>
      <c r="P325" s="256"/>
      <c r="Q325" s="256"/>
      <c r="R325" s="639"/>
      <c r="S325" s="256"/>
      <c r="T325" s="256"/>
      <c r="U325" s="639"/>
      <c r="V325" s="256"/>
      <c r="W325" s="623"/>
      <c r="X325" s="256"/>
      <c r="Y325" s="256"/>
      <c r="Z325" s="256"/>
      <c r="AA325" s="623"/>
      <c r="AB325" s="256"/>
      <c r="AC325" s="256"/>
      <c r="AD325" s="256"/>
      <c r="AE325" s="256"/>
      <c r="AF325" s="256"/>
      <c r="AG325" s="255"/>
      <c r="AH325" s="662"/>
    </row>
    <row r="326" spans="1:38">
      <c r="A326" s="227"/>
      <c r="B326" s="228"/>
      <c r="C326" s="551" t="s">
        <v>1071</v>
      </c>
      <c r="D326" s="552" t="s">
        <v>89</v>
      </c>
      <c r="E326" s="550" t="s">
        <v>752</v>
      </c>
      <c r="F326" s="198">
        <v>38.054090000000002</v>
      </c>
      <c r="G326" s="199">
        <v>23.837769999999999</v>
      </c>
      <c r="H326" s="219" t="s">
        <v>21</v>
      </c>
      <c r="I326" s="366"/>
      <c r="J326" s="546"/>
      <c r="K326" s="366"/>
      <c r="L326" s="366"/>
      <c r="M326" s="5">
        <v>0</v>
      </c>
      <c r="N326" s="10" t="s">
        <v>29</v>
      </c>
      <c r="O326" s="348">
        <v>0</v>
      </c>
      <c r="P326" s="201" t="s">
        <v>21</v>
      </c>
      <c r="Q326" s="366">
        <v>0</v>
      </c>
      <c r="R326" s="366"/>
      <c r="S326" s="366">
        <v>0</v>
      </c>
      <c r="T326" s="366">
        <v>0</v>
      </c>
      <c r="U326" s="366"/>
      <c r="V326" s="31" t="s">
        <v>21</v>
      </c>
      <c r="W326" s="548" t="s">
        <v>21</v>
      </c>
      <c r="X326" s="547" t="s">
        <v>22</v>
      </c>
      <c r="Y326" s="547" t="s">
        <v>22</v>
      </c>
      <c r="Z326" s="776" t="s">
        <v>22</v>
      </c>
      <c r="AA326" s="207" t="s">
        <v>21</v>
      </c>
      <c r="AB326" s="207" t="s">
        <v>21</v>
      </c>
      <c r="AC326" s="776" t="s">
        <v>21</v>
      </c>
      <c r="AD326" s="547" t="s">
        <v>21</v>
      </c>
      <c r="AE326" s="547" t="s">
        <v>21</v>
      </c>
      <c r="AF326" s="738" t="s">
        <v>21</v>
      </c>
      <c r="AG326" s="221"/>
      <c r="AH326" s="528" t="s">
        <v>287</v>
      </c>
      <c r="AI326" s="199"/>
      <c r="AJ326" s="470"/>
      <c r="AK326" s="470"/>
      <c r="AL326" s="248"/>
    </row>
    <row r="327" spans="1:38">
      <c r="A327" s="227"/>
      <c r="B327" s="228"/>
      <c r="C327" s="551" t="s">
        <v>1072</v>
      </c>
      <c r="D327" s="552" t="s">
        <v>89</v>
      </c>
      <c r="E327" s="549" t="s">
        <v>753</v>
      </c>
      <c r="F327" s="198">
        <v>38.054149000000002</v>
      </c>
      <c r="G327" s="199">
        <v>23.837927000000001</v>
      </c>
      <c r="H327" s="219" t="s">
        <v>21</v>
      </c>
      <c r="I327" s="366"/>
      <c r="J327" s="546"/>
      <c r="K327" s="366"/>
      <c r="L327" s="366"/>
      <c r="M327" s="5">
        <v>0</v>
      </c>
      <c r="N327" s="10" t="s">
        <v>29</v>
      </c>
      <c r="O327" s="348">
        <v>0</v>
      </c>
      <c r="P327" s="201" t="s">
        <v>21</v>
      </c>
      <c r="Q327" s="366">
        <v>0</v>
      </c>
      <c r="R327" s="366"/>
      <c r="S327" s="366">
        <v>0</v>
      </c>
      <c r="T327" s="366">
        <v>0</v>
      </c>
      <c r="U327" s="366"/>
      <c r="V327" s="548" t="s">
        <v>21</v>
      </c>
      <c r="W327" s="548" t="s">
        <v>21</v>
      </c>
      <c r="X327" s="547" t="s">
        <v>22</v>
      </c>
      <c r="Y327" s="547" t="s">
        <v>22</v>
      </c>
      <c r="Z327" s="776" t="s">
        <v>22</v>
      </c>
      <c r="AA327" s="207" t="s">
        <v>21</v>
      </c>
      <c r="AB327" s="207" t="s">
        <v>21</v>
      </c>
      <c r="AC327" s="776" t="s">
        <v>21</v>
      </c>
      <c r="AD327" s="547" t="s">
        <v>21</v>
      </c>
      <c r="AE327" s="547" t="s">
        <v>21</v>
      </c>
      <c r="AF327" s="738" t="s">
        <v>21</v>
      </c>
      <c r="AG327" s="221"/>
      <c r="AH327" s="333" t="s">
        <v>181</v>
      </c>
      <c r="AI327" s="199"/>
      <c r="AJ327" s="470"/>
      <c r="AK327" s="470"/>
      <c r="AL327" s="248"/>
    </row>
    <row r="328" spans="1:38" s="199" customFormat="1">
      <c r="A328" s="599"/>
      <c r="B328" s="639"/>
      <c r="C328" s="660"/>
      <c r="D328" s="658"/>
      <c r="E328" s="639"/>
      <c r="H328" s="659"/>
      <c r="I328" s="256"/>
      <c r="J328" s="661"/>
      <c r="K328" s="256"/>
      <c r="L328" s="639"/>
      <c r="M328" s="256"/>
      <c r="N328" s="256"/>
      <c r="O328" s="256"/>
      <c r="P328" s="256"/>
      <c r="Q328" s="256"/>
      <c r="R328" s="639"/>
      <c r="S328" s="256"/>
      <c r="T328" s="256"/>
      <c r="U328" s="639"/>
      <c r="V328" s="256"/>
      <c r="W328" s="623"/>
      <c r="X328" s="256"/>
      <c r="Y328" s="256"/>
      <c r="Z328" s="256"/>
      <c r="AA328" s="623"/>
      <c r="AB328" s="256"/>
      <c r="AC328" s="256"/>
      <c r="AD328" s="256"/>
      <c r="AE328" s="256"/>
      <c r="AF328" s="256"/>
      <c r="AG328" s="255"/>
      <c r="AH328" s="662"/>
    </row>
    <row r="329" spans="1:38" s="199" customFormat="1">
      <c r="A329" s="599" t="s">
        <v>895</v>
      </c>
      <c r="B329" s="639"/>
      <c r="C329" s="660"/>
      <c r="D329" s="658"/>
      <c r="E329" s="639"/>
      <c r="H329" s="659"/>
      <c r="I329" s="256"/>
      <c r="J329" s="661"/>
      <c r="K329" s="256"/>
      <c r="L329" s="639"/>
      <c r="M329" s="256"/>
      <c r="N329" s="256"/>
      <c r="O329" s="256"/>
      <c r="P329" s="256"/>
      <c r="Q329" s="256"/>
      <c r="R329" s="639"/>
      <c r="S329" s="256"/>
      <c r="T329" s="256"/>
      <c r="U329" s="639"/>
      <c r="V329" s="256"/>
      <c r="W329" s="623"/>
      <c r="X329" s="256"/>
      <c r="Y329" s="256"/>
      <c r="Z329" s="256"/>
      <c r="AA329" s="623"/>
      <c r="AB329" s="256"/>
      <c r="AC329" s="256"/>
      <c r="AD329" s="256"/>
      <c r="AE329" s="256"/>
      <c r="AF329" s="256"/>
      <c r="AG329" s="255"/>
      <c r="AH329" s="662"/>
    </row>
    <row r="330" spans="1:38" s="198" customFormat="1" ht="15.75" customHeight="1">
      <c r="A330" s="200"/>
      <c r="B330" s="201"/>
      <c r="C330" s="202" t="s">
        <v>1073</v>
      </c>
      <c r="D330" s="407" t="s">
        <v>117</v>
      </c>
      <c r="E330" s="204" t="s">
        <v>753</v>
      </c>
      <c r="F330" s="201">
        <v>38.054541331386098</v>
      </c>
      <c r="G330" s="201">
        <v>23.837784745783601</v>
      </c>
      <c r="H330" s="172" t="s">
        <v>22</v>
      </c>
      <c r="I330" s="219">
        <v>0</v>
      </c>
      <c r="J330" s="237"/>
      <c r="K330" s="219">
        <v>0</v>
      </c>
      <c r="L330" s="211"/>
      <c r="M330" s="219">
        <v>80</v>
      </c>
      <c r="N330" s="219" t="s">
        <v>29</v>
      </c>
      <c r="O330" s="219">
        <v>0</v>
      </c>
      <c r="P330" s="201" t="s">
        <v>21</v>
      </c>
      <c r="Q330" s="219">
        <v>0</v>
      </c>
      <c r="R330" s="219"/>
      <c r="S330" s="219">
        <v>1</v>
      </c>
      <c r="T330" s="219">
        <v>1</v>
      </c>
      <c r="U330" s="211"/>
      <c r="V330" s="219" t="s">
        <v>21</v>
      </c>
      <c r="W330" s="220" t="s">
        <v>21</v>
      </c>
      <c r="X330" s="219" t="s">
        <v>22</v>
      </c>
      <c r="Y330" s="219" t="s">
        <v>22</v>
      </c>
      <c r="Z330" s="776" t="s">
        <v>22</v>
      </c>
      <c r="AA330" s="207" t="s">
        <v>21</v>
      </c>
      <c r="AB330" s="207" t="s">
        <v>21</v>
      </c>
      <c r="AC330" s="776" t="s">
        <v>21</v>
      </c>
      <c r="AD330" s="219" t="s">
        <v>21</v>
      </c>
      <c r="AE330" s="267" t="s">
        <v>21</v>
      </c>
      <c r="AF330" s="738" t="s">
        <v>21</v>
      </c>
      <c r="AG330" s="221"/>
      <c r="AH330" s="333" t="s">
        <v>181</v>
      </c>
    </row>
    <row r="331" spans="1:38" s="199" customFormat="1">
      <c r="A331" s="599"/>
      <c r="B331" s="639"/>
      <c r="C331" s="660"/>
      <c r="D331" s="658"/>
      <c r="E331" s="639"/>
      <c r="H331" s="659"/>
      <c r="I331" s="256"/>
      <c r="J331" s="661"/>
      <c r="K331" s="256"/>
      <c r="L331" s="639"/>
      <c r="M331" s="256"/>
      <c r="N331" s="256"/>
      <c r="O331" s="256"/>
      <c r="P331" s="256"/>
      <c r="Q331" s="256"/>
      <c r="R331" s="639"/>
      <c r="S331" s="256"/>
      <c r="T331" s="256"/>
      <c r="U331" s="639"/>
      <c r="V331" s="256"/>
      <c r="W331" s="623"/>
      <c r="X331" s="256"/>
      <c r="Y331" s="256"/>
      <c r="Z331" s="256"/>
      <c r="AA331" s="623"/>
      <c r="AB331" s="256"/>
      <c r="AC331" s="256"/>
      <c r="AD331" s="256"/>
      <c r="AE331" s="256"/>
      <c r="AF331" s="256"/>
      <c r="AG331" s="255"/>
      <c r="AH331" s="662"/>
    </row>
    <row r="332" spans="1:38" s="199" customFormat="1">
      <c r="A332" s="599" t="s">
        <v>896</v>
      </c>
      <c r="B332" s="639"/>
      <c r="C332" s="660"/>
      <c r="D332" s="658"/>
      <c r="E332" s="639"/>
      <c r="H332" s="659"/>
      <c r="I332" s="256"/>
      <c r="J332" s="661"/>
      <c r="K332" s="256"/>
      <c r="L332" s="639"/>
      <c r="M332" s="256"/>
      <c r="N332" s="256"/>
      <c r="O332" s="256"/>
      <c r="P332" s="256"/>
      <c r="Q332" s="256"/>
      <c r="R332" s="639"/>
      <c r="S332" s="256"/>
      <c r="T332" s="256"/>
      <c r="U332" s="639"/>
      <c r="V332" s="256"/>
      <c r="W332" s="623"/>
      <c r="X332" s="256"/>
      <c r="Y332" s="256"/>
      <c r="Z332" s="256"/>
      <c r="AA332" s="623"/>
      <c r="AB332" s="256"/>
      <c r="AC332" s="256"/>
      <c r="AD332" s="256"/>
      <c r="AE332" s="256"/>
      <c r="AF332" s="256"/>
      <c r="AG332" s="255"/>
      <c r="AH332" s="662"/>
    </row>
    <row r="333" spans="1:38">
      <c r="A333" s="4"/>
      <c r="B333" s="10"/>
      <c r="C333" s="391" t="s">
        <v>1074</v>
      </c>
      <c r="D333" s="501" t="s">
        <v>275</v>
      </c>
      <c r="E333" s="321" t="s">
        <v>752</v>
      </c>
      <c r="F333" s="198">
        <v>38.051966999999998</v>
      </c>
      <c r="G333" s="199">
        <v>23.837181999999999</v>
      </c>
      <c r="H333" s="322" t="s">
        <v>22</v>
      </c>
      <c r="I333" s="10">
        <v>2.6</v>
      </c>
      <c r="J333" s="10"/>
      <c r="K333" s="10">
        <v>5.0999999999999996</v>
      </c>
      <c r="L333" s="10"/>
      <c r="M333" s="380">
        <v>60</v>
      </c>
      <c r="N333" s="28" t="s">
        <v>21</v>
      </c>
      <c r="O333" s="10">
        <v>0</v>
      </c>
      <c r="P333" s="201" t="s">
        <v>21</v>
      </c>
      <c r="Q333" s="10">
        <v>0</v>
      </c>
      <c r="R333" s="10"/>
      <c r="S333" s="13">
        <v>0</v>
      </c>
      <c r="T333" s="10">
        <v>0</v>
      </c>
      <c r="U333" s="10"/>
      <c r="V333" s="380" t="s">
        <v>21</v>
      </c>
      <c r="W333" s="380" t="s">
        <v>21</v>
      </c>
      <c r="X333" s="380" t="s">
        <v>22</v>
      </c>
      <c r="Y333" s="380" t="s">
        <v>22</v>
      </c>
      <c r="Z333" s="776" t="s">
        <v>22</v>
      </c>
      <c r="AA333" s="207" t="s">
        <v>21</v>
      </c>
      <c r="AB333" s="207" t="s">
        <v>21</v>
      </c>
      <c r="AC333" s="776" t="s">
        <v>21</v>
      </c>
      <c r="AD333" s="28" t="s">
        <v>21</v>
      </c>
      <c r="AE333" s="30" t="s">
        <v>21</v>
      </c>
      <c r="AF333" s="738" t="s">
        <v>21</v>
      </c>
      <c r="AG333" s="228"/>
      <c r="AH333" s="333" t="s">
        <v>181</v>
      </c>
      <c r="AI333" s="198"/>
      <c r="AJ333" s="408" t="s">
        <v>226</v>
      </c>
      <c r="AK333" s="492" t="s">
        <v>227</v>
      </c>
      <c r="AL333" s="490" t="s">
        <v>22</v>
      </c>
    </row>
    <row r="334" spans="1:38" s="343" customFormat="1">
      <c r="A334" s="336"/>
      <c r="B334" s="337"/>
      <c r="C334" s="390" t="s">
        <v>1075</v>
      </c>
      <c r="D334" s="502" t="s">
        <v>230</v>
      </c>
      <c r="E334" s="324" t="s">
        <v>753</v>
      </c>
      <c r="F334" s="364">
        <v>38.051906000000002</v>
      </c>
      <c r="G334" s="361">
        <v>23.838024999999998</v>
      </c>
      <c r="H334" s="172" t="s">
        <v>22</v>
      </c>
      <c r="I334" s="351">
        <v>1.1000000000000001</v>
      </c>
      <c r="J334" s="351"/>
      <c r="K334" s="351">
        <v>3.6</v>
      </c>
      <c r="L334" s="337"/>
      <c r="M334" s="351">
        <v>100</v>
      </c>
      <c r="N334" s="351" t="s">
        <v>21</v>
      </c>
      <c r="O334" s="351">
        <v>0</v>
      </c>
      <c r="P334" s="201" t="s">
        <v>21</v>
      </c>
      <c r="Q334" s="351">
        <v>0</v>
      </c>
      <c r="R334" s="351"/>
      <c r="S334" s="441">
        <v>0</v>
      </c>
      <c r="T334" s="351">
        <v>0</v>
      </c>
      <c r="U334" s="337"/>
      <c r="V334" s="351" t="s">
        <v>21</v>
      </c>
      <c r="W334" s="351" t="s">
        <v>21</v>
      </c>
      <c r="X334" s="351" t="s">
        <v>22</v>
      </c>
      <c r="Y334" s="351" t="s">
        <v>22</v>
      </c>
      <c r="Z334" s="776" t="s">
        <v>22</v>
      </c>
      <c r="AA334" s="207" t="s">
        <v>21</v>
      </c>
      <c r="AB334" s="207" t="s">
        <v>21</v>
      </c>
      <c r="AC334" s="776" t="s">
        <v>21</v>
      </c>
      <c r="AD334" s="351" t="s">
        <v>21</v>
      </c>
      <c r="AE334" s="352" t="s">
        <v>21</v>
      </c>
      <c r="AF334" s="738" t="s">
        <v>21</v>
      </c>
      <c r="AG334" s="478"/>
      <c r="AH334" s="364" t="s">
        <v>181</v>
      </c>
      <c r="AI334" s="328"/>
      <c r="AJ334" s="408" t="s">
        <v>225</v>
      </c>
      <c r="AK334" s="469" t="s">
        <v>230</v>
      </c>
      <c r="AL334" s="482" t="s">
        <v>22</v>
      </c>
    </row>
    <row r="335" spans="1:38" s="199" customFormat="1">
      <c r="A335" s="599"/>
      <c r="B335" s="639"/>
      <c r="C335" s="660"/>
      <c r="D335" s="658"/>
      <c r="E335" s="639"/>
      <c r="H335" s="659"/>
      <c r="I335" s="256"/>
      <c r="J335" s="661"/>
      <c r="K335" s="256"/>
      <c r="L335" s="639"/>
      <c r="M335" s="256"/>
      <c r="N335" s="256"/>
      <c r="O335" s="256"/>
      <c r="P335" s="256"/>
      <c r="Q335" s="256"/>
      <c r="R335" s="639"/>
      <c r="S335" s="256"/>
      <c r="T335" s="256"/>
      <c r="U335" s="639"/>
      <c r="V335" s="256"/>
      <c r="W335" s="623"/>
      <c r="X335" s="256"/>
      <c r="Y335" s="256"/>
      <c r="Z335" s="256"/>
      <c r="AA335" s="623"/>
      <c r="AB335" s="256"/>
      <c r="AC335" s="256"/>
      <c r="AD335" s="256"/>
      <c r="AE335" s="256"/>
      <c r="AF335" s="256"/>
      <c r="AG335" s="255"/>
      <c r="AH335" s="662"/>
    </row>
    <row r="336" spans="1:38" s="199" customFormat="1">
      <c r="A336" s="599" t="s">
        <v>897</v>
      </c>
      <c r="B336" s="639"/>
      <c r="C336" s="660"/>
      <c r="D336" s="658"/>
      <c r="E336" s="639"/>
      <c r="H336" s="659"/>
      <c r="I336" s="256"/>
      <c r="J336" s="661"/>
      <c r="K336" s="256"/>
      <c r="L336" s="639"/>
      <c r="M336" s="256"/>
      <c r="N336" s="256"/>
      <c r="O336" s="256"/>
      <c r="P336" s="256"/>
      <c r="Q336" s="256"/>
      <c r="R336" s="639"/>
      <c r="S336" s="256"/>
      <c r="T336" s="256"/>
      <c r="U336" s="639"/>
      <c r="V336" s="256"/>
      <c r="W336" s="623"/>
      <c r="X336" s="256"/>
      <c r="Y336" s="256"/>
      <c r="Z336" s="256"/>
      <c r="AA336" s="623"/>
      <c r="AB336" s="256"/>
      <c r="AC336" s="256"/>
      <c r="AD336" s="256"/>
      <c r="AE336" s="256"/>
      <c r="AF336" s="256"/>
      <c r="AG336" s="255"/>
      <c r="AH336" s="662"/>
    </row>
    <row r="337" spans="1:38">
      <c r="A337" s="227"/>
      <c r="B337" s="228"/>
      <c r="C337" s="551" t="s">
        <v>1076</v>
      </c>
      <c r="D337" s="552" t="s">
        <v>199</v>
      </c>
      <c r="E337" s="554" t="s">
        <v>752</v>
      </c>
      <c r="F337" s="198">
        <v>38.052368999999999</v>
      </c>
      <c r="G337" s="199">
        <v>23.838934999999999</v>
      </c>
      <c r="H337" s="172" t="s">
        <v>22</v>
      </c>
      <c r="I337" s="4">
        <v>1.3</v>
      </c>
      <c r="J337" s="10"/>
      <c r="K337" s="4">
        <v>3.7</v>
      </c>
      <c r="L337" s="10"/>
      <c r="M337" s="380">
        <v>45</v>
      </c>
      <c r="N337" s="10" t="s">
        <v>29</v>
      </c>
      <c r="O337" s="10">
        <v>0</v>
      </c>
      <c r="P337" s="201" t="s">
        <v>21</v>
      </c>
      <c r="Q337" s="4">
        <v>0</v>
      </c>
      <c r="R337" s="10"/>
      <c r="S337" s="35">
        <v>0</v>
      </c>
      <c r="T337" s="4">
        <v>0</v>
      </c>
      <c r="U337" s="10"/>
      <c r="V337" s="380" t="s">
        <v>21</v>
      </c>
      <c r="W337" s="380" t="s">
        <v>21</v>
      </c>
      <c r="X337" s="380" t="s">
        <v>22</v>
      </c>
      <c r="Y337" s="380" t="s">
        <v>22</v>
      </c>
      <c r="Z337" s="776" t="s">
        <v>22</v>
      </c>
      <c r="AA337" s="207" t="s">
        <v>21</v>
      </c>
      <c r="AB337" s="207" t="s">
        <v>21</v>
      </c>
      <c r="AC337" s="776" t="s">
        <v>21</v>
      </c>
      <c r="AD337" s="380" t="s">
        <v>21</v>
      </c>
      <c r="AE337" s="402" t="s">
        <v>21</v>
      </c>
      <c r="AF337" s="738" t="s">
        <v>21</v>
      </c>
      <c r="AG337" s="228"/>
      <c r="AH337" s="333" t="s">
        <v>181</v>
      </c>
      <c r="AI337" s="198"/>
      <c r="AJ337" s="407"/>
      <c r="AK337" s="407"/>
      <c r="AL337" s="533" t="s">
        <v>22</v>
      </c>
    </row>
    <row r="338" spans="1:38" ht="15" customHeight="1">
      <c r="A338" s="227"/>
      <c r="B338" s="228"/>
      <c r="C338" s="551" t="s">
        <v>1077</v>
      </c>
      <c r="D338" s="552" t="s">
        <v>230</v>
      </c>
      <c r="E338" s="550" t="s">
        <v>753</v>
      </c>
      <c r="F338" s="609">
        <v>38.052498100000001</v>
      </c>
      <c r="G338" s="199">
        <v>23.8391746</v>
      </c>
      <c r="H338" s="172" t="s">
        <v>22</v>
      </c>
      <c r="I338" s="4">
        <v>2.5</v>
      </c>
      <c r="J338" s="10"/>
      <c r="K338" s="4">
        <v>3.1</v>
      </c>
      <c r="L338" s="10"/>
      <c r="M338" s="10">
        <v>184</v>
      </c>
      <c r="N338" s="10" t="s">
        <v>29</v>
      </c>
      <c r="O338" s="10">
        <v>0</v>
      </c>
      <c r="P338" s="201" t="s">
        <v>21</v>
      </c>
      <c r="Q338" s="4">
        <v>0</v>
      </c>
      <c r="R338" s="10"/>
      <c r="S338" s="35">
        <v>0</v>
      </c>
      <c r="T338" s="4">
        <v>0</v>
      </c>
      <c r="U338" s="10"/>
      <c r="V338" s="380" t="s">
        <v>21</v>
      </c>
      <c r="W338" s="380" t="s">
        <v>21</v>
      </c>
      <c r="X338" s="380" t="s">
        <v>22</v>
      </c>
      <c r="Y338" s="380" t="s">
        <v>22</v>
      </c>
      <c r="Z338" s="776" t="s">
        <v>22</v>
      </c>
      <c r="AA338" s="207" t="s">
        <v>21</v>
      </c>
      <c r="AB338" s="207" t="s">
        <v>21</v>
      </c>
      <c r="AC338" s="776" t="s">
        <v>21</v>
      </c>
      <c r="AD338" s="380" t="s">
        <v>21</v>
      </c>
      <c r="AE338" s="402" t="s">
        <v>21</v>
      </c>
      <c r="AF338" s="738" t="s">
        <v>21</v>
      </c>
      <c r="AG338" s="228"/>
      <c r="AH338" s="333" t="s">
        <v>181</v>
      </c>
      <c r="AI338" s="198"/>
      <c r="AJ338" s="408" t="s">
        <v>291</v>
      </c>
      <c r="AK338" s="407" t="s">
        <v>182</v>
      </c>
      <c r="AL338" s="533" t="s">
        <v>22</v>
      </c>
    </row>
    <row r="339" spans="1:38" s="199" customFormat="1">
      <c r="A339" s="599"/>
      <c r="B339" s="639"/>
      <c r="C339" s="660"/>
      <c r="D339" s="658"/>
      <c r="E339" s="639"/>
      <c r="H339" s="659"/>
      <c r="I339" s="256"/>
      <c r="J339" s="661"/>
      <c r="K339" s="256"/>
      <c r="L339" s="639"/>
      <c r="M339" s="256"/>
      <c r="N339" s="256"/>
      <c r="O339" s="256"/>
      <c r="P339" s="256"/>
      <c r="Q339" s="256"/>
      <c r="R339" s="639"/>
      <c r="S339" s="256"/>
      <c r="T339" s="256"/>
      <c r="U339" s="639"/>
      <c r="V339" s="256"/>
      <c r="W339" s="623"/>
      <c r="X339" s="256"/>
      <c r="Y339" s="256"/>
      <c r="Z339" s="256"/>
      <c r="AA339" s="623"/>
      <c r="AB339" s="256"/>
      <c r="AC339" s="256"/>
      <c r="AD339" s="256"/>
      <c r="AE339" s="256"/>
      <c r="AF339" s="256"/>
      <c r="AG339" s="255"/>
      <c r="AH339" s="662"/>
    </row>
    <row r="340" spans="1:38" s="199" customFormat="1">
      <c r="A340" s="599" t="s">
        <v>898</v>
      </c>
      <c r="B340" s="639"/>
      <c r="C340" s="660"/>
      <c r="D340" s="658"/>
      <c r="E340" s="639"/>
      <c r="H340" s="659"/>
      <c r="I340" s="256"/>
      <c r="J340" s="661"/>
      <c r="K340" s="256"/>
      <c r="L340" s="639"/>
      <c r="M340" s="256"/>
      <c r="N340" s="256"/>
      <c r="O340" s="256"/>
      <c r="P340" s="256"/>
      <c r="Q340" s="256"/>
      <c r="R340" s="639"/>
      <c r="S340" s="256"/>
      <c r="T340" s="256"/>
      <c r="U340" s="639"/>
      <c r="V340" s="256"/>
      <c r="W340" s="623"/>
      <c r="X340" s="256"/>
      <c r="Y340" s="256"/>
      <c r="Z340" s="256"/>
      <c r="AA340" s="623"/>
      <c r="AB340" s="256"/>
      <c r="AC340" s="256"/>
      <c r="AD340" s="256"/>
      <c r="AE340" s="256"/>
      <c r="AF340" s="256"/>
      <c r="AG340" s="255"/>
      <c r="AH340" s="662"/>
    </row>
    <row r="341" spans="1:38">
      <c r="A341" s="227"/>
      <c r="B341" s="228"/>
      <c r="C341" s="551" t="s">
        <v>1078</v>
      </c>
      <c r="D341" s="552" t="s">
        <v>89</v>
      </c>
      <c r="E341" s="554" t="s">
        <v>752</v>
      </c>
      <c r="F341" s="198">
        <v>38.052904129870697</v>
      </c>
      <c r="G341" s="199">
        <v>23.8391200312964</v>
      </c>
      <c r="H341" s="172" t="s">
        <v>22</v>
      </c>
      <c r="I341" s="4">
        <v>3.1</v>
      </c>
      <c r="J341" s="10"/>
      <c r="K341" s="4">
        <v>1</v>
      </c>
      <c r="L341" s="10"/>
      <c r="M341" s="10">
        <v>95</v>
      </c>
      <c r="N341" s="10" t="s">
        <v>29</v>
      </c>
      <c r="O341" s="10">
        <v>0</v>
      </c>
      <c r="P341" s="201" t="s">
        <v>21</v>
      </c>
      <c r="Q341" s="4">
        <v>0</v>
      </c>
      <c r="R341" s="10"/>
      <c r="S341" s="35">
        <v>0</v>
      </c>
      <c r="T341" s="4">
        <v>0</v>
      </c>
      <c r="U341" s="10"/>
      <c r="V341" s="380" t="s">
        <v>21</v>
      </c>
      <c r="W341" s="380" t="s">
        <v>21</v>
      </c>
      <c r="X341" s="380" t="s">
        <v>22</v>
      </c>
      <c r="Y341" s="380" t="s">
        <v>22</v>
      </c>
      <c r="Z341" s="776" t="s">
        <v>22</v>
      </c>
      <c r="AA341" s="207" t="s">
        <v>21</v>
      </c>
      <c r="AB341" s="207" t="s">
        <v>21</v>
      </c>
      <c r="AC341" s="776" t="s">
        <v>21</v>
      </c>
      <c r="AD341" s="380" t="s">
        <v>21</v>
      </c>
      <c r="AE341" s="402" t="s">
        <v>21</v>
      </c>
      <c r="AF341" s="738" t="s">
        <v>21</v>
      </c>
      <c r="AG341" s="228"/>
      <c r="AH341" s="333" t="s">
        <v>181</v>
      </c>
      <c r="AI341" s="198"/>
      <c r="AJ341" s="407"/>
      <c r="AK341" s="407"/>
      <c r="AL341" s="533" t="s">
        <v>22</v>
      </c>
    </row>
    <row r="342" spans="1:38">
      <c r="A342" s="254"/>
      <c r="B342" s="247"/>
      <c r="C342" s="557"/>
      <c r="D342" s="558"/>
      <c r="E342" s="255"/>
      <c r="F342" s="199"/>
      <c r="G342" s="199"/>
      <c r="H342" s="648"/>
      <c r="I342" s="254"/>
      <c r="J342" s="247"/>
      <c r="K342" s="254"/>
      <c r="L342" s="247"/>
      <c r="M342" s="247"/>
      <c r="N342" s="247"/>
      <c r="O342" s="247"/>
      <c r="P342" s="708"/>
      <c r="Q342" s="254"/>
      <c r="R342" s="247"/>
      <c r="S342" s="708"/>
      <c r="T342" s="254"/>
      <c r="U342" s="247"/>
      <c r="V342" s="648"/>
      <c r="W342" s="648"/>
      <c r="X342" s="648"/>
      <c r="Y342" s="648"/>
      <c r="Z342" s="648"/>
      <c r="AA342" s="648"/>
      <c r="AB342" s="648"/>
      <c r="AC342" s="648"/>
      <c r="AD342" s="648"/>
      <c r="AE342" s="648"/>
      <c r="AF342" s="648"/>
      <c r="AG342" s="247"/>
      <c r="AH342" s="330"/>
      <c r="AI342" s="199"/>
      <c r="AJ342" s="470"/>
      <c r="AK342" s="470"/>
      <c r="AL342" s="663"/>
    </row>
    <row r="343" spans="1:38">
      <c r="A343" s="254" t="s">
        <v>899</v>
      </c>
      <c r="B343" s="247"/>
      <c r="C343" s="557"/>
      <c r="D343" s="558"/>
      <c r="E343" s="255"/>
      <c r="F343" s="199"/>
      <c r="G343" s="199"/>
      <c r="H343" s="648"/>
      <c r="I343" s="254"/>
      <c r="J343" s="247"/>
      <c r="K343" s="254"/>
      <c r="L343" s="247"/>
      <c r="M343" s="247"/>
      <c r="N343" s="247"/>
      <c r="O343" s="247"/>
      <c r="P343" s="708"/>
      <c r="Q343" s="254"/>
      <c r="R343" s="247"/>
      <c r="S343" s="708"/>
      <c r="T343" s="254"/>
      <c r="U343" s="247"/>
      <c r="V343" s="648"/>
      <c r="W343" s="648"/>
      <c r="X343" s="648"/>
      <c r="Y343" s="648"/>
      <c r="Z343" s="648"/>
      <c r="AA343" s="648"/>
      <c r="AB343" s="648"/>
      <c r="AC343" s="648"/>
      <c r="AD343" s="648"/>
      <c r="AE343" s="648"/>
      <c r="AF343" s="648"/>
      <c r="AG343" s="247"/>
      <c r="AH343" s="330"/>
      <c r="AI343" s="199"/>
      <c r="AJ343" s="470"/>
      <c r="AK343" s="470"/>
      <c r="AL343" s="663"/>
    </row>
    <row r="344" spans="1:38">
      <c r="A344" s="254"/>
      <c r="B344" s="247"/>
      <c r="C344" s="557"/>
      <c r="D344" s="558"/>
      <c r="E344" s="255"/>
      <c r="F344" s="199"/>
      <c r="G344" s="199"/>
      <c r="H344" s="648"/>
      <c r="I344" s="254"/>
      <c r="J344" s="247"/>
      <c r="K344" s="254"/>
      <c r="L344" s="247"/>
      <c r="M344" s="247"/>
      <c r="N344" s="247"/>
      <c r="O344" s="247"/>
      <c r="P344" s="708"/>
      <c r="Q344" s="254"/>
      <c r="R344" s="247"/>
      <c r="S344" s="708"/>
      <c r="T344" s="254"/>
      <c r="U344" s="247"/>
      <c r="V344" s="648"/>
      <c r="W344" s="648"/>
      <c r="X344" s="648"/>
      <c r="Y344" s="648"/>
      <c r="Z344" s="648"/>
      <c r="AA344" s="648"/>
      <c r="AB344" s="648"/>
      <c r="AC344" s="648"/>
      <c r="AD344" s="648"/>
      <c r="AE344" s="648"/>
      <c r="AF344" s="648"/>
      <c r="AG344" s="247"/>
      <c r="AH344" s="330"/>
      <c r="AI344" s="199"/>
      <c r="AJ344" s="470"/>
      <c r="AK344" s="470"/>
      <c r="AL344" s="663"/>
    </row>
    <row r="345" spans="1:38">
      <c r="A345" s="254" t="s">
        <v>900</v>
      </c>
      <c r="B345" s="247"/>
      <c r="C345" s="557"/>
      <c r="D345" s="558"/>
      <c r="E345" s="255"/>
      <c r="F345" s="199"/>
      <c r="G345" s="199"/>
      <c r="H345" s="648"/>
      <c r="I345" s="254"/>
      <c r="J345" s="247"/>
      <c r="K345" s="254"/>
      <c r="L345" s="247"/>
      <c r="M345" s="247"/>
      <c r="N345" s="247"/>
      <c r="O345" s="247"/>
      <c r="P345" s="708"/>
      <c r="Q345" s="254"/>
      <c r="R345" s="247"/>
      <c r="S345" s="708"/>
      <c r="T345" s="254"/>
      <c r="U345" s="247"/>
      <c r="V345" s="648"/>
      <c r="W345" s="648"/>
      <c r="X345" s="648"/>
      <c r="Y345" s="648"/>
      <c r="Z345" s="648"/>
      <c r="AA345" s="648"/>
      <c r="AB345" s="648"/>
      <c r="AC345" s="648"/>
      <c r="AD345" s="648"/>
      <c r="AE345" s="648"/>
      <c r="AF345" s="648"/>
      <c r="AG345" s="247"/>
      <c r="AH345" s="330"/>
      <c r="AI345" s="199"/>
      <c r="AJ345" s="470"/>
      <c r="AK345" s="470"/>
      <c r="AL345" s="663"/>
    </row>
    <row r="346" spans="1:38">
      <c r="A346" s="254"/>
      <c r="B346" s="247"/>
      <c r="C346" s="557"/>
      <c r="D346" s="558"/>
      <c r="E346" s="255"/>
      <c r="F346" s="199"/>
      <c r="G346" s="199"/>
      <c r="H346" s="648"/>
      <c r="I346" s="254"/>
      <c r="J346" s="247"/>
      <c r="K346" s="254"/>
      <c r="L346" s="247"/>
      <c r="M346" s="247"/>
      <c r="N346" s="247"/>
      <c r="O346" s="247"/>
      <c r="P346" s="708"/>
      <c r="Q346" s="254"/>
      <c r="R346" s="247"/>
      <c r="S346" s="708"/>
      <c r="T346" s="254"/>
      <c r="U346" s="247"/>
      <c r="V346" s="648"/>
      <c r="W346" s="648"/>
      <c r="X346" s="648"/>
      <c r="Y346" s="648"/>
      <c r="Z346" s="648"/>
      <c r="AA346" s="648"/>
      <c r="AB346" s="648"/>
      <c r="AC346" s="648"/>
      <c r="AD346" s="648"/>
      <c r="AE346" s="648"/>
      <c r="AF346" s="648"/>
      <c r="AG346" s="247"/>
      <c r="AH346" s="330"/>
      <c r="AI346" s="199"/>
      <c r="AJ346" s="470"/>
      <c r="AK346" s="470"/>
      <c r="AL346" s="663"/>
    </row>
    <row r="347" spans="1:38">
      <c r="A347" s="254" t="s">
        <v>901</v>
      </c>
      <c r="B347" s="247"/>
      <c r="C347" s="557"/>
      <c r="D347" s="558"/>
      <c r="E347" s="255"/>
      <c r="F347" s="199"/>
      <c r="G347" s="199"/>
      <c r="H347" s="648"/>
      <c r="I347" s="254"/>
      <c r="J347" s="247"/>
      <c r="K347" s="254"/>
      <c r="L347" s="247"/>
      <c r="M347" s="247"/>
      <c r="N347" s="247"/>
      <c r="O347" s="247"/>
      <c r="P347" s="708"/>
      <c r="Q347" s="254"/>
      <c r="R347" s="247"/>
      <c r="S347" s="708"/>
      <c r="T347" s="254"/>
      <c r="U347" s="247"/>
      <c r="V347" s="648"/>
      <c r="W347" s="648"/>
      <c r="X347" s="648"/>
      <c r="Y347" s="648"/>
      <c r="Z347" s="648"/>
      <c r="AA347" s="648"/>
      <c r="AB347" s="648"/>
      <c r="AC347" s="648"/>
      <c r="AD347" s="648"/>
      <c r="AE347" s="648"/>
      <c r="AF347" s="648"/>
      <c r="AG347" s="247"/>
      <c r="AH347" s="330"/>
      <c r="AI347" s="199"/>
      <c r="AJ347" s="470"/>
      <c r="AK347" s="470"/>
      <c r="AL347" s="663"/>
    </row>
    <row r="348" spans="1:38">
      <c r="A348" s="4"/>
      <c r="B348" s="10"/>
      <c r="C348" s="381" t="s">
        <v>1079</v>
      </c>
      <c r="D348" s="501" t="s">
        <v>230</v>
      </c>
      <c r="E348" s="324" t="s">
        <v>752</v>
      </c>
      <c r="F348" s="363">
        <v>38.053987999999997</v>
      </c>
      <c r="G348" s="588">
        <v>23.838878000000001</v>
      </c>
      <c r="H348" s="172" t="s">
        <v>22</v>
      </c>
      <c r="I348" s="380">
        <v>1</v>
      </c>
      <c r="J348" s="10"/>
      <c r="K348" s="10">
        <v>1</v>
      </c>
      <c r="L348" s="10"/>
      <c r="M348" s="10">
        <v>100</v>
      </c>
      <c r="N348" s="28" t="s">
        <v>21</v>
      </c>
      <c r="O348" s="10">
        <v>0</v>
      </c>
      <c r="P348" s="201" t="s">
        <v>21</v>
      </c>
      <c r="Q348" s="10">
        <v>0</v>
      </c>
      <c r="R348" s="10"/>
      <c r="S348" s="13">
        <v>1</v>
      </c>
      <c r="T348" s="10">
        <v>1</v>
      </c>
      <c r="U348" s="10"/>
      <c r="V348" s="28" t="s">
        <v>21</v>
      </c>
      <c r="W348" s="28" t="s">
        <v>21</v>
      </c>
      <c r="X348" s="28" t="s">
        <v>22</v>
      </c>
      <c r="Y348" s="28" t="s">
        <v>22</v>
      </c>
      <c r="Z348" s="776" t="s">
        <v>22</v>
      </c>
      <c r="AA348" s="207" t="s">
        <v>21</v>
      </c>
      <c r="AB348" s="207" t="s">
        <v>21</v>
      </c>
      <c r="AC348" s="776" t="s">
        <v>21</v>
      </c>
      <c r="AD348" s="380" t="s">
        <v>22</v>
      </c>
      <c r="AE348" s="402" t="s">
        <v>22</v>
      </c>
      <c r="AF348" s="739" t="s">
        <v>22</v>
      </c>
      <c r="AG348" s="228"/>
      <c r="AH348" s="333" t="s">
        <v>181</v>
      </c>
      <c r="AI348" s="198"/>
      <c r="AJ348" s="476" t="s">
        <v>224</v>
      </c>
      <c r="AK348" s="469" t="s">
        <v>230</v>
      </c>
      <c r="AL348" s="236" t="s">
        <v>21</v>
      </c>
    </row>
    <row r="349" spans="1:38">
      <c r="A349" s="4"/>
      <c r="B349" s="10"/>
      <c r="C349" s="381" t="s">
        <v>1080</v>
      </c>
      <c r="D349" s="500" t="s">
        <v>230</v>
      </c>
      <c r="E349" s="321" t="s">
        <v>753</v>
      </c>
      <c r="F349" s="198">
        <v>38.053800000000003</v>
      </c>
      <c r="G349" s="199">
        <v>23.838574999999999</v>
      </c>
      <c r="H349" s="172" t="s">
        <v>22</v>
      </c>
      <c r="I349" s="388">
        <v>1.8</v>
      </c>
      <c r="J349" s="8"/>
      <c r="K349" s="5">
        <v>0</v>
      </c>
      <c r="L349" s="5"/>
      <c r="M349" s="619">
        <v>62</v>
      </c>
      <c r="N349" s="28" t="s">
        <v>21</v>
      </c>
      <c r="O349" s="10">
        <v>0</v>
      </c>
      <c r="P349" s="201" t="s">
        <v>21</v>
      </c>
      <c r="Q349" s="10">
        <v>0</v>
      </c>
      <c r="R349" s="5"/>
      <c r="S349" s="35">
        <v>0</v>
      </c>
      <c r="T349" s="4">
        <v>0</v>
      </c>
      <c r="U349" s="5"/>
      <c r="V349" s="28" t="s">
        <v>21</v>
      </c>
      <c r="W349" s="28" t="s">
        <v>21</v>
      </c>
      <c r="X349" s="28" t="s">
        <v>22</v>
      </c>
      <c r="Y349" s="28" t="s">
        <v>22</v>
      </c>
      <c r="Z349" s="776" t="s">
        <v>22</v>
      </c>
      <c r="AA349" s="207" t="s">
        <v>21</v>
      </c>
      <c r="AB349" s="207" t="s">
        <v>21</v>
      </c>
      <c r="AC349" s="776" t="s">
        <v>21</v>
      </c>
      <c r="AD349" s="380" t="s">
        <v>21</v>
      </c>
      <c r="AE349" s="402" t="s">
        <v>21</v>
      </c>
      <c r="AF349" s="738" t="s">
        <v>21</v>
      </c>
      <c r="AG349" s="221"/>
      <c r="AH349" s="333" t="s">
        <v>181</v>
      </c>
      <c r="AI349" s="198"/>
      <c r="AJ349" s="476" t="s">
        <v>223</v>
      </c>
      <c r="AK349" s="469" t="s">
        <v>230</v>
      </c>
      <c r="AL349" s="482" t="s">
        <v>22</v>
      </c>
    </row>
    <row r="350" spans="1:38">
      <c r="A350" s="254"/>
      <c r="B350" s="247"/>
      <c r="C350" s="557"/>
      <c r="D350" s="558"/>
      <c r="E350" s="255"/>
      <c r="F350" s="199"/>
      <c r="G350" s="199"/>
      <c r="H350" s="648"/>
      <c r="I350" s="254"/>
      <c r="J350" s="247"/>
      <c r="K350" s="254"/>
      <c r="L350" s="247"/>
      <c r="M350" s="247"/>
      <c r="N350" s="247"/>
      <c r="O350" s="247"/>
      <c r="P350" s="708"/>
      <c r="Q350" s="254"/>
      <c r="R350" s="247"/>
      <c r="S350" s="708"/>
      <c r="T350" s="254"/>
      <c r="U350" s="247"/>
      <c r="V350" s="648"/>
      <c r="W350" s="648"/>
      <c r="X350" s="648"/>
      <c r="Y350" s="648"/>
      <c r="Z350" s="648"/>
      <c r="AA350" s="648"/>
      <c r="AB350" s="648"/>
      <c r="AC350" s="648"/>
      <c r="AD350" s="648"/>
      <c r="AE350" s="648"/>
      <c r="AF350" s="648"/>
      <c r="AG350" s="247"/>
      <c r="AH350" s="330"/>
      <c r="AI350" s="199"/>
      <c r="AJ350" s="470"/>
      <c r="AK350" s="470"/>
      <c r="AL350" s="663"/>
    </row>
    <row r="351" spans="1:38">
      <c r="A351" s="254" t="s">
        <v>902</v>
      </c>
      <c r="B351" s="247"/>
      <c r="C351" s="557"/>
      <c r="D351" s="558"/>
      <c r="E351" s="255"/>
      <c r="F351" s="199"/>
      <c r="G351" s="199"/>
      <c r="H351" s="648"/>
      <c r="I351" s="254"/>
      <c r="J351" s="247"/>
      <c r="K351" s="254"/>
      <c r="L351" s="247"/>
      <c r="M351" s="247"/>
      <c r="N351" s="247"/>
      <c r="O351" s="247"/>
      <c r="P351" s="708"/>
      <c r="Q351" s="254"/>
      <c r="R351" s="247"/>
      <c r="S351" s="708"/>
      <c r="T351" s="254"/>
      <c r="U351" s="247"/>
      <c r="V351" s="648"/>
      <c r="W351" s="648"/>
      <c r="X351" s="648"/>
      <c r="Y351" s="648"/>
      <c r="Z351" s="648"/>
      <c r="AA351" s="648"/>
      <c r="AB351" s="648"/>
      <c r="AC351" s="648"/>
      <c r="AD351" s="648"/>
      <c r="AE351" s="648"/>
      <c r="AF351" s="648"/>
      <c r="AG351" s="247"/>
      <c r="AH351" s="330"/>
      <c r="AI351" s="199"/>
      <c r="AJ351" s="470"/>
      <c r="AK351" s="470"/>
      <c r="AL351" s="663"/>
    </row>
    <row r="352" spans="1:38">
      <c r="A352" s="227"/>
      <c r="B352" s="228"/>
      <c r="C352" s="551" t="s">
        <v>1081</v>
      </c>
      <c r="D352" s="552" t="s">
        <v>89</v>
      </c>
      <c r="E352" s="554" t="s">
        <v>752</v>
      </c>
      <c r="F352" s="198">
        <v>38.054209</v>
      </c>
      <c r="G352" s="199">
        <v>23.838951999999999</v>
      </c>
      <c r="H352" s="172" t="s">
        <v>22</v>
      </c>
      <c r="I352">
        <v>1.7</v>
      </c>
      <c r="J352" s="10"/>
      <c r="K352">
        <v>0</v>
      </c>
      <c r="L352" s="10"/>
      <c r="M352" s="615">
        <v>80</v>
      </c>
      <c r="N352" s="10" t="s">
        <v>29</v>
      </c>
      <c r="O352" s="10">
        <v>0</v>
      </c>
      <c r="P352" s="201" t="s">
        <v>21</v>
      </c>
      <c r="Q352" s="4">
        <v>0</v>
      </c>
      <c r="R352" s="10"/>
      <c r="S352" s="35">
        <v>0</v>
      </c>
      <c r="T352" s="4">
        <v>0</v>
      </c>
      <c r="U352" s="10"/>
      <c r="V352" s="380" t="s">
        <v>21</v>
      </c>
      <c r="W352" s="380" t="s">
        <v>21</v>
      </c>
      <c r="X352" s="380" t="s">
        <v>22</v>
      </c>
      <c r="Y352" s="380" t="s">
        <v>22</v>
      </c>
      <c r="Z352" s="776" t="s">
        <v>22</v>
      </c>
      <c r="AA352" s="207" t="s">
        <v>21</v>
      </c>
      <c r="AB352" s="207" t="s">
        <v>21</v>
      </c>
      <c r="AC352" s="776" t="s">
        <v>21</v>
      </c>
      <c r="AD352" s="380" t="s">
        <v>21</v>
      </c>
      <c r="AE352" s="402" t="s">
        <v>21</v>
      </c>
      <c r="AF352" s="738" t="s">
        <v>21</v>
      </c>
      <c r="AG352" s="228"/>
      <c r="AH352" s="333" t="s">
        <v>181</v>
      </c>
      <c r="AI352" s="198"/>
      <c r="AJ352" s="407"/>
      <c r="AK352" s="407"/>
      <c r="AL352" s="533" t="s">
        <v>22</v>
      </c>
    </row>
    <row r="353" spans="1:38">
      <c r="A353" s="227"/>
      <c r="B353" s="228"/>
      <c r="C353" s="551" t="s">
        <v>1082</v>
      </c>
      <c r="D353" s="552" t="s">
        <v>89</v>
      </c>
      <c r="E353" s="550" t="s">
        <v>753</v>
      </c>
      <c r="F353" s="198">
        <v>38.054065999999999</v>
      </c>
      <c r="G353" s="199">
        <v>23.839117000000002</v>
      </c>
      <c r="H353" s="172" t="s">
        <v>22</v>
      </c>
      <c r="I353" s="4">
        <v>7.9</v>
      </c>
      <c r="J353" s="10"/>
      <c r="K353" s="4">
        <v>4.0999999999999996</v>
      </c>
      <c r="L353" s="10"/>
      <c r="M353" s="10">
        <v>130</v>
      </c>
      <c r="N353" s="10" t="s">
        <v>29</v>
      </c>
      <c r="O353" s="10">
        <v>0</v>
      </c>
      <c r="P353" s="201" t="s">
        <v>21</v>
      </c>
      <c r="Q353" s="4">
        <v>0</v>
      </c>
      <c r="R353" s="10"/>
      <c r="S353" s="35">
        <v>0</v>
      </c>
      <c r="T353" s="4">
        <v>0</v>
      </c>
      <c r="U353" s="10"/>
      <c r="V353" s="380" t="s">
        <v>21</v>
      </c>
      <c r="W353" s="380" t="s">
        <v>21</v>
      </c>
      <c r="X353" s="380" t="s">
        <v>22</v>
      </c>
      <c r="Y353" s="380" t="s">
        <v>22</v>
      </c>
      <c r="Z353" s="776" t="s">
        <v>22</v>
      </c>
      <c r="AA353" s="207" t="s">
        <v>21</v>
      </c>
      <c r="AB353" s="207" t="s">
        <v>21</v>
      </c>
      <c r="AC353" s="776" t="s">
        <v>21</v>
      </c>
      <c r="AD353" s="380" t="s">
        <v>21</v>
      </c>
      <c r="AE353" s="402" t="s">
        <v>21</v>
      </c>
      <c r="AF353" s="738" t="s">
        <v>21</v>
      </c>
      <c r="AG353" s="228"/>
      <c r="AH353" s="333" t="s">
        <v>181</v>
      </c>
      <c r="AI353" s="198"/>
      <c r="AJ353" s="407"/>
      <c r="AK353" s="407"/>
      <c r="AL353" s="533" t="s">
        <v>22</v>
      </c>
    </row>
    <row r="354" spans="1:38">
      <c r="A354" s="254"/>
      <c r="B354" s="247"/>
      <c r="C354" s="557"/>
      <c r="D354" s="558"/>
      <c r="E354" s="255"/>
      <c r="F354" s="199"/>
      <c r="G354" s="199"/>
      <c r="H354" s="648"/>
      <c r="I354" s="254"/>
      <c r="J354" s="247"/>
      <c r="K354" s="254"/>
      <c r="L354" s="247"/>
      <c r="M354" s="247"/>
      <c r="N354" s="247"/>
      <c r="O354" s="247"/>
      <c r="P354" s="708"/>
      <c r="Q354" s="254"/>
      <c r="R354" s="247"/>
      <c r="S354" s="708"/>
      <c r="T354" s="254"/>
      <c r="U354" s="247"/>
      <c r="V354" s="648"/>
      <c r="W354" s="648"/>
      <c r="X354" s="648"/>
      <c r="Y354" s="648"/>
      <c r="Z354" s="648"/>
      <c r="AA354" s="648"/>
      <c r="AB354" s="648"/>
      <c r="AC354" s="648"/>
      <c r="AD354" s="648"/>
      <c r="AE354" s="648"/>
      <c r="AF354" s="648"/>
      <c r="AG354" s="247"/>
      <c r="AH354" s="330"/>
      <c r="AI354" s="199"/>
      <c r="AJ354" s="470"/>
      <c r="AK354" s="470"/>
      <c r="AL354" s="663"/>
    </row>
    <row r="355" spans="1:38">
      <c r="A355" s="254" t="s">
        <v>903</v>
      </c>
      <c r="B355" s="247"/>
      <c r="C355" s="557"/>
      <c r="D355" s="558"/>
      <c r="E355" s="255"/>
      <c r="F355" s="199"/>
      <c r="G355" s="199"/>
      <c r="H355" s="648"/>
      <c r="I355" s="254"/>
      <c r="J355" s="247"/>
      <c r="K355" s="254"/>
      <c r="L355" s="247"/>
      <c r="M355" s="247"/>
      <c r="N355" s="247"/>
      <c r="O355" s="247"/>
      <c r="P355" s="708"/>
      <c r="Q355" s="254"/>
      <c r="R355" s="247"/>
      <c r="S355" s="708"/>
      <c r="T355" s="254"/>
      <c r="U355" s="247"/>
      <c r="V355" s="648"/>
      <c r="W355" s="648"/>
      <c r="X355" s="648"/>
      <c r="Y355" s="648"/>
      <c r="Z355" s="648"/>
      <c r="AA355" s="648"/>
      <c r="AB355" s="648"/>
      <c r="AC355" s="648"/>
      <c r="AD355" s="648"/>
      <c r="AE355" s="648"/>
      <c r="AF355" s="648"/>
      <c r="AG355" s="247"/>
      <c r="AH355" s="330"/>
      <c r="AI355" s="199"/>
      <c r="AJ355" s="470"/>
      <c r="AK355" s="470"/>
      <c r="AL355" s="663"/>
    </row>
    <row r="356" spans="1:38">
      <c r="A356" s="4"/>
      <c r="B356" s="10"/>
      <c r="C356" s="381" t="s">
        <v>1083</v>
      </c>
      <c r="D356" s="501" t="s">
        <v>121</v>
      </c>
      <c r="E356" s="321" t="s">
        <v>752</v>
      </c>
      <c r="F356" s="198">
        <v>38.054540000000003</v>
      </c>
      <c r="G356" s="199">
        <v>23.838550000000001</v>
      </c>
      <c r="H356" s="442" t="s">
        <v>22</v>
      </c>
      <c r="I356" s="388">
        <v>0</v>
      </c>
      <c r="J356" s="8"/>
      <c r="K356" s="5">
        <v>3.9</v>
      </c>
      <c r="L356" s="5"/>
      <c r="M356" s="5">
        <v>100</v>
      </c>
      <c r="N356" s="10" t="s">
        <v>29</v>
      </c>
      <c r="O356" s="10">
        <v>0</v>
      </c>
      <c r="P356" s="201" t="s">
        <v>21</v>
      </c>
      <c r="Q356" s="4">
        <v>0</v>
      </c>
      <c r="R356" s="10"/>
      <c r="S356" s="35">
        <v>0</v>
      </c>
      <c r="T356" s="4">
        <v>9.4</v>
      </c>
      <c r="U356" s="10"/>
      <c r="V356" s="31" t="s">
        <v>21</v>
      </c>
      <c r="W356" s="31" t="s">
        <v>21</v>
      </c>
      <c r="X356" s="219" t="s">
        <v>21</v>
      </c>
      <c r="Y356" s="219" t="s">
        <v>21</v>
      </c>
      <c r="Z356" s="772" t="s">
        <v>21</v>
      </c>
      <c r="AA356" s="207" t="s">
        <v>21</v>
      </c>
      <c r="AB356" s="207" t="s">
        <v>21</v>
      </c>
      <c r="AC356" s="776" t="s">
        <v>21</v>
      </c>
      <c r="AD356" s="380" t="s">
        <v>21</v>
      </c>
      <c r="AE356" s="402" t="s">
        <v>21</v>
      </c>
      <c r="AF356" s="738" t="s">
        <v>21</v>
      </c>
      <c r="AG356" s="221"/>
      <c r="AH356" s="333" t="s">
        <v>181</v>
      </c>
      <c r="AI356" s="198"/>
      <c r="AJ356" s="476" t="s">
        <v>204</v>
      </c>
      <c r="AK356" s="494" t="s">
        <v>273</v>
      </c>
      <c r="AL356" s="482" t="s">
        <v>22</v>
      </c>
    </row>
    <row r="357" spans="1:38">
      <c r="A357" s="4"/>
      <c r="B357" s="10"/>
      <c r="C357" s="381" t="s">
        <v>1084</v>
      </c>
      <c r="D357" s="500" t="s">
        <v>230</v>
      </c>
      <c r="E357" s="378" t="s">
        <v>753</v>
      </c>
      <c r="F357" s="198">
        <v>38.054464000000003</v>
      </c>
      <c r="G357" s="199">
        <v>23.838494000000001</v>
      </c>
      <c r="H357" s="219" t="s">
        <v>21</v>
      </c>
      <c r="I357" s="389">
        <v>3</v>
      </c>
      <c r="J357" s="10"/>
      <c r="K357" s="4">
        <v>1</v>
      </c>
      <c r="L357" s="10"/>
      <c r="M357" s="10">
        <v>0</v>
      </c>
      <c r="N357" s="351" t="s">
        <v>29</v>
      </c>
      <c r="O357" s="10">
        <v>0</v>
      </c>
      <c r="P357" s="201" t="s">
        <v>21</v>
      </c>
      <c r="Q357" s="4">
        <v>0</v>
      </c>
      <c r="R357" s="10"/>
      <c r="S357" s="35">
        <v>0</v>
      </c>
      <c r="T357" s="4">
        <v>0</v>
      </c>
      <c r="U357" s="10"/>
      <c r="V357" s="380" t="s">
        <v>21</v>
      </c>
      <c r="W357" s="380" t="s">
        <v>21</v>
      </c>
      <c r="X357" s="380" t="s">
        <v>22</v>
      </c>
      <c r="Y357" s="380" t="s">
        <v>22</v>
      </c>
      <c r="Z357" s="776" t="s">
        <v>22</v>
      </c>
      <c r="AA357" s="207" t="s">
        <v>21</v>
      </c>
      <c r="AB357" s="207" t="s">
        <v>21</v>
      </c>
      <c r="AC357" s="776" t="s">
        <v>21</v>
      </c>
      <c r="AD357" s="380" t="s">
        <v>21</v>
      </c>
      <c r="AE357" s="402" t="s">
        <v>21</v>
      </c>
      <c r="AF357" s="738" t="s">
        <v>21</v>
      </c>
      <c r="AG357" s="228"/>
      <c r="AH357" s="364" t="s">
        <v>181</v>
      </c>
      <c r="AI357" s="198"/>
      <c r="AJ357" s="408" t="s">
        <v>205</v>
      </c>
      <c r="AK357" s="494" t="s">
        <v>230</v>
      </c>
      <c r="AL357" s="236" t="s">
        <v>21</v>
      </c>
    </row>
    <row r="358" spans="1:38" s="198" customFormat="1" ht="15.75" customHeight="1">
      <c r="A358" s="200"/>
      <c r="B358" s="201"/>
      <c r="C358" s="208" t="s">
        <v>1085</v>
      </c>
      <c r="D358" s="407" t="s">
        <v>117</v>
      </c>
      <c r="E358" s="204" t="s">
        <v>753</v>
      </c>
      <c r="F358" s="201">
        <v>38.054464397120398</v>
      </c>
      <c r="G358" s="201">
        <v>23.838503307321801</v>
      </c>
      <c r="H358" s="172" t="s">
        <v>22</v>
      </c>
      <c r="I358" s="219">
        <v>0</v>
      </c>
      <c r="J358" s="237"/>
      <c r="K358" s="219">
        <v>0</v>
      </c>
      <c r="L358" s="201"/>
      <c r="M358" s="207">
        <v>70</v>
      </c>
      <c r="N358" s="219" t="s">
        <v>29</v>
      </c>
      <c r="O358" s="219">
        <v>0</v>
      </c>
      <c r="P358" s="201" t="s">
        <v>21</v>
      </c>
      <c r="Q358" s="219">
        <v>0</v>
      </c>
      <c r="R358" s="219"/>
      <c r="S358" s="219">
        <v>1</v>
      </c>
      <c r="T358" s="219">
        <v>1</v>
      </c>
      <c r="U358" s="201"/>
      <c r="V358" s="208" t="s">
        <v>21</v>
      </c>
      <c r="W358" s="220" t="s">
        <v>21</v>
      </c>
      <c r="X358" s="208" t="s">
        <v>22</v>
      </c>
      <c r="Y358" s="208" t="s">
        <v>22</v>
      </c>
      <c r="Z358" s="776" t="s">
        <v>22</v>
      </c>
      <c r="AA358" s="207" t="s">
        <v>21</v>
      </c>
      <c r="AB358" s="207" t="s">
        <v>21</v>
      </c>
      <c r="AC358" s="776" t="s">
        <v>21</v>
      </c>
      <c r="AD358" s="219" t="s">
        <v>29</v>
      </c>
      <c r="AE358" s="267" t="s">
        <v>29</v>
      </c>
      <c r="AF358" s="738" t="s">
        <v>21</v>
      </c>
      <c r="AG358" s="221"/>
      <c r="AH358" s="333" t="s">
        <v>181</v>
      </c>
    </row>
    <row r="359" spans="1:38">
      <c r="A359" s="254"/>
      <c r="B359" s="247"/>
      <c r="C359" s="557"/>
      <c r="D359" s="558"/>
      <c r="E359" s="255"/>
      <c r="F359" s="199"/>
      <c r="G359" s="199"/>
      <c r="H359" s="648"/>
      <c r="I359" s="254"/>
      <c r="J359" s="247"/>
      <c r="K359" s="254"/>
      <c r="L359" s="247"/>
      <c r="M359" s="247"/>
      <c r="N359" s="247"/>
      <c r="O359" s="247"/>
      <c r="P359" s="708"/>
      <c r="Q359" s="254"/>
      <c r="R359" s="247"/>
      <c r="S359" s="708"/>
      <c r="T359" s="254"/>
      <c r="U359" s="247"/>
      <c r="V359" s="648"/>
      <c r="W359" s="648"/>
      <c r="X359" s="648"/>
      <c r="Y359" s="648"/>
      <c r="Z359" s="648"/>
      <c r="AA359" s="648"/>
      <c r="AB359" s="648"/>
      <c r="AC359" s="648"/>
      <c r="AD359" s="648"/>
      <c r="AE359" s="648"/>
      <c r="AF359" s="648"/>
      <c r="AG359" s="247"/>
      <c r="AH359" s="330"/>
      <c r="AI359" s="199"/>
      <c r="AJ359" s="470"/>
      <c r="AK359" s="470"/>
      <c r="AL359" s="663"/>
    </row>
    <row r="360" spans="1:38">
      <c r="A360" s="254" t="s">
        <v>904</v>
      </c>
      <c r="B360" s="247"/>
      <c r="C360" s="557"/>
      <c r="D360" s="558"/>
      <c r="E360" s="255"/>
      <c r="F360" s="199"/>
      <c r="G360" s="199"/>
      <c r="H360" s="648"/>
      <c r="I360" s="254"/>
      <c r="J360" s="247"/>
      <c r="K360" s="254"/>
      <c r="L360" s="247"/>
      <c r="M360" s="247"/>
      <c r="N360" s="247"/>
      <c r="O360" s="247"/>
      <c r="P360" s="708"/>
      <c r="Q360" s="254"/>
      <c r="R360" s="247"/>
      <c r="S360" s="708"/>
      <c r="T360" s="254"/>
      <c r="U360" s="247"/>
      <c r="V360" s="648"/>
      <c r="W360" s="648"/>
      <c r="X360" s="648"/>
      <c r="Y360" s="648"/>
      <c r="Z360" s="648"/>
      <c r="AA360" s="648"/>
      <c r="AB360" s="648"/>
      <c r="AC360" s="648"/>
      <c r="AD360" s="648"/>
      <c r="AE360" s="648"/>
      <c r="AF360" s="648"/>
      <c r="AG360" s="247"/>
      <c r="AH360" s="330"/>
      <c r="AI360" s="199"/>
      <c r="AJ360" s="470"/>
      <c r="AK360" s="470"/>
      <c r="AL360" s="663"/>
    </row>
    <row r="361" spans="1:38">
      <c r="A361" s="4"/>
      <c r="B361" s="10"/>
      <c r="C361" s="381" t="s">
        <v>1086</v>
      </c>
      <c r="D361" s="367" t="s">
        <v>199</v>
      </c>
      <c r="E361" s="321" t="s">
        <v>752</v>
      </c>
      <c r="F361" s="412">
        <v>38.054752999999998</v>
      </c>
      <c r="G361" s="582">
        <v>23.838768999999999</v>
      </c>
      <c r="H361" s="382" t="s">
        <v>22</v>
      </c>
      <c r="I361" s="4">
        <v>1.3</v>
      </c>
      <c r="J361" s="10"/>
      <c r="K361" s="4">
        <v>1</v>
      </c>
      <c r="L361" s="5"/>
      <c r="M361" s="615">
        <v>70</v>
      </c>
      <c r="N361" s="380" t="s">
        <v>22</v>
      </c>
      <c r="O361" s="10">
        <v>1</v>
      </c>
      <c r="P361" s="201" t="s">
        <v>21</v>
      </c>
      <c r="Q361" s="4">
        <v>0</v>
      </c>
      <c r="R361" s="5"/>
      <c r="S361" s="5">
        <v>0</v>
      </c>
      <c r="T361" s="5">
        <v>0</v>
      </c>
      <c r="U361" s="5"/>
      <c r="V361" s="29" t="s">
        <v>21</v>
      </c>
      <c r="W361" s="29" t="s">
        <v>21</v>
      </c>
      <c r="X361" s="28" t="s">
        <v>22</v>
      </c>
      <c r="Y361" s="28" t="s">
        <v>22</v>
      </c>
      <c r="Z361" s="776" t="s">
        <v>22</v>
      </c>
      <c r="AA361" s="207" t="s">
        <v>21</v>
      </c>
      <c r="AB361" s="207" t="s">
        <v>21</v>
      </c>
      <c r="AC361" s="776" t="s">
        <v>21</v>
      </c>
      <c r="AD361" s="10" t="s">
        <v>21</v>
      </c>
      <c r="AE361" s="12" t="s">
        <v>21</v>
      </c>
      <c r="AF361" s="738" t="s">
        <v>21</v>
      </c>
      <c r="AG361" s="221"/>
      <c r="AH361" s="333"/>
      <c r="AI361" s="198"/>
      <c r="AJ361" s="473"/>
      <c r="AK361" s="407"/>
      <c r="AL361" s="482" t="s">
        <v>22</v>
      </c>
    </row>
    <row r="362" spans="1:38">
      <c r="A362" s="4"/>
      <c r="B362" s="10"/>
      <c r="C362" s="381" t="s">
        <v>1087</v>
      </c>
      <c r="D362" s="367" t="s">
        <v>89</v>
      </c>
      <c r="E362" s="324" t="s">
        <v>753</v>
      </c>
      <c r="F362" s="198">
        <v>38.054763999999999</v>
      </c>
      <c r="G362" s="199">
        <v>23.838839</v>
      </c>
      <c r="H362" s="325" t="s">
        <v>22</v>
      </c>
      <c r="I362" s="4">
        <v>2.1</v>
      </c>
      <c r="J362" s="10"/>
      <c r="K362" s="4">
        <v>0</v>
      </c>
      <c r="L362" s="10"/>
      <c r="M362" s="388">
        <v>90</v>
      </c>
      <c r="N362" s="10" t="s">
        <v>29</v>
      </c>
      <c r="O362" s="10">
        <v>0</v>
      </c>
      <c r="P362" s="201" t="s">
        <v>21</v>
      </c>
      <c r="Q362" s="4">
        <v>0</v>
      </c>
      <c r="R362" s="10"/>
      <c r="S362" s="35">
        <v>0</v>
      </c>
      <c r="T362" s="4">
        <v>0</v>
      </c>
      <c r="U362" s="10"/>
      <c r="V362" s="28" t="s">
        <v>21</v>
      </c>
      <c r="W362" s="28" t="s">
        <v>21</v>
      </c>
      <c r="X362" s="28" t="s">
        <v>22</v>
      </c>
      <c r="Y362" s="28" t="s">
        <v>22</v>
      </c>
      <c r="Z362" s="776" t="s">
        <v>22</v>
      </c>
      <c r="AA362" s="207" t="s">
        <v>21</v>
      </c>
      <c r="AB362" s="207" t="s">
        <v>21</v>
      </c>
      <c r="AC362" s="776" t="s">
        <v>21</v>
      </c>
      <c r="AD362" s="10" t="s">
        <v>21</v>
      </c>
      <c r="AE362" s="12" t="s">
        <v>21</v>
      </c>
      <c r="AF362" s="738" t="s">
        <v>21</v>
      </c>
      <c r="AG362" s="228"/>
      <c r="AH362" s="333"/>
      <c r="AI362" s="198"/>
      <c r="AJ362" s="407"/>
      <c r="AK362" s="407"/>
      <c r="AL362" s="482" t="s">
        <v>22</v>
      </c>
    </row>
    <row r="363" spans="1:38" s="199" customFormat="1">
      <c r="A363" s="599"/>
      <c r="B363" s="639"/>
      <c r="C363" s="660"/>
      <c r="D363" s="658"/>
      <c r="E363" s="639"/>
      <c r="H363" s="659"/>
      <c r="I363" s="256"/>
      <c r="J363" s="661"/>
      <c r="K363" s="256"/>
      <c r="L363" s="639"/>
      <c r="M363" s="256"/>
      <c r="N363" s="256"/>
      <c r="O363" s="256"/>
      <c r="P363" s="256"/>
      <c r="Q363" s="256"/>
      <c r="R363" s="639"/>
      <c r="S363" s="256"/>
      <c r="T363" s="256"/>
      <c r="U363" s="639"/>
      <c r="V363" s="256"/>
      <c r="W363" s="623"/>
      <c r="X363" s="256"/>
      <c r="Y363" s="256"/>
      <c r="Z363" s="256"/>
      <c r="AA363" s="623"/>
      <c r="AB363" s="256"/>
      <c r="AC363" s="256"/>
      <c r="AD363" s="256"/>
      <c r="AE363" s="256"/>
      <c r="AF363" s="256"/>
      <c r="AG363" s="255"/>
      <c r="AH363" s="662"/>
    </row>
    <row r="364" spans="1:38" s="199" customFormat="1">
      <c r="A364" s="599" t="s">
        <v>905</v>
      </c>
      <c r="B364" s="639"/>
      <c r="C364" s="660"/>
      <c r="D364" s="658"/>
      <c r="E364" s="639"/>
      <c r="H364" s="659"/>
      <c r="I364" s="256"/>
      <c r="J364" s="661"/>
      <c r="K364" s="256"/>
      <c r="L364" s="639"/>
      <c r="M364" s="256"/>
      <c r="N364" s="256"/>
      <c r="O364" s="256"/>
      <c r="P364" s="256"/>
      <c r="Q364" s="256"/>
      <c r="R364" s="639"/>
      <c r="S364" s="256"/>
      <c r="T364" s="256"/>
      <c r="U364" s="639"/>
      <c r="V364" s="256"/>
      <c r="W364" s="623"/>
      <c r="X364" s="256"/>
      <c r="Y364" s="256"/>
      <c r="Z364" s="256"/>
      <c r="AA364" s="623"/>
      <c r="AB364" s="256"/>
      <c r="AC364" s="256"/>
      <c r="AD364" s="256"/>
      <c r="AE364" s="256"/>
      <c r="AF364" s="256"/>
      <c r="AG364" s="255"/>
      <c r="AH364" s="662"/>
    </row>
    <row r="365" spans="1:38">
      <c r="A365" s="257"/>
      <c r="B365" s="252"/>
      <c r="C365" s="245" t="s">
        <v>1088</v>
      </c>
      <c r="D365" s="523" t="s">
        <v>146</v>
      </c>
      <c r="E365" s="204" t="s">
        <v>753</v>
      </c>
      <c r="F365" s="252">
        <v>38.054972140998302</v>
      </c>
      <c r="G365" s="252">
        <v>23.837897406708599</v>
      </c>
      <c r="H365" s="172" t="s">
        <v>22</v>
      </c>
      <c r="I365" s="207">
        <v>1</v>
      </c>
      <c r="J365" s="252"/>
      <c r="K365" s="207">
        <v>0</v>
      </c>
      <c r="L365" s="252"/>
      <c r="M365" s="246">
        <v>100</v>
      </c>
      <c r="N365" s="219" t="s">
        <v>29</v>
      </c>
      <c r="O365" s="219">
        <v>0</v>
      </c>
      <c r="P365" s="201" t="s">
        <v>21</v>
      </c>
      <c r="Q365" s="219">
        <v>0</v>
      </c>
      <c r="R365" s="219"/>
      <c r="S365" s="219">
        <v>0</v>
      </c>
      <c r="T365" s="219">
        <v>0</v>
      </c>
      <c r="U365" s="252"/>
      <c r="V365" s="246" t="s">
        <v>21</v>
      </c>
      <c r="W365" s="220" t="s">
        <v>29</v>
      </c>
      <c r="X365" s="219" t="s">
        <v>22</v>
      </c>
      <c r="Y365" s="219" t="s">
        <v>22</v>
      </c>
      <c r="Z365" s="776" t="s">
        <v>22</v>
      </c>
      <c r="AA365" s="207" t="s">
        <v>21</v>
      </c>
      <c r="AB365" s="207" t="s">
        <v>21</v>
      </c>
      <c r="AC365" s="776" t="s">
        <v>21</v>
      </c>
      <c r="AD365" s="219" t="s">
        <v>29</v>
      </c>
      <c r="AE365" s="267" t="s">
        <v>29</v>
      </c>
      <c r="AF365" s="738" t="s">
        <v>21</v>
      </c>
      <c r="AG365" s="198"/>
      <c r="AH365" s="333" t="s">
        <v>181</v>
      </c>
      <c r="AI365" s="198"/>
      <c r="AJ365" s="436"/>
      <c r="AK365" s="436"/>
      <c r="AL365" s="251"/>
    </row>
    <row r="366" spans="1:38">
      <c r="A366" s="198"/>
      <c r="B366" s="198"/>
      <c r="C366" s="212" t="s">
        <v>1089</v>
      </c>
      <c r="D366" s="504" t="s">
        <v>147</v>
      </c>
      <c r="E366" s="204" t="s">
        <v>753</v>
      </c>
      <c r="F366" s="198">
        <v>38.054939404616299</v>
      </c>
      <c r="G366" s="198">
        <v>23.838219942338998</v>
      </c>
      <c r="H366" s="172" t="s">
        <v>22</v>
      </c>
      <c r="I366" s="207">
        <v>1</v>
      </c>
      <c r="J366" s="198"/>
      <c r="K366" s="207">
        <v>0</v>
      </c>
      <c r="L366" s="198"/>
      <c r="M366" s="236">
        <v>100</v>
      </c>
      <c r="N366" s="219" t="s">
        <v>29</v>
      </c>
      <c r="O366" s="219">
        <v>0</v>
      </c>
      <c r="P366" s="201" t="s">
        <v>21</v>
      </c>
      <c r="Q366" s="219">
        <v>0</v>
      </c>
      <c r="R366" s="219"/>
      <c r="S366" s="219">
        <v>0</v>
      </c>
      <c r="T366" s="219">
        <v>0</v>
      </c>
      <c r="U366" s="252"/>
      <c r="V366" s="246" t="s">
        <v>21</v>
      </c>
      <c r="W366" s="220" t="s">
        <v>29</v>
      </c>
      <c r="X366" s="219" t="s">
        <v>22</v>
      </c>
      <c r="Y366" s="219" t="s">
        <v>22</v>
      </c>
      <c r="Z366" s="776" t="s">
        <v>22</v>
      </c>
      <c r="AA366" s="207" t="s">
        <v>21</v>
      </c>
      <c r="AB366" s="207" t="s">
        <v>21</v>
      </c>
      <c r="AC366" s="776" t="s">
        <v>21</v>
      </c>
      <c r="AD366" s="219" t="s">
        <v>29</v>
      </c>
      <c r="AE366" s="267" t="s">
        <v>29</v>
      </c>
      <c r="AF366" s="738" t="s">
        <v>21</v>
      </c>
      <c r="AG366" s="198"/>
      <c r="AH366" s="333" t="s">
        <v>181</v>
      </c>
      <c r="AI366" s="198"/>
      <c r="AJ366" s="436"/>
      <c r="AK366" s="436"/>
      <c r="AL366" s="251"/>
    </row>
    <row r="367" spans="1:38">
      <c r="A367" s="198"/>
      <c r="B367" s="198"/>
      <c r="C367" s="236" t="s">
        <v>1090</v>
      </c>
      <c r="D367" s="504" t="s">
        <v>78</v>
      </c>
      <c r="E367" s="204" t="s">
        <v>753</v>
      </c>
      <c r="F367" s="198">
        <v>38.054927260471203</v>
      </c>
      <c r="G367" s="198">
        <v>23.838358746655899</v>
      </c>
      <c r="H367" s="172" t="s">
        <v>22</v>
      </c>
      <c r="I367" s="207">
        <v>1</v>
      </c>
      <c r="J367" s="198"/>
      <c r="K367" s="207">
        <v>0</v>
      </c>
      <c r="L367" s="198"/>
      <c r="M367" s="236">
        <v>100</v>
      </c>
      <c r="N367" s="219" t="s">
        <v>29</v>
      </c>
      <c r="O367" s="219">
        <v>0</v>
      </c>
      <c r="P367" s="201" t="s">
        <v>21</v>
      </c>
      <c r="Q367" s="219">
        <v>0</v>
      </c>
      <c r="R367" s="219"/>
      <c r="S367" s="219">
        <v>0</v>
      </c>
      <c r="T367" s="219">
        <v>0</v>
      </c>
      <c r="U367" s="252"/>
      <c r="V367" s="246" t="s">
        <v>21</v>
      </c>
      <c r="W367" s="220" t="s">
        <v>29</v>
      </c>
      <c r="X367" s="219" t="s">
        <v>21</v>
      </c>
      <c r="Y367" s="219" t="s">
        <v>21</v>
      </c>
      <c r="Z367" s="772" t="s">
        <v>21</v>
      </c>
      <c r="AA367" s="207" t="s">
        <v>21</v>
      </c>
      <c r="AB367" s="207" t="s">
        <v>21</v>
      </c>
      <c r="AC367" s="776" t="s">
        <v>21</v>
      </c>
      <c r="AD367" s="219" t="s">
        <v>22</v>
      </c>
      <c r="AE367" s="267" t="s">
        <v>29</v>
      </c>
      <c r="AF367" s="729" t="s">
        <v>22</v>
      </c>
      <c r="AG367" s="198"/>
      <c r="AH367" s="333" t="s">
        <v>181</v>
      </c>
      <c r="AI367" s="198"/>
      <c r="AJ367" s="436"/>
      <c r="AK367" s="436"/>
      <c r="AL367" s="251"/>
    </row>
    <row r="368" spans="1:38" s="199" customFormat="1">
      <c r="A368" s="599"/>
      <c r="B368" s="639"/>
      <c r="C368" s="660"/>
      <c r="D368" s="658"/>
      <c r="E368" s="201"/>
      <c r="H368" s="659"/>
      <c r="I368" s="256"/>
      <c r="J368" s="661"/>
      <c r="K368" s="256"/>
      <c r="L368" s="639"/>
      <c r="M368" s="256"/>
      <c r="N368" s="256"/>
      <c r="O368" s="256"/>
      <c r="P368" s="256"/>
      <c r="Q368" s="256"/>
      <c r="R368" s="639"/>
      <c r="S368" s="256"/>
      <c r="T368" s="256"/>
      <c r="U368" s="639"/>
      <c r="V368" s="256"/>
      <c r="W368" s="623"/>
      <c r="X368" s="256"/>
      <c r="Y368" s="256"/>
      <c r="Z368" s="256"/>
      <c r="AA368" s="623"/>
      <c r="AB368" s="256"/>
      <c r="AC368" s="256"/>
      <c r="AD368" s="256"/>
      <c r="AE368" s="256"/>
      <c r="AF368" s="256"/>
      <c r="AG368" s="255"/>
      <c r="AH368" s="662"/>
    </row>
    <row r="369" spans="1:38" s="199" customFormat="1">
      <c r="A369" s="599" t="s">
        <v>906</v>
      </c>
      <c r="B369" s="639"/>
      <c r="C369" s="660"/>
      <c r="D369" s="658"/>
      <c r="E369" s="639"/>
      <c r="H369" s="659"/>
      <c r="I369" s="256"/>
      <c r="J369" s="661"/>
      <c r="K369" s="256"/>
      <c r="L369" s="639"/>
      <c r="M369" s="256"/>
      <c r="N369" s="256"/>
      <c r="O369" s="256"/>
      <c r="P369" s="256"/>
      <c r="Q369" s="256"/>
      <c r="R369" s="639"/>
      <c r="S369" s="256"/>
      <c r="T369" s="256"/>
      <c r="U369" s="639"/>
      <c r="V369" s="256"/>
      <c r="W369" s="623"/>
      <c r="X369" s="256"/>
      <c r="Y369" s="256"/>
      <c r="Z369" s="256"/>
      <c r="AA369" s="623"/>
      <c r="AB369" s="256"/>
      <c r="AC369" s="256"/>
      <c r="AD369" s="256"/>
      <c r="AE369" s="256"/>
      <c r="AF369" s="256"/>
      <c r="AG369" s="255"/>
      <c r="AH369" s="662"/>
    </row>
    <row r="370" spans="1:38" s="199" customFormat="1">
      <c r="A370" s="599"/>
      <c r="B370" s="639"/>
      <c r="C370" s="660"/>
      <c r="D370" s="658"/>
      <c r="E370" s="639"/>
      <c r="H370" s="659"/>
      <c r="I370" s="256"/>
      <c r="J370" s="661"/>
      <c r="K370" s="256"/>
      <c r="L370" s="639"/>
      <c r="M370" s="256"/>
      <c r="N370" s="256"/>
      <c r="O370" s="256"/>
      <c r="P370" s="256"/>
      <c r="Q370" s="256"/>
      <c r="R370" s="639"/>
      <c r="S370" s="256"/>
      <c r="T370" s="256"/>
      <c r="U370" s="639"/>
      <c r="V370" s="256"/>
      <c r="W370" s="623"/>
      <c r="X370" s="256"/>
      <c r="Y370" s="256"/>
      <c r="Z370" s="256"/>
      <c r="AA370" s="623"/>
      <c r="AB370" s="256"/>
      <c r="AC370" s="256"/>
      <c r="AD370" s="256"/>
      <c r="AE370" s="256"/>
      <c r="AF370" s="256"/>
      <c r="AG370" s="255"/>
      <c r="AH370" s="662"/>
    </row>
    <row r="371" spans="1:38" s="199" customFormat="1">
      <c r="A371" s="599" t="s">
        <v>907</v>
      </c>
      <c r="B371" s="639"/>
      <c r="C371" s="660"/>
      <c r="D371" s="658"/>
      <c r="E371" s="639"/>
      <c r="H371" s="659"/>
      <c r="I371" s="256"/>
      <c r="J371" s="661"/>
      <c r="K371" s="256"/>
      <c r="L371" s="639"/>
      <c r="M371" s="256"/>
      <c r="N371" s="256"/>
      <c r="O371" s="256"/>
      <c r="P371" s="256"/>
      <c r="Q371" s="256"/>
      <c r="R371" s="639"/>
      <c r="S371" s="256"/>
      <c r="T371" s="256"/>
      <c r="U371" s="639"/>
      <c r="V371" s="256"/>
      <c r="W371" s="623"/>
      <c r="X371" s="256"/>
      <c r="Y371" s="256"/>
      <c r="Z371" s="256"/>
      <c r="AA371" s="623"/>
      <c r="AB371" s="256"/>
      <c r="AC371" s="256"/>
      <c r="AD371" s="256"/>
      <c r="AE371" s="256"/>
      <c r="AF371" s="256"/>
      <c r="AG371" s="255"/>
      <c r="AH371" s="662"/>
    </row>
    <row r="372" spans="1:38" s="199" customFormat="1">
      <c r="A372" s="599"/>
      <c r="B372" s="639"/>
      <c r="C372" s="660"/>
      <c r="D372" s="658"/>
      <c r="E372" s="639"/>
      <c r="H372" s="659"/>
      <c r="I372" s="256"/>
      <c r="J372" s="661"/>
      <c r="K372" s="256"/>
      <c r="L372" s="639"/>
      <c r="M372" s="256"/>
      <c r="N372" s="256"/>
      <c r="O372" s="256"/>
      <c r="P372" s="256"/>
      <c r="Q372" s="256"/>
      <c r="R372" s="639"/>
      <c r="S372" s="256"/>
      <c r="T372" s="256"/>
      <c r="U372" s="639"/>
      <c r="V372" s="256"/>
      <c r="W372" s="623"/>
      <c r="X372" s="256"/>
      <c r="Y372" s="256"/>
      <c r="Z372" s="256"/>
      <c r="AA372" s="623"/>
      <c r="AB372" s="256"/>
      <c r="AC372" s="256"/>
      <c r="AD372" s="256"/>
      <c r="AE372" s="256"/>
      <c r="AF372" s="256"/>
      <c r="AG372" s="255"/>
      <c r="AH372" s="662"/>
    </row>
    <row r="373" spans="1:38" s="199" customFormat="1">
      <c r="A373" s="599" t="s">
        <v>908</v>
      </c>
      <c r="B373" s="639"/>
      <c r="C373" s="660"/>
      <c r="D373" s="658"/>
      <c r="E373" s="639"/>
      <c r="H373" s="659"/>
      <c r="I373" s="256"/>
      <c r="J373" s="661"/>
      <c r="K373" s="256"/>
      <c r="L373" s="639"/>
      <c r="M373" s="256"/>
      <c r="N373" s="256"/>
      <c r="O373" s="256"/>
      <c r="P373" s="256"/>
      <c r="Q373" s="256"/>
      <c r="R373" s="639"/>
      <c r="S373" s="256"/>
      <c r="T373" s="256"/>
      <c r="U373" s="639"/>
      <c r="V373" s="256"/>
      <c r="W373" s="623"/>
      <c r="X373" s="256"/>
      <c r="Y373" s="256"/>
      <c r="Z373" s="256"/>
      <c r="AA373" s="623"/>
      <c r="AB373" s="256"/>
      <c r="AC373" s="256"/>
      <c r="AD373" s="256"/>
      <c r="AE373" s="256"/>
      <c r="AF373" s="256"/>
      <c r="AG373" s="255"/>
      <c r="AH373" s="662"/>
    </row>
    <row r="374" spans="1:38" s="199" customFormat="1">
      <c r="A374" s="599"/>
      <c r="B374" s="639"/>
      <c r="C374" s="660" t="s">
        <v>1203</v>
      </c>
      <c r="D374" s="658" t="s">
        <v>230</v>
      </c>
      <c r="E374" s="639" t="s">
        <v>752</v>
      </c>
      <c r="F374" s="805">
        <v>38.056032000000002</v>
      </c>
      <c r="G374" s="199">
        <v>23.838495999999999</v>
      </c>
      <c r="H374" s="659" t="s">
        <v>22</v>
      </c>
      <c r="I374" s="256">
        <v>0</v>
      </c>
      <c r="J374" s="661"/>
      <c r="K374" s="256">
        <v>0</v>
      </c>
      <c r="L374" s="639"/>
      <c r="M374" s="256">
        <v>90</v>
      </c>
      <c r="N374" s="256" t="s">
        <v>21</v>
      </c>
      <c r="O374" s="256">
        <v>0</v>
      </c>
      <c r="P374" s="256" t="s">
        <v>21</v>
      </c>
      <c r="Q374" s="256">
        <v>0</v>
      </c>
      <c r="R374" s="639"/>
      <c r="S374" s="256">
        <v>0</v>
      </c>
      <c r="T374" s="256">
        <v>0</v>
      </c>
      <c r="U374" s="639"/>
      <c r="V374" s="256" t="s">
        <v>21</v>
      </c>
      <c r="W374" s="256" t="s">
        <v>21</v>
      </c>
      <c r="X374" s="256" t="s">
        <v>22</v>
      </c>
      <c r="Y374" s="256" t="s">
        <v>22</v>
      </c>
      <c r="Z374" s="256" t="s">
        <v>22</v>
      </c>
      <c r="AA374" s="256" t="s">
        <v>21</v>
      </c>
      <c r="AB374" s="256" t="s">
        <v>21</v>
      </c>
      <c r="AC374" s="256" t="s">
        <v>21</v>
      </c>
      <c r="AD374" s="256" t="s">
        <v>21</v>
      </c>
      <c r="AE374" s="256" t="s">
        <v>21</v>
      </c>
      <c r="AF374" s="256" t="s">
        <v>21</v>
      </c>
      <c r="AG374" s="255"/>
      <c r="AH374" s="333" t="s">
        <v>181</v>
      </c>
    </row>
    <row r="375" spans="1:38" s="199" customFormat="1">
      <c r="A375" s="599" t="s">
        <v>909</v>
      </c>
      <c r="B375" s="639"/>
      <c r="C375" s="660"/>
      <c r="D375" s="658"/>
      <c r="E375" s="639"/>
      <c r="H375" s="659"/>
      <c r="I375" s="256"/>
      <c r="J375" s="661"/>
      <c r="K375" s="256"/>
      <c r="L375" s="639"/>
      <c r="M375" s="256"/>
      <c r="N375" s="256"/>
      <c r="O375" s="256"/>
      <c r="P375" s="256"/>
      <c r="Q375" s="256"/>
      <c r="R375" s="639"/>
      <c r="S375" s="256"/>
      <c r="T375" s="256"/>
      <c r="U375" s="639"/>
      <c r="V375" s="256"/>
      <c r="W375" s="623"/>
      <c r="X375" s="256"/>
      <c r="Y375" s="256"/>
      <c r="Z375" s="256"/>
      <c r="AA375" s="623"/>
      <c r="AB375" s="256"/>
      <c r="AC375" s="256"/>
      <c r="AD375" s="256"/>
      <c r="AE375" s="256"/>
      <c r="AF375" s="256"/>
      <c r="AG375" s="255"/>
      <c r="AH375" s="662"/>
    </row>
    <row r="376" spans="1:38" s="199" customFormat="1">
      <c r="A376" s="599"/>
      <c r="B376" s="639"/>
      <c r="C376" s="660"/>
      <c r="D376" s="658"/>
      <c r="E376" s="639"/>
      <c r="H376" s="659"/>
      <c r="I376" s="256"/>
      <c r="J376" s="661"/>
      <c r="K376" s="256"/>
      <c r="L376" s="639"/>
      <c r="M376" s="256"/>
      <c r="N376" s="256"/>
      <c r="O376" s="256"/>
      <c r="P376" s="256"/>
      <c r="Q376" s="256"/>
      <c r="R376" s="639"/>
      <c r="S376" s="256"/>
      <c r="T376" s="256"/>
      <c r="U376" s="639"/>
      <c r="V376" s="256"/>
      <c r="W376" s="623"/>
      <c r="X376" s="256"/>
      <c r="Y376" s="256"/>
      <c r="Z376" s="256"/>
      <c r="AA376" s="623"/>
      <c r="AB376" s="256"/>
      <c r="AC376" s="256"/>
      <c r="AD376" s="256"/>
      <c r="AE376" s="256"/>
      <c r="AF376" s="256"/>
      <c r="AG376" s="255"/>
      <c r="AH376" s="662"/>
    </row>
    <row r="377" spans="1:38" s="199" customFormat="1">
      <c r="A377" s="599" t="s">
        <v>910</v>
      </c>
      <c r="B377" s="639"/>
      <c r="C377" s="660"/>
      <c r="D377" s="658"/>
      <c r="E377" s="639"/>
      <c r="H377" s="659"/>
      <c r="I377" s="256"/>
      <c r="J377" s="661"/>
      <c r="K377" s="256"/>
      <c r="L377" s="639"/>
      <c r="M377" s="256"/>
      <c r="N377" s="256"/>
      <c r="O377" s="256"/>
      <c r="P377" s="256"/>
      <c r="Q377" s="256"/>
      <c r="R377" s="639"/>
      <c r="S377" s="256"/>
      <c r="T377" s="256"/>
      <c r="U377" s="639"/>
      <c r="V377" s="256"/>
      <c r="W377" s="623"/>
      <c r="X377" s="256"/>
      <c r="Y377" s="256"/>
      <c r="Z377" s="256"/>
      <c r="AA377" s="623"/>
      <c r="AB377" s="256"/>
      <c r="AC377" s="256"/>
      <c r="AD377" s="256"/>
      <c r="AE377" s="256"/>
      <c r="AF377" s="256"/>
      <c r="AG377" s="255"/>
      <c r="AH377" s="662"/>
    </row>
    <row r="378" spans="1:38" s="199" customFormat="1">
      <c r="A378" s="599"/>
      <c r="B378" s="639"/>
      <c r="C378" s="660" t="s">
        <v>1204</v>
      </c>
      <c r="D378" s="658" t="s">
        <v>89</v>
      </c>
      <c r="E378" s="639" t="s">
        <v>752</v>
      </c>
      <c r="F378" s="199">
        <v>38.056423000000002</v>
      </c>
      <c r="G378" s="199">
        <v>23.83747</v>
      </c>
      <c r="H378" s="659" t="s">
        <v>21</v>
      </c>
      <c r="I378" s="256">
        <v>0</v>
      </c>
      <c r="J378" s="661"/>
      <c r="K378" s="256">
        <v>0</v>
      </c>
      <c r="L378" s="639"/>
      <c r="M378" s="256">
        <v>0</v>
      </c>
      <c r="N378" s="256" t="s">
        <v>21</v>
      </c>
      <c r="O378" s="256">
        <v>0</v>
      </c>
      <c r="P378" s="256" t="s">
        <v>21</v>
      </c>
      <c r="Q378" s="256">
        <v>0</v>
      </c>
      <c r="R378" s="639"/>
      <c r="S378" s="256">
        <v>0</v>
      </c>
      <c r="T378" s="256">
        <v>0</v>
      </c>
      <c r="U378" s="639"/>
      <c r="V378" s="256" t="s">
        <v>21</v>
      </c>
      <c r="W378" s="256" t="s">
        <v>21</v>
      </c>
      <c r="X378" s="256" t="s">
        <v>22</v>
      </c>
      <c r="Y378" s="256" t="s">
        <v>22</v>
      </c>
      <c r="Z378" s="256" t="s">
        <v>22</v>
      </c>
      <c r="AA378" s="256" t="s">
        <v>21</v>
      </c>
      <c r="AB378" s="256" t="s">
        <v>21</v>
      </c>
      <c r="AC378" s="256" t="s">
        <v>21</v>
      </c>
      <c r="AD378" s="256" t="s">
        <v>21</v>
      </c>
      <c r="AE378" s="256" t="s">
        <v>21</v>
      </c>
      <c r="AF378" s="256" t="s">
        <v>21</v>
      </c>
      <c r="AG378" s="255"/>
      <c r="AH378" s="333" t="s">
        <v>181</v>
      </c>
    </row>
    <row r="379" spans="1:38" s="199" customFormat="1">
      <c r="A379" s="599"/>
      <c r="B379" s="639"/>
      <c r="C379" s="660" t="s">
        <v>1208</v>
      </c>
      <c r="D379" s="658" t="s">
        <v>89</v>
      </c>
      <c r="E379" s="639" t="s">
        <v>753</v>
      </c>
      <c r="F379" s="199">
        <v>38.056376</v>
      </c>
      <c r="G379" s="199">
        <v>23.837126999999999</v>
      </c>
      <c r="H379" s="659" t="s">
        <v>21</v>
      </c>
      <c r="I379" s="256">
        <v>0</v>
      </c>
      <c r="J379" s="661"/>
      <c r="K379" s="256">
        <v>0</v>
      </c>
      <c r="L379" s="639"/>
      <c r="M379" s="256">
        <v>0</v>
      </c>
      <c r="N379" s="256" t="s">
        <v>21</v>
      </c>
      <c r="O379" s="256">
        <v>0</v>
      </c>
      <c r="P379" s="256" t="s">
        <v>21</v>
      </c>
      <c r="Q379" s="256">
        <v>0</v>
      </c>
      <c r="R379" s="639"/>
      <c r="S379" s="256">
        <v>0</v>
      </c>
      <c r="T379" s="256">
        <v>0</v>
      </c>
      <c r="U379" s="639"/>
      <c r="V379" s="256" t="s">
        <v>21</v>
      </c>
      <c r="W379" s="256" t="s">
        <v>21</v>
      </c>
      <c r="X379" s="256" t="s">
        <v>22</v>
      </c>
      <c r="Y379" s="256" t="s">
        <v>22</v>
      </c>
      <c r="Z379" s="256" t="s">
        <v>22</v>
      </c>
      <c r="AA379" s="256" t="s">
        <v>21</v>
      </c>
      <c r="AB379" s="256" t="s">
        <v>21</v>
      </c>
      <c r="AC379" s="256" t="s">
        <v>21</v>
      </c>
      <c r="AD379" s="256" t="s">
        <v>21</v>
      </c>
      <c r="AE379" s="256" t="s">
        <v>21</v>
      </c>
      <c r="AF379" s="256" t="s">
        <v>21</v>
      </c>
      <c r="AG379" s="255"/>
      <c r="AH379" s="333" t="s">
        <v>181</v>
      </c>
    </row>
    <row r="380" spans="1:38" s="199" customFormat="1">
      <c r="A380" s="599" t="s">
        <v>911</v>
      </c>
      <c r="B380" s="639"/>
      <c r="C380" s="660"/>
      <c r="D380" s="658"/>
      <c r="H380" s="659"/>
      <c r="I380" s="256"/>
      <c r="J380" s="661"/>
      <c r="K380" s="256"/>
      <c r="L380" s="639"/>
      <c r="M380" s="256"/>
      <c r="N380" s="256"/>
      <c r="O380" s="256"/>
      <c r="P380" s="256"/>
      <c r="Q380" s="256"/>
      <c r="R380" s="639"/>
      <c r="S380" s="256"/>
      <c r="T380" s="256"/>
      <c r="U380" s="639"/>
      <c r="V380" s="256"/>
      <c r="W380" s="623"/>
      <c r="X380" s="256"/>
      <c r="Y380" s="256"/>
      <c r="Z380" s="256"/>
      <c r="AA380" s="623"/>
      <c r="AB380" s="256"/>
      <c r="AC380" s="256"/>
      <c r="AD380" s="256"/>
      <c r="AE380" s="256"/>
      <c r="AF380" s="256"/>
      <c r="AG380" s="255"/>
      <c r="AH380" s="662"/>
    </row>
    <row r="381" spans="1:38" s="199" customFormat="1">
      <c r="A381" s="599"/>
      <c r="B381" s="639"/>
      <c r="C381" s="660"/>
      <c r="D381" s="658"/>
      <c r="E381" s="639"/>
      <c r="H381" s="659"/>
      <c r="I381" s="256"/>
      <c r="J381" s="661"/>
      <c r="K381" s="256"/>
      <c r="L381" s="639"/>
      <c r="M381" s="256"/>
      <c r="N381" s="256"/>
      <c r="O381" s="256"/>
      <c r="P381" s="256"/>
      <c r="Q381" s="256"/>
      <c r="R381" s="639"/>
      <c r="S381" s="256"/>
      <c r="T381" s="256"/>
      <c r="U381" s="639"/>
      <c r="V381" s="256"/>
      <c r="W381" s="623"/>
      <c r="X381" s="256"/>
      <c r="Y381" s="256"/>
      <c r="Z381" s="256"/>
      <c r="AA381" s="623"/>
      <c r="AB381" s="256"/>
      <c r="AC381" s="256"/>
      <c r="AD381" s="256"/>
      <c r="AE381" s="256"/>
      <c r="AF381" s="256"/>
      <c r="AG381" s="255"/>
      <c r="AH381" s="662"/>
    </row>
    <row r="382" spans="1:38" s="199" customFormat="1">
      <c r="A382" s="599" t="s">
        <v>912</v>
      </c>
      <c r="B382" s="639"/>
      <c r="C382" s="660"/>
      <c r="D382" s="658"/>
      <c r="E382" s="639"/>
      <c r="H382" s="659"/>
      <c r="I382" s="256"/>
      <c r="J382" s="661"/>
      <c r="K382" s="256"/>
      <c r="L382" s="639"/>
      <c r="M382" s="256"/>
      <c r="N382" s="256"/>
      <c r="O382" s="256"/>
      <c r="P382" s="256"/>
      <c r="Q382" s="256"/>
      <c r="R382" s="639"/>
      <c r="S382" s="256"/>
      <c r="T382" s="256"/>
      <c r="U382" s="639"/>
      <c r="V382" s="256"/>
      <c r="W382" s="623"/>
      <c r="X382" s="256"/>
      <c r="Y382" s="256"/>
      <c r="Z382" s="256"/>
      <c r="AA382" s="623"/>
      <c r="AB382" s="256"/>
      <c r="AC382" s="256"/>
      <c r="AD382" s="256"/>
      <c r="AE382" s="256"/>
      <c r="AF382" s="256"/>
      <c r="AG382" s="255"/>
      <c r="AH382" s="662"/>
    </row>
    <row r="383" spans="1:38">
      <c r="A383" s="257"/>
      <c r="B383" s="252"/>
      <c r="C383" s="245" t="s">
        <v>1091</v>
      </c>
      <c r="D383" s="523" t="s">
        <v>146</v>
      </c>
      <c r="E383" s="214" t="s">
        <v>752</v>
      </c>
      <c r="F383" s="252">
        <v>38.057104857048898</v>
      </c>
      <c r="G383" s="252">
        <v>23.837628966899398</v>
      </c>
      <c r="H383" s="172" t="s">
        <v>22</v>
      </c>
      <c r="I383" s="207">
        <v>0</v>
      </c>
      <c r="J383" s="252"/>
      <c r="K383" s="207">
        <v>0</v>
      </c>
      <c r="L383" s="252"/>
      <c r="M383" s="246">
        <v>90</v>
      </c>
      <c r="N383" s="219" t="s">
        <v>29</v>
      </c>
      <c r="O383" s="219">
        <v>0</v>
      </c>
      <c r="P383" s="201" t="s">
        <v>21</v>
      </c>
      <c r="Q383" s="219">
        <v>0</v>
      </c>
      <c r="R383" s="219"/>
      <c r="S383" s="219">
        <v>0</v>
      </c>
      <c r="T383" s="219">
        <v>0</v>
      </c>
      <c r="U383" s="252"/>
      <c r="V383" s="246" t="s">
        <v>21</v>
      </c>
      <c r="W383" s="220" t="s">
        <v>29</v>
      </c>
      <c r="X383" s="219" t="s">
        <v>22</v>
      </c>
      <c r="Y383" s="219" t="s">
        <v>22</v>
      </c>
      <c r="Z383" s="776" t="s">
        <v>22</v>
      </c>
      <c r="AA383" s="207" t="s">
        <v>21</v>
      </c>
      <c r="AB383" s="207" t="s">
        <v>21</v>
      </c>
      <c r="AC383" s="776" t="s">
        <v>21</v>
      </c>
      <c r="AD383" s="219" t="s">
        <v>29</v>
      </c>
      <c r="AE383" s="267" t="s">
        <v>29</v>
      </c>
      <c r="AF383" s="738" t="s">
        <v>21</v>
      </c>
      <c r="AG383" s="198"/>
      <c r="AH383" s="556" t="s">
        <v>292</v>
      </c>
      <c r="AI383" s="198" t="s">
        <v>182</v>
      </c>
      <c r="AJ383" s="407"/>
      <c r="AK383" s="407"/>
      <c r="AL383" s="251"/>
    </row>
    <row r="384" spans="1:38">
      <c r="A384" s="257"/>
      <c r="B384" s="252"/>
      <c r="C384" s="245" t="s">
        <v>1092</v>
      </c>
      <c r="D384" s="523" t="s">
        <v>146</v>
      </c>
      <c r="E384" s="204" t="s">
        <v>753</v>
      </c>
      <c r="F384">
        <v>38.056981923699098</v>
      </c>
      <c r="G384">
        <v>23.837845544731898</v>
      </c>
      <c r="H384" s="172" t="s">
        <v>22</v>
      </c>
      <c r="I384" s="207">
        <v>0</v>
      </c>
      <c r="J384" s="252"/>
      <c r="K384" s="207">
        <v>0</v>
      </c>
      <c r="L384" s="252"/>
      <c r="M384" s="246">
        <v>90</v>
      </c>
      <c r="N384" s="219" t="s">
        <v>29</v>
      </c>
      <c r="O384" s="219">
        <v>0</v>
      </c>
      <c r="P384" s="201" t="s">
        <v>21</v>
      </c>
      <c r="Q384" s="219">
        <v>0</v>
      </c>
      <c r="R384" s="219"/>
      <c r="S384" s="219">
        <v>0</v>
      </c>
      <c r="T384" s="219">
        <v>0</v>
      </c>
      <c r="U384" s="252"/>
      <c r="V384" s="246" t="s">
        <v>21</v>
      </c>
      <c r="W384" s="220" t="s">
        <v>29</v>
      </c>
      <c r="X384" s="219" t="s">
        <v>22</v>
      </c>
      <c r="Y384" s="219" t="s">
        <v>22</v>
      </c>
      <c r="Z384" s="776" t="s">
        <v>22</v>
      </c>
      <c r="AA384" s="207" t="s">
        <v>21</v>
      </c>
      <c r="AB384" s="207" t="s">
        <v>21</v>
      </c>
      <c r="AC384" s="776" t="s">
        <v>21</v>
      </c>
      <c r="AD384" s="219" t="s">
        <v>29</v>
      </c>
      <c r="AE384" s="267" t="s">
        <v>29</v>
      </c>
      <c r="AF384" s="738" t="s">
        <v>21</v>
      </c>
      <c r="AG384" s="198"/>
      <c r="AH384" s="556" t="s">
        <v>292</v>
      </c>
      <c r="AI384" s="198" t="s">
        <v>182</v>
      </c>
      <c r="AJ384" s="407"/>
      <c r="AK384" s="407"/>
      <c r="AL384" s="251"/>
    </row>
    <row r="385" spans="1:38" s="199" customFormat="1">
      <c r="A385" s="599"/>
      <c r="B385" s="639"/>
      <c r="C385" s="660"/>
      <c r="D385" s="658"/>
      <c r="E385" s="639"/>
      <c r="H385" s="659"/>
      <c r="I385" s="256"/>
      <c r="J385" s="661"/>
      <c r="K385" s="256"/>
      <c r="L385" s="639"/>
      <c r="M385" s="256"/>
      <c r="N385" s="256"/>
      <c r="O385" s="256"/>
      <c r="P385" s="256"/>
      <c r="Q385" s="256"/>
      <c r="R385" s="639"/>
      <c r="S385" s="256"/>
      <c r="T385" s="256"/>
      <c r="U385" s="639"/>
      <c r="V385" s="256"/>
      <c r="W385" s="623"/>
      <c r="X385" s="256"/>
      <c r="Y385" s="256"/>
      <c r="Z385" s="256"/>
      <c r="AA385" s="623"/>
      <c r="AB385" s="256"/>
      <c r="AC385" s="256"/>
      <c r="AD385" s="256"/>
      <c r="AE385" s="256"/>
      <c r="AF385" s="256"/>
      <c r="AG385" s="255"/>
      <c r="AH385" s="662"/>
    </row>
    <row r="386" spans="1:38" s="199" customFormat="1">
      <c r="A386" s="599" t="s">
        <v>913</v>
      </c>
      <c r="B386" s="639"/>
      <c r="C386" s="660"/>
      <c r="D386" s="658"/>
      <c r="E386" s="639"/>
      <c r="H386" s="659"/>
      <c r="I386" s="256"/>
      <c r="J386" s="661"/>
      <c r="K386" s="256"/>
      <c r="L386" s="639"/>
      <c r="M386" s="256"/>
      <c r="N386" s="256"/>
      <c r="O386" s="256"/>
      <c r="P386" s="256"/>
      <c r="Q386" s="256"/>
      <c r="R386" s="639"/>
      <c r="S386" s="256"/>
      <c r="T386" s="256"/>
      <c r="U386" s="639"/>
      <c r="V386" s="256"/>
      <c r="W386" s="623"/>
      <c r="X386" s="256"/>
      <c r="Y386" s="256"/>
      <c r="Z386" s="256"/>
      <c r="AA386" s="623"/>
      <c r="AB386" s="256"/>
      <c r="AC386" s="256"/>
      <c r="AD386" s="256"/>
      <c r="AE386" s="256"/>
      <c r="AF386" s="256"/>
      <c r="AG386" s="255"/>
      <c r="AH386" s="662"/>
    </row>
    <row r="387" spans="1:38" s="199" customFormat="1">
      <c r="A387" s="599"/>
      <c r="B387" s="639"/>
      <c r="C387" s="660" t="s">
        <v>1205</v>
      </c>
      <c r="D387" s="658" t="s">
        <v>1209</v>
      </c>
      <c r="E387" s="639" t="s">
        <v>753</v>
      </c>
      <c r="F387" s="805">
        <v>38.057133999999998</v>
      </c>
      <c r="G387" s="199">
        <v>23.838415000000001</v>
      </c>
      <c r="H387" s="659" t="s">
        <v>21</v>
      </c>
      <c r="I387" s="256">
        <v>0</v>
      </c>
      <c r="J387" s="661"/>
      <c r="K387" s="256">
        <v>0</v>
      </c>
      <c r="L387" s="639"/>
      <c r="M387" s="256">
        <v>0</v>
      </c>
      <c r="N387" s="256" t="s">
        <v>21</v>
      </c>
      <c r="O387" s="256">
        <v>0</v>
      </c>
      <c r="P387" s="256" t="s">
        <v>21</v>
      </c>
      <c r="Q387" s="256">
        <v>0</v>
      </c>
      <c r="R387" s="639"/>
      <c r="S387" s="256">
        <v>0</v>
      </c>
      <c r="T387" s="256">
        <v>0</v>
      </c>
      <c r="U387" s="639"/>
      <c r="V387" s="256" t="s">
        <v>21</v>
      </c>
      <c r="W387" s="256" t="s">
        <v>21</v>
      </c>
      <c r="X387" s="256" t="s">
        <v>22</v>
      </c>
      <c r="Y387" s="256" t="s">
        <v>22</v>
      </c>
      <c r="Z387" s="256" t="s">
        <v>22</v>
      </c>
      <c r="AA387" s="256" t="s">
        <v>21</v>
      </c>
      <c r="AB387" s="256" t="s">
        <v>21</v>
      </c>
      <c r="AC387" s="256" t="s">
        <v>21</v>
      </c>
      <c r="AD387" s="256" t="s">
        <v>21</v>
      </c>
      <c r="AE387" s="256" t="s">
        <v>21</v>
      </c>
      <c r="AF387" s="256" t="s">
        <v>21</v>
      </c>
      <c r="AG387" s="255"/>
      <c r="AH387" s="333" t="s">
        <v>181</v>
      </c>
    </row>
    <row r="388" spans="1:38" s="199" customFormat="1">
      <c r="A388" s="599" t="s">
        <v>886</v>
      </c>
      <c r="B388" s="639"/>
      <c r="C388" s="660"/>
      <c r="D388" s="658"/>
      <c r="E388" s="639"/>
      <c r="H388" s="659"/>
      <c r="I388" s="256"/>
      <c r="J388" s="661"/>
      <c r="K388" s="256"/>
      <c r="L388" s="639"/>
      <c r="M388" s="256"/>
      <c r="N388" s="256"/>
      <c r="O388" s="256"/>
      <c r="P388" s="256"/>
      <c r="Q388" s="256"/>
      <c r="R388" s="639"/>
      <c r="S388" s="256"/>
      <c r="T388" s="256"/>
      <c r="U388" s="639"/>
      <c r="V388" s="256"/>
      <c r="W388" s="623"/>
      <c r="X388" s="256"/>
      <c r="Y388" s="256"/>
      <c r="Z388" s="256"/>
      <c r="AA388" s="623"/>
      <c r="AB388" s="256"/>
      <c r="AC388" s="256"/>
      <c r="AD388" s="256"/>
      <c r="AE388" s="256"/>
      <c r="AF388" s="256"/>
      <c r="AG388" s="255"/>
      <c r="AH388" s="662"/>
    </row>
    <row r="389" spans="1:38">
      <c r="A389" s="257"/>
      <c r="B389" s="252"/>
      <c r="C389" s="245" t="s">
        <v>1067</v>
      </c>
      <c r="D389" s="523" t="s">
        <v>146</v>
      </c>
      <c r="E389" s="214" t="s">
        <v>752</v>
      </c>
      <c r="F389">
        <v>38.057753508667801</v>
      </c>
      <c r="G389">
        <v>23.8380214950738</v>
      </c>
      <c r="H389" s="172" t="s">
        <v>22</v>
      </c>
      <c r="I389" s="207">
        <v>0</v>
      </c>
      <c r="J389" s="252"/>
      <c r="K389" s="207">
        <v>0</v>
      </c>
      <c r="L389" s="252"/>
      <c r="M389" s="246">
        <v>90</v>
      </c>
      <c r="N389" s="219" t="s">
        <v>29</v>
      </c>
      <c r="O389" s="219">
        <v>0</v>
      </c>
      <c r="P389" s="201" t="s">
        <v>21</v>
      </c>
      <c r="Q389" s="219">
        <v>0</v>
      </c>
      <c r="R389" s="219"/>
      <c r="S389" s="219">
        <v>0</v>
      </c>
      <c r="T389" s="219">
        <v>0</v>
      </c>
      <c r="U389" s="252"/>
      <c r="V389" s="246" t="s">
        <v>21</v>
      </c>
      <c r="W389" s="220" t="s">
        <v>29</v>
      </c>
      <c r="X389" s="219" t="s">
        <v>22</v>
      </c>
      <c r="Y389" s="219" t="s">
        <v>22</v>
      </c>
      <c r="Z389" s="776" t="s">
        <v>22</v>
      </c>
      <c r="AA389" s="207" t="s">
        <v>21</v>
      </c>
      <c r="AB389" s="207" t="s">
        <v>21</v>
      </c>
      <c r="AC389" s="776" t="s">
        <v>21</v>
      </c>
      <c r="AD389" s="219" t="s">
        <v>29</v>
      </c>
      <c r="AE389" s="267" t="s">
        <v>29</v>
      </c>
      <c r="AF389" s="738" t="s">
        <v>21</v>
      </c>
      <c r="AG389" s="198"/>
      <c r="AH389" s="556" t="s">
        <v>292</v>
      </c>
      <c r="AI389" s="198" t="s">
        <v>182</v>
      </c>
      <c r="AJ389" s="436"/>
      <c r="AK389" s="436"/>
      <c r="AL389" s="251"/>
    </row>
    <row r="390" spans="1:38">
      <c r="A390" s="198"/>
      <c r="B390" s="198"/>
      <c r="C390" s="212" t="s">
        <v>1068</v>
      </c>
      <c r="D390" s="504" t="s">
        <v>152</v>
      </c>
      <c r="E390" s="204" t="s">
        <v>753</v>
      </c>
      <c r="F390" s="198">
        <v>38.0577208705025</v>
      </c>
      <c r="G390" s="198">
        <v>23.837704736690402</v>
      </c>
      <c r="H390" s="172" t="s">
        <v>22</v>
      </c>
      <c r="I390" s="207">
        <v>0</v>
      </c>
      <c r="J390" s="198"/>
      <c r="K390" s="207">
        <v>0</v>
      </c>
      <c r="L390" s="198"/>
      <c r="M390" s="236">
        <v>100</v>
      </c>
      <c r="N390" s="219" t="s">
        <v>29</v>
      </c>
      <c r="O390" s="219">
        <v>0</v>
      </c>
      <c r="P390" s="201" t="s">
        <v>21</v>
      </c>
      <c r="Q390" s="219">
        <v>0</v>
      </c>
      <c r="R390" s="219"/>
      <c r="S390" s="219">
        <v>0</v>
      </c>
      <c r="T390" s="219">
        <v>0</v>
      </c>
      <c r="U390" s="198"/>
      <c r="V390" s="236" t="s">
        <v>21</v>
      </c>
      <c r="W390" s="220" t="s">
        <v>29</v>
      </c>
      <c r="X390" s="219" t="s">
        <v>22</v>
      </c>
      <c r="Y390" s="219" t="s">
        <v>22</v>
      </c>
      <c r="Z390" s="776" t="s">
        <v>22</v>
      </c>
      <c r="AA390" s="207" t="s">
        <v>21</v>
      </c>
      <c r="AB390" s="207" t="s">
        <v>21</v>
      </c>
      <c r="AC390" s="776" t="s">
        <v>21</v>
      </c>
      <c r="AD390" s="219" t="s">
        <v>29</v>
      </c>
      <c r="AE390" s="267" t="s">
        <v>29</v>
      </c>
      <c r="AF390" s="738" t="s">
        <v>21</v>
      </c>
      <c r="AG390" s="198"/>
      <c r="AH390" s="556" t="s">
        <v>292</v>
      </c>
      <c r="AI390" s="198" t="s">
        <v>182</v>
      </c>
      <c r="AJ390" s="407"/>
      <c r="AK390" s="407"/>
      <c r="AL390" s="251"/>
    </row>
    <row r="391" spans="1:38" s="199" customFormat="1">
      <c r="A391" s="599"/>
      <c r="B391" s="639"/>
      <c r="C391" s="660"/>
      <c r="D391" s="658"/>
      <c r="E391" s="639"/>
      <c r="H391" s="659"/>
      <c r="I391" s="256"/>
      <c r="J391" s="661"/>
      <c r="K391" s="256"/>
      <c r="L391" s="639"/>
      <c r="M391" s="256"/>
      <c r="N391" s="256"/>
      <c r="O391" s="256"/>
      <c r="P391" s="256"/>
      <c r="Q391" s="256"/>
      <c r="R391" s="639"/>
      <c r="S391" s="256"/>
      <c r="T391" s="256"/>
      <c r="U391" s="639"/>
      <c r="V391" s="256"/>
      <c r="W391" s="623"/>
      <c r="X391" s="256"/>
      <c r="Y391" s="256"/>
      <c r="Z391" s="256"/>
      <c r="AA391" s="623"/>
      <c r="AB391" s="256"/>
      <c r="AC391" s="256"/>
      <c r="AD391" s="256"/>
      <c r="AE391" s="256"/>
      <c r="AF391" s="256"/>
      <c r="AG391" s="255"/>
      <c r="AH391" s="662"/>
    </row>
    <row r="392" spans="1:38" s="199" customFormat="1">
      <c r="A392" s="599" t="s">
        <v>885</v>
      </c>
      <c r="B392" s="639"/>
      <c r="C392" s="660"/>
      <c r="D392" s="658"/>
      <c r="E392" s="639"/>
      <c r="H392" s="659"/>
      <c r="I392" s="256"/>
      <c r="J392" s="661"/>
      <c r="K392" s="256"/>
      <c r="L392" s="639"/>
      <c r="M392" s="256"/>
      <c r="N392" s="256"/>
      <c r="O392" s="256"/>
      <c r="P392" s="256"/>
      <c r="Q392" s="256"/>
      <c r="R392" s="639"/>
      <c r="S392" s="256"/>
      <c r="T392" s="256"/>
      <c r="U392" s="639"/>
      <c r="V392" s="256"/>
      <c r="W392" s="623"/>
      <c r="X392" s="256"/>
      <c r="Y392" s="256"/>
      <c r="Z392" s="256"/>
      <c r="AA392" s="623"/>
      <c r="AB392" s="256"/>
      <c r="AC392" s="256"/>
      <c r="AD392" s="256"/>
      <c r="AE392" s="256"/>
      <c r="AF392" s="256"/>
      <c r="AG392" s="255"/>
      <c r="AH392" s="662"/>
    </row>
    <row r="393" spans="1:38">
      <c r="A393" s="210"/>
      <c r="B393" s="198"/>
      <c r="C393" s="212" t="s">
        <v>1066</v>
      </c>
      <c r="D393" s="504" t="s">
        <v>65</v>
      </c>
      <c r="E393" s="214" t="s">
        <v>752</v>
      </c>
      <c r="F393" s="198">
        <v>38.058097786301197</v>
      </c>
      <c r="G393" s="198">
        <v>23.8374108458503</v>
      </c>
      <c r="H393" s="172" t="s">
        <v>22</v>
      </c>
      <c r="I393" s="207">
        <v>0</v>
      </c>
      <c r="J393" s="252"/>
      <c r="K393" s="207">
        <v>0</v>
      </c>
      <c r="L393" s="252"/>
      <c r="M393" s="236">
        <v>100</v>
      </c>
      <c r="N393" s="219" t="s">
        <v>29</v>
      </c>
      <c r="O393" s="219">
        <v>0</v>
      </c>
      <c r="P393" s="201" t="s">
        <v>21</v>
      </c>
      <c r="Q393" s="219">
        <v>0</v>
      </c>
      <c r="R393" s="219"/>
      <c r="S393" s="219">
        <v>1</v>
      </c>
      <c r="T393" s="219">
        <v>1</v>
      </c>
      <c r="U393" s="252"/>
      <c r="V393" s="236" t="s">
        <v>21</v>
      </c>
      <c r="W393" s="220" t="s">
        <v>29</v>
      </c>
      <c r="X393" s="219" t="s">
        <v>22</v>
      </c>
      <c r="Y393" s="219" t="s">
        <v>22</v>
      </c>
      <c r="Z393" s="776" t="s">
        <v>22</v>
      </c>
      <c r="AA393" s="207" t="s">
        <v>21</v>
      </c>
      <c r="AB393" s="207" t="s">
        <v>21</v>
      </c>
      <c r="AC393" s="776" t="s">
        <v>21</v>
      </c>
      <c r="AD393" s="219" t="s">
        <v>29</v>
      </c>
      <c r="AE393" s="267" t="s">
        <v>29</v>
      </c>
      <c r="AF393" s="738" t="s">
        <v>21</v>
      </c>
      <c r="AG393" s="198"/>
      <c r="AH393" s="333" t="s">
        <v>181</v>
      </c>
      <c r="AI393" s="199"/>
      <c r="AJ393" s="436"/>
      <c r="AK393" s="436"/>
      <c r="AL393" s="251"/>
    </row>
    <row r="394" spans="1:38" s="199" customFormat="1">
      <c r="A394" s="599"/>
      <c r="B394" s="639"/>
      <c r="C394" s="660"/>
      <c r="D394" s="658"/>
      <c r="E394" s="639"/>
      <c r="H394" s="659"/>
      <c r="I394" s="256"/>
      <c r="J394" s="661"/>
      <c r="K394" s="256"/>
      <c r="L394" s="639"/>
      <c r="M394" s="256"/>
      <c r="N394" s="256"/>
      <c r="O394" s="256"/>
      <c r="P394" s="256"/>
      <c r="Q394" s="256"/>
      <c r="R394" s="639"/>
      <c r="S394" s="256"/>
      <c r="T394" s="256"/>
      <c r="U394" s="639"/>
      <c r="V394" s="256"/>
      <c r="W394" s="623"/>
      <c r="X394" s="256"/>
      <c r="Y394" s="256"/>
      <c r="Z394" s="256"/>
      <c r="AA394" s="623"/>
      <c r="AB394" s="256"/>
      <c r="AC394" s="256"/>
      <c r="AD394" s="256"/>
      <c r="AE394" s="256"/>
      <c r="AF394" s="256"/>
      <c r="AG394" s="255"/>
      <c r="AH394" s="662"/>
    </row>
    <row r="395" spans="1:38" s="199" customFormat="1">
      <c r="A395" s="599" t="s">
        <v>914</v>
      </c>
      <c r="B395" s="639"/>
      <c r="C395" s="660"/>
      <c r="D395" s="658"/>
      <c r="E395" s="639"/>
      <c r="H395" s="659"/>
      <c r="I395" s="256"/>
      <c r="J395" s="661"/>
      <c r="K395" s="256"/>
      <c r="L395" s="639"/>
      <c r="M395" s="256"/>
      <c r="N395" s="256"/>
      <c r="O395" s="256"/>
      <c r="P395" s="256"/>
      <c r="Q395" s="256"/>
      <c r="R395" s="639"/>
      <c r="S395" s="256"/>
      <c r="T395" s="256"/>
      <c r="U395" s="639"/>
      <c r="V395" s="256"/>
      <c r="W395" s="623"/>
      <c r="X395" s="256"/>
      <c r="Y395" s="256"/>
      <c r="Z395" s="256"/>
      <c r="AA395" s="623"/>
      <c r="AB395" s="256"/>
      <c r="AC395" s="256"/>
      <c r="AD395" s="256"/>
      <c r="AE395" s="256"/>
      <c r="AF395" s="256"/>
      <c r="AG395" s="255"/>
      <c r="AH395" s="662"/>
    </row>
    <row r="396" spans="1:38">
      <c r="A396" s="4"/>
      <c r="C396" s="381" t="s">
        <v>1093</v>
      </c>
      <c r="D396" s="501" t="s">
        <v>220</v>
      </c>
      <c r="E396" s="324" t="s">
        <v>752</v>
      </c>
      <c r="F396" s="363">
        <v>38.053445000000004</v>
      </c>
      <c r="G396" s="588">
        <v>23.839873000000001</v>
      </c>
      <c r="H396" s="219" t="s">
        <v>21</v>
      </c>
      <c r="I396" s="380">
        <v>2</v>
      </c>
      <c r="J396" s="10"/>
      <c r="K396" s="10">
        <v>1</v>
      </c>
      <c r="L396" s="10"/>
      <c r="M396" s="10">
        <v>0</v>
      </c>
      <c r="N396" s="28" t="s">
        <v>21</v>
      </c>
      <c r="O396" s="10">
        <v>0</v>
      </c>
      <c r="P396" s="201" t="s">
        <v>21</v>
      </c>
      <c r="Q396" s="10">
        <v>0</v>
      </c>
      <c r="R396" s="10"/>
      <c r="S396" s="13">
        <v>0</v>
      </c>
      <c r="T396" s="10">
        <v>0</v>
      </c>
      <c r="U396" s="10"/>
      <c r="V396" s="28" t="s">
        <v>21</v>
      </c>
      <c r="W396" s="28" t="s">
        <v>21</v>
      </c>
      <c r="X396" s="28" t="s">
        <v>22</v>
      </c>
      <c r="Y396" s="28" t="s">
        <v>22</v>
      </c>
      <c r="Z396" s="776" t="s">
        <v>22</v>
      </c>
      <c r="AA396" s="207" t="s">
        <v>21</v>
      </c>
      <c r="AB396" s="207" t="s">
        <v>21</v>
      </c>
      <c r="AC396" s="776" t="s">
        <v>21</v>
      </c>
      <c r="AD396" s="28" t="s">
        <v>21</v>
      </c>
      <c r="AE396" s="30" t="s">
        <v>21</v>
      </c>
      <c r="AF396" s="738" t="s">
        <v>21</v>
      </c>
      <c r="AG396" s="228"/>
      <c r="AH396" s="333" t="s">
        <v>181</v>
      </c>
      <c r="AI396" s="198"/>
      <c r="AJ396" s="408" t="s">
        <v>219</v>
      </c>
      <c r="AK396" s="494" t="s">
        <v>270</v>
      </c>
      <c r="AL396" s="236" t="s">
        <v>21</v>
      </c>
    </row>
    <row r="397" spans="1:38">
      <c r="A397" s="4"/>
      <c r="B397" s="381"/>
      <c r="C397" s="28" t="s">
        <v>1094</v>
      </c>
      <c r="D397" s="500" t="s">
        <v>230</v>
      </c>
      <c r="E397" s="321" t="s">
        <v>753</v>
      </c>
      <c r="F397" s="198">
        <v>38.053158000000003</v>
      </c>
      <c r="G397" s="199">
        <v>23.839673000000001</v>
      </c>
      <c r="H397" s="219" t="s">
        <v>21</v>
      </c>
      <c r="I397" s="380">
        <v>2.2000000000000002</v>
      </c>
      <c r="J397" s="10"/>
      <c r="K397" s="10">
        <v>0</v>
      </c>
      <c r="L397" s="10"/>
      <c r="M397" s="380">
        <v>0</v>
      </c>
      <c r="N397" s="28" t="s">
        <v>21</v>
      </c>
      <c r="O397" s="10">
        <v>0</v>
      </c>
      <c r="P397" s="201" t="s">
        <v>21</v>
      </c>
      <c r="Q397" s="10">
        <v>0</v>
      </c>
      <c r="R397" s="10"/>
      <c r="S397" s="13">
        <v>0</v>
      </c>
      <c r="T397" s="10">
        <v>0</v>
      </c>
      <c r="U397" s="10"/>
      <c r="V397" s="29" t="s">
        <v>21</v>
      </c>
      <c r="W397" s="28" t="s">
        <v>21</v>
      </c>
      <c r="X397" s="28" t="s">
        <v>22</v>
      </c>
      <c r="Y397" s="28" t="s">
        <v>22</v>
      </c>
      <c r="Z397" s="776" t="s">
        <v>22</v>
      </c>
      <c r="AA397" s="207" t="s">
        <v>21</v>
      </c>
      <c r="AB397" s="207" t="s">
        <v>21</v>
      </c>
      <c r="AC397" s="776" t="s">
        <v>21</v>
      </c>
      <c r="AD397" s="28" t="s">
        <v>21</v>
      </c>
      <c r="AE397" s="30" t="s">
        <v>21</v>
      </c>
      <c r="AF397" s="738" t="s">
        <v>21</v>
      </c>
      <c r="AG397" s="221"/>
      <c r="AH397" s="333" t="s">
        <v>181</v>
      </c>
      <c r="AI397" s="198"/>
      <c r="AJ397" s="408" t="s">
        <v>221</v>
      </c>
      <c r="AK397" s="469" t="s">
        <v>230</v>
      </c>
      <c r="AL397" s="482" t="s">
        <v>22</v>
      </c>
    </row>
    <row r="398" spans="1:38" s="199" customFormat="1">
      <c r="A398" s="599"/>
      <c r="B398" s="639"/>
      <c r="C398" s="660"/>
      <c r="D398" s="658"/>
      <c r="E398" s="639"/>
      <c r="H398" s="659"/>
      <c r="I398" s="256"/>
      <c r="J398" s="661"/>
      <c r="K398" s="256"/>
      <c r="L398" s="639"/>
      <c r="M398" s="256"/>
      <c r="N398" s="256"/>
      <c r="O398" s="256"/>
      <c r="P398" s="256"/>
      <c r="Q398" s="256"/>
      <c r="R398" s="639"/>
      <c r="S398" s="256"/>
      <c r="T398" s="256"/>
      <c r="U398" s="639"/>
      <c r="V398" s="256"/>
      <c r="W398" s="623"/>
      <c r="X398" s="256"/>
      <c r="Y398" s="256"/>
      <c r="Z398" s="256"/>
      <c r="AA398" s="623"/>
      <c r="AB398" s="256"/>
      <c r="AC398" s="256"/>
      <c r="AD398" s="256"/>
      <c r="AE398" s="256"/>
      <c r="AF398" s="256"/>
      <c r="AG398" s="255"/>
      <c r="AH398" s="662"/>
    </row>
    <row r="399" spans="1:38" s="199" customFormat="1">
      <c r="A399" s="599" t="s">
        <v>915</v>
      </c>
      <c r="B399" s="639"/>
      <c r="C399" s="660"/>
      <c r="D399" s="658"/>
      <c r="E399" s="639"/>
      <c r="H399" s="659"/>
      <c r="I399" s="256"/>
      <c r="J399" s="661"/>
      <c r="K399" s="256"/>
      <c r="L399" s="639"/>
      <c r="M399" s="256"/>
      <c r="N399" s="256"/>
      <c r="O399" s="256"/>
      <c r="P399" s="256"/>
      <c r="Q399" s="256"/>
      <c r="R399" s="639"/>
      <c r="S399" s="256"/>
      <c r="T399" s="256"/>
      <c r="U399" s="639"/>
      <c r="V399" s="256"/>
      <c r="W399" s="623"/>
      <c r="X399" s="256"/>
      <c r="Y399" s="256"/>
      <c r="Z399" s="256"/>
      <c r="AA399" s="623"/>
      <c r="AB399" s="256"/>
      <c r="AC399" s="256"/>
      <c r="AD399" s="256"/>
      <c r="AE399" s="256"/>
      <c r="AF399" s="256"/>
      <c r="AG399" s="255"/>
      <c r="AH399" s="662"/>
    </row>
    <row r="400" spans="1:38">
      <c r="A400" s="4"/>
      <c r="B400" s="10"/>
      <c r="C400" s="391" t="s">
        <v>1095</v>
      </c>
      <c r="D400" s="501" t="s">
        <v>89</v>
      </c>
      <c r="E400" s="321" t="s">
        <v>752</v>
      </c>
      <c r="F400" s="198">
        <v>38.053505999999999</v>
      </c>
      <c r="G400" s="199">
        <v>23.840817000000001</v>
      </c>
      <c r="H400" s="322" t="s">
        <v>22</v>
      </c>
      <c r="I400" s="10">
        <v>1</v>
      </c>
      <c r="J400" s="10"/>
      <c r="K400" s="10">
        <v>1.9</v>
      </c>
      <c r="L400" s="5"/>
      <c r="M400" s="388">
        <v>48</v>
      </c>
      <c r="N400" s="10" t="s">
        <v>21</v>
      </c>
      <c r="O400" s="10">
        <v>0</v>
      </c>
      <c r="P400" s="201" t="s">
        <v>21</v>
      </c>
      <c r="Q400" s="10">
        <v>0</v>
      </c>
      <c r="R400" s="5"/>
      <c r="S400" s="35">
        <v>0</v>
      </c>
      <c r="T400" s="4">
        <v>0</v>
      </c>
      <c r="U400" s="5"/>
      <c r="V400" s="28" t="s">
        <v>21</v>
      </c>
      <c r="W400" s="10" t="s">
        <v>21</v>
      </c>
      <c r="X400" s="28" t="s">
        <v>22</v>
      </c>
      <c r="Y400" s="28" t="s">
        <v>22</v>
      </c>
      <c r="Z400" s="776" t="s">
        <v>22</v>
      </c>
      <c r="AA400" s="207" t="s">
        <v>21</v>
      </c>
      <c r="AB400" s="207" t="s">
        <v>21</v>
      </c>
      <c r="AC400" s="776" t="s">
        <v>21</v>
      </c>
      <c r="AD400" s="28" t="s">
        <v>21</v>
      </c>
      <c r="AE400" s="30" t="s">
        <v>21</v>
      </c>
      <c r="AF400" s="738" t="s">
        <v>21</v>
      </c>
      <c r="AG400" s="221"/>
      <c r="AH400" s="333" t="s">
        <v>181</v>
      </c>
      <c r="AI400" s="198"/>
      <c r="AJ400" s="408" t="s">
        <v>228</v>
      </c>
      <c r="AK400" s="499" t="s">
        <v>281</v>
      </c>
      <c r="AL400" s="236" t="s">
        <v>22</v>
      </c>
    </row>
    <row r="401" spans="1:38">
      <c r="A401" s="4"/>
      <c r="B401" s="10"/>
      <c r="C401" s="391" t="s">
        <v>1096</v>
      </c>
      <c r="D401" s="500" t="s">
        <v>230</v>
      </c>
      <c r="E401" s="324" t="s">
        <v>753</v>
      </c>
      <c r="F401" s="439">
        <v>38.053542999999998</v>
      </c>
      <c r="G401" s="587">
        <v>23.840484</v>
      </c>
      <c r="H401" s="322" t="s">
        <v>22</v>
      </c>
      <c r="I401" s="10">
        <v>1</v>
      </c>
      <c r="J401" s="10"/>
      <c r="K401" s="10">
        <v>0</v>
      </c>
      <c r="L401" s="10"/>
      <c r="M401" s="380">
        <v>48</v>
      </c>
      <c r="N401" s="380" t="s">
        <v>21</v>
      </c>
      <c r="O401" s="10">
        <v>0</v>
      </c>
      <c r="P401" s="201" t="s">
        <v>21</v>
      </c>
      <c r="Q401" s="10">
        <v>0</v>
      </c>
      <c r="R401" s="10"/>
      <c r="S401" s="13">
        <v>0</v>
      </c>
      <c r="T401" s="10">
        <v>0</v>
      </c>
      <c r="U401" s="10"/>
      <c r="V401" s="28" t="s">
        <v>21</v>
      </c>
      <c r="W401" s="380" t="s">
        <v>21</v>
      </c>
      <c r="X401" s="28" t="s">
        <v>22</v>
      </c>
      <c r="Y401" s="28" t="s">
        <v>22</v>
      </c>
      <c r="Z401" s="776" t="s">
        <v>22</v>
      </c>
      <c r="AA401" s="207" t="s">
        <v>21</v>
      </c>
      <c r="AB401" s="207" t="s">
        <v>21</v>
      </c>
      <c r="AC401" s="776" t="s">
        <v>21</v>
      </c>
      <c r="AD401" s="28" t="s">
        <v>21</v>
      </c>
      <c r="AE401" s="30" t="s">
        <v>21</v>
      </c>
      <c r="AF401" s="738" t="s">
        <v>21</v>
      </c>
      <c r="AG401" s="228"/>
      <c r="AH401" s="333" t="s">
        <v>181</v>
      </c>
      <c r="AI401" s="198"/>
      <c r="AJ401" s="408" t="s">
        <v>229</v>
      </c>
      <c r="AK401" s="469" t="s">
        <v>230</v>
      </c>
      <c r="AL401" s="482" t="s">
        <v>22</v>
      </c>
    </row>
    <row r="402" spans="1:38" s="199" customFormat="1">
      <c r="A402" s="599"/>
      <c r="B402" s="639"/>
      <c r="C402" s="660"/>
      <c r="D402" s="658"/>
      <c r="E402" s="639"/>
      <c r="H402" s="659"/>
      <c r="I402" s="256"/>
      <c r="J402" s="661"/>
      <c r="K402" s="256"/>
      <c r="L402" s="639"/>
      <c r="M402" s="256"/>
      <c r="N402" s="256"/>
      <c r="O402" s="256"/>
      <c r="P402" s="256"/>
      <c r="Q402" s="256"/>
      <c r="R402" s="639"/>
      <c r="S402" s="256"/>
      <c r="T402" s="256"/>
      <c r="U402" s="639"/>
      <c r="V402" s="256"/>
      <c r="W402" s="623"/>
      <c r="X402" s="256"/>
      <c r="Y402" s="256"/>
      <c r="Z402" s="256"/>
      <c r="AA402" s="623"/>
      <c r="AB402" s="256"/>
      <c r="AC402" s="256"/>
      <c r="AD402" s="256"/>
      <c r="AE402" s="256"/>
      <c r="AF402" s="256"/>
      <c r="AG402" s="255"/>
      <c r="AH402" s="662"/>
    </row>
    <row r="403" spans="1:38" s="199" customFormat="1">
      <c r="A403" s="599" t="s">
        <v>916</v>
      </c>
      <c r="B403" s="639"/>
      <c r="C403" s="660"/>
      <c r="D403" s="658"/>
      <c r="E403" s="639"/>
      <c r="H403" s="659"/>
      <c r="I403" s="256"/>
      <c r="J403" s="661"/>
      <c r="K403" s="256"/>
      <c r="L403" s="639"/>
      <c r="M403" s="256"/>
      <c r="N403" s="256"/>
      <c r="O403" s="256"/>
      <c r="P403" s="256"/>
      <c r="Q403" s="256"/>
      <c r="R403" s="639"/>
      <c r="S403" s="256"/>
      <c r="T403" s="256"/>
      <c r="U403" s="639"/>
      <c r="V403" s="256"/>
      <c r="W403" s="623"/>
      <c r="X403" s="256"/>
      <c r="Y403" s="256"/>
      <c r="Z403" s="256"/>
      <c r="AA403" s="623"/>
      <c r="AB403" s="256"/>
      <c r="AC403" s="256"/>
      <c r="AD403" s="256"/>
      <c r="AE403" s="256"/>
      <c r="AF403" s="256"/>
      <c r="AG403" s="255"/>
      <c r="AH403" s="662"/>
    </row>
    <row r="404" spans="1:38" s="199" customFormat="1">
      <c r="A404" s="599"/>
      <c r="B404" s="639"/>
      <c r="C404" s="660"/>
      <c r="D404" s="658"/>
      <c r="E404" s="639"/>
      <c r="H404" s="659"/>
      <c r="I404" s="256"/>
      <c r="J404" s="661"/>
      <c r="K404" s="256"/>
      <c r="L404" s="639"/>
      <c r="M404" s="256"/>
      <c r="N404" s="256"/>
      <c r="O404" s="256"/>
      <c r="P404" s="256"/>
      <c r="Q404" s="256"/>
      <c r="R404" s="639"/>
      <c r="S404" s="256"/>
      <c r="T404" s="256"/>
      <c r="U404" s="639"/>
      <c r="V404" s="256"/>
      <c r="W404" s="623"/>
      <c r="X404" s="256"/>
      <c r="Y404" s="256"/>
      <c r="Z404" s="256"/>
      <c r="AA404" s="623"/>
      <c r="AB404" s="256"/>
      <c r="AC404" s="256"/>
      <c r="AD404" s="256"/>
      <c r="AE404" s="256"/>
      <c r="AF404" s="256"/>
      <c r="AG404" s="255"/>
      <c r="AH404" s="662"/>
    </row>
    <row r="405" spans="1:38" s="199" customFormat="1">
      <c r="A405" s="599" t="s">
        <v>917</v>
      </c>
      <c r="B405" s="639"/>
      <c r="C405" s="660"/>
      <c r="D405" s="658"/>
      <c r="E405" s="639"/>
      <c r="H405" s="659"/>
      <c r="I405" s="256"/>
      <c r="J405" s="661"/>
      <c r="K405" s="256"/>
      <c r="L405" s="639"/>
      <c r="M405" s="256"/>
      <c r="N405" s="256"/>
      <c r="O405" s="256"/>
      <c r="P405" s="256"/>
      <c r="Q405" s="256"/>
      <c r="R405" s="639"/>
      <c r="S405" s="256"/>
      <c r="T405" s="256"/>
      <c r="U405" s="639"/>
      <c r="V405" s="256"/>
      <c r="W405" s="623"/>
      <c r="X405" s="256"/>
      <c r="Y405" s="256"/>
      <c r="Z405" s="256"/>
      <c r="AA405" s="623"/>
      <c r="AB405" s="256"/>
      <c r="AC405" s="256"/>
      <c r="AD405" s="256"/>
      <c r="AE405" s="256"/>
      <c r="AF405" s="256"/>
      <c r="AG405" s="255"/>
      <c r="AH405" s="662"/>
    </row>
    <row r="406" spans="1:38" s="199" customFormat="1">
      <c r="A406" s="599"/>
      <c r="B406" s="639"/>
      <c r="C406" s="660" t="s">
        <v>1206</v>
      </c>
      <c r="D406" s="805" t="s">
        <v>89</v>
      </c>
      <c r="E406" s="805" t="s">
        <v>752</v>
      </c>
      <c r="F406" s="805">
        <v>38.053752000000003</v>
      </c>
      <c r="G406" s="199">
        <v>23.840346</v>
      </c>
      <c r="H406" s="659" t="s">
        <v>21</v>
      </c>
      <c r="I406" s="256">
        <v>0</v>
      </c>
      <c r="J406" s="661"/>
      <c r="K406" s="256">
        <v>0</v>
      </c>
      <c r="L406" s="639"/>
      <c r="M406" s="256">
        <v>0</v>
      </c>
      <c r="N406" s="256" t="s">
        <v>21</v>
      </c>
      <c r="O406" s="256">
        <v>0</v>
      </c>
      <c r="P406" s="256" t="s">
        <v>21</v>
      </c>
      <c r="Q406" s="256">
        <v>0</v>
      </c>
      <c r="R406" s="639"/>
      <c r="S406" s="256">
        <v>0</v>
      </c>
      <c r="T406" s="256">
        <v>0</v>
      </c>
      <c r="U406" s="639"/>
      <c r="V406" s="256" t="s">
        <v>21</v>
      </c>
      <c r="W406" s="256" t="s">
        <v>21</v>
      </c>
      <c r="X406" s="256" t="s">
        <v>22</v>
      </c>
      <c r="Y406" s="256" t="s">
        <v>22</v>
      </c>
      <c r="Z406" s="256" t="s">
        <v>22</v>
      </c>
      <c r="AA406" s="256" t="s">
        <v>21</v>
      </c>
      <c r="AB406" s="256" t="s">
        <v>21</v>
      </c>
      <c r="AC406" s="256" t="s">
        <v>21</v>
      </c>
      <c r="AD406" s="256" t="s">
        <v>21</v>
      </c>
      <c r="AE406" s="256" t="s">
        <v>21</v>
      </c>
      <c r="AF406" s="256" t="s">
        <v>21</v>
      </c>
      <c r="AG406" s="255"/>
      <c r="AH406" s="333" t="s">
        <v>181</v>
      </c>
    </row>
    <row r="407" spans="1:38" s="199" customFormat="1">
      <c r="A407" s="599"/>
      <c r="B407" s="639"/>
      <c r="C407" s="660" t="s">
        <v>1210</v>
      </c>
      <c r="D407" s="658" t="s">
        <v>89</v>
      </c>
      <c r="E407" s="639" t="s">
        <v>753</v>
      </c>
      <c r="F407" s="805">
        <v>38.053835999999997</v>
      </c>
      <c r="G407" s="199">
        <v>23.840593999999999</v>
      </c>
      <c r="H407" s="659" t="s">
        <v>21</v>
      </c>
      <c r="I407" s="256">
        <v>0</v>
      </c>
      <c r="J407" s="661"/>
      <c r="K407" s="256">
        <v>0</v>
      </c>
      <c r="L407" s="639"/>
      <c r="M407" s="256">
        <v>0</v>
      </c>
      <c r="N407" s="256" t="s">
        <v>21</v>
      </c>
      <c r="O407" s="256">
        <v>0</v>
      </c>
      <c r="P407" s="256" t="s">
        <v>21</v>
      </c>
      <c r="Q407" s="256">
        <v>0</v>
      </c>
      <c r="R407" s="639"/>
      <c r="S407" s="256">
        <v>0</v>
      </c>
      <c r="T407" s="256">
        <v>0</v>
      </c>
      <c r="U407" s="639"/>
      <c r="V407" s="256" t="s">
        <v>21</v>
      </c>
      <c r="W407" s="256" t="s">
        <v>21</v>
      </c>
      <c r="X407" s="256" t="s">
        <v>22</v>
      </c>
      <c r="Y407" s="256" t="s">
        <v>22</v>
      </c>
      <c r="Z407" s="256" t="s">
        <v>22</v>
      </c>
      <c r="AA407" s="256" t="s">
        <v>21</v>
      </c>
      <c r="AB407" s="256" t="s">
        <v>21</v>
      </c>
      <c r="AC407" s="256" t="s">
        <v>21</v>
      </c>
      <c r="AD407" s="256" t="s">
        <v>21</v>
      </c>
      <c r="AE407" s="256" t="s">
        <v>21</v>
      </c>
      <c r="AF407" s="256" t="s">
        <v>21</v>
      </c>
      <c r="AG407" s="255"/>
      <c r="AH407" s="333" t="s">
        <v>181</v>
      </c>
    </row>
    <row r="408" spans="1:38" s="199" customFormat="1">
      <c r="A408" s="599" t="s">
        <v>918</v>
      </c>
      <c r="B408" s="639"/>
      <c r="C408" s="660"/>
      <c r="D408" s="658"/>
      <c r="E408" s="639"/>
      <c r="H408" s="659"/>
      <c r="I408" s="256"/>
      <c r="J408" s="661"/>
      <c r="K408" s="256"/>
      <c r="L408" s="639"/>
      <c r="M408" s="256"/>
      <c r="N408" s="256"/>
      <c r="O408" s="256"/>
      <c r="P408" s="256"/>
      <c r="Q408" s="256"/>
      <c r="R408" s="639"/>
      <c r="S408" s="256"/>
      <c r="T408" s="256"/>
      <c r="U408" s="639"/>
      <c r="V408" s="256"/>
      <c r="W408" s="623"/>
      <c r="X408" s="256"/>
      <c r="Y408" s="256"/>
      <c r="Z408" s="256"/>
      <c r="AA408" s="623"/>
      <c r="AB408" s="256"/>
      <c r="AC408" s="256"/>
      <c r="AD408" s="256"/>
      <c r="AE408" s="256"/>
      <c r="AF408" s="256"/>
      <c r="AG408" s="255"/>
      <c r="AH408" s="662"/>
    </row>
    <row r="409" spans="1:38">
      <c r="A409" s="4"/>
      <c r="B409" s="10"/>
      <c r="C409" s="381" t="s">
        <v>1097</v>
      </c>
      <c r="D409" s="501" t="s">
        <v>216</v>
      </c>
      <c r="E409" s="324" t="s">
        <v>752</v>
      </c>
      <c r="F409" s="221">
        <v>38.053975000000001</v>
      </c>
      <c r="G409" s="255">
        <v>23.841508999999999</v>
      </c>
      <c r="H409" s="322" t="s">
        <v>22</v>
      </c>
      <c r="I409" s="388">
        <v>0</v>
      </c>
      <c r="J409" s="8"/>
      <c r="K409" s="5">
        <v>2.4</v>
      </c>
      <c r="L409" s="10"/>
      <c r="M409" s="10">
        <v>80</v>
      </c>
      <c r="N409" s="28" t="s">
        <v>21</v>
      </c>
      <c r="O409" s="10">
        <v>0</v>
      </c>
      <c r="P409" s="201" t="s">
        <v>21</v>
      </c>
      <c r="Q409" s="4">
        <v>0</v>
      </c>
      <c r="R409" s="10"/>
      <c r="S409" s="35">
        <v>0</v>
      </c>
      <c r="T409" s="4">
        <v>10.5</v>
      </c>
      <c r="U409" s="10"/>
      <c r="V409" s="380" t="s">
        <v>21</v>
      </c>
      <c r="W409" s="380" t="s">
        <v>21</v>
      </c>
      <c r="X409" s="219" t="s">
        <v>21</v>
      </c>
      <c r="Y409" s="219" t="s">
        <v>21</v>
      </c>
      <c r="Z409" s="772" t="s">
        <v>21</v>
      </c>
      <c r="AA409" s="207" t="s">
        <v>21</v>
      </c>
      <c r="AB409" s="207" t="s">
        <v>21</v>
      </c>
      <c r="AC409" s="776" t="s">
        <v>21</v>
      </c>
      <c r="AD409" s="380" t="s">
        <v>21</v>
      </c>
      <c r="AE409" s="402" t="s">
        <v>21</v>
      </c>
      <c r="AF409" s="738" t="s">
        <v>21</v>
      </c>
      <c r="AG409" s="228"/>
      <c r="AH409" s="333" t="s">
        <v>181</v>
      </c>
      <c r="AI409" s="198"/>
      <c r="AJ409" s="476" t="s">
        <v>215</v>
      </c>
      <c r="AK409" s="494" t="s">
        <v>230</v>
      </c>
      <c r="AL409" s="482" t="s">
        <v>22</v>
      </c>
    </row>
    <row r="410" spans="1:38">
      <c r="A410" s="4"/>
      <c r="B410" s="10"/>
      <c r="C410" s="381" t="s">
        <v>1098</v>
      </c>
      <c r="D410" s="501" t="s">
        <v>274</v>
      </c>
      <c r="E410" s="321" t="s">
        <v>753</v>
      </c>
      <c r="F410" s="439">
        <v>38.053919</v>
      </c>
      <c r="G410" s="587">
        <v>23.841428000000001</v>
      </c>
      <c r="H410" s="219" t="s">
        <v>21</v>
      </c>
      <c r="I410" s="388">
        <v>2</v>
      </c>
      <c r="J410" s="8"/>
      <c r="K410" s="5">
        <v>1</v>
      </c>
      <c r="L410" s="5"/>
      <c r="M410" s="5">
        <v>0</v>
      </c>
      <c r="N410" s="28" t="s">
        <v>21</v>
      </c>
      <c r="O410" s="10">
        <v>0</v>
      </c>
      <c r="P410" s="201" t="s">
        <v>21</v>
      </c>
      <c r="Q410" s="4">
        <v>0</v>
      </c>
      <c r="R410" s="5"/>
      <c r="S410" s="35">
        <v>0</v>
      </c>
      <c r="T410" s="4">
        <v>0</v>
      </c>
      <c r="U410" s="5"/>
      <c r="V410" s="388" t="s">
        <v>21</v>
      </c>
      <c r="W410" s="39" t="s">
        <v>21</v>
      </c>
      <c r="X410" s="380" t="s">
        <v>22</v>
      </c>
      <c r="Y410" s="380" t="s">
        <v>22</v>
      </c>
      <c r="Z410" s="776" t="s">
        <v>22</v>
      </c>
      <c r="AA410" s="207" t="s">
        <v>21</v>
      </c>
      <c r="AB410" s="207" t="s">
        <v>21</v>
      </c>
      <c r="AC410" s="776" t="s">
        <v>21</v>
      </c>
      <c r="AD410" s="380" t="s">
        <v>21</v>
      </c>
      <c r="AE410" s="402" t="s">
        <v>21</v>
      </c>
      <c r="AF410" s="738" t="s">
        <v>21</v>
      </c>
      <c r="AG410" s="221"/>
      <c r="AH410" s="333" t="s">
        <v>181</v>
      </c>
      <c r="AI410" s="198"/>
      <c r="AJ410" s="476" t="s">
        <v>217</v>
      </c>
      <c r="AK410" s="469" t="s">
        <v>274</v>
      </c>
      <c r="AL410" s="236" t="s">
        <v>21</v>
      </c>
    </row>
    <row r="411" spans="1:38" s="199" customFormat="1">
      <c r="A411" s="599"/>
      <c r="B411" s="639"/>
      <c r="C411" s="660"/>
      <c r="D411" s="658"/>
      <c r="E411" s="639"/>
      <c r="H411" s="659"/>
      <c r="I411" s="256"/>
      <c r="J411" s="661"/>
      <c r="K411" s="256"/>
      <c r="L411" s="639"/>
      <c r="M411" s="256"/>
      <c r="N411" s="256"/>
      <c r="O411" s="256"/>
      <c r="P411" s="256"/>
      <c r="Q411" s="256"/>
      <c r="R411" s="639"/>
      <c r="S411" s="256"/>
      <c r="T411" s="256"/>
      <c r="U411" s="639"/>
      <c r="V411" s="256"/>
      <c r="W411" s="623"/>
      <c r="X411" s="256"/>
      <c r="Y411" s="256"/>
      <c r="Z411" s="256"/>
      <c r="AA411" s="623"/>
      <c r="AB411" s="256"/>
      <c r="AC411" s="256"/>
      <c r="AD411" s="256"/>
      <c r="AE411" s="256"/>
      <c r="AF411" s="256"/>
      <c r="AG411" s="255"/>
      <c r="AH411" s="662"/>
    </row>
    <row r="412" spans="1:38" s="199" customFormat="1">
      <c r="A412" s="599" t="s">
        <v>919</v>
      </c>
      <c r="B412" s="639"/>
      <c r="C412" s="660"/>
      <c r="D412" s="658"/>
      <c r="E412" s="639"/>
      <c r="H412" s="659"/>
      <c r="I412" s="256"/>
      <c r="J412" s="661"/>
      <c r="K412" s="256"/>
      <c r="L412" s="639"/>
      <c r="M412" s="256"/>
      <c r="N412" s="256"/>
      <c r="O412" s="256"/>
      <c r="P412" s="256"/>
      <c r="Q412" s="256"/>
      <c r="R412" s="639"/>
      <c r="S412" s="256"/>
      <c r="T412" s="256"/>
      <c r="U412" s="639"/>
      <c r="V412" s="256"/>
      <c r="W412" s="623"/>
      <c r="X412" s="256"/>
      <c r="Y412" s="256"/>
      <c r="Z412" s="256"/>
      <c r="AA412" s="623"/>
      <c r="AB412" s="256"/>
      <c r="AC412" s="256"/>
      <c r="AD412" s="256"/>
      <c r="AE412" s="256"/>
      <c r="AF412" s="256"/>
      <c r="AG412" s="255"/>
      <c r="AH412" s="662"/>
    </row>
    <row r="413" spans="1:38" s="199" customFormat="1">
      <c r="A413" s="599"/>
      <c r="B413" s="639"/>
      <c r="C413" s="660" t="s">
        <v>1207</v>
      </c>
      <c r="D413" s="658" t="s">
        <v>89</v>
      </c>
      <c r="E413" s="639" t="s">
        <v>753</v>
      </c>
      <c r="F413" s="805">
        <v>38.053961000000001</v>
      </c>
      <c r="G413" s="199">
        <v>23.840792</v>
      </c>
      <c r="H413" s="659" t="s">
        <v>21</v>
      </c>
      <c r="I413" s="256">
        <v>0</v>
      </c>
      <c r="J413" s="661"/>
      <c r="K413" s="256">
        <v>0</v>
      </c>
      <c r="L413" s="639"/>
      <c r="M413" s="256">
        <v>0</v>
      </c>
      <c r="N413" s="256" t="s">
        <v>21</v>
      </c>
      <c r="O413" s="256">
        <v>0</v>
      </c>
      <c r="P413" s="256" t="s">
        <v>21</v>
      </c>
      <c r="Q413" s="256">
        <v>0</v>
      </c>
      <c r="R413" s="639"/>
      <c r="S413" s="256">
        <v>0</v>
      </c>
      <c r="T413" s="256">
        <v>0</v>
      </c>
      <c r="U413" s="639"/>
      <c r="V413" s="256" t="s">
        <v>21</v>
      </c>
      <c r="W413" s="256" t="s">
        <v>21</v>
      </c>
      <c r="X413" s="256" t="s">
        <v>22</v>
      </c>
      <c r="Y413" s="256" t="s">
        <v>22</v>
      </c>
      <c r="Z413" s="256" t="s">
        <v>22</v>
      </c>
      <c r="AA413" s="256" t="s">
        <v>21</v>
      </c>
      <c r="AB413" s="256" t="s">
        <v>21</v>
      </c>
      <c r="AC413" s="256" t="s">
        <v>21</v>
      </c>
      <c r="AD413" s="256" t="s">
        <v>21</v>
      </c>
      <c r="AE413" s="256" t="s">
        <v>21</v>
      </c>
      <c r="AF413" s="256" t="s">
        <v>21</v>
      </c>
      <c r="AG413" s="255"/>
      <c r="AH413" s="333" t="s">
        <v>181</v>
      </c>
    </row>
    <row r="414" spans="1:38" s="199" customFormat="1">
      <c r="A414" s="599" t="s">
        <v>920</v>
      </c>
      <c r="B414" s="639"/>
      <c r="C414" s="660"/>
      <c r="D414" s="658"/>
      <c r="E414" s="639"/>
      <c r="H414" s="659"/>
      <c r="I414" s="256"/>
      <c r="J414" s="661"/>
      <c r="K414" s="256"/>
      <c r="L414" s="639"/>
      <c r="M414" s="256"/>
      <c r="N414" s="256"/>
      <c r="O414" s="256"/>
      <c r="P414" s="256"/>
      <c r="Q414" s="256"/>
      <c r="R414" s="639"/>
      <c r="S414" s="256"/>
      <c r="T414" s="256"/>
      <c r="U414" s="639"/>
      <c r="V414" s="256"/>
      <c r="W414" s="623"/>
      <c r="X414" s="256"/>
      <c r="Y414" s="256"/>
      <c r="Z414" s="256"/>
      <c r="AA414" s="623"/>
      <c r="AB414" s="256"/>
      <c r="AC414" s="256"/>
      <c r="AD414" s="256"/>
      <c r="AE414" s="256"/>
      <c r="AF414" s="256"/>
      <c r="AG414" s="255"/>
      <c r="AH414" s="662"/>
    </row>
    <row r="415" spans="1:38">
      <c r="A415" s="4"/>
      <c r="B415" s="10"/>
      <c r="C415" s="391" t="s">
        <v>1099</v>
      </c>
      <c r="D415" s="503" t="s">
        <v>230</v>
      </c>
      <c r="E415" s="321" t="s">
        <v>752</v>
      </c>
      <c r="F415" s="17">
        <v>38.054304999999999</v>
      </c>
      <c r="G415" s="484">
        <v>23.840482000000002</v>
      </c>
      <c r="H415" s="219" t="s">
        <v>21</v>
      </c>
      <c r="I415" s="10">
        <v>0.6</v>
      </c>
      <c r="J415" s="10"/>
      <c r="K415" s="10">
        <v>0</v>
      </c>
      <c r="L415" s="5"/>
      <c r="M415" s="388">
        <v>0</v>
      </c>
      <c r="N415" s="380" t="s">
        <v>21</v>
      </c>
      <c r="O415" s="10">
        <v>0</v>
      </c>
      <c r="P415" s="201" t="s">
        <v>21</v>
      </c>
      <c r="Q415" s="5">
        <v>0</v>
      </c>
      <c r="R415" s="5"/>
      <c r="S415" s="35">
        <v>0</v>
      </c>
      <c r="T415" s="4">
        <v>0</v>
      </c>
      <c r="U415" s="5"/>
      <c r="V415" s="28" t="s">
        <v>21</v>
      </c>
      <c r="W415" s="380" t="s">
        <v>21</v>
      </c>
      <c r="X415" s="380" t="s">
        <v>22</v>
      </c>
      <c r="Y415" s="380" t="s">
        <v>22</v>
      </c>
      <c r="Z415" s="776" t="s">
        <v>22</v>
      </c>
      <c r="AA415" s="207" t="s">
        <v>21</v>
      </c>
      <c r="AB415" s="207" t="s">
        <v>21</v>
      </c>
      <c r="AC415" s="776" t="s">
        <v>21</v>
      </c>
      <c r="AD415" s="28" t="s">
        <v>21</v>
      </c>
      <c r="AE415" s="402" t="s">
        <v>21</v>
      </c>
      <c r="AF415" s="738" t="s">
        <v>21</v>
      </c>
      <c r="AG415" s="221"/>
      <c r="AH415" s="333" t="s">
        <v>181</v>
      </c>
      <c r="AI415" s="198"/>
      <c r="AJ415" s="408" t="s">
        <v>231</v>
      </c>
      <c r="AK415" s="469" t="s">
        <v>230</v>
      </c>
      <c r="AL415" s="482" t="s">
        <v>22</v>
      </c>
    </row>
    <row r="416" spans="1:38">
      <c r="A416" s="4"/>
      <c r="B416" s="10"/>
      <c r="C416" s="391" t="s">
        <v>1100</v>
      </c>
      <c r="D416" s="500" t="s">
        <v>233</v>
      </c>
      <c r="E416" s="324" t="s">
        <v>753</v>
      </c>
      <c r="F416" s="198">
        <v>38.054298000000003</v>
      </c>
      <c r="G416" s="199">
        <v>23.840109000000002</v>
      </c>
      <c r="H416" s="219" t="s">
        <v>21</v>
      </c>
      <c r="I416" s="10">
        <v>0</v>
      </c>
      <c r="J416" s="10"/>
      <c r="K416" s="10">
        <v>0</v>
      </c>
      <c r="L416" s="10"/>
      <c r="M416" s="10">
        <v>0</v>
      </c>
      <c r="N416" s="380" t="s">
        <v>21</v>
      </c>
      <c r="O416" s="10">
        <v>0</v>
      </c>
      <c r="P416" s="201" t="s">
        <v>21</v>
      </c>
      <c r="Q416" s="5">
        <v>0</v>
      </c>
      <c r="R416" s="10"/>
      <c r="S416" s="13">
        <v>0</v>
      </c>
      <c r="T416" s="10">
        <v>0</v>
      </c>
      <c r="U416" s="10"/>
      <c r="V416" s="28" t="s">
        <v>21</v>
      </c>
      <c r="W416" s="380" t="s">
        <v>21</v>
      </c>
      <c r="X416" s="28" t="s">
        <v>22</v>
      </c>
      <c r="Y416" s="28" t="s">
        <v>22</v>
      </c>
      <c r="Z416" s="776" t="s">
        <v>22</v>
      </c>
      <c r="AA416" s="207" t="s">
        <v>21</v>
      </c>
      <c r="AB416" s="207" t="s">
        <v>21</v>
      </c>
      <c r="AC416" s="776" t="s">
        <v>21</v>
      </c>
      <c r="AD416" s="28" t="s">
        <v>21</v>
      </c>
      <c r="AE416" s="30" t="s">
        <v>21</v>
      </c>
      <c r="AF416" s="738" t="s">
        <v>21</v>
      </c>
      <c r="AG416" s="228"/>
      <c r="AH416" s="333" t="s">
        <v>181</v>
      </c>
      <c r="AI416" s="198"/>
      <c r="AJ416" s="408" t="s">
        <v>232</v>
      </c>
      <c r="AK416" s="492" t="s">
        <v>233</v>
      </c>
      <c r="AL416" s="236" t="s">
        <v>21</v>
      </c>
    </row>
    <row r="417" spans="1:38" s="199" customFormat="1">
      <c r="A417" s="599"/>
      <c r="B417" s="639"/>
      <c r="C417" s="660"/>
      <c r="D417" s="658"/>
      <c r="E417" s="639"/>
      <c r="H417" s="659"/>
      <c r="I417" s="256"/>
      <c r="J417" s="661"/>
      <c r="K417" s="256"/>
      <c r="L417" s="639"/>
      <c r="M417" s="256"/>
      <c r="N417" s="256"/>
      <c r="O417" s="256"/>
      <c r="P417" s="256"/>
      <c r="Q417" s="256"/>
      <c r="R417" s="639"/>
      <c r="S417" s="256"/>
      <c r="T417" s="256"/>
      <c r="U417" s="639"/>
      <c r="V417" s="256"/>
      <c r="W417" s="623"/>
      <c r="X417" s="256"/>
      <c r="Y417" s="256"/>
      <c r="Z417" s="256"/>
      <c r="AA417" s="623"/>
      <c r="AB417" s="256"/>
      <c r="AC417" s="256"/>
      <c r="AD417" s="256"/>
      <c r="AE417" s="256"/>
      <c r="AF417" s="256"/>
      <c r="AG417" s="255"/>
      <c r="AH417" s="662"/>
    </row>
    <row r="418" spans="1:38" s="199" customFormat="1">
      <c r="A418" s="599" t="s">
        <v>921</v>
      </c>
      <c r="B418" s="639"/>
      <c r="C418" s="660"/>
      <c r="D418" s="658"/>
      <c r="E418" s="639"/>
      <c r="H418" s="659"/>
      <c r="I418" s="256"/>
      <c r="J418" s="661"/>
      <c r="K418" s="256"/>
      <c r="L418" s="639"/>
      <c r="M418" s="256"/>
      <c r="N418" s="256"/>
      <c r="O418" s="256"/>
      <c r="P418" s="256"/>
      <c r="Q418" s="256"/>
      <c r="R418" s="639"/>
      <c r="S418" s="256"/>
      <c r="T418" s="256"/>
      <c r="U418" s="639"/>
      <c r="V418" s="256"/>
      <c r="W418" s="623"/>
      <c r="X418" s="256"/>
      <c r="Y418" s="256"/>
      <c r="Z418" s="256"/>
      <c r="AA418" s="623"/>
      <c r="AB418" s="256"/>
      <c r="AC418" s="256"/>
      <c r="AD418" s="256"/>
      <c r="AE418" s="256"/>
      <c r="AF418" s="256"/>
      <c r="AG418" s="255"/>
      <c r="AH418" s="662"/>
    </row>
    <row r="419" spans="1:38" s="199" customFormat="1">
      <c r="A419" s="599"/>
      <c r="B419" s="639"/>
      <c r="C419" s="660" t="s">
        <v>1211</v>
      </c>
      <c r="D419" s="658"/>
      <c r="E419" s="639" t="s">
        <v>752</v>
      </c>
      <c r="F419" s="805">
        <v>38.054546999999999</v>
      </c>
      <c r="G419" s="199">
        <v>23.840548999999999</v>
      </c>
      <c r="H419" s="659" t="s">
        <v>21</v>
      </c>
      <c r="I419" s="256">
        <v>0</v>
      </c>
      <c r="J419" s="661"/>
      <c r="K419" s="256">
        <v>0</v>
      </c>
      <c r="L419" s="639"/>
      <c r="M419" s="256">
        <v>0</v>
      </c>
      <c r="N419" s="256" t="s">
        <v>21</v>
      </c>
      <c r="O419" s="256">
        <v>0</v>
      </c>
      <c r="P419" s="256" t="s">
        <v>21</v>
      </c>
      <c r="Q419" s="256">
        <v>0</v>
      </c>
      <c r="R419" s="639"/>
      <c r="S419" s="256">
        <v>0</v>
      </c>
      <c r="T419" s="256">
        <v>0</v>
      </c>
      <c r="U419" s="639"/>
      <c r="V419" s="256" t="s">
        <v>21</v>
      </c>
      <c r="W419" s="256" t="s">
        <v>21</v>
      </c>
      <c r="X419" s="256" t="s">
        <v>22</v>
      </c>
      <c r="Y419" s="256" t="s">
        <v>22</v>
      </c>
      <c r="Z419" s="256" t="s">
        <v>22</v>
      </c>
      <c r="AA419" s="256" t="s">
        <v>21</v>
      </c>
      <c r="AB419" s="256" t="s">
        <v>21</v>
      </c>
      <c r="AC419" s="256" t="s">
        <v>21</v>
      </c>
      <c r="AD419" s="256" t="s">
        <v>21</v>
      </c>
      <c r="AE419" s="256" t="s">
        <v>21</v>
      </c>
      <c r="AF419" s="256" t="s">
        <v>21</v>
      </c>
      <c r="AG419" s="255"/>
      <c r="AH419" s="333" t="s">
        <v>181</v>
      </c>
    </row>
    <row r="420" spans="1:38" s="199" customFormat="1">
      <c r="A420" s="599"/>
      <c r="B420" s="639"/>
      <c r="C420" s="660" t="s">
        <v>1212</v>
      </c>
      <c r="D420" s="658"/>
      <c r="E420" s="639" t="s">
        <v>753</v>
      </c>
      <c r="F420" s="805">
        <v>38.054661000000003</v>
      </c>
      <c r="G420" s="199">
        <v>23.840214</v>
      </c>
      <c r="H420" s="659" t="s">
        <v>21</v>
      </c>
      <c r="I420" s="256">
        <v>0</v>
      </c>
      <c r="J420" s="661"/>
      <c r="K420" s="256">
        <v>0</v>
      </c>
      <c r="L420" s="639"/>
      <c r="M420" s="256">
        <v>0</v>
      </c>
      <c r="N420" s="256" t="s">
        <v>21</v>
      </c>
      <c r="O420" s="256">
        <v>0</v>
      </c>
      <c r="P420" s="256" t="s">
        <v>21</v>
      </c>
      <c r="Q420" s="256">
        <v>0</v>
      </c>
      <c r="R420" s="639"/>
      <c r="S420" s="256">
        <v>0</v>
      </c>
      <c r="T420" s="256">
        <v>0</v>
      </c>
      <c r="U420" s="639"/>
      <c r="V420" s="256" t="s">
        <v>21</v>
      </c>
      <c r="W420" s="256" t="s">
        <v>21</v>
      </c>
      <c r="X420" s="256" t="s">
        <v>22</v>
      </c>
      <c r="Y420" s="256" t="s">
        <v>22</v>
      </c>
      <c r="Z420" s="256" t="s">
        <v>22</v>
      </c>
      <c r="AA420" s="256" t="s">
        <v>21</v>
      </c>
      <c r="AB420" s="256" t="s">
        <v>21</v>
      </c>
      <c r="AC420" s="256" t="s">
        <v>21</v>
      </c>
      <c r="AD420" s="256" t="s">
        <v>22</v>
      </c>
      <c r="AE420" s="256" t="s">
        <v>22</v>
      </c>
      <c r="AF420" s="256" t="s">
        <v>22</v>
      </c>
      <c r="AG420" s="255"/>
      <c r="AH420" s="333" t="s">
        <v>181</v>
      </c>
    </row>
    <row r="421" spans="1:38" s="199" customFormat="1">
      <c r="A421" s="599" t="s">
        <v>922</v>
      </c>
      <c r="B421" s="639"/>
      <c r="C421" s="660"/>
      <c r="D421" s="658"/>
      <c r="E421" s="639"/>
      <c r="H421" s="659"/>
      <c r="I421" s="256"/>
      <c r="J421" s="661"/>
      <c r="K421" s="256"/>
      <c r="L421" s="639"/>
      <c r="M421" s="256"/>
      <c r="N421" s="256"/>
      <c r="O421" s="256"/>
      <c r="P421" s="256"/>
      <c r="Q421" s="256"/>
      <c r="R421" s="639"/>
      <c r="S421" s="256"/>
      <c r="T421" s="256"/>
      <c r="U421" s="639"/>
      <c r="V421" s="256"/>
      <c r="W421" s="623"/>
      <c r="X421" s="256"/>
      <c r="Y421" s="256"/>
      <c r="Z421" s="256"/>
      <c r="AA421" s="623"/>
      <c r="AB421" s="256"/>
      <c r="AC421" s="256"/>
      <c r="AD421" s="256"/>
      <c r="AE421" s="256"/>
      <c r="AF421" s="256"/>
      <c r="AG421" s="255"/>
      <c r="AH421" s="662"/>
    </row>
    <row r="422" spans="1:38">
      <c r="A422" s="353"/>
      <c r="B422" s="360"/>
      <c r="C422" s="355" t="s">
        <v>1101</v>
      </c>
      <c r="D422" s="32" t="s">
        <v>184</v>
      </c>
      <c r="E422" s="356" t="s">
        <v>752</v>
      </c>
      <c r="F422" s="357">
        <v>38.054716669999998</v>
      </c>
      <c r="G422" s="362">
        <v>23.83925</v>
      </c>
      <c r="H422" s="219" t="s">
        <v>21</v>
      </c>
      <c r="I422" s="354">
        <v>3</v>
      </c>
      <c r="J422" s="359"/>
      <c r="K422" s="354">
        <v>1</v>
      </c>
      <c r="L422" s="354"/>
      <c r="M422" s="350">
        <v>0</v>
      </c>
      <c r="N422" s="360" t="s">
        <v>21</v>
      </c>
      <c r="O422" s="360">
        <v>0</v>
      </c>
      <c r="P422" s="201" t="s">
        <v>21</v>
      </c>
      <c r="Q422" s="354">
        <v>0</v>
      </c>
      <c r="R422" s="354"/>
      <c r="S422" s="354">
        <v>1</v>
      </c>
      <c r="T422" s="354">
        <v>1</v>
      </c>
      <c r="U422" s="354"/>
      <c r="V422" s="351" t="s">
        <v>21</v>
      </c>
      <c r="W422" s="360" t="s">
        <v>21</v>
      </c>
      <c r="X422" s="351" t="s">
        <v>22</v>
      </c>
      <c r="Y422" s="351" t="s">
        <v>22</v>
      </c>
      <c r="Z422" s="776" t="s">
        <v>22</v>
      </c>
      <c r="AA422" s="207" t="s">
        <v>21</v>
      </c>
      <c r="AB422" s="207" t="s">
        <v>21</v>
      </c>
      <c r="AC422" s="776" t="s">
        <v>21</v>
      </c>
      <c r="AD422" s="351" t="s">
        <v>21</v>
      </c>
      <c r="AE422" s="352" t="s">
        <v>21</v>
      </c>
      <c r="AF422" s="738" t="s">
        <v>21</v>
      </c>
      <c r="AG422" s="466"/>
      <c r="AH422" s="361" t="s">
        <v>181</v>
      </c>
      <c r="AI422" s="362"/>
      <c r="AJ422" s="468"/>
      <c r="AK422" s="496"/>
      <c r="AL422" s="236" t="s">
        <v>21</v>
      </c>
    </row>
    <row r="423" spans="1:38" s="199" customFormat="1">
      <c r="A423" s="599"/>
      <c r="B423" s="639"/>
      <c r="C423" s="660"/>
      <c r="D423" s="658"/>
      <c r="E423" s="639"/>
      <c r="H423" s="659"/>
      <c r="I423" s="256"/>
      <c r="J423" s="661"/>
      <c r="K423" s="256"/>
      <c r="L423" s="639"/>
      <c r="M423" s="256"/>
      <c r="N423" s="256"/>
      <c r="O423" s="256"/>
      <c r="P423" s="256"/>
      <c r="Q423" s="256"/>
      <c r="R423" s="639"/>
      <c r="S423" s="256"/>
      <c r="T423" s="256"/>
      <c r="U423" s="639"/>
      <c r="V423" s="256"/>
      <c r="W423" s="623"/>
      <c r="X423" s="256"/>
      <c r="Y423" s="256"/>
      <c r="Z423" s="256"/>
      <c r="AA423" s="623"/>
      <c r="AB423" s="256"/>
      <c r="AC423" s="256"/>
      <c r="AD423" s="256"/>
      <c r="AE423" s="256"/>
      <c r="AF423" s="256"/>
      <c r="AG423" s="255"/>
      <c r="AH423" s="662"/>
    </row>
    <row r="424" spans="1:38" s="199" customFormat="1">
      <c r="A424" s="599" t="s">
        <v>923</v>
      </c>
      <c r="B424" s="639"/>
      <c r="C424" s="660"/>
      <c r="D424" s="658"/>
      <c r="E424" s="639"/>
      <c r="H424" s="659"/>
      <c r="I424" s="256"/>
      <c r="J424" s="661"/>
      <c r="K424" s="256"/>
      <c r="L424" s="639"/>
      <c r="M424" s="256"/>
      <c r="N424" s="256"/>
      <c r="O424" s="256"/>
      <c r="P424" s="256"/>
      <c r="Q424" s="256"/>
      <c r="R424" s="639"/>
      <c r="S424" s="256"/>
      <c r="T424" s="256"/>
      <c r="U424" s="639"/>
      <c r="V424" s="256"/>
      <c r="W424" s="623"/>
      <c r="X424" s="256"/>
      <c r="Y424" s="256"/>
      <c r="Z424" s="256"/>
      <c r="AA424" s="623"/>
      <c r="AB424" s="256"/>
      <c r="AC424" s="256"/>
      <c r="AD424" s="256"/>
      <c r="AE424" s="256"/>
      <c r="AF424" s="256"/>
      <c r="AG424" s="255"/>
      <c r="AH424" s="662"/>
    </row>
    <row r="425" spans="1:38" s="199" customFormat="1">
      <c r="A425" s="599"/>
      <c r="B425" s="639"/>
      <c r="C425" s="660"/>
      <c r="D425" s="658"/>
      <c r="E425" s="639"/>
      <c r="H425" s="659"/>
      <c r="I425" s="256"/>
      <c r="J425" s="661"/>
      <c r="K425" s="256"/>
      <c r="L425" s="639"/>
      <c r="M425" s="256"/>
      <c r="N425" s="256"/>
      <c r="O425" s="256"/>
      <c r="P425" s="256"/>
      <c r="Q425" s="256"/>
      <c r="R425" s="639"/>
      <c r="S425" s="256"/>
      <c r="T425" s="256"/>
      <c r="U425" s="639"/>
      <c r="V425" s="256"/>
      <c r="W425" s="623"/>
      <c r="X425" s="256"/>
      <c r="Y425" s="256"/>
      <c r="Z425" s="256"/>
      <c r="AA425" s="623"/>
      <c r="AB425" s="256"/>
      <c r="AC425" s="256"/>
      <c r="AD425" s="256"/>
      <c r="AE425" s="256"/>
      <c r="AF425" s="256"/>
      <c r="AG425" s="255"/>
      <c r="AH425" s="662"/>
    </row>
    <row r="426" spans="1:38" s="199" customFormat="1">
      <c r="A426" s="599" t="s">
        <v>924</v>
      </c>
      <c r="B426" s="639"/>
      <c r="C426" s="660"/>
      <c r="D426" s="658"/>
      <c r="E426" s="639"/>
      <c r="H426" s="659"/>
      <c r="I426" s="256"/>
      <c r="J426" s="661"/>
      <c r="K426" s="256"/>
      <c r="L426" s="639"/>
      <c r="M426" s="256"/>
      <c r="N426" s="256"/>
      <c r="O426" s="256"/>
      <c r="P426" s="256"/>
      <c r="Q426" s="256"/>
      <c r="R426" s="639"/>
      <c r="S426" s="256"/>
      <c r="T426" s="256"/>
      <c r="U426" s="639"/>
      <c r="V426" s="256"/>
      <c r="W426" s="623"/>
      <c r="X426" s="256"/>
      <c r="Y426" s="256"/>
      <c r="Z426" s="256"/>
      <c r="AA426" s="623"/>
      <c r="AB426" s="256"/>
      <c r="AC426" s="256"/>
      <c r="AD426" s="256"/>
      <c r="AE426" s="256"/>
      <c r="AF426" s="256"/>
      <c r="AG426" s="255"/>
      <c r="AH426" s="662"/>
    </row>
    <row r="427" spans="1:38">
      <c r="A427" s="4"/>
      <c r="B427" s="10"/>
      <c r="C427" s="391" t="s">
        <v>1102</v>
      </c>
      <c r="D427" s="500" t="s">
        <v>236</v>
      </c>
      <c r="E427" s="321" t="s">
        <v>752</v>
      </c>
      <c r="F427" s="198">
        <v>38.053905999999998</v>
      </c>
      <c r="G427" s="199">
        <v>23.841994</v>
      </c>
      <c r="H427" s="322" t="s">
        <v>22</v>
      </c>
      <c r="I427" s="5">
        <v>7.3</v>
      </c>
      <c r="J427" s="8"/>
      <c r="K427" s="5">
        <v>0</v>
      </c>
      <c r="L427" s="5"/>
      <c r="M427" s="10">
        <v>100</v>
      </c>
      <c r="N427" s="380" t="s">
        <v>21</v>
      </c>
      <c r="O427" s="10">
        <v>0</v>
      </c>
      <c r="P427" s="201" t="s">
        <v>21</v>
      </c>
      <c r="Q427" s="5">
        <v>0</v>
      </c>
      <c r="R427" s="10"/>
      <c r="S427" s="13">
        <v>0</v>
      </c>
      <c r="T427" s="10">
        <v>0</v>
      </c>
      <c r="U427" s="10"/>
      <c r="V427" s="28" t="s">
        <v>21</v>
      </c>
      <c r="W427" s="380" t="s">
        <v>21</v>
      </c>
      <c r="X427" s="28" t="s">
        <v>22</v>
      </c>
      <c r="Y427" s="28" t="s">
        <v>22</v>
      </c>
      <c r="Z427" s="776" t="s">
        <v>22</v>
      </c>
      <c r="AA427" s="207" t="s">
        <v>21</v>
      </c>
      <c r="AB427" s="207" t="s">
        <v>21</v>
      </c>
      <c r="AC427" s="776" t="s">
        <v>21</v>
      </c>
      <c r="AD427" s="28" t="s">
        <v>21</v>
      </c>
      <c r="AE427" s="30" t="s">
        <v>21</v>
      </c>
      <c r="AF427" s="738" t="s">
        <v>21</v>
      </c>
      <c r="AG427" s="221"/>
      <c r="AH427" s="333" t="s">
        <v>181</v>
      </c>
      <c r="AI427" s="198"/>
      <c r="AJ427" s="408" t="s">
        <v>235</v>
      </c>
      <c r="AK427" s="492" t="s">
        <v>236</v>
      </c>
      <c r="AL427" s="482" t="s">
        <v>22</v>
      </c>
    </row>
    <row r="428" spans="1:38">
      <c r="A428" s="4"/>
      <c r="B428" s="10"/>
      <c r="C428" s="391" t="s">
        <v>1103</v>
      </c>
      <c r="D428" s="500" t="s">
        <v>236</v>
      </c>
      <c r="E428" s="324" t="s">
        <v>753</v>
      </c>
      <c r="F428" s="198">
        <v>38.054025000000003</v>
      </c>
      <c r="G428" s="199">
        <v>23.842084</v>
      </c>
      <c r="H428" s="322" t="s">
        <v>22</v>
      </c>
      <c r="I428" s="5">
        <v>4.9000000000000004</v>
      </c>
      <c r="J428" s="8"/>
      <c r="K428" s="5">
        <v>2.7</v>
      </c>
      <c r="L428" s="5"/>
      <c r="M428" s="10">
        <v>57</v>
      </c>
      <c r="N428" s="380" t="s">
        <v>21</v>
      </c>
      <c r="O428" s="10">
        <v>0</v>
      </c>
      <c r="P428" s="201" t="s">
        <v>21</v>
      </c>
      <c r="Q428" s="5">
        <v>0</v>
      </c>
      <c r="R428" s="10"/>
      <c r="S428" s="13">
        <v>0</v>
      </c>
      <c r="T428" s="10">
        <v>0</v>
      </c>
      <c r="U428" s="10"/>
      <c r="V428" s="28" t="s">
        <v>21</v>
      </c>
      <c r="W428" s="380" t="s">
        <v>21</v>
      </c>
      <c r="X428" s="28" t="s">
        <v>22</v>
      </c>
      <c r="Y428" s="28" t="s">
        <v>22</v>
      </c>
      <c r="Z428" s="776" t="s">
        <v>22</v>
      </c>
      <c r="AA428" s="207" t="s">
        <v>21</v>
      </c>
      <c r="AB428" s="207" t="s">
        <v>21</v>
      </c>
      <c r="AC428" s="776" t="s">
        <v>21</v>
      </c>
      <c r="AD428" s="28" t="s">
        <v>21</v>
      </c>
      <c r="AE428" s="30" t="s">
        <v>21</v>
      </c>
      <c r="AF428" s="738" t="s">
        <v>21</v>
      </c>
      <c r="AG428" s="228"/>
      <c r="AH428" s="333" t="s">
        <v>181</v>
      </c>
      <c r="AI428" s="198"/>
      <c r="AJ428" s="408" t="s">
        <v>234</v>
      </c>
      <c r="AK428" s="492" t="s">
        <v>236</v>
      </c>
      <c r="AL428" s="482" t="s">
        <v>22</v>
      </c>
    </row>
    <row r="429" spans="1:38">
      <c r="A429" s="254"/>
      <c r="B429" s="247"/>
      <c r="C429" s="664"/>
      <c r="D429" s="665"/>
      <c r="E429" s="649"/>
      <c r="F429" s="199"/>
      <c r="G429" s="199"/>
      <c r="H429" s="370"/>
      <c r="I429" s="255"/>
      <c r="J429" s="371"/>
      <c r="K429" s="255"/>
      <c r="L429" s="255"/>
      <c r="M429" s="247"/>
      <c r="N429" s="648"/>
      <c r="O429" s="247"/>
      <c r="P429" s="255"/>
      <c r="Q429" s="255"/>
      <c r="R429" s="247"/>
      <c r="S429" s="709"/>
      <c r="T429" s="247"/>
      <c r="U429" s="247"/>
      <c r="V429" s="710"/>
      <c r="W429" s="648"/>
      <c r="X429" s="710"/>
      <c r="Y429" s="710"/>
      <c r="Z429" s="710"/>
      <c r="AA429" s="648"/>
      <c r="AB429" s="648"/>
      <c r="AC429" s="648"/>
      <c r="AD429" s="710"/>
      <c r="AE429" s="710"/>
      <c r="AF429" s="710"/>
      <c r="AG429" s="247"/>
      <c r="AH429" s="330"/>
      <c r="AI429" s="199"/>
      <c r="AJ429" s="571"/>
      <c r="AK429" s="666"/>
      <c r="AL429" s="667"/>
    </row>
    <row r="430" spans="1:38" ht="15.75" customHeight="1">
      <c r="A430" s="781" t="s">
        <v>1196</v>
      </c>
      <c r="B430" s="642"/>
      <c r="C430" s="199"/>
      <c r="D430" s="199"/>
      <c r="E430" s="199"/>
      <c r="F430" s="199"/>
      <c r="G430" s="199"/>
      <c r="H430" s="199"/>
      <c r="I430" s="199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</row>
    <row r="431" spans="1:38">
      <c r="A431" s="210"/>
      <c r="B431" s="782"/>
      <c r="C431" s="212" t="s">
        <v>1197</v>
      </c>
      <c r="D431" s="783" t="s">
        <v>230</v>
      </c>
      <c r="E431" s="784" t="s">
        <v>753</v>
      </c>
      <c r="F431" s="311">
        <v>38.056985630473697</v>
      </c>
      <c r="G431" s="311">
        <v>23.838442413955399</v>
      </c>
      <c r="H431" s="312" t="s">
        <v>22</v>
      </c>
      <c r="I431" s="207">
        <v>0</v>
      </c>
      <c r="J431" s="206"/>
      <c r="K431" s="207">
        <v>0</v>
      </c>
      <c r="L431" s="311"/>
      <c r="M431" s="313">
        <v>150</v>
      </c>
      <c r="N431" s="313" t="s">
        <v>21</v>
      </c>
      <c r="O431" s="313">
        <v>0</v>
      </c>
      <c r="P431" s="313" t="s">
        <v>21</v>
      </c>
      <c r="Q431" s="313">
        <v>0</v>
      </c>
      <c r="R431" s="313"/>
      <c r="S431" s="207">
        <v>0</v>
      </c>
      <c r="T431" s="207">
        <v>0</v>
      </c>
      <c r="U431" s="313"/>
      <c r="V431" s="313" t="s">
        <v>21</v>
      </c>
      <c r="W431" s="313" t="s">
        <v>21</v>
      </c>
      <c r="X431" s="313" t="s">
        <v>22</v>
      </c>
      <c r="Y431" s="313" t="s">
        <v>22</v>
      </c>
      <c r="Z431" s="776" t="s">
        <v>22</v>
      </c>
      <c r="AA431" s="313" t="s">
        <v>21</v>
      </c>
      <c r="AB431" s="313" t="s">
        <v>21</v>
      </c>
      <c r="AC431" s="776" t="s">
        <v>21</v>
      </c>
      <c r="AD431" s="28" t="s">
        <v>21</v>
      </c>
      <c r="AE431" s="30" t="s">
        <v>21</v>
      </c>
      <c r="AF431" s="738" t="s">
        <v>21</v>
      </c>
      <c r="AG431" s="313"/>
      <c r="AH431" s="333" t="s">
        <v>181</v>
      </c>
      <c r="AI431" s="198"/>
      <c r="AJ431" s="407"/>
      <c r="AK431" s="407"/>
      <c r="AL431" s="236"/>
    </row>
    <row r="432" spans="1:38" ht="15.75" customHeight="1">
      <c r="A432" s="599"/>
      <c r="B432" s="199"/>
      <c r="C432" s="660"/>
      <c r="D432" s="657"/>
      <c r="E432" s="653"/>
      <c r="F432" s="653"/>
      <c r="G432" s="653"/>
      <c r="H432" s="654"/>
      <c r="I432" s="277"/>
      <c r="J432" s="655"/>
      <c r="K432" s="277"/>
      <c r="L432" s="653"/>
      <c r="M432" s="277"/>
      <c r="N432" s="707"/>
      <c r="O432" s="277"/>
      <c r="P432" s="277"/>
      <c r="Q432" s="277"/>
      <c r="R432" s="277"/>
      <c r="S432" s="277"/>
      <c r="T432" s="277"/>
      <c r="U432" s="277"/>
      <c r="V432" s="277"/>
      <c r="W432" s="707"/>
      <c r="X432" s="277"/>
      <c r="Y432" s="277"/>
      <c r="Z432" s="277"/>
      <c r="AA432" s="707"/>
      <c r="AB432" s="707"/>
      <c r="AC432" s="707"/>
      <c r="AD432" s="277"/>
      <c r="AE432" s="277"/>
      <c r="AF432" s="277"/>
      <c r="AG432" s="277"/>
      <c r="AH432" s="330"/>
      <c r="AI432" s="199"/>
      <c r="AJ432" s="470"/>
      <c r="AK432" s="470"/>
      <c r="AL432" s="248"/>
    </row>
    <row r="433" spans="1:38" ht="15.75" customHeight="1">
      <c r="A433" s="599"/>
      <c r="B433" s="652"/>
      <c r="C433" s="660"/>
      <c r="D433" s="518"/>
      <c r="E433" s="653"/>
      <c r="F433" s="653"/>
      <c r="G433" s="653"/>
      <c r="H433" s="654"/>
      <c r="I433" s="277"/>
      <c r="J433" s="655"/>
      <c r="K433" s="277"/>
      <c r="L433" s="653"/>
      <c r="M433" s="277"/>
      <c r="N433" s="707"/>
      <c r="O433" s="277"/>
      <c r="P433" s="277"/>
      <c r="Q433" s="277"/>
      <c r="R433" s="277"/>
      <c r="S433" s="277"/>
      <c r="T433" s="277"/>
      <c r="U433" s="277"/>
      <c r="V433" s="277"/>
      <c r="W433" s="707"/>
      <c r="X433" s="277"/>
      <c r="Y433" s="277"/>
      <c r="Z433" s="277"/>
      <c r="AA433" s="707"/>
      <c r="AB433" s="707"/>
      <c r="AC433" s="707"/>
      <c r="AD433" s="277"/>
      <c r="AE433" s="277"/>
      <c r="AF433" s="277"/>
      <c r="AG433" s="277"/>
      <c r="AH433" s="330"/>
      <c r="AI433" s="199"/>
      <c r="AJ433" s="470"/>
      <c r="AK433" s="470"/>
      <c r="AL433" s="248"/>
    </row>
    <row r="434" spans="1:38" ht="15.75" customHeight="1">
      <c r="A434" s="599"/>
      <c r="B434" s="719"/>
      <c r="C434" s="623"/>
      <c r="D434" s="518"/>
      <c r="E434" s="653"/>
      <c r="F434" s="653"/>
      <c r="G434" s="653"/>
      <c r="H434" s="654"/>
      <c r="I434" s="277"/>
      <c r="J434" s="655"/>
      <c r="K434" s="277"/>
      <c r="L434" s="653"/>
      <c r="M434" s="277"/>
      <c r="N434" s="707"/>
      <c r="O434" s="277"/>
      <c r="P434" s="277"/>
      <c r="Q434" s="277"/>
      <c r="R434" s="277"/>
      <c r="S434" s="277"/>
      <c r="T434" s="277"/>
      <c r="U434" s="277"/>
      <c r="V434" s="277"/>
      <c r="W434" s="707"/>
      <c r="X434" s="277"/>
      <c r="Y434" s="277"/>
      <c r="Z434" s="277"/>
      <c r="AA434" s="707"/>
      <c r="AB434" s="707"/>
      <c r="AC434" s="707"/>
      <c r="AD434" s="277"/>
      <c r="AE434" s="277"/>
      <c r="AF434" s="277"/>
      <c r="AG434" s="277"/>
      <c r="AH434" s="330"/>
      <c r="AI434" s="199"/>
      <c r="AJ434" s="470"/>
      <c r="AK434" s="470"/>
      <c r="AL434" s="248"/>
    </row>
    <row r="435" spans="1:38">
      <c r="A435" s="199"/>
      <c r="B435" s="199"/>
      <c r="C435" s="199"/>
      <c r="D435" s="199"/>
      <c r="E435" s="199"/>
      <c r="F435" s="199"/>
      <c r="G435" s="199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</row>
    <row r="436" spans="1:38">
      <c r="A436" s="199"/>
      <c r="B436" s="199"/>
      <c r="C436" s="199"/>
      <c r="D436" s="199"/>
      <c r="E436" s="199"/>
      <c r="F436" s="199"/>
      <c r="G436" s="199"/>
      <c r="H436" s="199"/>
      <c r="I436" s="199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</row>
  </sheetData>
  <autoFilter ref="A1:AM436" xr:uid="{8319E998-4EFB-4BF6-AC61-05649108FCD5}"/>
  <phoneticPr fontId="46" type="noConversion"/>
  <conditionalFormatting sqref="I104 K104">
    <cfRule type="containsText" dxfId="227" priority="423" operator="containsText" text="Fully Accessible">
      <formula>NOT(ISERROR(SEARCH(("Fully Accessible"),(I104))))</formula>
    </cfRule>
    <cfRule type="containsText" dxfId="226" priority="422" operator="containsText" text="Partially Accessible">
      <formula>NOT(ISERROR(SEARCH(("Partially Accessible"),(I104))))</formula>
    </cfRule>
    <cfRule type="containsText" dxfId="225" priority="421" operator="containsText" text="Inaccessible">
      <formula>NOT(ISERROR(SEARCH(("Inaccessible"),(I104))))</formula>
    </cfRule>
  </conditionalFormatting>
  <conditionalFormatting sqref="I164:I169">
    <cfRule type="containsText" dxfId="224" priority="339" operator="containsText" text="Fully Accessible">
      <formula>NOT(ISERROR(SEARCH(("Fully Accessible"),(I164))))</formula>
    </cfRule>
    <cfRule type="containsText" dxfId="223" priority="338" operator="containsText" text="Partially Accessible">
      <formula>NOT(ISERROR(SEARCH(("Partially Accessible"),(I164))))</formula>
    </cfRule>
    <cfRule type="containsText" dxfId="222" priority="337" operator="containsText" text="Inaccessible">
      <formula>NOT(ISERROR(SEARCH(("Inaccessible"),(I164))))</formula>
    </cfRule>
  </conditionalFormatting>
  <conditionalFormatting sqref="I177:I197">
    <cfRule type="containsText" dxfId="221" priority="292" operator="containsText" text="Inaccessible">
      <formula>NOT(ISERROR(SEARCH(("Inaccessible"),(I177))))</formula>
    </cfRule>
    <cfRule type="containsText" dxfId="220" priority="294" operator="containsText" text="Fully Accessible">
      <formula>NOT(ISERROR(SEARCH(("Fully Accessible"),(I177))))</formula>
    </cfRule>
    <cfRule type="containsText" dxfId="219" priority="293" operator="containsText" text="Partially Accessible">
      <formula>NOT(ISERROR(SEARCH(("Partially Accessible"),(I177))))</formula>
    </cfRule>
  </conditionalFormatting>
  <conditionalFormatting sqref="I199:I221">
    <cfRule type="containsText" dxfId="218" priority="273" operator="containsText" text="Fully Accessible">
      <formula>NOT(ISERROR(SEARCH(("Fully Accessible"),(I199))))</formula>
    </cfRule>
    <cfRule type="containsText" dxfId="217" priority="271" operator="containsText" text="Inaccessible">
      <formula>NOT(ISERROR(SEARCH(("Inaccessible"),(I199))))</formula>
    </cfRule>
    <cfRule type="containsText" dxfId="216" priority="272" operator="containsText" text="Partially Accessible">
      <formula>NOT(ISERROR(SEARCH(("Partially Accessible"),(I199))))</formula>
    </cfRule>
  </conditionalFormatting>
  <conditionalFormatting sqref="I220:I232 K220:K232">
    <cfRule type="containsText" dxfId="215" priority="14" operator="containsText" text="Partially Accessible">
      <formula>NOT(ISERROR(SEARCH(("Partially Accessible"),(I220))))</formula>
    </cfRule>
    <cfRule type="containsText" dxfId="214" priority="15" operator="containsText" text="Fully Accessible">
      <formula>NOT(ISERROR(SEARCH(("Fully Accessible"),(I220))))</formula>
    </cfRule>
    <cfRule type="containsText" dxfId="213" priority="13" operator="containsText" text="Inaccessible">
      <formula>NOT(ISERROR(SEARCH(("Inaccessible"),(I220))))</formula>
    </cfRule>
  </conditionalFormatting>
  <conditionalFormatting sqref="I235:I275 K235:K275">
    <cfRule type="containsText" dxfId="212" priority="223" operator="containsText" text="Inaccessible">
      <formula>NOT(ISERROR(SEARCH(("Inaccessible"),(I235))))</formula>
    </cfRule>
    <cfRule type="containsText" dxfId="211" priority="224" operator="containsText" text="Partially Accessible">
      <formula>NOT(ISERROR(SEARCH(("Partially Accessible"),(I235))))</formula>
    </cfRule>
    <cfRule type="containsText" dxfId="210" priority="225" operator="containsText" text="Fully Accessible">
      <formula>NOT(ISERROR(SEARCH(("Fully Accessible"),(I235))))</formula>
    </cfRule>
  </conditionalFormatting>
  <conditionalFormatting sqref="I323:I332 K323:K332">
    <cfRule type="containsText" dxfId="209" priority="200" operator="containsText" text="Partially Accessible">
      <formula>NOT(ISERROR(SEARCH(("Partially Accessible"),(I323))))</formula>
    </cfRule>
    <cfRule type="containsText" dxfId="208" priority="201" operator="containsText" text="Fully Accessible">
      <formula>NOT(ISERROR(SEARCH(("Fully Accessible"),(I323))))</formula>
    </cfRule>
    <cfRule type="containsText" dxfId="207" priority="199" operator="containsText" text="Inaccessible">
      <formula>NOT(ISERROR(SEARCH(("Inaccessible"),(I323))))</formula>
    </cfRule>
  </conditionalFormatting>
  <conditionalFormatting sqref="I335:I336 K335:K336 I339:I340 K339:K340 I363:I364 K363:K364 I368:I382 K368:K382 I385:I388 K385:K388 I391:I392 K391:K392 I394:I395 K394:K395">
    <cfRule type="containsText" dxfId="206" priority="222" operator="containsText" text="Fully Accessible">
      <formula>NOT(ISERROR(SEARCH(("Fully Accessible"),(I335))))</formula>
    </cfRule>
    <cfRule type="containsText" dxfId="205" priority="220" operator="containsText" text="Inaccessible">
      <formula>NOT(ISERROR(SEARCH(("Inaccessible"),(I335))))</formula>
    </cfRule>
    <cfRule type="containsText" dxfId="204" priority="221" operator="containsText" text="Partially Accessible">
      <formula>NOT(ISERROR(SEARCH(("Partially Accessible"),(I335))))</formula>
    </cfRule>
  </conditionalFormatting>
  <conditionalFormatting sqref="I349 K349">
    <cfRule type="containsText" dxfId="203" priority="152" operator="containsText" text="Partially Accessible">
      <formula>NOT(ISERROR(SEARCH(("Partially Accessible"),(I349))))</formula>
    </cfRule>
    <cfRule type="containsText" dxfId="202" priority="151" operator="containsText" text="Inaccessible">
      <formula>NOT(ISERROR(SEARCH(("Inaccessible"),(I349))))</formula>
    </cfRule>
    <cfRule type="containsText" dxfId="201" priority="153" operator="containsText" text="Fully Accessible">
      <formula>NOT(ISERROR(SEARCH(("Fully Accessible"),(I349))))</formula>
    </cfRule>
  </conditionalFormatting>
  <conditionalFormatting sqref="I356 K356">
    <cfRule type="containsText" dxfId="200" priority="127" operator="containsText" text="Inaccessible">
      <formula>NOT(ISERROR(SEARCH(("Inaccessible"),(I356))))</formula>
    </cfRule>
    <cfRule type="containsText" dxfId="199" priority="128" operator="containsText" text="Partially Accessible">
      <formula>NOT(ISERROR(SEARCH(("Partially Accessible"),(I356))))</formula>
    </cfRule>
    <cfRule type="containsText" dxfId="198" priority="129" operator="containsText" text="Fully Accessible">
      <formula>NOT(ISERROR(SEARCH(("Fully Accessible"),(I356))))</formula>
    </cfRule>
  </conditionalFormatting>
  <conditionalFormatting sqref="I358 K358">
    <cfRule type="containsText" dxfId="197" priority="118" operator="containsText" text="Inaccessible">
      <formula>NOT(ISERROR(SEARCH(("Inaccessible"),(I358))))</formula>
    </cfRule>
    <cfRule type="containsText" dxfId="196" priority="119" operator="containsText" text="Partially Accessible">
      <formula>NOT(ISERROR(SEARCH(("Partially Accessible"),(I358))))</formula>
    </cfRule>
    <cfRule type="containsText" dxfId="195" priority="120" operator="containsText" text="Fully Accessible">
      <formula>NOT(ISERROR(SEARCH(("Fully Accessible"),(I358))))</formula>
    </cfRule>
  </conditionalFormatting>
  <conditionalFormatting sqref="I397:I399 K397:K399">
    <cfRule type="containsText" dxfId="194" priority="91" operator="containsText" text="Inaccessible">
      <formula>NOT(ISERROR(SEARCH(("Inaccessible"),(I397))))</formula>
    </cfRule>
    <cfRule type="containsText" dxfId="193" priority="92" operator="containsText" text="Partially Accessible">
      <formula>NOT(ISERROR(SEARCH(("Partially Accessible"),(I397))))</formula>
    </cfRule>
    <cfRule type="containsText" dxfId="192" priority="93" operator="containsText" text="Fully Accessible">
      <formula>NOT(ISERROR(SEARCH(("Fully Accessible"),(I397))))</formula>
    </cfRule>
  </conditionalFormatting>
  <conditionalFormatting sqref="I402:I414 K402:K414">
    <cfRule type="containsText" dxfId="191" priority="70" operator="containsText" text="Inaccessible">
      <formula>NOT(ISERROR(SEARCH(("Inaccessible"),(I402))))</formula>
    </cfRule>
    <cfRule type="containsText" dxfId="190" priority="71" operator="containsText" text="Partially Accessible">
      <formula>NOT(ISERROR(SEARCH(("Partially Accessible"),(I402))))</formula>
    </cfRule>
    <cfRule type="containsText" dxfId="189" priority="72" operator="containsText" text="Fully Accessible">
      <formula>NOT(ISERROR(SEARCH(("Fully Accessible"),(I402))))</formula>
    </cfRule>
  </conditionalFormatting>
  <conditionalFormatting sqref="I410 K410">
    <cfRule type="containsText" dxfId="188" priority="67" operator="containsText" text="Inaccessible">
      <formula>NOT(ISERROR(SEARCH(("Inaccessible"),(I410))))</formula>
    </cfRule>
    <cfRule type="containsText" dxfId="187" priority="68" operator="containsText" text="Partially Accessible">
      <formula>NOT(ISERROR(SEARCH(("Partially Accessible"),(I410))))</formula>
    </cfRule>
    <cfRule type="containsText" dxfId="186" priority="69" operator="containsText" text="Fully Accessible">
      <formula>NOT(ISERROR(SEARCH(("Fully Accessible"),(I410))))</formula>
    </cfRule>
  </conditionalFormatting>
  <conditionalFormatting sqref="I417:I427 K417:K427">
    <cfRule type="containsText" dxfId="185" priority="39" operator="containsText" text="Fully Accessible">
      <formula>NOT(ISERROR(SEARCH(("Fully Accessible"),(I417))))</formula>
    </cfRule>
    <cfRule type="containsText" dxfId="184" priority="38" operator="containsText" text="Partially Accessible">
      <formula>NOT(ISERROR(SEARCH(("Partially Accessible"),(I417))))</formula>
    </cfRule>
    <cfRule type="containsText" dxfId="183" priority="37" operator="containsText" text="Inaccessible">
      <formula>NOT(ISERROR(SEARCH(("Inaccessible"),(I417))))</formula>
    </cfRule>
  </conditionalFormatting>
  <conditionalFormatting sqref="I427:I429 K427:K429">
    <cfRule type="containsText" dxfId="182" priority="24" operator="containsText" text="Fully Accessible">
      <formula>NOT(ISERROR(SEARCH(("Fully Accessible"),(I427))))</formula>
    </cfRule>
    <cfRule type="containsText" dxfId="181" priority="23" operator="containsText" text="Partially Accessible">
      <formula>NOT(ISERROR(SEARCH(("Partially Accessible"),(I427))))</formula>
    </cfRule>
    <cfRule type="containsText" dxfId="180" priority="22" operator="containsText" text="Inaccessible">
      <formula>NOT(ISERROR(SEARCH(("Inaccessible"),(I427))))</formula>
    </cfRule>
  </conditionalFormatting>
  <conditionalFormatting sqref="K6:K7">
    <cfRule type="containsText" dxfId="179" priority="483" operator="containsText" text="Fully Accessible">
      <formula>NOT(ISERROR(SEARCH(("Fully Accessible"),(K6))))</formula>
    </cfRule>
    <cfRule type="containsText" dxfId="178" priority="481" operator="containsText" text="Inaccessible">
      <formula>NOT(ISERROR(SEARCH(("Inaccessible"),(K6))))</formula>
    </cfRule>
    <cfRule type="containsText" dxfId="177" priority="482" operator="containsText" text="Partially Accessible">
      <formula>NOT(ISERROR(SEARCH(("Partially Accessible"),(K6))))</formula>
    </cfRule>
  </conditionalFormatting>
  <conditionalFormatting sqref="K12">
    <cfRule type="containsText" dxfId="176" priority="478" operator="containsText" text="Inaccessible">
      <formula>NOT(ISERROR(SEARCH(("Inaccessible"),(K12))))</formula>
    </cfRule>
    <cfRule type="containsText" dxfId="175" priority="479" operator="containsText" text="Partially Accessible">
      <formula>NOT(ISERROR(SEARCH(("Partially Accessible"),(K12))))</formula>
    </cfRule>
    <cfRule type="containsText" dxfId="174" priority="480" operator="containsText" text="Fully Accessible">
      <formula>NOT(ISERROR(SEARCH(("Fully Accessible"),(K12))))</formula>
    </cfRule>
  </conditionalFormatting>
  <conditionalFormatting sqref="K15:K16">
    <cfRule type="containsText" dxfId="173" priority="475" operator="containsText" text="Inaccessible">
      <formula>NOT(ISERROR(SEARCH(("Inaccessible"),(K15))))</formula>
    </cfRule>
    <cfRule type="containsText" dxfId="172" priority="476" operator="containsText" text="Partially Accessible">
      <formula>NOT(ISERROR(SEARCH(("Partially Accessible"),(K15))))</formula>
    </cfRule>
    <cfRule type="containsText" dxfId="171" priority="477" operator="containsText" text="Fully Accessible">
      <formula>NOT(ISERROR(SEARCH(("Fully Accessible"),(K15))))</formula>
    </cfRule>
  </conditionalFormatting>
  <conditionalFormatting sqref="K19:K20">
    <cfRule type="containsText" dxfId="170" priority="469" operator="containsText" text="Inaccessible">
      <formula>NOT(ISERROR(SEARCH(("Inaccessible"),(K19))))</formula>
    </cfRule>
    <cfRule type="containsText" dxfId="169" priority="470" operator="containsText" text="Partially Accessible">
      <formula>NOT(ISERROR(SEARCH(("Partially Accessible"),(K19))))</formula>
    </cfRule>
    <cfRule type="containsText" dxfId="168" priority="471" operator="containsText" text="Fully Accessible">
      <formula>NOT(ISERROR(SEARCH(("Fully Accessible"),(K19))))</formula>
    </cfRule>
  </conditionalFormatting>
  <conditionalFormatting sqref="K23">
    <cfRule type="containsText" dxfId="167" priority="468" operator="containsText" text="Fully Accessible">
      <formula>NOT(ISERROR(SEARCH(("Fully Accessible"),(K23))))</formula>
    </cfRule>
    <cfRule type="containsText" dxfId="166" priority="467" operator="containsText" text="Partially Accessible">
      <formula>NOT(ISERROR(SEARCH(("Partially Accessible"),(K23))))</formula>
    </cfRule>
    <cfRule type="containsText" dxfId="165" priority="466" operator="containsText" text="Inaccessible">
      <formula>NOT(ISERROR(SEARCH(("Inaccessible"),(K23))))</formula>
    </cfRule>
  </conditionalFormatting>
  <conditionalFormatting sqref="K29">
    <cfRule type="containsText" dxfId="164" priority="464" operator="containsText" text="Partially Accessible">
      <formula>NOT(ISERROR(SEARCH(("Partially Accessible"),(K29))))</formula>
    </cfRule>
    <cfRule type="containsText" dxfId="163" priority="463" operator="containsText" text="Inaccessible">
      <formula>NOT(ISERROR(SEARCH(("Inaccessible"),(K29))))</formula>
    </cfRule>
    <cfRule type="containsText" dxfId="162" priority="465" operator="containsText" text="Fully Accessible">
      <formula>NOT(ISERROR(SEARCH(("Fully Accessible"),(K29))))</formula>
    </cfRule>
  </conditionalFormatting>
  <conditionalFormatting sqref="K37:K38">
    <cfRule type="containsText" dxfId="161" priority="461" operator="containsText" text="Partially Accessible">
      <formula>NOT(ISERROR(SEARCH(("Partially Accessible"),(K37))))</formula>
    </cfRule>
    <cfRule type="containsText" dxfId="160" priority="462" operator="containsText" text="Fully Accessible">
      <formula>NOT(ISERROR(SEARCH(("Fully Accessible"),(K37))))</formula>
    </cfRule>
    <cfRule type="containsText" dxfId="159" priority="460" operator="containsText" text="Inaccessible">
      <formula>NOT(ISERROR(SEARCH(("Inaccessible"),(K37))))</formula>
    </cfRule>
  </conditionalFormatting>
  <conditionalFormatting sqref="K40:K42 K46:K57 I99:I100 K99:K100">
    <cfRule type="containsText" dxfId="158" priority="433" operator="containsText" text="Inaccessible">
      <formula>NOT(ISERROR(SEARCH(("Inaccessible"),(I40))))</formula>
    </cfRule>
    <cfRule type="containsText" dxfId="157" priority="434" operator="containsText" text="Partially Accessible">
      <formula>NOT(ISERROR(SEARCH(("Partially Accessible"),(I40))))</formula>
    </cfRule>
    <cfRule type="containsText" dxfId="156" priority="435" operator="containsText" text="Fully Accessible">
      <formula>NOT(ISERROR(SEARCH(("Fully Accessible"),(I40))))</formula>
    </cfRule>
  </conditionalFormatting>
  <conditionalFormatting sqref="K62:K66 K68:K69 K71:K74 K79:K80 K82:K83">
    <cfRule type="containsText" dxfId="155" priority="457" operator="containsText" text="Inaccessible">
      <formula>NOT(ISERROR(SEARCH(("Inaccessible"),(K62))))</formula>
    </cfRule>
    <cfRule type="containsText" dxfId="154" priority="458" operator="containsText" text="Partially Accessible">
      <formula>NOT(ISERROR(SEARCH(("Partially Accessible"),(K62))))</formula>
    </cfRule>
    <cfRule type="containsText" dxfId="153" priority="459" operator="containsText" text="Fully Accessible">
      <formula>NOT(ISERROR(SEARCH(("Fully Accessible"),(K62))))</formula>
    </cfRule>
  </conditionalFormatting>
  <conditionalFormatting sqref="K164:K169">
    <cfRule type="containsText" dxfId="152" priority="336" operator="containsText" text="Fully Accessible">
      <formula>NOT(ISERROR(SEARCH(("Fully Accessible"),(K164))))</formula>
    </cfRule>
    <cfRule type="containsText" dxfId="151" priority="335" operator="containsText" text="Partially Accessible">
      <formula>NOT(ISERROR(SEARCH(("Partially Accessible"),(K164))))</formula>
    </cfRule>
    <cfRule type="containsText" dxfId="150" priority="334" operator="containsText" text="Inaccessible">
      <formula>NOT(ISERROR(SEARCH(("Inaccessible"),(K164))))</formula>
    </cfRule>
  </conditionalFormatting>
  <conditionalFormatting sqref="K177:K197">
    <cfRule type="containsText" dxfId="149" priority="295" operator="containsText" text="Inaccessible">
      <formula>NOT(ISERROR(SEARCH(("Inaccessible"),(K177))))</formula>
    </cfRule>
    <cfRule type="containsText" dxfId="148" priority="297" operator="containsText" text="Fully Accessible">
      <formula>NOT(ISERROR(SEARCH(("Fully Accessible"),(K177))))</formula>
    </cfRule>
    <cfRule type="containsText" dxfId="147" priority="296" operator="containsText" text="Partially Accessible">
      <formula>NOT(ISERROR(SEARCH(("Partially Accessible"),(K177))))</formula>
    </cfRule>
  </conditionalFormatting>
  <conditionalFormatting sqref="K199:K221">
    <cfRule type="containsText" dxfId="146" priority="269" operator="containsText" text="Partially Accessible">
      <formula>NOT(ISERROR(SEARCH(("Partially Accessible"),(K199))))</formula>
    </cfRule>
    <cfRule type="containsText" dxfId="145" priority="270" operator="containsText" text="Fully Accessible">
      <formula>NOT(ISERROR(SEARCH(("Fully Accessible"),(K199))))</formula>
    </cfRule>
    <cfRule type="containsText" dxfId="144" priority="268" operator="containsText" text="Inaccessible">
      <formula>NOT(ISERROR(SEARCH(("Inaccessible"),(K199))))</formula>
    </cfRule>
  </conditionalFormatting>
  <conditionalFormatting sqref="N118:N119">
    <cfRule type="containsText" dxfId="143" priority="367" operator="containsText" text="No">
      <formula>NOT(ISERROR(SEARCH(("No"),(N118))))</formula>
    </cfRule>
    <cfRule type="containsText" dxfId="142" priority="368" operator="containsText" text="Partial">
      <formula>NOT(ISERROR(SEARCH(("Partial"),(N118))))</formula>
    </cfRule>
    <cfRule type="containsText" dxfId="141" priority="369" operator="containsText" text="Full">
      <formula>NOT(ISERROR(SEARCH(("Full"),(N118))))</formula>
    </cfRule>
  </conditionalFormatting>
  <conditionalFormatting sqref="N127:N128">
    <cfRule type="containsText" dxfId="140" priority="354" operator="containsText" text="Full">
      <formula>NOT(ISERROR(SEARCH(("Full"),(N127))))</formula>
    </cfRule>
    <cfRule type="containsText" dxfId="139" priority="353" operator="containsText" text="Partial">
      <formula>NOT(ISERROR(SEARCH(("Partial"),(N127))))</formula>
    </cfRule>
    <cfRule type="containsText" dxfId="138" priority="352" operator="containsText" text="No">
      <formula>NOT(ISERROR(SEARCH(("No"),(N127))))</formula>
    </cfRule>
  </conditionalFormatting>
  <conditionalFormatting sqref="N337:N338">
    <cfRule type="containsText" dxfId="137" priority="170" operator="containsText" text="Partial">
      <formula>NOT(ISERROR(SEARCH(("Partial"),(N337))))</formula>
    </cfRule>
    <cfRule type="containsText" dxfId="136" priority="171" operator="containsText" text="Full">
      <formula>NOT(ISERROR(SEARCH(("Full"),(N337))))</formula>
    </cfRule>
    <cfRule type="containsText" dxfId="135" priority="169" operator="containsText" text="No">
      <formula>NOT(ISERROR(SEARCH(("No"),(N337))))</formula>
    </cfRule>
  </conditionalFormatting>
  <conditionalFormatting sqref="N341:N347 N359:N360">
    <cfRule type="containsText" dxfId="134" priority="163" operator="containsText" text="No">
      <formula>NOT(ISERROR(SEARCH(("No"),(N341))))</formula>
    </cfRule>
    <cfRule type="containsText" dxfId="133" priority="164" operator="containsText" text="Partial">
      <formula>NOT(ISERROR(SEARCH(("Partial"),(N341))))</formula>
    </cfRule>
    <cfRule type="containsText" dxfId="132" priority="165" operator="containsText" text="Full">
      <formula>NOT(ISERROR(SEARCH(("Full"),(N341))))</formula>
    </cfRule>
  </conditionalFormatting>
  <conditionalFormatting sqref="N350:N355">
    <cfRule type="containsText" dxfId="131" priority="135" operator="containsText" text="Full">
      <formula>NOT(ISERROR(SEARCH(("Full"),(N350))))</formula>
    </cfRule>
    <cfRule type="containsText" dxfId="130" priority="134" operator="containsText" text="Partial">
      <formula>NOT(ISERROR(SEARCH(("Partial"),(N350))))</formula>
    </cfRule>
    <cfRule type="containsText" dxfId="129" priority="133" operator="containsText" text="No">
      <formula>NOT(ISERROR(SEARCH(("No"),(N350))))</formula>
    </cfRule>
  </conditionalFormatting>
  <conditionalFormatting sqref="N108:O113 AG110:AG113">
    <cfRule type="containsText" dxfId="128" priority="383" operator="containsText" text="Partial">
      <formula>NOT(ISERROR(SEARCH(("Partial"),(N108))))</formula>
    </cfRule>
    <cfRule type="containsText" dxfId="127" priority="382" operator="containsText" text="No">
      <formula>NOT(ISERROR(SEARCH(("No"),(N108))))</formula>
    </cfRule>
    <cfRule type="containsText" dxfId="126" priority="384" operator="containsText" text="Full">
      <formula>NOT(ISERROR(SEARCH(("Full"),(N108))))</formula>
    </cfRule>
  </conditionalFormatting>
  <conditionalFormatting sqref="N118:O119 AG118:AG119">
    <cfRule type="containsText" dxfId="125" priority="372" operator="containsText" text="Full">
      <formula>NOT(ISERROR(SEARCH(("Full"),(N118))))</formula>
    </cfRule>
    <cfRule type="containsText" dxfId="124" priority="370" operator="containsText" text="No">
      <formula>NOT(ISERROR(SEARCH(("No"),(N118))))</formula>
    </cfRule>
    <cfRule type="containsText" dxfId="123" priority="371" operator="containsText" text="Partial">
      <formula>NOT(ISERROR(SEARCH(("Partial"),(N118))))</formula>
    </cfRule>
  </conditionalFormatting>
  <conditionalFormatting sqref="N124:O124 AG124">
    <cfRule type="containsText" dxfId="122" priority="364" operator="containsText" text="No">
      <formula>NOT(ISERROR(SEARCH(("No"),(N124))))</formula>
    </cfRule>
    <cfRule type="containsText" dxfId="121" priority="365" operator="containsText" text="Partial">
      <formula>NOT(ISERROR(SEARCH(("Partial"),(N124))))</formula>
    </cfRule>
    <cfRule type="containsText" dxfId="120" priority="366" operator="containsText" text="Full">
      <formula>NOT(ISERROR(SEARCH(("Full"),(N124))))</formula>
    </cfRule>
  </conditionalFormatting>
  <conditionalFormatting sqref="N127:O128 AG127:AG128">
    <cfRule type="containsText" dxfId="119" priority="355" operator="containsText" text="No">
      <formula>NOT(ISERROR(SEARCH(("No"),(N127))))</formula>
    </cfRule>
    <cfRule type="containsText" dxfId="118" priority="356" operator="containsText" text="Partial">
      <formula>NOT(ISERROR(SEARCH(("Partial"),(N127))))</formula>
    </cfRule>
    <cfRule type="containsText" dxfId="117" priority="357" operator="containsText" text="Full">
      <formula>NOT(ISERROR(SEARCH(("Full"),(N127))))</formula>
    </cfRule>
  </conditionalFormatting>
  <conditionalFormatting sqref="N326:O326">
    <cfRule type="containsText" dxfId="116" priority="219" operator="containsText" text="Full">
      <formula>NOT(ISERROR(SEARCH(("Full"),(N326))))</formula>
    </cfRule>
    <cfRule type="containsText" dxfId="115" priority="217" operator="containsText" text="No">
      <formula>NOT(ISERROR(SEARCH(("No"),(N326))))</formula>
    </cfRule>
    <cfRule type="containsText" dxfId="114" priority="218" operator="containsText" text="Partial">
      <formula>NOT(ISERROR(SEARCH(("Partial"),(N326))))</formula>
    </cfRule>
  </conditionalFormatting>
  <conditionalFormatting sqref="N326:O327">
    <cfRule type="containsText" dxfId="113" priority="210" operator="containsText" text="Full">
      <formula>NOT(ISERROR(SEARCH(("Full"),(N326))))</formula>
    </cfRule>
    <cfRule type="containsText" dxfId="112" priority="209" operator="containsText" text="Partial">
      <formula>NOT(ISERROR(SEARCH(("Partial"),(N326))))</formula>
    </cfRule>
    <cfRule type="containsText" dxfId="111" priority="208" operator="containsText" text="No">
      <formula>NOT(ISERROR(SEARCH(("No"),(N326))))</formula>
    </cfRule>
  </conditionalFormatting>
  <conditionalFormatting sqref="N337:O338 AG337:AG338">
    <cfRule type="containsText" dxfId="110" priority="174" operator="containsText" text="Full">
      <formula>NOT(ISERROR(SEARCH(("Full"),(N337))))</formula>
    </cfRule>
    <cfRule type="containsText" dxfId="109" priority="173" operator="containsText" text="Partial">
      <formula>NOT(ISERROR(SEARCH(("Partial"),(N337))))</formula>
    </cfRule>
    <cfRule type="containsText" dxfId="108" priority="172" operator="containsText" text="No">
      <formula>NOT(ISERROR(SEARCH(("No"),(N337))))</formula>
    </cfRule>
  </conditionalFormatting>
  <conditionalFormatting sqref="N341:O347 N359:O360">
    <cfRule type="containsText" dxfId="107" priority="168" operator="containsText" text="Full">
      <formula>NOT(ISERROR(SEARCH(("Full"),(N341))))</formula>
    </cfRule>
    <cfRule type="containsText" dxfId="106" priority="167" operator="containsText" text="Partial">
      <formula>NOT(ISERROR(SEARCH(("Partial"),(N341))))</formula>
    </cfRule>
    <cfRule type="containsText" dxfId="105" priority="166" operator="containsText" text="No">
      <formula>NOT(ISERROR(SEARCH(("No"),(N341))))</formula>
    </cfRule>
  </conditionalFormatting>
  <conditionalFormatting sqref="N350:O355">
    <cfRule type="containsText" dxfId="104" priority="136" operator="containsText" text="No">
      <formula>NOT(ISERROR(SEARCH(("No"),(N350))))</formula>
    </cfRule>
    <cfRule type="containsText" dxfId="103" priority="137" operator="containsText" text="Partial">
      <formula>NOT(ISERROR(SEARCH(("Partial"),(N350))))</formula>
    </cfRule>
    <cfRule type="containsText" dxfId="102" priority="138" operator="containsText" text="Full">
      <formula>NOT(ISERROR(SEARCH(("Full"),(N350))))</formula>
    </cfRule>
  </conditionalFormatting>
  <conditionalFormatting sqref="N356:O356">
    <cfRule type="containsText" dxfId="101" priority="131" operator="containsText" text="Partial">
      <formula>NOT(ISERROR(SEARCH(("Partial"),(N356))))</formula>
    </cfRule>
    <cfRule type="containsText" dxfId="100" priority="132" operator="containsText" text="Full">
      <formula>NOT(ISERROR(SEARCH(("Full"),(N356))))</formula>
    </cfRule>
    <cfRule type="containsText" dxfId="99" priority="130" operator="containsText" text="No">
      <formula>NOT(ISERROR(SEARCH(("No"),(N356))))</formula>
    </cfRule>
  </conditionalFormatting>
  <conditionalFormatting sqref="O2">
    <cfRule type="containsText" dxfId="98" priority="4" operator="containsText" text="No">
      <formula>NOT(ISERROR(SEARCH(("No"),(O2))))</formula>
    </cfRule>
    <cfRule type="containsText" dxfId="97" priority="6" operator="containsText" text="Full">
      <formula>NOT(ISERROR(SEARCH(("Full"),(O2))))</formula>
    </cfRule>
    <cfRule type="containsText" dxfId="96" priority="5" operator="containsText" text="Partial">
      <formula>NOT(ISERROR(SEARCH(("Partial"),(O2))))</formula>
    </cfRule>
  </conditionalFormatting>
  <conditionalFormatting sqref="O91 AG91 O96 AG96 N108:N113">
    <cfRule type="containsText" dxfId="95" priority="379" operator="containsText" text="No">
      <formula>NOT(ISERROR(SEARCH(("No"),(N91))))</formula>
    </cfRule>
    <cfRule type="containsText" dxfId="94" priority="380" operator="containsText" text="Partial">
      <formula>NOT(ISERROR(SEARCH(("Partial"),(N91))))</formula>
    </cfRule>
    <cfRule type="containsText" dxfId="93" priority="381" operator="containsText" text="Full">
      <formula>NOT(ISERROR(SEARCH(("Full"),(N91))))</formula>
    </cfRule>
  </conditionalFormatting>
  <conditionalFormatting sqref="O99">
    <cfRule type="containsText" dxfId="92" priority="446" operator="containsText" text="Partial">
      <formula>NOT(ISERROR(SEARCH(("Partial"),(O99))))</formula>
    </cfRule>
    <cfRule type="containsText" dxfId="91" priority="445" operator="containsText" text="No">
      <formula>NOT(ISERROR(SEARCH(("No"),(O99))))</formula>
    </cfRule>
    <cfRule type="containsText" dxfId="90" priority="447" operator="containsText" text="Full">
      <formula>NOT(ISERROR(SEARCH(("Full"),(O99))))</formula>
    </cfRule>
  </conditionalFormatting>
  <conditionalFormatting sqref="O99:O100">
    <cfRule type="containsText" dxfId="89" priority="437" operator="containsText" text="Partial">
      <formula>NOT(ISERROR(SEARCH(("Partial"),(O99))))</formula>
    </cfRule>
    <cfRule type="containsText" dxfId="88" priority="436" operator="containsText" text="No">
      <formula>NOT(ISERROR(SEARCH(("No"),(O99))))</formula>
    </cfRule>
    <cfRule type="containsText" dxfId="87" priority="438" operator="containsText" text="Full">
      <formula>NOT(ISERROR(SEARCH(("Full"),(O99))))</formula>
    </cfRule>
  </conditionalFormatting>
  <conditionalFormatting sqref="O104">
    <cfRule type="containsText" dxfId="86" priority="426" operator="containsText" text="Full">
      <formula>NOT(ISERROR(SEARCH(("Full"),(O104))))</formula>
    </cfRule>
    <cfRule type="containsText" dxfId="85" priority="425" operator="containsText" text="Partial">
      <formula>NOT(ISERROR(SEARCH(("Partial"),(O104))))</formula>
    </cfRule>
    <cfRule type="containsText" dxfId="84" priority="424" operator="containsText" text="No">
      <formula>NOT(ISERROR(SEARCH(("No"),(O104))))</formula>
    </cfRule>
  </conditionalFormatting>
  <conditionalFormatting sqref="O104:O105 AG104:AG105">
    <cfRule type="containsText" dxfId="83" priority="415" operator="containsText" text="No">
      <formula>NOT(ISERROR(SEARCH(("No"),(O104))))</formula>
    </cfRule>
    <cfRule type="containsText" dxfId="82" priority="416" operator="containsText" text="Partial">
      <formula>NOT(ISERROR(SEARCH(("Partial"),(O104))))</formula>
    </cfRule>
    <cfRule type="containsText" dxfId="81" priority="417" operator="containsText" text="Full">
      <formula>NOT(ISERROR(SEARCH(("Full"),(O104))))</formula>
    </cfRule>
  </conditionalFormatting>
  <conditionalFormatting sqref="O333">
    <cfRule type="containsText" dxfId="80" priority="190" operator="containsText" text="No">
      <formula>NOT(ISERROR(SEARCH(("No"),(O333))))</formula>
    </cfRule>
    <cfRule type="containsText" dxfId="79" priority="191" operator="containsText" text="Partial">
      <formula>NOT(ISERROR(SEARCH(("Partial"),(O333))))</formula>
    </cfRule>
    <cfRule type="containsText" dxfId="78" priority="192" operator="containsText" text="Full">
      <formula>NOT(ISERROR(SEARCH(("Full"),(O333))))</formula>
    </cfRule>
  </conditionalFormatting>
  <conditionalFormatting sqref="O333:O334">
    <cfRule type="containsText" dxfId="77" priority="181" operator="containsText" text="No">
      <formula>NOT(ISERROR(SEARCH(("No"),(O333))))</formula>
    </cfRule>
    <cfRule type="containsText" dxfId="76" priority="183" operator="containsText" text="Full">
      <formula>NOT(ISERROR(SEARCH(("Full"),(O333))))</formula>
    </cfRule>
    <cfRule type="containsText" dxfId="75" priority="182" operator="containsText" text="Partial">
      <formula>NOT(ISERROR(SEARCH(("Partial"),(O333))))</formula>
    </cfRule>
  </conditionalFormatting>
  <conditionalFormatting sqref="O348:O349">
    <cfRule type="containsText" dxfId="74" priority="150" operator="containsText" text="Full">
      <formula>NOT(ISERROR(SEARCH(("Full"),(O348))))</formula>
    </cfRule>
    <cfRule type="containsText" dxfId="73" priority="148" operator="containsText" text="No">
      <formula>NOT(ISERROR(SEARCH(("No"),(O348))))</formula>
    </cfRule>
    <cfRule type="containsText" dxfId="72" priority="149" operator="containsText" text="Partial">
      <formula>NOT(ISERROR(SEARCH(("Partial"),(O348))))</formula>
    </cfRule>
  </conditionalFormatting>
  <conditionalFormatting sqref="O349">
    <cfRule type="containsText" dxfId="71" priority="145" operator="containsText" text="No">
      <formula>NOT(ISERROR(SEARCH(("No"),(O349))))</formula>
    </cfRule>
    <cfRule type="containsText" dxfId="70" priority="146" operator="containsText" text="Partial">
      <formula>NOT(ISERROR(SEARCH(("Partial"),(O349))))</formula>
    </cfRule>
    <cfRule type="containsText" dxfId="69" priority="147" operator="containsText" text="Full">
      <formula>NOT(ISERROR(SEARCH(("Full"),(O349))))</formula>
    </cfRule>
  </conditionalFormatting>
  <conditionalFormatting sqref="O396:O397">
    <cfRule type="containsText" dxfId="68" priority="94" operator="containsText" text="No">
      <formula>NOT(ISERROR(SEARCH(("No"),(O396))))</formula>
    </cfRule>
    <cfRule type="containsText" dxfId="67" priority="96" operator="containsText" text="Full">
      <formula>NOT(ISERROR(SEARCH(("Full"),(O396))))</formula>
    </cfRule>
    <cfRule type="containsText" dxfId="66" priority="95" operator="containsText" text="Partial">
      <formula>NOT(ISERROR(SEARCH(("Partial"),(O396))))</formula>
    </cfRule>
  </conditionalFormatting>
  <conditionalFormatting sqref="O397">
    <cfRule type="containsText" dxfId="65" priority="90" operator="containsText" text="Full">
      <formula>NOT(ISERROR(SEARCH(("Full"),(O397))))</formula>
    </cfRule>
    <cfRule type="containsText" dxfId="64" priority="88" operator="containsText" text="No">
      <formula>NOT(ISERROR(SEARCH(("No"),(O397))))</formula>
    </cfRule>
    <cfRule type="containsText" dxfId="63" priority="89" operator="containsText" text="Partial">
      <formula>NOT(ISERROR(SEARCH(("Partial"),(O397))))</formula>
    </cfRule>
  </conditionalFormatting>
  <conditionalFormatting sqref="O409:O410 AG409:AG410">
    <cfRule type="containsText" dxfId="62" priority="75" operator="containsText" text="Full">
      <formula>NOT(ISERROR(SEARCH(("Full"),(O409))))</formula>
    </cfRule>
    <cfRule type="containsText" dxfId="61" priority="74" operator="containsText" text="Partial">
      <formula>NOT(ISERROR(SEARCH(("Partial"),(O409))))</formula>
    </cfRule>
    <cfRule type="containsText" dxfId="60" priority="73" operator="containsText" text="No">
      <formula>NOT(ISERROR(SEARCH(("No"),(O409))))</formula>
    </cfRule>
  </conditionalFormatting>
  <conditionalFormatting sqref="O410">
    <cfRule type="containsText" dxfId="59" priority="66" operator="containsText" text="Full">
      <formula>NOT(ISERROR(SEARCH(("Full"),(O410))))</formula>
    </cfRule>
    <cfRule type="containsText" dxfId="58" priority="65" operator="containsText" text="Partial">
      <formula>NOT(ISERROR(SEARCH(("Partial"),(O410))))</formula>
    </cfRule>
    <cfRule type="containsText" dxfId="57" priority="64" operator="containsText" text="No">
      <formula>NOT(ISERROR(SEARCH(("No"),(O410))))</formula>
    </cfRule>
  </conditionalFormatting>
  <conditionalFormatting sqref="O415">
    <cfRule type="containsText" dxfId="56" priority="59" operator="containsText" text="Partial">
      <formula>NOT(ISERROR(SEARCH(("Partial"),(O415))))</formula>
    </cfRule>
    <cfRule type="containsText" dxfId="55" priority="58" operator="containsText" text="No">
      <formula>NOT(ISERROR(SEARCH(("No"),(O415))))</formula>
    </cfRule>
    <cfRule type="containsText" dxfId="54" priority="60" operator="containsText" text="Full">
      <formula>NOT(ISERROR(SEARCH(("Full"),(O415))))</formula>
    </cfRule>
  </conditionalFormatting>
  <conditionalFormatting sqref="O415:O416">
    <cfRule type="containsText" dxfId="53" priority="50" operator="containsText" text="Partial">
      <formula>NOT(ISERROR(SEARCH(("Partial"),(O415))))</formula>
    </cfRule>
    <cfRule type="containsText" dxfId="52" priority="49" operator="containsText" text="No">
      <formula>NOT(ISERROR(SEARCH(("No"),(O415))))</formula>
    </cfRule>
    <cfRule type="containsText" dxfId="51" priority="51" operator="containsText" text="Full">
      <formula>NOT(ISERROR(SEARCH(("Full"),(O415))))</formula>
    </cfRule>
  </conditionalFormatting>
  <conditionalFormatting sqref="O422 AG422">
    <cfRule type="containsText" dxfId="50" priority="43" operator="containsText" text="No">
      <formula>NOT(ISERROR(SEARCH(("No"),(O422))))</formula>
    </cfRule>
    <cfRule type="containsText" dxfId="49" priority="45" operator="containsText" text="Full">
      <formula>NOT(ISERROR(SEARCH(("Full"),(O422))))</formula>
    </cfRule>
    <cfRule type="containsText" dxfId="48" priority="44" operator="containsText" text="Partial">
      <formula>NOT(ISERROR(SEARCH(("Partial"),(O422))))</formula>
    </cfRule>
  </conditionalFormatting>
  <conditionalFormatting sqref="O427">
    <cfRule type="containsText" dxfId="47" priority="32" operator="containsText" text="Partial">
      <formula>NOT(ISERROR(SEARCH(("Partial"),(O427))))</formula>
    </cfRule>
    <cfRule type="containsText" dxfId="46" priority="31" operator="containsText" text="No">
      <formula>NOT(ISERROR(SEARCH(("No"),(O427))))</formula>
    </cfRule>
    <cfRule type="containsText" dxfId="45" priority="33" operator="containsText" text="Full">
      <formula>NOT(ISERROR(SEARCH(("Full"),(O427))))</formula>
    </cfRule>
  </conditionalFormatting>
  <conditionalFormatting sqref="O427:O429">
    <cfRule type="containsText" dxfId="44" priority="21" operator="containsText" text="Full">
      <formula>NOT(ISERROR(SEARCH(("Full"),(O427))))</formula>
    </cfRule>
    <cfRule type="containsText" dxfId="43" priority="20" operator="containsText" text="Partial">
      <formula>NOT(ISERROR(SEARCH(("Partial"),(O427))))</formula>
    </cfRule>
    <cfRule type="containsText" dxfId="42" priority="19" operator="containsText" text="No">
      <formula>NOT(ISERROR(SEARCH(("No"),(O427))))</formula>
    </cfRule>
  </conditionalFormatting>
  <conditionalFormatting sqref="AG99:AG101 O100:O101">
    <cfRule type="containsText" dxfId="41" priority="428" operator="containsText" text="Partial">
      <formula>NOT(ISERROR(SEARCH(("Partial"),(O99))))</formula>
    </cfRule>
    <cfRule type="containsText" dxfId="40" priority="429" operator="containsText" text="Full">
      <formula>NOT(ISERROR(SEARCH(("Full"),(O99))))</formula>
    </cfRule>
    <cfRule type="containsText" dxfId="39" priority="427" operator="containsText" text="No">
      <formula>NOT(ISERROR(SEARCH(("No"),(O99))))</formula>
    </cfRule>
  </conditionalFormatting>
  <conditionalFormatting sqref="AG108">
    <cfRule type="containsText" dxfId="38" priority="414" operator="containsText" text="Full">
      <formula>NOT(ISERROR(SEARCH(("Full"),(AG108))))</formula>
    </cfRule>
    <cfRule type="containsText" dxfId="37" priority="413" operator="containsText" text="Partial">
      <formula>NOT(ISERROR(SEARCH(("Partial"),(AG108))))</formula>
    </cfRule>
    <cfRule type="containsText" dxfId="36" priority="412" operator="containsText" text="No">
      <formula>NOT(ISERROR(SEARCH(("No"),(AG108))))</formula>
    </cfRule>
  </conditionalFormatting>
  <conditionalFormatting sqref="AG326:AG327 N327:O327">
    <cfRule type="containsText" dxfId="35" priority="205" operator="containsText" text="No">
      <formula>NOT(ISERROR(SEARCH(("No"),(N326))))</formula>
    </cfRule>
    <cfRule type="containsText" dxfId="34" priority="206" operator="containsText" text="Partial">
      <formula>NOT(ISERROR(SEARCH(("Partial"),(N326))))</formula>
    </cfRule>
    <cfRule type="containsText" dxfId="33" priority="207" operator="containsText" text="Full">
      <formula>NOT(ISERROR(SEARCH(("Full"),(N326))))</formula>
    </cfRule>
  </conditionalFormatting>
  <conditionalFormatting sqref="AG333">
    <cfRule type="containsText" dxfId="32" priority="198" operator="containsText" text="Full">
      <formula>NOT(ISERROR(SEARCH(("Full"),(AG333))))</formula>
    </cfRule>
    <cfRule type="containsText" dxfId="31" priority="197" operator="containsText" text="Partial">
      <formula>NOT(ISERROR(SEARCH(("Partial"),(AG333))))</formula>
    </cfRule>
    <cfRule type="containsText" dxfId="30" priority="196" operator="containsText" text="No">
      <formula>NOT(ISERROR(SEARCH(("No"),(AG333))))</formula>
    </cfRule>
  </conditionalFormatting>
  <conditionalFormatting sqref="AG333:AG334">
    <cfRule type="containsText" dxfId="29" priority="185" operator="containsText" text="Partial">
      <formula>NOT(ISERROR(SEARCH(("Partial"),(AG333))))</formula>
    </cfRule>
    <cfRule type="containsText" dxfId="28" priority="184" operator="containsText" text="No">
      <formula>NOT(ISERROR(SEARCH(("No"),(AG333))))</formula>
    </cfRule>
    <cfRule type="containsText" dxfId="27" priority="186" operator="containsText" text="Full">
      <formula>NOT(ISERROR(SEARCH(("Full"),(AG333))))</formula>
    </cfRule>
  </conditionalFormatting>
  <conditionalFormatting sqref="AG341:AG357 N356:O357">
    <cfRule type="containsText" dxfId="26" priority="122" operator="containsText" text="Partial">
      <formula>NOT(ISERROR(SEARCH(("Partial"),(N341))))</formula>
    </cfRule>
    <cfRule type="containsText" dxfId="25" priority="121" operator="containsText" text="No">
      <formula>NOT(ISERROR(SEARCH(("No"),(N341))))</formula>
    </cfRule>
    <cfRule type="containsText" dxfId="24" priority="123" operator="containsText" text="Full">
      <formula>NOT(ISERROR(SEARCH(("Full"),(N341))))</formula>
    </cfRule>
  </conditionalFormatting>
  <conditionalFormatting sqref="AG359:AG362 N361:O362">
    <cfRule type="containsText" dxfId="23" priority="108" operator="containsText" text="Full">
      <formula>NOT(ISERROR(SEARCH(("Full"),(N359))))</formula>
    </cfRule>
    <cfRule type="containsText" dxfId="22" priority="107" operator="containsText" text="Partial">
      <formula>NOT(ISERROR(SEARCH(("Partial"),(N359))))</formula>
    </cfRule>
    <cfRule type="containsText" dxfId="21" priority="106" operator="containsText" text="No">
      <formula>NOT(ISERROR(SEARCH(("No"),(N359))))</formula>
    </cfRule>
  </conditionalFormatting>
  <conditionalFormatting sqref="AG396:AG397">
    <cfRule type="containsText" dxfId="20" priority="99" operator="containsText" text="Full">
      <formula>NOT(ISERROR(SEARCH(("Full"),(AG396))))</formula>
    </cfRule>
    <cfRule type="containsText" dxfId="19" priority="98" operator="containsText" text="Partial">
      <formula>NOT(ISERROR(SEARCH(("Partial"),(AG396))))</formula>
    </cfRule>
    <cfRule type="containsText" dxfId="18" priority="97" operator="containsText" text="No">
      <formula>NOT(ISERROR(SEARCH(("No"),(AG396))))</formula>
    </cfRule>
  </conditionalFormatting>
  <conditionalFormatting sqref="AG400:AG401">
    <cfRule type="containsText" dxfId="17" priority="83" operator="containsText" text="Partial">
      <formula>NOT(ISERROR(SEARCH(("Partial"),(AG400))))</formula>
    </cfRule>
    <cfRule type="containsText" dxfId="16" priority="82" operator="containsText" text="No">
      <formula>NOT(ISERROR(SEARCH(("No"),(AG400))))</formula>
    </cfRule>
    <cfRule type="containsText" dxfId="15" priority="84" operator="containsText" text="Full">
      <formula>NOT(ISERROR(SEARCH(("Full"),(AG400))))</formula>
    </cfRule>
  </conditionalFormatting>
  <conditionalFormatting sqref="AG415:AG416">
    <cfRule type="containsText" dxfId="14" priority="52" operator="containsText" text="No">
      <formula>NOT(ISERROR(SEARCH(("No"),(AG415))))</formula>
    </cfRule>
    <cfRule type="containsText" dxfId="13" priority="53" operator="containsText" text="Partial">
      <formula>NOT(ISERROR(SEARCH(("Partial"),(AG415))))</formula>
    </cfRule>
    <cfRule type="containsText" dxfId="12" priority="54" operator="containsText" text="Full">
      <formula>NOT(ISERROR(SEARCH(("Full"),(AG415))))</formula>
    </cfRule>
  </conditionalFormatting>
  <conditionalFormatting sqref="AG427:AG429">
    <cfRule type="containsText" dxfId="11" priority="25" operator="containsText" text="No">
      <formula>NOT(ISERROR(SEARCH(("No"),(AG427))))</formula>
    </cfRule>
    <cfRule type="containsText" dxfId="10" priority="26" operator="containsText" text="Partial">
      <formula>NOT(ISERROR(SEARCH(("Partial"),(AG427))))</formula>
    </cfRule>
    <cfRule type="containsText" dxfId="9" priority="27" operator="containsText" text="Full">
      <formula>NOT(ISERROR(SEARCH(("Full"),(AG427))))</formula>
    </cfRule>
  </conditionalFormatting>
  <conditionalFormatting sqref="AH2:AI2">
    <cfRule type="containsText" dxfId="8" priority="1" operator="containsText" text="No">
      <formula>NOT(ISERROR(SEARCH(("No"),(AH2))))</formula>
    </cfRule>
    <cfRule type="containsText" dxfId="7" priority="3" operator="containsText" text="Full">
      <formula>NOT(ISERROR(SEARCH(("Full"),(AH2))))</formula>
    </cfRule>
    <cfRule type="containsText" dxfId="6" priority="2" operator="containsText" text="Partial">
      <formula>NOT(ISERROR(SEARCH(("Partial"),(AH2))))</formula>
    </cfRule>
  </conditionalFormatting>
  <hyperlinks>
    <hyperlink ref="AJ19" r:id="rId1" xr:uid="{21615C23-71A8-4D1D-86A5-97EF44583D2C}"/>
    <hyperlink ref="AJ23" r:id="rId2" xr:uid="{AB26E851-D71C-4E4D-AD47-1882C3815123}"/>
    <hyperlink ref="AJ29" r:id="rId3" xr:uid="{DE7D2ADD-ACD3-4A2F-92C5-82D32E4D1039}"/>
    <hyperlink ref="AJ45" r:id="rId4" xr:uid="{B9CE0344-72E7-4EB9-BA43-9194B6F8D7A4}"/>
    <hyperlink ref="AJ55" r:id="rId5" xr:uid="{A3C75BBB-DB01-4E25-BCC7-184312ABC384}"/>
    <hyperlink ref="AJ91" r:id="rId6" xr:uid="{C73F37DD-0FB5-4B27-A265-0DDDBDF74A86}"/>
    <hyperlink ref="AJ90" r:id="rId7" xr:uid="{116BB282-68C9-4E5F-AA17-5F0CA8A677BE}"/>
    <hyperlink ref="AJ96" r:id="rId8" xr:uid="{76592728-0B68-4580-B412-66914DFFFC4B}"/>
    <hyperlink ref="AJ95" r:id="rId9" xr:uid="{C2C70187-D4A1-46E8-8983-042D6121E0DD}"/>
    <hyperlink ref="AJ99" r:id="rId10" xr:uid="{C45EDFA0-6B00-47A8-ACD1-0A0443D0B513}"/>
    <hyperlink ref="AJ100" r:id="rId11" xr:uid="{FFEDB585-A69D-41F3-A533-56FD89B37270}"/>
    <hyperlink ref="AJ101" r:id="rId12" xr:uid="{36CD6B30-B69D-4476-9703-2E9513FC805C}"/>
    <hyperlink ref="AJ104" r:id="rId13" xr:uid="{1E3349AD-D74C-469E-A924-6911BBC7EBB4}"/>
    <hyperlink ref="AJ105" r:id="rId14" xr:uid="{4FFC51AB-75FF-4B70-8073-AD034A7998D8}"/>
    <hyperlink ref="AJ109" r:id="rId15" xr:uid="{F5DEB05A-E9FE-408C-A39F-1F6E2CDCAEFF}"/>
    <hyperlink ref="AJ111" r:id="rId16" xr:uid="{8B2D9043-0079-4F75-A796-8438BD6D445C}"/>
    <hyperlink ref="AJ112" r:id="rId17" xr:uid="{BC36F5EA-5FD6-4354-88A7-64561142AE7A}"/>
    <hyperlink ref="AJ119" r:id="rId18" xr:uid="{F16A058E-1915-40D1-B53A-99973B4949D5}"/>
    <hyperlink ref="AJ124" r:id="rId19" xr:uid="{FF82E3A1-499F-4160-AA85-627262E51B27}"/>
    <hyperlink ref="AJ127" r:id="rId20" xr:uid="{30DC13E4-0808-4322-A6F4-3F9890112B38}"/>
    <hyperlink ref="AJ145" r:id="rId21" xr:uid="{F8524F7C-0B1E-4579-9269-9035DAF28C45}"/>
    <hyperlink ref="AJ174" r:id="rId22" xr:uid="{1397C60A-A9CB-4122-885D-8204F397CF66}"/>
    <hyperlink ref="AJ184" r:id="rId23" xr:uid="{11BBCE0D-3A48-4817-BE32-69ED0E0B4B1C}"/>
    <hyperlink ref="AJ186" r:id="rId24" xr:uid="{C895F12A-AF92-4E8F-BC26-FFF345F5E591}"/>
    <hyperlink ref="AJ205" r:id="rId25" xr:uid="{8D358119-7191-4CF4-9E74-A157770E7BD5}"/>
    <hyperlink ref="AJ223" r:id="rId26" xr:uid="{01D52D42-3E3B-488D-A9BE-CB36E1409AB0}"/>
    <hyperlink ref="AJ255" r:id="rId27" xr:uid="{39F3FDB3-1008-4322-8247-0BD2B4B059A5}"/>
    <hyperlink ref="AJ333" r:id="rId28" xr:uid="{50CCA578-48AB-46E9-AD1F-76625959A27B}"/>
    <hyperlink ref="AJ334" r:id="rId29" xr:uid="{79C0ECD2-EA7F-43FB-9703-EABCDD878E64}"/>
    <hyperlink ref="AJ338" r:id="rId30" xr:uid="{26A6507E-8015-4A80-8F0C-C607B798416E}"/>
    <hyperlink ref="AJ348" r:id="rId31" xr:uid="{FDDE5059-19D3-4A27-943C-9C5F1782A4FC}"/>
    <hyperlink ref="AJ349" r:id="rId32" xr:uid="{3A76E929-268F-4A94-B863-E728CA0FF97F}"/>
    <hyperlink ref="AJ356" r:id="rId33" xr:uid="{42811AE8-EEBA-4B9D-9918-442E80958CF3}"/>
    <hyperlink ref="AJ357" r:id="rId34" xr:uid="{88AFB622-8829-4EC2-8326-55F683DF98E2}"/>
    <hyperlink ref="AJ396" r:id="rId35" xr:uid="{A6885567-3DAE-4BFA-A7FF-302BD0A04C50}"/>
    <hyperlink ref="AJ397" r:id="rId36" xr:uid="{C05EFAE6-B877-4839-98DE-FB98D7D2F755}"/>
    <hyperlink ref="AJ400" r:id="rId37" xr:uid="{6BFC45AF-549E-45BC-A60D-32D2652EAA72}"/>
    <hyperlink ref="AJ401" r:id="rId38" xr:uid="{8079342B-2C36-4AC6-88C4-866E62DBF763}"/>
    <hyperlink ref="AJ409" r:id="rId39" xr:uid="{B76E0B1B-D34C-4DB8-BD3C-2E8FD904F7EA}"/>
    <hyperlink ref="AJ410" r:id="rId40" xr:uid="{9E6CDB41-2404-4FDD-B65F-442FA1D6A406}"/>
    <hyperlink ref="AJ415" r:id="rId41" xr:uid="{59254DDE-A92C-4904-9829-38C18BD1F7B2}"/>
    <hyperlink ref="AJ416" r:id="rId42" xr:uid="{3171AD49-6FC8-4C65-9401-EFA2512D8491}"/>
    <hyperlink ref="AJ427" r:id="rId43" xr:uid="{890BBCA7-1695-4BD2-8790-AEAFAB785300}"/>
    <hyperlink ref="AJ428" r:id="rId44" xr:uid="{E5938E21-FFFF-4366-B08E-3CAFBFCBF282}"/>
    <hyperlink ref="AJ24" r:id="rId45" xr:uid="{DF0C34AD-1AA5-4A62-B713-FC6A81EFAB7C}"/>
  </hyperlinks>
  <pageMargins left="0.7" right="0.7" top="0.75" bottom="0.75" header="0.3" footer="0.3"/>
  <pageSetup orientation="portrait" r:id="rId46"/>
  <legacy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21FE-614E-41E4-8BA5-358B0DD1F175}">
  <dimension ref="A1:D82"/>
  <sheetViews>
    <sheetView workbookViewId="0">
      <selection activeCell="B17" sqref="B17"/>
    </sheetView>
  </sheetViews>
  <sheetFormatPr defaultRowHeight="14.5"/>
  <cols>
    <col min="1" max="1" width="13.08984375" style="622" bestFit="1" customWidth="1"/>
    <col min="2" max="2" width="72.90625" bestFit="1" customWidth="1"/>
    <col min="3" max="3" width="19" bestFit="1" customWidth="1"/>
  </cols>
  <sheetData>
    <row r="1" spans="1:4">
      <c r="A1" s="590" t="s">
        <v>748</v>
      </c>
      <c r="B1" s="589" t="s">
        <v>749</v>
      </c>
      <c r="C1" s="785" t="s">
        <v>1106</v>
      </c>
      <c r="D1" s="785" t="s">
        <v>1198</v>
      </c>
    </row>
    <row r="2" spans="1:4">
      <c r="A2" s="622">
        <v>1</v>
      </c>
      <c r="B2" s="589" t="s">
        <v>336</v>
      </c>
      <c r="C2">
        <v>38.051242000000002</v>
      </c>
      <c r="D2">
        <v>23.832032000000002</v>
      </c>
    </row>
    <row r="3" spans="1:4">
      <c r="A3" s="622">
        <v>2</v>
      </c>
      <c r="B3" s="589" t="s">
        <v>337</v>
      </c>
      <c r="C3">
        <v>38.052098999999998</v>
      </c>
      <c r="D3">
        <v>23.832432000000001</v>
      </c>
    </row>
    <row r="4" spans="1:4">
      <c r="A4" s="622">
        <v>3</v>
      </c>
      <c r="B4" s="589" t="s">
        <v>330</v>
      </c>
      <c r="C4">
        <v>38.052799</v>
      </c>
      <c r="D4">
        <v>23.832723000000001</v>
      </c>
    </row>
    <row r="5" spans="1:4">
      <c r="A5" s="622">
        <v>4</v>
      </c>
      <c r="B5" s="589" t="s">
        <v>331</v>
      </c>
      <c r="C5">
        <v>38.053702000000001</v>
      </c>
      <c r="D5">
        <v>23.833275</v>
      </c>
    </row>
    <row r="6" spans="1:4">
      <c r="A6" s="622">
        <v>5</v>
      </c>
      <c r="B6" s="589" t="s">
        <v>350</v>
      </c>
      <c r="C6">
        <v>38.054212999999997</v>
      </c>
      <c r="D6">
        <v>23.833561</v>
      </c>
    </row>
    <row r="7" spans="1:4">
      <c r="A7" s="622">
        <v>6</v>
      </c>
      <c r="B7" s="589" t="s">
        <v>352</v>
      </c>
      <c r="C7">
        <v>38.054747999999996</v>
      </c>
      <c r="D7">
        <v>23.833867999999999</v>
      </c>
    </row>
    <row r="8" spans="1:4">
      <c r="A8" s="623">
        <v>7</v>
      </c>
      <c r="B8" s="589" t="s">
        <v>373</v>
      </c>
      <c r="C8">
        <v>38.054808000000001</v>
      </c>
      <c r="D8">
        <v>23.833963000000001</v>
      </c>
    </row>
    <row r="9" spans="1:4">
      <c r="A9" s="622">
        <v>8</v>
      </c>
      <c r="B9" s="589" t="s">
        <v>375</v>
      </c>
      <c r="C9">
        <v>38.055126000000001</v>
      </c>
      <c r="D9">
        <v>23.834236000000001</v>
      </c>
    </row>
    <row r="10" spans="1:4">
      <c r="A10" s="622">
        <v>9</v>
      </c>
      <c r="B10" s="589" t="s">
        <v>378</v>
      </c>
      <c r="C10">
        <v>38.055734999999999</v>
      </c>
      <c r="D10">
        <v>23.834579000000002</v>
      </c>
    </row>
    <row r="11" spans="1:4">
      <c r="A11" s="622">
        <v>10</v>
      </c>
      <c r="B11" s="589" t="s">
        <v>381</v>
      </c>
      <c r="C11">
        <v>38.055992000000003</v>
      </c>
      <c r="D11">
        <v>23.834693999999999</v>
      </c>
    </row>
    <row r="12" spans="1:4">
      <c r="A12" s="622">
        <v>11</v>
      </c>
      <c r="B12" s="589" t="s">
        <v>384</v>
      </c>
      <c r="C12">
        <v>38.056713999999999</v>
      </c>
      <c r="D12">
        <v>23.834955000000001</v>
      </c>
    </row>
    <row r="13" spans="1:4">
      <c r="A13" s="622">
        <v>12</v>
      </c>
      <c r="B13" s="589" t="s">
        <v>389</v>
      </c>
      <c r="C13">
        <v>38.056832</v>
      </c>
      <c r="D13">
        <v>23.834997000000001</v>
      </c>
    </row>
    <row r="14" spans="1:4">
      <c r="A14" s="622">
        <v>13</v>
      </c>
      <c r="B14" s="589" t="s">
        <v>392</v>
      </c>
      <c r="C14">
        <v>38.058526000000001</v>
      </c>
      <c r="D14">
        <v>23.835591999999998</v>
      </c>
    </row>
    <row r="15" spans="1:4">
      <c r="A15" s="622">
        <v>14</v>
      </c>
      <c r="B15" s="589" t="s">
        <v>396</v>
      </c>
      <c r="C15">
        <v>38.058670999999997</v>
      </c>
      <c r="D15">
        <v>23.835636000000001</v>
      </c>
    </row>
    <row r="16" spans="1:4">
      <c r="A16" s="622">
        <v>15</v>
      </c>
      <c r="B16" s="589" t="s">
        <v>399</v>
      </c>
      <c r="C16">
        <v>38.058790000000002</v>
      </c>
      <c r="D16">
        <v>23.836565</v>
      </c>
    </row>
    <row r="17" spans="1:4">
      <c r="A17" s="622">
        <v>16</v>
      </c>
      <c r="B17" s="589" t="s">
        <v>406</v>
      </c>
      <c r="C17">
        <v>38.058892</v>
      </c>
      <c r="D17">
        <v>23.837187</v>
      </c>
    </row>
    <row r="18" spans="1:4">
      <c r="A18" s="622">
        <v>17</v>
      </c>
      <c r="B18" s="589" t="s">
        <v>409</v>
      </c>
      <c r="C18">
        <v>38.058920999999998</v>
      </c>
      <c r="D18">
        <v>23.837399000000001</v>
      </c>
    </row>
    <row r="19" spans="1:4">
      <c r="A19" s="622">
        <v>18</v>
      </c>
      <c r="B19" s="589" t="s">
        <v>413</v>
      </c>
      <c r="C19">
        <v>38.058470999999997</v>
      </c>
      <c r="D19">
        <v>23.837969000000001</v>
      </c>
    </row>
    <row r="20" spans="1:4">
      <c r="A20" s="623">
        <v>19</v>
      </c>
      <c r="B20" s="589" t="s">
        <v>419</v>
      </c>
      <c r="C20">
        <v>38.057754000000003</v>
      </c>
      <c r="D20">
        <v>23.838318000000001</v>
      </c>
    </row>
    <row r="21" spans="1:4">
      <c r="A21" s="622">
        <v>20</v>
      </c>
      <c r="B21" s="589" t="s">
        <v>425</v>
      </c>
      <c r="C21">
        <v>38.057367999999997</v>
      </c>
      <c r="D21">
        <v>23.838391000000001</v>
      </c>
    </row>
    <row r="22" spans="1:4">
      <c r="A22" s="622">
        <v>21</v>
      </c>
      <c r="B22" s="589" t="s">
        <v>428</v>
      </c>
      <c r="C22">
        <v>38.057043</v>
      </c>
      <c r="D22">
        <v>23.838647000000002</v>
      </c>
    </row>
    <row r="23" spans="1:4">
      <c r="A23" s="622">
        <v>22</v>
      </c>
      <c r="B23" s="589" t="s">
        <v>433</v>
      </c>
      <c r="C23">
        <v>38.056305000000002</v>
      </c>
      <c r="D23">
        <v>23.839241000000001</v>
      </c>
    </row>
    <row r="24" spans="1:4">
      <c r="A24" s="622">
        <v>23</v>
      </c>
      <c r="B24" s="589" t="s">
        <v>434</v>
      </c>
      <c r="C24">
        <v>38.055607000000002</v>
      </c>
      <c r="D24">
        <v>23.840150999999999</v>
      </c>
    </row>
    <row r="25" spans="1:4">
      <c r="A25" s="622">
        <v>24</v>
      </c>
      <c r="B25" s="589" t="s">
        <v>435</v>
      </c>
      <c r="C25">
        <v>38.054577999999999</v>
      </c>
      <c r="D25">
        <v>23.842141000000002</v>
      </c>
    </row>
    <row r="26" spans="1:4">
      <c r="A26" s="622">
        <v>25</v>
      </c>
      <c r="B26" s="589" t="s">
        <v>438</v>
      </c>
      <c r="C26">
        <v>38.054296999999998</v>
      </c>
      <c r="D26">
        <v>23.842953999999999</v>
      </c>
    </row>
    <row r="27" spans="1:4">
      <c r="A27" s="622">
        <v>26</v>
      </c>
      <c r="B27" s="589" t="s">
        <v>442</v>
      </c>
      <c r="C27">
        <v>38.053773999999997</v>
      </c>
      <c r="D27">
        <v>23.842023000000001</v>
      </c>
    </row>
    <row r="28" spans="1:4">
      <c r="A28" s="622">
        <v>27</v>
      </c>
      <c r="B28" s="589" t="s">
        <v>444</v>
      </c>
      <c r="C28">
        <v>38.053668999999999</v>
      </c>
      <c r="D28">
        <v>23.841877</v>
      </c>
    </row>
    <row r="29" spans="1:4">
      <c r="A29" s="622">
        <v>28</v>
      </c>
      <c r="B29" s="589" t="s">
        <v>445</v>
      </c>
      <c r="C29">
        <v>38.053379</v>
      </c>
      <c r="D29">
        <v>23.8414</v>
      </c>
    </row>
    <row r="30" spans="1:4">
      <c r="A30" s="622">
        <v>29</v>
      </c>
      <c r="B30" s="589" t="s">
        <v>448</v>
      </c>
      <c r="C30">
        <v>38.053243999999999</v>
      </c>
      <c r="D30">
        <v>23.841176000000001</v>
      </c>
    </row>
    <row r="31" spans="1:4">
      <c r="A31" s="622">
        <v>30</v>
      </c>
      <c r="B31" s="589" t="s">
        <v>451</v>
      </c>
      <c r="C31">
        <v>38.052867999999997</v>
      </c>
      <c r="D31">
        <v>23.840553</v>
      </c>
    </row>
    <row r="32" spans="1:4">
      <c r="A32" s="622">
        <v>31</v>
      </c>
      <c r="B32" s="589" t="s">
        <v>454</v>
      </c>
      <c r="C32">
        <v>38.05171</v>
      </c>
      <c r="D32">
        <v>23.838652</v>
      </c>
    </row>
    <row r="33" spans="1:4">
      <c r="A33" s="622">
        <v>32</v>
      </c>
      <c r="B33" s="589" t="s">
        <v>457</v>
      </c>
      <c r="C33">
        <v>38.051245999999999</v>
      </c>
      <c r="D33">
        <v>23.836879</v>
      </c>
    </row>
    <row r="34" spans="1:4">
      <c r="A34" s="622">
        <v>33</v>
      </c>
      <c r="B34" s="589" t="s">
        <v>464</v>
      </c>
      <c r="C34">
        <v>38.051122999999997</v>
      </c>
      <c r="D34">
        <v>23.834617999999999</v>
      </c>
    </row>
    <row r="35" spans="1:4">
      <c r="A35" s="622">
        <v>34</v>
      </c>
      <c r="B35" s="589" t="s">
        <v>469</v>
      </c>
      <c r="C35">
        <v>38.051132000000003</v>
      </c>
      <c r="D35">
        <v>23.833489</v>
      </c>
    </row>
    <row r="36" spans="1:4">
      <c r="A36" s="622">
        <v>35</v>
      </c>
      <c r="B36" s="589" t="s">
        <v>473</v>
      </c>
      <c r="C36">
        <v>38.051184999999997</v>
      </c>
      <c r="D36">
        <v>23.832730999999999</v>
      </c>
    </row>
    <row r="37" spans="1:4">
      <c r="A37" s="622">
        <v>36</v>
      </c>
      <c r="B37" s="589" t="s">
        <v>477</v>
      </c>
      <c r="C37">
        <v>38.051935</v>
      </c>
      <c r="D37">
        <v>23.833029</v>
      </c>
    </row>
    <row r="38" spans="1:4">
      <c r="A38" s="622">
        <v>37</v>
      </c>
      <c r="B38" s="589" t="s">
        <v>482</v>
      </c>
      <c r="C38">
        <v>38.052565000000001</v>
      </c>
      <c r="D38">
        <v>23.833288</v>
      </c>
    </row>
    <row r="39" spans="1:4">
      <c r="A39" s="622">
        <v>38</v>
      </c>
      <c r="B39" s="589" t="s">
        <v>487</v>
      </c>
      <c r="C39">
        <v>38.051755</v>
      </c>
      <c r="D39">
        <v>23.833701999999999</v>
      </c>
    </row>
    <row r="40" spans="1:4">
      <c r="A40" s="622">
        <v>39</v>
      </c>
      <c r="B40" s="589" t="s">
        <v>492</v>
      </c>
      <c r="C40">
        <v>38.052371999999998</v>
      </c>
      <c r="D40">
        <v>23.833929000000001</v>
      </c>
    </row>
    <row r="41" spans="1:4">
      <c r="A41" s="622">
        <v>40</v>
      </c>
      <c r="B41" s="589" t="s">
        <v>501</v>
      </c>
      <c r="C41">
        <v>38.051634</v>
      </c>
      <c r="D41">
        <v>23.834728999999999</v>
      </c>
    </row>
    <row r="42" spans="1:4">
      <c r="A42" s="622">
        <v>41</v>
      </c>
      <c r="B42" s="589" t="s">
        <v>502</v>
      </c>
      <c r="C42">
        <v>38.052095999999999</v>
      </c>
      <c r="D42">
        <v>23.834865000000001</v>
      </c>
    </row>
    <row r="43" spans="1:4">
      <c r="A43" s="622">
        <v>42</v>
      </c>
      <c r="B43" s="589" t="s">
        <v>511</v>
      </c>
      <c r="C43">
        <v>38.052185000000001</v>
      </c>
      <c r="D43">
        <v>23.834624000000002</v>
      </c>
    </row>
    <row r="44" spans="1:4">
      <c r="A44" s="622">
        <v>43</v>
      </c>
      <c r="B44" s="589" t="s">
        <v>512</v>
      </c>
      <c r="C44">
        <v>38.051918000000001</v>
      </c>
      <c r="D44">
        <v>23.836100999999999</v>
      </c>
    </row>
    <row r="45" spans="1:4">
      <c r="A45" s="622">
        <v>44</v>
      </c>
      <c r="B45" s="589" t="s">
        <v>517</v>
      </c>
      <c r="C45">
        <v>38.052669999999999</v>
      </c>
      <c r="D45">
        <v>23.836272999999998</v>
      </c>
    </row>
    <row r="46" spans="1:4">
      <c r="A46" s="622">
        <v>45</v>
      </c>
      <c r="B46" s="589" t="s">
        <v>522</v>
      </c>
      <c r="C46">
        <v>38.053384000000001</v>
      </c>
      <c r="D46">
        <v>23.836221999999999</v>
      </c>
    </row>
    <row r="47" spans="1:4">
      <c r="A47" s="622">
        <v>46</v>
      </c>
      <c r="B47" s="589" t="s">
        <v>525</v>
      </c>
      <c r="C47">
        <v>38.053794000000003</v>
      </c>
      <c r="D47">
        <v>23.836255000000001</v>
      </c>
    </row>
    <row r="48" spans="1:4">
      <c r="A48" s="622">
        <v>47</v>
      </c>
      <c r="B48" s="589" t="s">
        <v>529</v>
      </c>
      <c r="C48">
        <v>38.051974000000001</v>
      </c>
      <c r="D48">
        <v>23.836499</v>
      </c>
    </row>
    <row r="49" spans="1:4">
      <c r="A49" s="622">
        <v>48</v>
      </c>
      <c r="B49" s="589" t="s">
        <v>536</v>
      </c>
      <c r="C49">
        <v>38.052678999999998</v>
      </c>
      <c r="D49">
        <v>23.836842999999998</v>
      </c>
    </row>
    <row r="50" spans="1:4">
      <c r="A50" s="622">
        <v>49</v>
      </c>
      <c r="B50" s="589" t="s">
        <v>539</v>
      </c>
      <c r="C50">
        <v>38.053258</v>
      </c>
      <c r="D50">
        <v>23.837009999999999</v>
      </c>
    </row>
    <row r="51" spans="1:4">
      <c r="A51" s="622">
        <v>50</v>
      </c>
      <c r="B51" s="589" t="s">
        <v>546</v>
      </c>
      <c r="C51">
        <v>38.053904000000003</v>
      </c>
      <c r="D51">
        <v>23.837054999999999</v>
      </c>
    </row>
    <row r="52" spans="1:4">
      <c r="A52" s="622">
        <v>51</v>
      </c>
      <c r="B52" s="589" t="s">
        <v>551</v>
      </c>
      <c r="C52">
        <v>38.054656000000001</v>
      </c>
      <c r="D52">
        <v>23.836976</v>
      </c>
    </row>
    <row r="53" spans="1:4">
      <c r="A53" s="622">
        <v>52</v>
      </c>
      <c r="B53" s="589" t="s">
        <v>556</v>
      </c>
      <c r="C53">
        <v>38.054699999999997</v>
      </c>
      <c r="D53">
        <v>23.836759000000001</v>
      </c>
    </row>
    <row r="54" spans="1:4">
      <c r="A54" s="622">
        <v>53</v>
      </c>
      <c r="B54" s="589" t="s">
        <v>566</v>
      </c>
      <c r="C54">
        <v>38.055123999999999</v>
      </c>
      <c r="D54">
        <v>23.836728000000001</v>
      </c>
    </row>
    <row r="55" spans="1:4">
      <c r="A55" s="622">
        <v>54</v>
      </c>
      <c r="B55" s="589" t="s">
        <v>567</v>
      </c>
      <c r="C55">
        <v>38.055940999999997</v>
      </c>
      <c r="D55">
        <v>23.836708000000002</v>
      </c>
    </row>
    <row r="56" spans="1:4">
      <c r="A56" s="622">
        <v>55</v>
      </c>
      <c r="B56" s="589" t="s">
        <v>571</v>
      </c>
      <c r="C56">
        <v>38.056441</v>
      </c>
      <c r="D56">
        <v>23.836776</v>
      </c>
    </row>
    <row r="57" spans="1:4">
      <c r="A57" s="622">
        <v>56</v>
      </c>
      <c r="B57" s="589" t="s">
        <v>578</v>
      </c>
      <c r="C57">
        <v>38.057271</v>
      </c>
      <c r="D57">
        <v>23.836991000000001</v>
      </c>
    </row>
    <row r="58" spans="1:4">
      <c r="A58" s="622">
        <v>57</v>
      </c>
      <c r="B58" s="589" t="s">
        <v>583</v>
      </c>
      <c r="C58">
        <v>38.057813000000003</v>
      </c>
      <c r="D58">
        <v>23.837171999999999</v>
      </c>
    </row>
    <row r="59" spans="1:4">
      <c r="A59" s="622">
        <v>58</v>
      </c>
      <c r="B59" s="589" t="s">
        <v>588</v>
      </c>
      <c r="C59">
        <v>38.057901999999999</v>
      </c>
      <c r="D59">
        <v>23.8369</v>
      </c>
    </row>
    <row r="60" spans="1:4">
      <c r="A60" s="622">
        <v>59</v>
      </c>
      <c r="B60" s="589" t="s">
        <v>597</v>
      </c>
      <c r="C60">
        <v>38.056426999999999</v>
      </c>
      <c r="D60">
        <v>23.836361</v>
      </c>
    </row>
    <row r="61" spans="1:4">
      <c r="A61" s="622">
        <v>60</v>
      </c>
      <c r="B61" s="589" t="s">
        <v>596</v>
      </c>
      <c r="C61">
        <v>38.058041000000003</v>
      </c>
      <c r="D61">
        <v>23.836055000000002</v>
      </c>
    </row>
    <row r="62" spans="1:4">
      <c r="A62" s="622">
        <v>61</v>
      </c>
      <c r="B62" s="589" t="s">
        <v>609</v>
      </c>
      <c r="C62">
        <v>38.051938</v>
      </c>
      <c r="D62">
        <v>23.837084000000001</v>
      </c>
    </row>
    <row r="63" spans="1:4">
      <c r="A63" s="622">
        <v>62</v>
      </c>
      <c r="B63" s="589" t="s">
        <v>614</v>
      </c>
      <c r="C63">
        <v>38.052813999999998</v>
      </c>
      <c r="D63">
        <v>23.837340000000001</v>
      </c>
    </row>
    <row r="64" spans="1:4">
      <c r="A64" s="622">
        <v>63</v>
      </c>
      <c r="B64" s="589" t="s">
        <v>618</v>
      </c>
      <c r="C64">
        <v>38.053254000000003</v>
      </c>
      <c r="D64">
        <v>23.83747</v>
      </c>
    </row>
    <row r="65" spans="1:4">
      <c r="A65" s="622">
        <v>64</v>
      </c>
      <c r="B65" s="589" t="s">
        <v>621</v>
      </c>
      <c r="C65">
        <v>38.053888000000001</v>
      </c>
      <c r="D65">
        <v>23.837762999999999</v>
      </c>
    </row>
    <row r="66" spans="1:4">
      <c r="A66" s="622">
        <v>65</v>
      </c>
      <c r="B66" s="589" t="s">
        <v>626</v>
      </c>
      <c r="C66">
        <v>38.054538999999998</v>
      </c>
      <c r="D66">
        <v>23.838051</v>
      </c>
    </row>
    <row r="67" spans="1:4">
      <c r="A67" s="622">
        <v>66</v>
      </c>
      <c r="B67" s="589" t="s">
        <v>631</v>
      </c>
      <c r="C67">
        <v>38.052667</v>
      </c>
      <c r="D67">
        <v>23.839168000000001</v>
      </c>
    </row>
    <row r="68" spans="1:4">
      <c r="A68" s="622">
        <v>67</v>
      </c>
      <c r="B68" s="589" t="s">
        <v>645</v>
      </c>
      <c r="C68">
        <v>38.053195000000002</v>
      </c>
      <c r="D68">
        <v>23.839178</v>
      </c>
    </row>
    <row r="69" spans="1:4">
      <c r="A69" s="622">
        <v>68</v>
      </c>
      <c r="B69" s="589" t="s">
        <v>644</v>
      </c>
      <c r="C69">
        <v>38.054018999999997</v>
      </c>
      <c r="D69">
        <v>23.839064</v>
      </c>
    </row>
    <row r="70" spans="1:4">
      <c r="A70" s="622">
        <v>69</v>
      </c>
      <c r="B70" s="589" t="s">
        <v>649</v>
      </c>
      <c r="C70">
        <v>38.054485999999997</v>
      </c>
      <c r="D70">
        <v>23.838915</v>
      </c>
    </row>
    <row r="71" spans="1:4">
      <c r="A71" s="622">
        <v>70</v>
      </c>
      <c r="B71" s="589" t="s">
        <v>660</v>
      </c>
      <c r="C71">
        <v>38.054943999999999</v>
      </c>
      <c r="D71">
        <v>23.838702999999999</v>
      </c>
    </row>
    <row r="72" spans="1:4">
      <c r="A72" s="622">
        <v>71</v>
      </c>
      <c r="B72" s="589" t="s">
        <v>667</v>
      </c>
      <c r="C72">
        <v>38.055748000000001</v>
      </c>
      <c r="D72">
        <v>23.838616999999999</v>
      </c>
    </row>
    <row r="73" spans="1:4">
      <c r="A73" s="622">
        <v>72</v>
      </c>
      <c r="B73" s="589" t="s">
        <v>670</v>
      </c>
      <c r="C73">
        <v>38.055931999999999</v>
      </c>
      <c r="D73">
        <v>23.838619999999999</v>
      </c>
    </row>
    <row r="74" spans="1:4">
      <c r="A74" s="622">
        <v>73</v>
      </c>
      <c r="B74" s="589" t="s">
        <v>672</v>
      </c>
      <c r="C74">
        <v>38.056260999999999</v>
      </c>
      <c r="D74">
        <v>23.838479</v>
      </c>
    </row>
    <row r="75" spans="1:4">
      <c r="A75" s="622">
        <v>74</v>
      </c>
      <c r="B75" s="589" t="s">
        <v>671</v>
      </c>
      <c r="C75">
        <v>38.056832</v>
      </c>
      <c r="D75">
        <v>23.838365</v>
      </c>
    </row>
    <row r="76" spans="1:4">
      <c r="A76" s="622">
        <v>75</v>
      </c>
      <c r="B76" s="589" t="s">
        <v>673</v>
      </c>
      <c r="C76">
        <v>38.053643000000001</v>
      </c>
      <c r="D76">
        <v>23.840252</v>
      </c>
    </row>
    <row r="77" spans="1:4">
      <c r="A77" s="622">
        <v>76</v>
      </c>
      <c r="B77" s="589" t="s">
        <v>674</v>
      </c>
      <c r="C77">
        <v>38.053922999999998</v>
      </c>
      <c r="D77">
        <v>23.840661000000001</v>
      </c>
    </row>
    <row r="78" spans="1:4">
      <c r="A78" s="622">
        <v>77</v>
      </c>
      <c r="B78" s="616" t="s">
        <v>675</v>
      </c>
      <c r="C78">
        <v>38.054155000000002</v>
      </c>
      <c r="D78">
        <v>23.840999</v>
      </c>
    </row>
    <row r="79" spans="1:4">
      <c r="A79" s="622">
        <v>78</v>
      </c>
      <c r="B79" s="589" t="s">
        <v>676</v>
      </c>
      <c r="C79">
        <v>38.055081000000001</v>
      </c>
      <c r="D79">
        <v>23.839618999999999</v>
      </c>
    </row>
    <row r="80" spans="1:4">
      <c r="A80" s="622">
        <v>79</v>
      </c>
      <c r="B80" s="589" t="s">
        <v>693</v>
      </c>
      <c r="C80">
        <v>38.051062000000002</v>
      </c>
      <c r="D80">
        <v>23.833214999999999</v>
      </c>
    </row>
    <row r="81" spans="1:4">
      <c r="A81" s="622">
        <v>80</v>
      </c>
      <c r="B81" s="589" t="s">
        <v>694</v>
      </c>
      <c r="C81">
        <v>38.051099000000001</v>
      </c>
      <c r="D81">
        <v>23.835650999999999</v>
      </c>
    </row>
    <row r="82" spans="1:4">
      <c r="A82" s="622">
        <v>81</v>
      </c>
      <c r="B82" s="589" t="s">
        <v>699</v>
      </c>
      <c r="C82">
        <v>38.051099000000001</v>
      </c>
      <c r="D82">
        <v>23.836071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58B-FF4A-4309-8A25-AC35C0009861}">
  <dimension ref="A1:D82"/>
  <sheetViews>
    <sheetView workbookViewId="0">
      <selection activeCell="F1" sqref="F1"/>
    </sheetView>
  </sheetViews>
  <sheetFormatPr defaultRowHeight="14.5"/>
  <sheetData>
    <row r="1" spans="1:4">
      <c r="A1" s="590" t="s">
        <v>748</v>
      </c>
      <c r="B1" s="785" t="s">
        <v>1106</v>
      </c>
      <c r="C1" s="785" t="s">
        <v>1198</v>
      </c>
      <c r="D1" s="785" t="s">
        <v>1199</v>
      </c>
    </row>
    <row r="2" spans="1:4">
      <c r="A2" s="622">
        <v>1</v>
      </c>
      <c r="B2">
        <v>38.051242000000002</v>
      </c>
      <c r="C2">
        <v>23.832032000000002</v>
      </c>
      <c r="D2" s="786">
        <v>0</v>
      </c>
    </row>
    <row r="3" spans="1:4">
      <c r="A3" s="622">
        <v>2</v>
      </c>
      <c r="B3">
        <v>38.052098999999998</v>
      </c>
      <c r="C3">
        <v>23.832432000000001</v>
      </c>
      <c r="D3" s="786">
        <v>0</v>
      </c>
    </row>
    <row r="4" spans="1:4">
      <c r="A4" s="622">
        <v>3</v>
      </c>
      <c r="B4">
        <v>38.052799</v>
      </c>
      <c r="C4">
        <v>23.832723000000001</v>
      </c>
      <c r="D4" s="786">
        <v>0</v>
      </c>
    </row>
    <row r="5" spans="1:4">
      <c r="A5" s="622">
        <v>4</v>
      </c>
      <c r="B5">
        <v>38.053702000000001</v>
      </c>
      <c r="C5">
        <v>23.833275</v>
      </c>
      <c r="D5" s="786">
        <v>0</v>
      </c>
    </row>
    <row r="6" spans="1:4">
      <c r="A6" s="622">
        <v>5</v>
      </c>
      <c r="B6">
        <v>38.054212999999997</v>
      </c>
      <c r="C6">
        <v>23.833561</v>
      </c>
      <c r="D6" s="786">
        <v>0</v>
      </c>
    </row>
    <row r="7" spans="1:4">
      <c r="A7" s="622">
        <v>6</v>
      </c>
      <c r="B7">
        <v>38.054747999999996</v>
      </c>
      <c r="C7">
        <v>23.833867999999999</v>
      </c>
      <c r="D7" s="786">
        <v>0</v>
      </c>
    </row>
    <row r="8" spans="1:4">
      <c r="A8" s="623">
        <v>7</v>
      </c>
      <c r="B8">
        <v>38.054808000000001</v>
      </c>
      <c r="C8">
        <v>23.833963000000001</v>
      </c>
      <c r="D8" s="786">
        <v>0</v>
      </c>
    </row>
    <row r="9" spans="1:4">
      <c r="A9" s="622">
        <v>8</v>
      </c>
      <c r="B9">
        <v>38.055126000000001</v>
      </c>
      <c r="C9">
        <v>23.834236000000001</v>
      </c>
      <c r="D9" s="786">
        <v>0</v>
      </c>
    </row>
    <row r="10" spans="1:4">
      <c r="A10" s="622">
        <v>9</v>
      </c>
      <c r="B10">
        <v>38.055734999999999</v>
      </c>
      <c r="C10">
        <v>23.834579000000002</v>
      </c>
      <c r="D10" s="786">
        <v>0</v>
      </c>
    </row>
    <row r="11" spans="1:4">
      <c r="A11" s="622">
        <v>10</v>
      </c>
      <c r="B11">
        <v>38.055992000000003</v>
      </c>
      <c r="C11">
        <v>23.834693999999999</v>
      </c>
      <c r="D11" s="786">
        <v>0</v>
      </c>
    </row>
    <row r="12" spans="1:4">
      <c r="A12" s="622">
        <v>11</v>
      </c>
      <c r="B12">
        <v>38.056713999999999</v>
      </c>
      <c r="C12">
        <v>23.834955000000001</v>
      </c>
      <c r="D12" s="786">
        <v>0</v>
      </c>
    </row>
    <row r="13" spans="1:4">
      <c r="A13" s="622">
        <v>12</v>
      </c>
      <c r="B13">
        <v>38.056832</v>
      </c>
      <c r="C13">
        <v>23.834997000000001</v>
      </c>
      <c r="D13" s="786">
        <v>0</v>
      </c>
    </row>
    <row r="14" spans="1:4">
      <c r="A14" s="622">
        <v>13</v>
      </c>
      <c r="B14">
        <v>38.058526000000001</v>
      </c>
      <c r="C14">
        <v>23.835591999999998</v>
      </c>
      <c r="D14" s="786">
        <v>0</v>
      </c>
    </row>
    <row r="15" spans="1:4">
      <c r="A15" s="622">
        <v>14</v>
      </c>
      <c r="B15">
        <v>38.058670999999997</v>
      </c>
      <c r="C15">
        <v>23.835636000000001</v>
      </c>
      <c r="D15" s="786">
        <v>0</v>
      </c>
    </row>
    <row r="16" spans="1:4">
      <c r="A16" s="622">
        <v>15</v>
      </c>
      <c r="B16">
        <v>38.058790000000002</v>
      </c>
      <c r="C16">
        <v>23.836565</v>
      </c>
      <c r="D16" s="786">
        <v>0</v>
      </c>
    </row>
    <row r="17" spans="1:4">
      <c r="A17" s="622">
        <v>16</v>
      </c>
      <c r="B17">
        <v>38.058892</v>
      </c>
      <c r="C17">
        <v>23.837187</v>
      </c>
      <c r="D17" s="786">
        <v>0</v>
      </c>
    </row>
    <row r="18" spans="1:4">
      <c r="A18" s="622">
        <v>17</v>
      </c>
      <c r="B18">
        <v>38.058920999999998</v>
      </c>
      <c r="C18">
        <v>23.837399000000001</v>
      </c>
      <c r="D18" s="786">
        <v>0</v>
      </c>
    </row>
    <row r="19" spans="1:4">
      <c r="A19" s="622">
        <v>18</v>
      </c>
      <c r="B19">
        <v>38.058470999999997</v>
      </c>
      <c r="C19">
        <v>23.837969000000001</v>
      </c>
      <c r="D19" s="786">
        <v>0</v>
      </c>
    </row>
    <row r="20" spans="1:4">
      <c r="A20" s="623">
        <v>19</v>
      </c>
      <c r="B20">
        <v>38.057754000000003</v>
      </c>
      <c r="C20">
        <v>23.838318000000001</v>
      </c>
      <c r="D20" s="786">
        <v>0</v>
      </c>
    </row>
    <row r="21" spans="1:4">
      <c r="A21" s="622">
        <v>20</v>
      </c>
      <c r="B21">
        <v>38.057367999999997</v>
      </c>
      <c r="C21">
        <v>23.838391000000001</v>
      </c>
      <c r="D21" s="786">
        <v>0</v>
      </c>
    </row>
    <row r="22" spans="1:4">
      <c r="A22" s="622">
        <v>21</v>
      </c>
      <c r="B22">
        <v>38.057043</v>
      </c>
      <c r="C22">
        <v>23.838647000000002</v>
      </c>
      <c r="D22" s="786">
        <v>0</v>
      </c>
    </row>
    <row r="23" spans="1:4">
      <c r="A23" s="622">
        <v>22</v>
      </c>
      <c r="B23">
        <v>38.056305000000002</v>
      </c>
      <c r="C23">
        <v>23.839241000000001</v>
      </c>
      <c r="D23" s="786">
        <v>0</v>
      </c>
    </row>
    <row r="24" spans="1:4">
      <c r="A24" s="622">
        <v>23</v>
      </c>
      <c r="B24">
        <v>38.055607000000002</v>
      </c>
      <c r="C24">
        <v>23.840150999999999</v>
      </c>
      <c r="D24" s="786">
        <v>0</v>
      </c>
    </row>
    <row r="25" spans="1:4">
      <c r="A25" s="622">
        <v>24</v>
      </c>
      <c r="B25">
        <v>38.054577999999999</v>
      </c>
      <c r="C25">
        <v>23.842141000000002</v>
      </c>
      <c r="D25" s="786">
        <v>0</v>
      </c>
    </row>
    <row r="26" spans="1:4">
      <c r="A26" s="622">
        <v>25</v>
      </c>
      <c r="B26">
        <v>38.054296999999998</v>
      </c>
      <c r="C26">
        <v>23.842953999999999</v>
      </c>
      <c r="D26" s="786">
        <v>0</v>
      </c>
    </row>
    <row r="27" spans="1:4">
      <c r="A27" s="622">
        <v>26</v>
      </c>
      <c r="B27">
        <v>38.053773999999997</v>
      </c>
      <c r="C27">
        <v>23.842023000000001</v>
      </c>
      <c r="D27" s="786">
        <v>0</v>
      </c>
    </row>
    <row r="28" spans="1:4">
      <c r="A28" s="622">
        <v>27</v>
      </c>
      <c r="B28">
        <v>38.053668999999999</v>
      </c>
      <c r="C28">
        <v>23.841877</v>
      </c>
      <c r="D28" s="786">
        <v>0</v>
      </c>
    </row>
    <row r="29" spans="1:4">
      <c r="A29" s="622">
        <v>28</v>
      </c>
      <c r="B29">
        <v>38.053379</v>
      </c>
      <c r="C29">
        <v>23.8414</v>
      </c>
      <c r="D29" s="786">
        <v>0</v>
      </c>
    </row>
    <row r="30" spans="1:4">
      <c r="A30" s="622">
        <v>29</v>
      </c>
      <c r="B30">
        <v>38.053243999999999</v>
      </c>
      <c r="C30">
        <v>23.841176000000001</v>
      </c>
      <c r="D30" s="786">
        <v>0</v>
      </c>
    </row>
    <row r="31" spans="1:4">
      <c r="A31" s="622">
        <v>30</v>
      </c>
      <c r="B31">
        <v>38.052867999999997</v>
      </c>
      <c r="C31">
        <v>23.840553</v>
      </c>
      <c r="D31" s="786">
        <v>0</v>
      </c>
    </row>
    <row r="32" spans="1:4">
      <c r="A32" s="622">
        <v>31</v>
      </c>
      <c r="B32">
        <v>38.05171</v>
      </c>
      <c r="C32">
        <v>23.838652</v>
      </c>
      <c r="D32" s="786">
        <v>0</v>
      </c>
    </row>
    <row r="33" spans="1:4">
      <c r="A33" s="622">
        <v>32</v>
      </c>
      <c r="B33">
        <v>38.051245999999999</v>
      </c>
      <c r="C33">
        <v>23.836879</v>
      </c>
      <c r="D33" s="786">
        <v>0</v>
      </c>
    </row>
    <row r="34" spans="1:4">
      <c r="A34" s="622">
        <v>33</v>
      </c>
      <c r="B34">
        <v>38.051122999999997</v>
      </c>
      <c r="C34">
        <v>23.834617999999999</v>
      </c>
      <c r="D34" s="786">
        <v>0</v>
      </c>
    </row>
    <row r="35" spans="1:4">
      <c r="A35" s="622">
        <v>34</v>
      </c>
      <c r="B35">
        <v>38.051132000000003</v>
      </c>
      <c r="C35">
        <v>23.833489</v>
      </c>
      <c r="D35" s="786">
        <v>0</v>
      </c>
    </row>
    <row r="36" spans="1:4">
      <c r="A36" s="622">
        <v>35</v>
      </c>
      <c r="B36">
        <v>38.051184999999997</v>
      </c>
      <c r="C36">
        <v>23.832730999999999</v>
      </c>
      <c r="D36" s="786">
        <v>0</v>
      </c>
    </row>
    <row r="37" spans="1:4">
      <c r="A37" s="622">
        <v>36</v>
      </c>
      <c r="B37">
        <v>38.051935</v>
      </c>
      <c r="C37">
        <v>23.833029</v>
      </c>
      <c r="D37" s="786">
        <v>0</v>
      </c>
    </row>
    <row r="38" spans="1:4">
      <c r="A38" s="622">
        <v>37</v>
      </c>
      <c r="B38">
        <v>38.052565000000001</v>
      </c>
      <c r="C38">
        <v>23.833288</v>
      </c>
      <c r="D38" s="786">
        <v>0</v>
      </c>
    </row>
    <row r="39" spans="1:4">
      <c r="A39" s="622">
        <v>38</v>
      </c>
      <c r="B39">
        <v>38.051755</v>
      </c>
      <c r="C39">
        <v>23.833701999999999</v>
      </c>
      <c r="D39" s="786">
        <v>0</v>
      </c>
    </row>
    <row r="40" spans="1:4">
      <c r="A40" s="622">
        <v>39</v>
      </c>
      <c r="B40">
        <v>38.052371999999998</v>
      </c>
      <c r="C40">
        <v>23.833929000000001</v>
      </c>
      <c r="D40" s="786">
        <v>0</v>
      </c>
    </row>
    <row r="41" spans="1:4">
      <c r="A41" s="622">
        <v>40</v>
      </c>
      <c r="B41">
        <v>38.051634</v>
      </c>
      <c r="C41">
        <v>23.834728999999999</v>
      </c>
      <c r="D41" s="786">
        <v>0</v>
      </c>
    </row>
    <row r="42" spans="1:4">
      <c r="A42" s="622">
        <v>41</v>
      </c>
      <c r="B42">
        <v>38.052095999999999</v>
      </c>
      <c r="C42">
        <v>23.834865000000001</v>
      </c>
      <c r="D42" s="786">
        <v>0</v>
      </c>
    </row>
    <row r="43" spans="1:4">
      <c r="A43" s="622">
        <v>42</v>
      </c>
      <c r="B43">
        <v>38.052185000000001</v>
      </c>
      <c r="C43">
        <v>23.834624000000002</v>
      </c>
      <c r="D43" s="786">
        <v>0</v>
      </c>
    </row>
    <row r="44" spans="1:4">
      <c r="A44" s="622">
        <v>43</v>
      </c>
      <c r="B44">
        <v>38.051918000000001</v>
      </c>
      <c r="C44">
        <v>23.836100999999999</v>
      </c>
      <c r="D44" s="786">
        <v>0</v>
      </c>
    </row>
    <row r="45" spans="1:4">
      <c r="A45" s="622">
        <v>44</v>
      </c>
      <c r="B45">
        <v>38.052669999999999</v>
      </c>
      <c r="C45">
        <v>23.836272999999998</v>
      </c>
      <c r="D45" s="786">
        <v>0</v>
      </c>
    </row>
    <row r="46" spans="1:4">
      <c r="A46" s="622">
        <v>45</v>
      </c>
      <c r="B46">
        <v>38.053384000000001</v>
      </c>
      <c r="C46">
        <v>23.836221999999999</v>
      </c>
      <c r="D46" s="786">
        <v>0</v>
      </c>
    </row>
    <row r="47" spans="1:4">
      <c r="A47" s="622">
        <v>46</v>
      </c>
      <c r="B47">
        <v>38.053794000000003</v>
      </c>
      <c r="C47">
        <v>23.836255000000001</v>
      </c>
      <c r="D47" s="786">
        <v>0</v>
      </c>
    </row>
    <row r="48" spans="1:4">
      <c r="A48" s="622">
        <v>47</v>
      </c>
      <c r="B48">
        <v>38.051974000000001</v>
      </c>
      <c r="C48">
        <v>23.836499</v>
      </c>
      <c r="D48" s="786">
        <v>0</v>
      </c>
    </row>
    <row r="49" spans="1:4">
      <c r="A49" s="622">
        <v>48</v>
      </c>
      <c r="B49">
        <v>38.052678999999998</v>
      </c>
      <c r="C49">
        <v>23.836842999999998</v>
      </c>
      <c r="D49" s="786">
        <v>0</v>
      </c>
    </row>
    <row r="50" spans="1:4">
      <c r="A50" s="622">
        <v>49</v>
      </c>
      <c r="B50">
        <v>38.053258</v>
      </c>
      <c r="C50">
        <v>23.837009999999999</v>
      </c>
      <c r="D50" s="786">
        <v>0</v>
      </c>
    </row>
    <row r="51" spans="1:4">
      <c r="A51" s="622">
        <v>50</v>
      </c>
      <c r="B51">
        <v>38.053904000000003</v>
      </c>
      <c r="C51">
        <v>23.837054999999999</v>
      </c>
      <c r="D51" s="786">
        <v>0</v>
      </c>
    </row>
    <row r="52" spans="1:4">
      <c r="A52" s="622">
        <v>51</v>
      </c>
      <c r="B52">
        <v>38.054656000000001</v>
      </c>
      <c r="C52">
        <v>23.836976</v>
      </c>
      <c r="D52" s="786">
        <v>0</v>
      </c>
    </row>
    <row r="53" spans="1:4">
      <c r="A53" s="622">
        <v>52</v>
      </c>
      <c r="B53">
        <v>38.054699999999997</v>
      </c>
      <c r="C53">
        <v>23.836759000000001</v>
      </c>
      <c r="D53" s="786">
        <v>0</v>
      </c>
    </row>
    <row r="54" spans="1:4">
      <c r="A54" s="622">
        <v>53</v>
      </c>
      <c r="B54">
        <v>38.055123999999999</v>
      </c>
      <c r="C54">
        <v>23.836728000000001</v>
      </c>
      <c r="D54" s="786">
        <v>0</v>
      </c>
    </row>
    <row r="55" spans="1:4">
      <c r="A55" s="622">
        <v>54</v>
      </c>
      <c r="B55">
        <v>38.055940999999997</v>
      </c>
      <c r="C55">
        <v>23.836708000000002</v>
      </c>
      <c r="D55" s="786">
        <v>0</v>
      </c>
    </row>
    <row r="56" spans="1:4">
      <c r="A56" s="622">
        <v>55</v>
      </c>
      <c r="B56">
        <v>38.056441</v>
      </c>
      <c r="C56">
        <v>23.836776</v>
      </c>
      <c r="D56" s="786">
        <v>0</v>
      </c>
    </row>
    <row r="57" spans="1:4">
      <c r="A57" s="622">
        <v>56</v>
      </c>
      <c r="B57">
        <v>38.057271</v>
      </c>
      <c r="C57">
        <v>23.836991000000001</v>
      </c>
      <c r="D57" s="786">
        <v>0</v>
      </c>
    </row>
    <row r="58" spans="1:4">
      <c r="A58" s="622">
        <v>57</v>
      </c>
      <c r="B58">
        <v>38.057813000000003</v>
      </c>
      <c r="C58">
        <v>23.837171999999999</v>
      </c>
      <c r="D58" s="786">
        <v>0</v>
      </c>
    </row>
    <row r="59" spans="1:4">
      <c r="A59" s="622">
        <v>58</v>
      </c>
      <c r="B59">
        <v>38.057901999999999</v>
      </c>
      <c r="C59">
        <v>23.8369</v>
      </c>
      <c r="D59" s="786">
        <v>0</v>
      </c>
    </row>
    <row r="60" spans="1:4">
      <c r="A60" s="622">
        <v>59</v>
      </c>
      <c r="B60">
        <v>38.056426999999999</v>
      </c>
      <c r="C60">
        <v>23.836361</v>
      </c>
      <c r="D60" s="786">
        <v>0</v>
      </c>
    </row>
    <row r="61" spans="1:4">
      <c r="A61" s="622">
        <v>60</v>
      </c>
      <c r="B61">
        <v>38.058041000000003</v>
      </c>
      <c r="C61">
        <v>23.836055000000002</v>
      </c>
      <c r="D61" s="786">
        <v>0</v>
      </c>
    </row>
    <row r="62" spans="1:4">
      <c r="A62" s="622">
        <v>61</v>
      </c>
      <c r="B62">
        <v>38.051938</v>
      </c>
      <c r="C62">
        <v>23.837084000000001</v>
      </c>
      <c r="D62" s="786">
        <v>0</v>
      </c>
    </row>
    <row r="63" spans="1:4">
      <c r="A63" s="622">
        <v>62</v>
      </c>
      <c r="B63">
        <v>38.052813999999998</v>
      </c>
      <c r="C63">
        <v>23.837340000000001</v>
      </c>
      <c r="D63" s="786">
        <v>0</v>
      </c>
    </row>
    <row r="64" spans="1:4">
      <c r="A64" s="622">
        <v>63</v>
      </c>
      <c r="B64">
        <v>38.053254000000003</v>
      </c>
      <c r="C64">
        <v>23.83747</v>
      </c>
      <c r="D64" s="786">
        <v>0</v>
      </c>
    </row>
    <row r="65" spans="1:4">
      <c r="A65" s="622">
        <v>64</v>
      </c>
      <c r="B65">
        <v>38.053888000000001</v>
      </c>
      <c r="C65">
        <v>23.837762999999999</v>
      </c>
      <c r="D65" s="786">
        <v>0</v>
      </c>
    </row>
    <row r="66" spans="1:4">
      <c r="A66" s="622">
        <v>65</v>
      </c>
      <c r="B66">
        <v>38.054538999999998</v>
      </c>
      <c r="C66">
        <v>23.838051</v>
      </c>
      <c r="D66" s="786">
        <v>0</v>
      </c>
    </row>
    <row r="67" spans="1:4">
      <c r="A67" s="622">
        <v>66</v>
      </c>
      <c r="B67">
        <v>38.052667</v>
      </c>
      <c r="C67">
        <v>23.839168000000001</v>
      </c>
      <c r="D67" s="786">
        <v>0</v>
      </c>
    </row>
    <row r="68" spans="1:4">
      <c r="A68" s="622">
        <v>67</v>
      </c>
      <c r="B68">
        <v>38.053195000000002</v>
      </c>
      <c r="C68">
        <v>23.839178</v>
      </c>
      <c r="D68" s="786">
        <v>0</v>
      </c>
    </row>
    <row r="69" spans="1:4">
      <c r="A69" s="622">
        <v>68</v>
      </c>
      <c r="B69">
        <v>38.054018999999997</v>
      </c>
      <c r="C69">
        <v>23.839064</v>
      </c>
      <c r="D69" s="786">
        <v>0</v>
      </c>
    </row>
    <row r="70" spans="1:4">
      <c r="A70" s="622">
        <v>69</v>
      </c>
      <c r="B70">
        <v>38.054485999999997</v>
      </c>
      <c r="C70">
        <v>23.838915</v>
      </c>
      <c r="D70" s="786">
        <v>0</v>
      </c>
    </row>
    <row r="71" spans="1:4">
      <c r="A71" s="622">
        <v>70</v>
      </c>
      <c r="B71">
        <v>38.054943999999999</v>
      </c>
      <c r="C71">
        <v>23.838702999999999</v>
      </c>
      <c r="D71" s="786">
        <v>0</v>
      </c>
    </row>
    <row r="72" spans="1:4">
      <c r="A72" s="622">
        <v>71</v>
      </c>
      <c r="B72">
        <v>38.055748000000001</v>
      </c>
      <c r="C72">
        <v>23.838616999999999</v>
      </c>
      <c r="D72" s="786">
        <v>0</v>
      </c>
    </row>
    <row r="73" spans="1:4">
      <c r="A73" s="622">
        <v>72</v>
      </c>
      <c r="B73">
        <v>38.055931999999999</v>
      </c>
      <c r="C73">
        <v>23.838619999999999</v>
      </c>
      <c r="D73" s="786">
        <v>0</v>
      </c>
    </row>
    <row r="74" spans="1:4">
      <c r="A74" s="622">
        <v>73</v>
      </c>
      <c r="B74">
        <v>38.056260999999999</v>
      </c>
      <c r="C74">
        <v>23.838479</v>
      </c>
      <c r="D74" s="786">
        <v>0</v>
      </c>
    </row>
    <row r="75" spans="1:4">
      <c r="A75" s="622">
        <v>74</v>
      </c>
      <c r="B75">
        <v>38.056832</v>
      </c>
      <c r="C75">
        <v>23.838365</v>
      </c>
      <c r="D75" s="786">
        <v>0</v>
      </c>
    </row>
    <row r="76" spans="1:4">
      <c r="A76" s="622">
        <v>75</v>
      </c>
      <c r="B76">
        <v>38.053643000000001</v>
      </c>
      <c r="C76">
        <v>23.840252</v>
      </c>
      <c r="D76" s="786">
        <v>0</v>
      </c>
    </row>
    <row r="77" spans="1:4">
      <c r="A77" s="622">
        <v>76</v>
      </c>
      <c r="B77">
        <v>38.053922999999998</v>
      </c>
      <c r="C77">
        <v>23.840661000000001</v>
      </c>
      <c r="D77" s="786">
        <v>0</v>
      </c>
    </row>
    <row r="78" spans="1:4">
      <c r="A78" s="622">
        <v>77</v>
      </c>
      <c r="B78">
        <v>38.054155000000002</v>
      </c>
      <c r="C78">
        <v>23.840999</v>
      </c>
      <c r="D78" s="786">
        <v>0</v>
      </c>
    </row>
    <row r="79" spans="1:4">
      <c r="A79" s="622">
        <v>78</v>
      </c>
      <c r="B79">
        <v>38.055081000000001</v>
      </c>
      <c r="C79">
        <v>23.839618999999999</v>
      </c>
      <c r="D79" s="786">
        <v>0</v>
      </c>
    </row>
    <row r="80" spans="1:4">
      <c r="A80" s="622">
        <v>79</v>
      </c>
      <c r="B80">
        <v>38.051062000000002</v>
      </c>
      <c r="C80">
        <v>23.833214999999999</v>
      </c>
      <c r="D80" s="786">
        <v>0</v>
      </c>
    </row>
    <row r="81" spans="1:4">
      <c r="A81" s="622">
        <v>80</v>
      </c>
      <c r="B81">
        <v>38.051099000000001</v>
      </c>
      <c r="C81">
        <v>23.835650999999999</v>
      </c>
      <c r="D81" s="786">
        <v>0</v>
      </c>
    </row>
    <row r="82" spans="1:4">
      <c r="A82" s="622">
        <v>81</v>
      </c>
      <c r="B82">
        <v>38.051099000000001</v>
      </c>
      <c r="C82">
        <v>23.836071</v>
      </c>
      <c r="D82" s="7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6EAA-F605-426A-AE58-417D9F4BF314}">
  <sheetPr filterMode="1"/>
  <dimension ref="A1:X242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Q2" sqref="Q2"/>
    </sheetView>
  </sheetViews>
  <sheetFormatPr defaultRowHeight="14.5"/>
  <cols>
    <col min="2" max="2" width="13.6328125" customWidth="1"/>
    <col min="3" max="4" width="14.90625" customWidth="1"/>
    <col min="5" max="5" width="21.26953125" bestFit="1" customWidth="1"/>
    <col min="6" max="12" width="21.26953125" customWidth="1"/>
    <col min="13" max="13" width="18.81640625" hidden="1" customWidth="1"/>
    <col min="14" max="14" width="18.1796875" bestFit="1" customWidth="1"/>
    <col min="15" max="15" width="12.1796875" bestFit="1" customWidth="1"/>
    <col min="16" max="16" width="14.08984375" customWidth="1"/>
    <col min="17" max="17" width="12.1796875" customWidth="1"/>
    <col min="18" max="18" width="14.08984375" customWidth="1"/>
    <col min="19" max="19" width="22.1796875" hidden="1" customWidth="1"/>
    <col min="20" max="20" width="18.6328125" hidden="1" customWidth="1"/>
    <col min="21" max="21" width="13.453125" customWidth="1"/>
    <col min="22" max="22" width="12.6328125" customWidth="1"/>
    <col min="23" max="23" width="18.26953125" bestFit="1" customWidth="1"/>
    <col min="24" max="24" width="18" bestFit="1" customWidth="1"/>
  </cols>
  <sheetData>
    <row r="1" spans="1:24">
      <c r="A1" s="620" t="s">
        <v>705</v>
      </c>
      <c r="B1" s="630" t="s">
        <v>803</v>
      </c>
      <c r="C1" s="780" t="s">
        <v>706</v>
      </c>
      <c r="D1" s="780"/>
      <c r="E1" s="722" t="s">
        <v>742</v>
      </c>
      <c r="F1" s="722"/>
      <c r="G1" s="722"/>
      <c r="H1" s="722"/>
      <c r="I1" s="722"/>
      <c r="J1" s="722"/>
      <c r="K1" s="722"/>
      <c r="L1" s="722"/>
      <c r="M1" s="778" t="s">
        <v>811</v>
      </c>
      <c r="N1" s="808" t="s">
        <v>744</v>
      </c>
      <c r="O1" s="808" t="s">
        <v>1127</v>
      </c>
      <c r="P1" s="808" t="s">
        <v>1126</v>
      </c>
      <c r="Q1" s="778" t="s">
        <v>1128</v>
      </c>
      <c r="R1" s="721" t="s">
        <v>1129</v>
      </c>
      <c r="S1" s="808" t="s">
        <v>14</v>
      </c>
      <c r="T1" s="777" t="s">
        <v>15</v>
      </c>
      <c r="U1" s="740" t="s">
        <v>1131</v>
      </c>
      <c r="V1" s="634" t="s">
        <v>808</v>
      </c>
      <c r="W1" s="808" t="s">
        <v>809</v>
      </c>
      <c r="X1" s="808" t="s">
        <v>810</v>
      </c>
    </row>
    <row r="2" spans="1:24">
      <c r="A2" s="618" t="s">
        <v>707</v>
      </c>
      <c r="B2" s="624" t="s">
        <v>752</v>
      </c>
      <c r="C2" s="689" t="s">
        <v>332</v>
      </c>
      <c r="D2" s="685" t="s">
        <v>340</v>
      </c>
      <c r="E2" s="689" t="s">
        <v>814</v>
      </c>
      <c r="F2" s="685" t="s">
        <v>815</v>
      </c>
      <c r="G2" s="685"/>
      <c r="H2" s="685"/>
      <c r="I2" s="685"/>
      <c r="J2" s="685"/>
      <c r="K2" s="685"/>
      <c r="L2" s="685"/>
      <c r="M2" s="672" t="str">
        <f>INDEX(Nodes!$C$4:$C$449,MATCH(N2,Nodes!$M$4:$M$449,0))</f>
        <v>1A</v>
      </c>
      <c r="N2" s="633">
        <f>MIN(_xlfn.IFNA(INDEX(Nodes!$M$4:$M$449, MATCH(C2, Nodes!$C$4:$C$449, 0)), 1E+99), _xlfn.IFNA(INDEX(Nodes!$M$4:$M$449, MATCH(D2, Nodes!$C$4:$C$449, 0)), 1E+99), _xlfn.IFNA(INDEX(Edges!$M$4:$M$428, MATCH(E2, Edges!$C$4:$C$428, 0)), 1E+99), _xlfn.IFNA(INDEX(Edges!$M$4:$M$428, MATCH(F2, Edges!$C$4:$C$428, 0)), 1E+99), _xlfn.IFNA(INDEX(Edges!$M$4:$M$428, MATCH(G2, Edges!$C$4:$C$428, 0)), 1E+99), _xlfn.IFNA(INDEX(Edges!$M$4:$M$428, MATCH(H2, Edges!$C$4:$C$428, 0)), 1E+99), _xlfn.IFNA(INDEX(Edges!$M$4:$M$428, MATCH(I2, Edges!$C$4:$C$428, 0)), 1E+99), _xlfn.IFNA(INDEX(Edges!$M$4:$M$428, MATCH(J2, Edges!$C$4:$C$428, 0)), 1E+99), _xlfn.IFNA(INDEX(Edges!$M$4:$M$428, MATCH(K2, Edges!$C$4:$C$428, 0)), 1E+99), _xlfn.IFNA(INDEX(Edges!$M$4:$M$428, MATCH(L2, Edges!$C$4:$C$428, 0)), 1E+99))</f>
        <v>90</v>
      </c>
      <c r="O2" s="633" t="str">
        <f>IF(AND(IF(C2&lt;&gt;"", INDEX(Nodes!$V$4:$V$449, MATCH(C2, Nodes!$C$4:$C$449, 0))="Yes", TRUE), IF(D2&lt;&gt;"", INDEX(Nodes!$V$4:$V$449, MATCH(D2, Nodes!$C$4:$C$449, 0))="Yes", TRUE), IF(E2&lt;&gt;"", INDEX(Edges!$V$4:$V$431, MATCH(E2, Edges!$C$4:$C$431, 0))="Yes", TRUE), IF(F2&lt;&gt;"", INDEX(Edges!$V$4:$V$431, MATCH(F2, Edges!$C$4:$C$431, 0))="Yes", TRUE), IF(G2&lt;&gt;"", INDEX(Edges!$V$4:$V$431, MATCH(G2, Edges!$C$4:$C$431, 0))="Yes", TRUE), IF(H2&lt;&gt;"", INDEX(Edges!$V$4:$V$431, MATCH(H2, Edges!$C$4:$C$431, 0))="Yes", TRUE), IF(I2&lt;&gt;"", INDEX(Edges!$V$4:$V$431, MATCH(I2, Edges!$C$4:$C$431, 0))="Yes", TRUE), IF(J2&lt;&gt;"", INDEX(Edges!$V$4:$V$431, MATCH(J2, Edges!$C$4:$C$431, 0))="Yes", TRUE), IF(K2&lt;&gt;"", INDEX(Edges!$V$4:$V$431, MATCH(K2, Edges!$C$4:$C$431, 0))="Yes", TRUE), IF(L2&lt;&gt;"", INDEX(Edges!$V$4:$V$431, MATCH(L2, Edges!$C$4:$C$431, 0))="Yes", TRUE)), "Yes", "No")</f>
        <v>No</v>
      </c>
      <c r="P2" s="633">
        <f>MAX(_xlfn.IFNA(INDEX(Nodes!$I$4:$I$449, MATCH(C2, Nodes!$C$4:$C$449, 0)), -1E+99), _xlfn.IFNA(INDEX(Nodes!$I$4:$I$449, MATCH(D2, Nodes!$C$4:$C$449, 0)), -1E+99), _xlfn.IFNA(INDEX(Edges!$I$4:$I$431, MATCH(E2, Edges!$C$4:$C$431, 0)), -1E+99), _xlfn.IFNA(INDEX(Edges!$I$4:$I$431, MATCH(F2, Edges!$C$4:$C$431, 0)), -1E+99), _xlfn.IFNA(INDEX(Edges!$I$4:$I$431, MATCH(G2, Edges!$C$4:$C$431, 0)), -1E+99), _xlfn.IFNA(INDEX(Edges!$I$4:$I$431, MATCH(H2, Edges!$C$4:$C$431, 0)), -1E+99), _xlfn.IFNA(INDEX(Edges!$I$4:$I$431, MATCH(I2, Edges!$C$4:$C$431, 0)), -1E+99), _xlfn.IFNA(INDEX(Edges!$I$4:$I$431, MATCH(J2, Edges!$C$4:$C$431, 0)), -1E+99), _xlfn.IFNA(INDEX(Edges!$I$4:$I$431, MATCH(K2, Edges!$C$4:$C$431, 0)), -1E+99), _xlfn.IFNA(INDEX(Edges!$I$4:$I$431, MATCH(L2, Edges!$C$4:$C$431, 0)), -1E+99))</f>
        <v>2</v>
      </c>
      <c r="Q2" s="633" t="str">
        <f>IF(AND(IF(C2&lt;&gt;"", INDEX(Nodes!$P$4:$P$449, MATCH(C2, Nodes!$C$4:$C$449, 0))="Yes"), IF(D2&lt;&gt;"", INDEX(Nodes!$P$4:$P$449, MATCH(D2, Nodes!$C$4:$C$449, 0))="Yes")), "Yes", "No")</f>
        <v>No</v>
      </c>
      <c r="R2" s="633">
        <f>MAX(_xlfn.IFNA(INDEX(Nodes!$Q$4:$Q$449, MATCH(C2, Nodes!$C$4:$C$449, 0)), -1E+99), _xlfn.IFNA(INDEX(Nodes!$Q$4:$Q$449, MATCH(D2, Nodes!$C$4:$C$449, 0)), -1E+99), _xlfn.IFNA(INDEX(Edges!$Q$4:$Q$431, MATCH(E2, Edges!$C$4:$C$431, 0)), -1E+99), _xlfn.IFNA(INDEX(Edges!$Q$4:$Q$431, MATCH(F2, Edges!$C$4:$C$431, 0)), -1E+99), _xlfn.IFNA(INDEX(Edges!$Q$4:$Q$431, MATCH(G2, Edges!$C$4:$C$431, 0)), -1E+99), _xlfn.IFNA(INDEX(Edges!$Q$4:$Q$431, MATCH(H2, Edges!$C$4:$C$431, 0)), -1E+99), _xlfn.IFNA(INDEX(Edges!$Q$4:$Q$431, MATCH(I2, Edges!$C$4:$C$431, 0)), -1E+99), _xlfn.IFNA(INDEX(Edges!$Q$4:$Q$431, MATCH(J2, Edges!$C$4:$C$431, 0)), -1E+99), _xlfn.IFNA(INDEX(Edges!$Q$4:$Q$431, MATCH(K2, Edges!$C$4:$C$431, 0)), -1E+99), _xlfn.IFNA(INDEX(Edges!$Q$4:$Q$431, MATCH(L2, Edges!$C$4:$C$431, 0)), -1E+99))</f>
        <v>2</v>
      </c>
      <c r="S2" t="str">
        <f>IF(OR(IF(C2&lt;&gt;"", INDEX(Nodes!$Z$4:$Z$449, MATCH(C2, Nodes!$C$4:$C$449, 0))="Yes", FALSE), IF(D2&lt;&gt;"", INDEX(Nodes!$Z$4:$Z$449, MATCH(D2, Nodes!$C$4:$C$449, 0))="Yes", FALSE), IF(E2&lt;&gt;"", INDEX(Edges!$Z$4:$Z$431, MATCH(E2, Edges!$C$4:$C$431, 0))="Yes", FALSE), IF(F2&lt;&gt;"", INDEX(Edges!$Z$4:$Z$431, MATCH(F2, Edges!$C$4:$C$431, 0))="Yes", FALSE), IF(G2&lt;&gt;"", INDEX(Edges!$Z$4:$Z$431, MATCH(G2, Edges!$C$4:$C$431, 0))="Yes", FALSE), IF(H2&lt;&gt;"", INDEX(Edges!$Z$4:$Z$431, MATCH(H2, Edges!$C$4:$C$431, 0))="Yes", FALSE), IF(I2&lt;&gt;"", INDEX(Edges!$Z$4:$Z$431, MATCH(I2, Edges!$C$4:$C$431, 0))="Yes", FALSE), IF(J2&lt;&gt;"", INDEX(Edges!$Z$4:$Z$431, MATCH(J2, Edges!$C$4:$C$431, 0))="Yes", FALSE), IF(K2&lt;&gt;"", INDEX(Edges!$Z$4:$Z$431, MATCH(K2, Edges!$C$4:$C$431, 0))="Yes", FALSE), IF(L2&lt;&gt;"", INDEX(Edges!$Z$4:$Z$431, MATCH(L2, Edges!$C$4:$C$431, 0))="Yes", FALSE)), "Yes","No")</f>
        <v>Yes</v>
      </c>
      <c r="T2" s="633" t="str">
        <f>IF(OR(IF(C2&lt;&gt;"", INDEX(Nodes!$AC$4:$AC$449, MATCH(C2, Nodes!$C$4:$C$449, 0))="Yes", FALSE), IF(D2&lt;&gt;"", INDEX(Nodes!$AC$4:$AC$449, MATCH(D2, Nodes!$C$4:$C$449, 0))="Yes", FALSE), IF(E2&lt;&gt;"", INDEX(Edges!$AC$4:$AC$431, MATCH(E2, Edges!$C$4:$C$431, 0))="Yes", FALSE), IF(F2&lt;&gt;"", INDEX(Edges!$AC$4:$AC$431, MATCH(F2, Edges!$C$4:$C$431, 0))="Yes", FALSE), IF(G2&lt;&gt;"", INDEX(Edges!$AC$4:$AC$431, MATCH(G2, Edges!$C$4:$C$431, 0))="Yes", FALSE), IF(H2&lt;&gt;"", INDEX(Edges!$AC$4:$AC$431, MATCH(H2, Edges!$C$4:$C$431, 0))="Yes", FALSE), IF(I2&lt;&gt;"", INDEX(Edges!$AC$4:$AC$431, MATCH(I2, Edges!$C$4:$C$431, 0))="Yes", FALSE), IF(J2&lt;&gt;"", INDEX(Edges!$AC$4:$AC$431, MATCH(J2, Edges!$C$4:$C$431, 0))="Yes", FALSE), IF(K2&lt;&gt;"", INDEX(Edges!$AC$4:$AC$431, MATCH(K2, Edges!$C$4:$C$431, 0))="Yes", FALSE), IF(L2&lt;&gt;"", INDEX(Edges!$AC$4:$AC$431, MATCH(L2, Edges!$C$4:$C$431, 0))="Yes", FALSE)), "Yes","No")</f>
        <v>Yes</v>
      </c>
      <c r="U2" t="str">
        <f>IF(OR(IF(C2&lt;&gt;"", INDEX(Nodes!$AF$4:$AF$449, MATCH(C2, Nodes!$C$4:$C$449, 0))="Yes", FALSE), IF(D2&lt;&gt;"", INDEX(Nodes!$AF$4:$AF$449, MATCH(D2, Nodes!$C$4:$C$449, 0))="Yes", FALSE), IF(E2&lt;&gt;"", INDEX(Edges!$AG$4:$AG$431, MATCH(E2, Edges!$C$4:$C$431, 0))="Yes", FALSE), IF(F2&lt;&gt;"", INDEX(Edges!$AG$4:$AG$431, MATCH(F2, Edges!$C$4:$C$431, 0))="Yes", FALSE), IF(G2&lt;&gt;"", INDEX(Edges!$AG$4:$AG$431, MATCH(G2, Edges!$C$4:$C$431, 0))="Yes", FALSE), IF(H2&lt;&gt;"", INDEX(Edges!$AG$4:$AG$431, MATCH(H2, Edges!$C$4:$C$431, 0))="Yes", FALSE), IF(I2&lt;&gt;"", INDEX(Edges!$AG$4:$AG$431, MATCH(I2, Edges!$C$4:$C$431, 0))="Yes", FALSE), IF(J2&lt;&gt;"", INDEX(Edges!$AG$4:$AG$431, MATCH(J2, Edges!$C$4:$C$431, 0))="Yes", FALSE), IF(K2&lt;&gt;"", INDEX(Edges!$AG$4:$AG$431, MATCH(K2, Edges!$C$4:$C$431, 0))="Yes", FALSE), IF(L2&lt;&gt;"", INDEX(Edges!$AG$4:$AG$431, MATCH(L2, Edges!$C$4:$C$431, 0))="Yes", FALSE)), "Yes","No")</f>
        <v>No</v>
      </c>
      <c r="V2" s="720" t="str">
        <f>IF(N2&gt;0, "Accessible", "Inaccessible")</f>
        <v>Accessible</v>
      </c>
      <c r="W2" s="633" t="str">
        <f>IF(AND(N2&gt;='Accessibility Standards'!$C$4, P2&lt;'Accessibility Standards'!$C$2, Q2="Yes", R2&lt;'Accessibility Standards'!$C$10), "Accessible", "Inaccessible")</f>
        <v>Inaccessible</v>
      </c>
      <c r="X2" s="633" t="str">
        <f>IF(AND(O2="Yes", N2&gt;0), "Accessible", "Inaccessible")</f>
        <v>Inaccessible</v>
      </c>
    </row>
    <row r="3" spans="1:24" hidden="1">
      <c r="A3" s="811" t="str">
        <f>A2</f>
        <v>1_2</v>
      </c>
      <c r="B3" s="625" t="s">
        <v>753</v>
      </c>
      <c r="C3" s="685" t="s">
        <v>333</v>
      </c>
      <c r="D3" s="685" t="s">
        <v>339</v>
      </c>
      <c r="E3" s="685" t="s">
        <v>812</v>
      </c>
      <c r="F3" s="685" t="s">
        <v>805</v>
      </c>
      <c r="K3" s="685"/>
      <c r="L3" s="685"/>
      <c r="M3" s="779" t="s">
        <v>332</v>
      </c>
      <c r="N3" s="633">
        <f>MIN(_xlfn.IFNA(INDEX(Nodes!$M$4:$M$449, MATCH(C3, Nodes!$C$4:$C$449, 0)), 1E+99), _xlfn.IFNA(INDEX(Nodes!$M$4:$M$449, MATCH(D3, Nodes!$C$4:$C$449, 0)), 1E+99), _xlfn.IFNA(INDEX(Edges!$M$4:$M$428, MATCH(E3, Edges!$C$4:$C$428, 0)), 1E+99), _xlfn.IFNA(INDEX(Edges!$M$4:$M$428, MATCH(F3, Edges!$C$4:$C$428, 0)), 1E+99), _xlfn.IFNA(INDEX(Edges!$M$4:$M$428, MATCH(G3, Edges!$C$4:$C$428, 0)), 1E+99), _xlfn.IFNA(INDEX(Edges!$M$4:$M$428, MATCH(H3, Edges!$C$4:$C$428, 0)), 1E+99), _xlfn.IFNA(INDEX(Edges!$M$4:$M$428, MATCH(I3, Edges!$C$4:$C$428, 0)), 1E+99), _xlfn.IFNA(INDEX(Edges!$M$4:$M$428, MATCH(J3, Edges!$C$4:$C$428, 0)), 1E+99), _xlfn.IFNA(INDEX(Edges!$M$4:$M$428, MATCH(K3, Edges!$C$4:$C$428, 0)), 1E+99), _xlfn.IFNA(INDEX(Edges!$M$4:$M$428, MATCH(L3, Edges!$C$4:$C$428, 0)), 1E+99))</f>
        <v>130</v>
      </c>
      <c r="O3" s="633" t="str">
        <f>IF(AND(IF(C3&lt;&gt;"", INDEX(Nodes!$V$4:$V$449, MATCH(C3, Nodes!$C$4:$C$449, 0))="Yes", TRUE), IF(D3&lt;&gt;"", INDEX(Nodes!$V$4:$V$449, MATCH(D3, Nodes!$C$4:$C$449, 0))="Yes", TRUE), IF(E3&lt;&gt;"", INDEX(Edges!$V$4:$V$431, MATCH(E3, Edges!$C$4:$C$431, 0))="Yes", TRUE), IF(F3&lt;&gt;"", INDEX(Edges!$V$4:$V$431, MATCH(F3, Edges!$C$4:$C$431, 0))="Yes", TRUE), IF(G3&lt;&gt;"", INDEX(Edges!$V$4:$V$431, MATCH(G3, Edges!$C$4:$C$431, 0))="Yes", TRUE), IF(H3&lt;&gt;"", INDEX(Edges!$V$4:$V$431, MATCH(H3, Edges!$C$4:$C$431, 0))="Yes", TRUE), IF(I3&lt;&gt;"", INDEX(Edges!$V$4:$V$431, MATCH(I3, Edges!$C$4:$C$431, 0))="Yes", TRUE), IF(J3&lt;&gt;"", INDEX(Edges!$V$4:$V$431, MATCH(J3, Edges!$C$4:$C$431, 0))="Yes", TRUE), IF(K3&lt;&gt;"", INDEX(Edges!$V$4:$V$431, MATCH(K3, Edges!$C$4:$C$431, 0))="Yes", TRUE), IF(L3&lt;&gt;"", INDEX(Edges!$V$4:$V$431, MATCH(L3, Edges!$C$4:$C$431, 0))="Yes", TRUE)), "Yes", "No")</f>
        <v>No</v>
      </c>
      <c r="P3" s="633">
        <f>MAX(_xlfn.IFNA(INDEX(Nodes!$I$4:$I$449, MATCH(C3, Nodes!$C$4:$C$449, 0)), -1E+99), _xlfn.IFNA(INDEX(Nodes!$I$4:$I$449, MATCH(D3, Nodes!$C$4:$C$449, 0)), -1E+99), _xlfn.IFNA(INDEX(Edges!$I$4:$I$431, MATCH(E3, Edges!$C$4:$C$431, 0)), -1E+99), _xlfn.IFNA(INDEX(Edges!$I$4:$I$431, MATCH(F3, Edges!$C$4:$C$431, 0)), -1E+99), _xlfn.IFNA(INDEX(Edges!$I$4:$I$431, MATCH(G3, Edges!$C$4:$C$431, 0)), -1E+99), _xlfn.IFNA(INDEX(Edges!$I$4:$I$431, MATCH(H3, Edges!$C$4:$C$431, 0)), -1E+99), _xlfn.IFNA(INDEX(Edges!$I$4:$I$431, MATCH(I3, Edges!$C$4:$C$431, 0)), -1E+99), _xlfn.IFNA(INDEX(Edges!$I$4:$I$431, MATCH(J3, Edges!$C$4:$C$431, 0)), -1E+99), _xlfn.IFNA(INDEX(Edges!$I$4:$I$431, MATCH(K3, Edges!$C$4:$C$431, 0)), -1E+99), _xlfn.IFNA(INDEX(Edges!$I$4:$I$431, MATCH(L3, Edges!$C$4:$C$431, 0)), -1E+99))</f>
        <v>2</v>
      </c>
      <c r="Q3" s="633" t="str">
        <f>IF(AND(IF(C3&lt;&gt;"", INDEX(Nodes!$P$4:$P$449, MATCH(C3, Nodes!$C$4:$C$449, 0))="Yes"), IF(D3&lt;&gt;"", INDEX(Nodes!$P$4:$P$449, MATCH(D3, Nodes!$C$4:$C$449, 0))="Yes")), "Yes", "No")</f>
        <v>Yes</v>
      </c>
      <c r="R3" s="633">
        <f>MAX(_xlfn.IFNA(INDEX(Nodes!$Q$4:$Q$449, MATCH(C3, Nodes!$C$4:$C$449, 0)), -1E+99), _xlfn.IFNA(INDEX(Nodes!$Q$4:$Q$449, MATCH(D3, Nodes!$C$4:$C$449, 0)), -1E+99), _xlfn.IFNA(INDEX(Edges!$Q$4:$Q$431, MATCH(E3, Edges!$C$4:$C$431, 0)), -1E+99), _xlfn.IFNA(INDEX(Edges!$Q$4:$Q$431, MATCH(F3, Edges!$C$4:$C$431, 0)), -1E+99), _xlfn.IFNA(INDEX(Edges!$Q$4:$Q$431, MATCH(G3, Edges!$C$4:$C$431, 0)), -1E+99), _xlfn.IFNA(INDEX(Edges!$Q$4:$Q$431, MATCH(H3, Edges!$C$4:$C$431, 0)), -1E+99), _xlfn.IFNA(INDEX(Edges!$Q$4:$Q$431, MATCH(I3, Edges!$C$4:$C$431, 0)), -1E+99), _xlfn.IFNA(INDEX(Edges!$Q$4:$Q$431, MATCH(J3, Edges!$C$4:$C$431, 0)), -1E+99), _xlfn.IFNA(INDEX(Edges!$Q$4:$Q$431, MATCH(K3, Edges!$C$4:$C$431, 0)), -1E+99), _xlfn.IFNA(INDEX(Edges!$Q$4:$Q$431, MATCH(L3, Edges!$C$4:$C$431, 0)), -1E+99))</f>
        <v>2</v>
      </c>
      <c r="S3" t="str">
        <f>IF(OR(IF(C3&lt;&gt;"", INDEX(Nodes!$Z$4:$Z$449, MATCH(C3, Nodes!$C$4:$C$449, 0))="Yes", FALSE), IF(D3&lt;&gt;"", INDEX(Nodes!$Z$4:$Z$449, MATCH(D3, Nodes!$C$4:$C$449, 0))="Yes", FALSE), IF(E3&lt;&gt;"", INDEX(Edges!$Z$4:$Z$431, MATCH(E3, Edges!$C$4:$C$431, 0))="Yes", FALSE), IF(F3&lt;&gt;"", INDEX(Edges!$Z$4:$Z$431, MATCH(F3, Edges!$C$4:$C$431, 0))="Yes", FALSE), IF(G3&lt;&gt;"", INDEX(Edges!$Z$4:$Z$431, MATCH(G3, Edges!$C$4:$C$431, 0))="Yes", FALSE), IF(H3&lt;&gt;"", INDEX(Edges!$Z$4:$Z$431, MATCH(H3, Edges!$C$4:$C$431, 0))="Yes", FALSE), IF(I3&lt;&gt;"", INDEX(Edges!$Z$4:$Z$431, MATCH(I3, Edges!$C$4:$C$431, 0))="Yes", FALSE), IF(J3&lt;&gt;"", INDEX(Edges!$Z$4:$Z$431, MATCH(J3, Edges!$C$4:$C$431, 0))="Yes", FALSE), IF(K3&lt;&gt;"", INDEX(Edges!$Z$4:$Z$431, MATCH(K3, Edges!$C$4:$C$431, 0))="Yes", FALSE), IF(L3&lt;&gt;"", INDEX(Edges!$Z$4:$Z$431, MATCH(L3, Edges!$C$4:$C$431, 0))="Yes", FALSE)), "Yes","No")</f>
        <v>Yes</v>
      </c>
      <c r="T3" s="633" t="str">
        <f>IF(OR(IF(C3&lt;&gt;"", INDEX(Nodes!$AC$4:$AC$449, MATCH(C3, Nodes!$C$4:$C$449, 0))="Yes", FALSE), IF(D3&lt;&gt;"", INDEX(Nodes!$AC$4:$AC$449, MATCH(D3, Nodes!$C$4:$C$449, 0))="Yes", FALSE), IF(E3&lt;&gt;"", INDEX(Edges!$AC$4:$AC$431, MATCH(E3, Edges!$C$4:$C$431, 0))="Yes", FALSE), IF(F3&lt;&gt;"", INDEX(Edges!$AC$4:$AC$431, MATCH(F3, Edges!$C$4:$C$431, 0))="Yes", FALSE), IF(G3&lt;&gt;"", INDEX(Edges!$AC$4:$AC$431, MATCH(G3, Edges!$C$4:$C$431, 0))="Yes", FALSE), IF(H3&lt;&gt;"", INDEX(Edges!$AC$4:$AC$431, MATCH(H3, Edges!$C$4:$C$431, 0))="Yes", FALSE), IF(I3&lt;&gt;"", INDEX(Edges!$AC$4:$AC$431, MATCH(I3, Edges!$C$4:$C$431, 0))="Yes", FALSE), IF(J3&lt;&gt;"", INDEX(Edges!$AC$4:$AC$431, MATCH(J3, Edges!$C$4:$C$431, 0))="Yes", FALSE), IF(K3&lt;&gt;"", INDEX(Edges!$AC$4:$AC$431, MATCH(K3, Edges!$C$4:$C$431, 0))="Yes", FALSE), IF(L3&lt;&gt;"", INDEX(Edges!$AC$4:$AC$431, MATCH(L3, Edges!$C$4:$C$431, 0))="Yes", FALSE)), "Yes","No")</f>
        <v>Yes</v>
      </c>
      <c r="U3" t="str">
        <f>IF(OR(IF(C3&lt;&gt;"", INDEX(Nodes!$AF$4:$AF$449, MATCH(C3, Nodes!$C$4:$C$449, 0))="Yes", FALSE), IF(D3&lt;&gt;"", INDEX(Nodes!$AF$4:$AF$449, MATCH(D3, Nodes!$C$4:$C$449, 0))="Yes", FALSE), IF(E3&lt;&gt;"", INDEX(Edges!$AG$4:$AG$431, MATCH(E3, Edges!$C$4:$C$431, 0))="Yes", FALSE), IF(F3&lt;&gt;"", INDEX(Edges!$AG$4:$AG$431, MATCH(F3, Edges!$C$4:$C$431, 0))="Yes", FALSE), IF(G3&lt;&gt;"", INDEX(Edges!$AG$4:$AG$431, MATCH(G3, Edges!$C$4:$C$431, 0))="Yes", FALSE), IF(H3&lt;&gt;"", INDEX(Edges!$AG$4:$AG$431, MATCH(H3, Edges!$C$4:$C$431, 0))="Yes", FALSE), IF(I3&lt;&gt;"", INDEX(Edges!$AG$4:$AG$431, MATCH(I3, Edges!$C$4:$C$431, 0))="Yes", FALSE), IF(J3&lt;&gt;"", INDEX(Edges!$AG$4:$AG$431, MATCH(J3, Edges!$C$4:$C$431, 0))="Yes", FALSE), IF(K3&lt;&gt;"", INDEX(Edges!$AG$4:$AG$431, MATCH(K3, Edges!$C$4:$C$431, 0))="Yes", FALSE), IF(L3&lt;&gt;"", INDEX(Edges!$AG$4:$AG$431, MATCH(L3, Edges!$C$4:$C$431, 0))="Yes", FALSE)), "Yes","No")</f>
        <v>No</v>
      </c>
      <c r="V3" s="720" t="str">
        <f t="shared" ref="V3:V20" si="0">IF(N3&gt;0, "Accessible", "Inaccessible")</f>
        <v>Accessible</v>
      </c>
      <c r="W3" s="633" t="str">
        <f>IF(AND(N3&gt;='Accessibility Standards'!$C$4, P3&lt;'Accessibility Standards'!$C$2, Q3="Yes", R3&lt;'Accessibility Standards'!$C$10), "Accessible", "Inaccessible")</f>
        <v>Inaccessible</v>
      </c>
      <c r="X3" s="633" t="str">
        <f t="shared" ref="X3:X20" si="1">IF(AND(O3="Yes", N3&gt;0), "Accessible", "Inaccessible")</f>
        <v>Inaccessible</v>
      </c>
    </row>
    <row r="4" spans="1:24">
      <c r="A4" t="s">
        <v>751</v>
      </c>
      <c r="B4" s="625" t="s">
        <v>752</v>
      </c>
      <c r="C4" s="689" t="s">
        <v>340</v>
      </c>
      <c r="D4" s="685" t="s">
        <v>332</v>
      </c>
      <c r="E4" s="689" t="s">
        <v>815</v>
      </c>
      <c r="F4" s="685" t="s">
        <v>814</v>
      </c>
      <c r="G4" s="685"/>
      <c r="H4" s="685"/>
      <c r="I4" s="685"/>
      <c r="J4" s="685"/>
      <c r="K4" s="685"/>
      <c r="L4" s="685"/>
      <c r="N4" s="633">
        <f>MIN(_xlfn.IFNA(INDEX(Nodes!$M$4:$M$449, MATCH(C4, Nodes!$C$4:$C$449, 0)), 1E+99), _xlfn.IFNA(INDEX(Nodes!$M$4:$M$449, MATCH(D4, Nodes!$C$4:$C$449, 0)), 1E+99), _xlfn.IFNA(INDEX(Edges!$M$4:$M$428, MATCH(E4, Edges!$C$4:$C$428, 0)), 1E+99), _xlfn.IFNA(INDEX(Edges!$M$4:$M$428, MATCH(F4, Edges!$C$4:$C$428, 0)), 1E+99), _xlfn.IFNA(INDEX(Edges!$M$4:$M$428, MATCH(G4, Edges!$C$4:$C$428, 0)), 1E+99), _xlfn.IFNA(INDEX(Edges!$M$4:$M$428, MATCH(H4, Edges!$C$4:$C$428, 0)), 1E+99), _xlfn.IFNA(INDEX(Edges!$M$4:$M$428, MATCH(I4, Edges!$C$4:$C$428, 0)), 1E+99), _xlfn.IFNA(INDEX(Edges!$M$4:$M$428, MATCH(J4, Edges!$C$4:$C$428, 0)), 1E+99), _xlfn.IFNA(INDEX(Edges!$M$4:$M$428, MATCH(K4, Edges!$C$4:$C$428, 0)), 1E+99), _xlfn.IFNA(INDEX(Edges!$M$4:$M$428, MATCH(L4, Edges!$C$4:$C$428, 0)), 1E+99))</f>
        <v>90</v>
      </c>
      <c r="O4" s="633" t="str">
        <f>IF(AND(IF(C4&lt;&gt;"", INDEX(Nodes!$V$4:$V$449, MATCH(C4, Nodes!$C$4:$C$449, 0))="Yes", TRUE), IF(D4&lt;&gt;"", INDEX(Nodes!$V$4:$V$449, MATCH(D4, Nodes!$C$4:$C$449, 0))="Yes", TRUE), IF(E4&lt;&gt;"", INDEX(Edges!$V$4:$V$431, MATCH(E4, Edges!$C$4:$C$431, 0))="Yes", TRUE), IF(F4&lt;&gt;"", INDEX(Edges!$V$4:$V$431, MATCH(F4, Edges!$C$4:$C$431, 0))="Yes", TRUE), IF(G4&lt;&gt;"", INDEX(Edges!$V$4:$V$431, MATCH(G4, Edges!$C$4:$C$431, 0))="Yes", TRUE), IF(H4&lt;&gt;"", INDEX(Edges!$V$4:$V$431, MATCH(H4, Edges!$C$4:$C$431, 0))="Yes", TRUE), IF(I4&lt;&gt;"", INDEX(Edges!$V$4:$V$431, MATCH(I4, Edges!$C$4:$C$431, 0))="Yes", TRUE), IF(J4&lt;&gt;"", INDEX(Edges!$V$4:$V$431, MATCH(J4, Edges!$C$4:$C$431, 0))="Yes", TRUE), IF(K4&lt;&gt;"", INDEX(Edges!$V$4:$V$431, MATCH(K4, Edges!$C$4:$C$431, 0))="Yes", TRUE), IF(L4&lt;&gt;"", INDEX(Edges!$V$4:$V$431, MATCH(L4, Edges!$C$4:$C$431, 0))="Yes", TRUE)), "Yes", "No")</f>
        <v>No</v>
      </c>
      <c r="P4" s="633">
        <f>MAX(_xlfn.IFNA(INDEX(Nodes!$I$4:$I$449, MATCH(C4, Nodes!$C$4:$C$449, 0)), -1E+99), _xlfn.IFNA(INDEX(Nodes!$I$4:$I$449, MATCH(D4, Nodes!$C$4:$C$449, 0)), -1E+99), _xlfn.IFNA(INDEX(Edges!$I$4:$I$431, MATCH(E4, Edges!$C$4:$C$431, 0)), -1E+99), _xlfn.IFNA(INDEX(Edges!$I$4:$I$431, MATCH(F4, Edges!$C$4:$C$431, 0)), -1E+99), _xlfn.IFNA(INDEX(Edges!$I$4:$I$431, MATCH(G4, Edges!$C$4:$C$431, 0)), -1E+99), _xlfn.IFNA(INDEX(Edges!$I$4:$I$431, MATCH(H4, Edges!$C$4:$C$431, 0)), -1E+99), _xlfn.IFNA(INDEX(Edges!$I$4:$I$431, MATCH(I4, Edges!$C$4:$C$431, 0)), -1E+99), _xlfn.IFNA(INDEX(Edges!$I$4:$I$431, MATCH(J4, Edges!$C$4:$C$431, 0)), -1E+99), _xlfn.IFNA(INDEX(Edges!$I$4:$I$431, MATCH(K4, Edges!$C$4:$C$431, 0)), -1E+99), _xlfn.IFNA(INDEX(Edges!$I$4:$I$431, MATCH(L4, Edges!$C$4:$C$431, 0)), -1E+99))</f>
        <v>2</v>
      </c>
      <c r="Q4" s="633" t="str">
        <f>IF(AND(IF(C4&lt;&gt;"", INDEX(Nodes!$P$4:$P$449, MATCH(C4, Nodes!$C$4:$C$449, 0))="Yes"), IF(D4&lt;&gt;"", INDEX(Nodes!$P$4:$P$449, MATCH(D4, Nodes!$C$4:$C$449, 0))="Yes")), "Yes", "No")</f>
        <v>No</v>
      </c>
      <c r="R4" s="633">
        <f>MAX(_xlfn.IFNA(INDEX(Nodes!$Q$4:$Q$449, MATCH(C4, Nodes!$C$4:$C$449, 0)), -1E+99), _xlfn.IFNA(INDEX(Nodes!$Q$4:$Q$449, MATCH(D4, Nodes!$C$4:$C$449, 0)), -1E+99), _xlfn.IFNA(INDEX(Edges!$Q$4:$Q$431, MATCH(E4, Edges!$C$4:$C$431, 0)), -1E+99), _xlfn.IFNA(INDEX(Edges!$Q$4:$Q$431, MATCH(F4, Edges!$C$4:$C$431, 0)), -1E+99), _xlfn.IFNA(INDEX(Edges!$Q$4:$Q$431, MATCH(G4, Edges!$C$4:$C$431, 0)), -1E+99), _xlfn.IFNA(INDEX(Edges!$Q$4:$Q$431, MATCH(H4, Edges!$C$4:$C$431, 0)), -1E+99), _xlfn.IFNA(INDEX(Edges!$Q$4:$Q$431, MATCH(I4, Edges!$C$4:$C$431, 0)), -1E+99), _xlfn.IFNA(INDEX(Edges!$Q$4:$Q$431, MATCH(J4, Edges!$C$4:$C$431, 0)), -1E+99), _xlfn.IFNA(INDEX(Edges!$Q$4:$Q$431, MATCH(K4, Edges!$C$4:$C$431, 0)), -1E+99), _xlfn.IFNA(INDEX(Edges!$Q$4:$Q$431, MATCH(L4, Edges!$C$4:$C$431, 0)), -1E+99))</f>
        <v>2</v>
      </c>
      <c r="S4" t="str">
        <f>IF(OR(IF(C4&lt;&gt;"", INDEX(Nodes!$Z$4:$Z$449, MATCH(C4, Nodes!$C$4:$C$449, 0))="Yes", FALSE), IF(D4&lt;&gt;"", INDEX(Nodes!$Z$4:$Z$449, MATCH(D4, Nodes!$C$4:$C$449, 0))="Yes", FALSE), IF(E4&lt;&gt;"", INDEX(Edges!$Z$4:$Z$431, MATCH(E4, Edges!$C$4:$C$431, 0))="Yes", FALSE), IF(F4&lt;&gt;"", INDEX(Edges!$Z$4:$Z$431, MATCH(F4, Edges!$C$4:$C$431, 0))="Yes", FALSE), IF(G4&lt;&gt;"", INDEX(Edges!$Z$4:$Z$431, MATCH(G4, Edges!$C$4:$C$431, 0))="Yes", FALSE), IF(H4&lt;&gt;"", INDEX(Edges!$Z$4:$Z$431, MATCH(H4, Edges!$C$4:$C$431, 0))="Yes", FALSE), IF(I4&lt;&gt;"", INDEX(Edges!$Z$4:$Z$431, MATCH(I4, Edges!$C$4:$C$431, 0))="Yes", FALSE), IF(J4&lt;&gt;"", INDEX(Edges!$Z$4:$Z$431, MATCH(J4, Edges!$C$4:$C$431, 0))="Yes", FALSE), IF(K4&lt;&gt;"", INDEX(Edges!$Z$4:$Z$431, MATCH(K4, Edges!$C$4:$C$431, 0))="Yes", FALSE), IF(L4&lt;&gt;"", INDEX(Edges!$Z$4:$Z$431, MATCH(L4, Edges!$C$4:$C$431, 0))="Yes", FALSE)), "Yes","No")</f>
        <v>Yes</v>
      </c>
      <c r="T4" s="633" t="str">
        <f>IF(OR(IF(C4&lt;&gt;"", INDEX(Nodes!$AC$4:$AC$449, MATCH(C4, Nodes!$C$4:$C$449, 0))="Yes", FALSE), IF(D4&lt;&gt;"", INDEX(Nodes!$AC$4:$AC$449, MATCH(D4, Nodes!$C$4:$C$449, 0))="Yes", FALSE), IF(E4&lt;&gt;"", INDEX(Edges!$AC$4:$AC$431, MATCH(E4, Edges!$C$4:$C$431, 0))="Yes", FALSE), IF(F4&lt;&gt;"", INDEX(Edges!$AC$4:$AC$431, MATCH(F4, Edges!$C$4:$C$431, 0))="Yes", FALSE), IF(G4&lt;&gt;"", INDEX(Edges!$AC$4:$AC$431, MATCH(G4, Edges!$C$4:$C$431, 0))="Yes", FALSE), IF(H4&lt;&gt;"", INDEX(Edges!$AC$4:$AC$431, MATCH(H4, Edges!$C$4:$C$431, 0))="Yes", FALSE), IF(I4&lt;&gt;"", INDEX(Edges!$AC$4:$AC$431, MATCH(I4, Edges!$C$4:$C$431, 0))="Yes", FALSE), IF(J4&lt;&gt;"", INDEX(Edges!$AC$4:$AC$431, MATCH(J4, Edges!$C$4:$C$431, 0))="Yes", FALSE), IF(K4&lt;&gt;"", INDEX(Edges!$AC$4:$AC$431, MATCH(K4, Edges!$C$4:$C$431, 0))="Yes", FALSE), IF(L4&lt;&gt;"", INDEX(Edges!$AC$4:$AC$431, MATCH(L4, Edges!$C$4:$C$431, 0))="Yes", FALSE)), "Yes","No")</f>
        <v>Yes</v>
      </c>
      <c r="U4" t="str">
        <f>IF(OR(IF(C4&lt;&gt;"", INDEX(Nodes!$AF$4:$AF$449, MATCH(C4, Nodes!$C$4:$C$449, 0))="Yes", FALSE), IF(D4&lt;&gt;"", INDEX(Nodes!$AF$4:$AF$449, MATCH(D4, Nodes!$C$4:$C$449, 0))="Yes", FALSE), IF(E4&lt;&gt;"", INDEX(Edges!$AG$4:$AG$431, MATCH(E4, Edges!$C$4:$C$431, 0))="Yes", FALSE), IF(F4&lt;&gt;"", INDEX(Edges!$AG$4:$AG$431, MATCH(F4, Edges!$C$4:$C$431, 0))="Yes", FALSE), IF(G4&lt;&gt;"", INDEX(Edges!$AG$4:$AG$431, MATCH(G4, Edges!$C$4:$C$431, 0))="Yes", FALSE), IF(H4&lt;&gt;"", INDEX(Edges!$AG$4:$AG$431, MATCH(H4, Edges!$C$4:$C$431, 0))="Yes", FALSE), IF(I4&lt;&gt;"", INDEX(Edges!$AG$4:$AG$431, MATCH(I4, Edges!$C$4:$C$431, 0))="Yes", FALSE), IF(J4&lt;&gt;"", INDEX(Edges!$AG$4:$AG$431, MATCH(J4, Edges!$C$4:$C$431, 0))="Yes", FALSE), IF(K4&lt;&gt;"", INDEX(Edges!$AG$4:$AG$431, MATCH(K4, Edges!$C$4:$C$431, 0))="Yes", FALSE), IF(L4&lt;&gt;"", INDEX(Edges!$AG$4:$AG$431, MATCH(L4, Edges!$C$4:$C$431, 0))="Yes", FALSE)), "Yes","No")</f>
        <v>No</v>
      </c>
      <c r="V4" s="720" t="str">
        <f t="shared" si="0"/>
        <v>Accessible</v>
      </c>
      <c r="W4" s="633" t="str">
        <f>IF(AND(N4&gt;='Accessibility Standards'!$C$4, P4&lt;'Accessibility Standards'!$C$2, Q4="Yes", R4&lt;'Accessibility Standards'!$C$10), "Accessible", "Inaccessible")</f>
        <v>Inaccessible</v>
      </c>
      <c r="X4" s="633" t="str">
        <f t="shared" si="1"/>
        <v>Inaccessible</v>
      </c>
    </row>
    <row r="5" spans="1:24" hidden="1">
      <c r="A5" s="811" t="str">
        <f>A4</f>
        <v>2_1</v>
      </c>
      <c r="B5" s="625" t="s">
        <v>753</v>
      </c>
      <c r="C5" s="689" t="s">
        <v>339</v>
      </c>
      <c r="D5" s="685" t="s">
        <v>333</v>
      </c>
      <c r="E5" s="689" t="s">
        <v>805</v>
      </c>
      <c r="F5" s="685" t="s">
        <v>812</v>
      </c>
      <c r="G5" s="685"/>
      <c r="H5" s="685"/>
      <c r="I5" s="685"/>
      <c r="J5" s="685"/>
      <c r="K5" s="685"/>
      <c r="L5" s="685"/>
      <c r="N5" s="633">
        <f>MIN(_xlfn.IFNA(INDEX(Nodes!$M$4:$M$449, MATCH(C5, Nodes!$C$4:$C$449, 0)), 1E+99), _xlfn.IFNA(INDEX(Nodes!$M$4:$M$449, MATCH(D5, Nodes!$C$4:$C$449, 0)), 1E+99), _xlfn.IFNA(INDEX(Edges!$M$4:$M$428, MATCH(E5, Edges!$C$4:$C$428, 0)), 1E+99), _xlfn.IFNA(INDEX(Edges!$M$4:$M$428, MATCH(F5, Edges!$C$4:$C$428, 0)), 1E+99), _xlfn.IFNA(INDEX(Edges!$M$4:$M$428, MATCH(G5, Edges!$C$4:$C$428, 0)), 1E+99), _xlfn.IFNA(INDEX(Edges!$M$4:$M$428, MATCH(H5, Edges!$C$4:$C$428, 0)), 1E+99), _xlfn.IFNA(INDEX(Edges!$M$4:$M$428, MATCH(I5, Edges!$C$4:$C$428, 0)), 1E+99), _xlfn.IFNA(INDEX(Edges!$M$4:$M$428, MATCH(J5, Edges!$C$4:$C$428, 0)), 1E+99), _xlfn.IFNA(INDEX(Edges!$M$4:$M$428, MATCH(K5, Edges!$C$4:$C$428, 0)), 1E+99), _xlfn.IFNA(INDEX(Edges!$M$4:$M$428, MATCH(L5, Edges!$C$4:$C$428, 0)), 1E+99))</f>
        <v>130</v>
      </c>
      <c r="O5" s="633" t="str">
        <f>IF(AND(IF(C5&lt;&gt;"", INDEX(Nodes!$V$4:$V$449, MATCH(C5, Nodes!$C$4:$C$449, 0))="Yes", TRUE), IF(D5&lt;&gt;"", INDEX(Nodes!$V$4:$V$449, MATCH(D5, Nodes!$C$4:$C$449, 0))="Yes", TRUE), IF(E5&lt;&gt;"", INDEX(Edges!$V$4:$V$431, MATCH(E5, Edges!$C$4:$C$431, 0))="Yes", TRUE), IF(F5&lt;&gt;"", INDEX(Edges!$V$4:$V$431, MATCH(F5, Edges!$C$4:$C$431, 0))="Yes", TRUE), IF(G5&lt;&gt;"", INDEX(Edges!$V$4:$V$431, MATCH(G5, Edges!$C$4:$C$431, 0))="Yes", TRUE), IF(H5&lt;&gt;"", INDEX(Edges!$V$4:$V$431, MATCH(H5, Edges!$C$4:$C$431, 0))="Yes", TRUE), IF(I5&lt;&gt;"", INDEX(Edges!$V$4:$V$431, MATCH(I5, Edges!$C$4:$C$431, 0))="Yes", TRUE), IF(J5&lt;&gt;"", INDEX(Edges!$V$4:$V$431, MATCH(J5, Edges!$C$4:$C$431, 0))="Yes", TRUE), IF(K5&lt;&gt;"", INDEX(Edges!$V$4:$V$431, MATCH(K5, Edges!$C$4:$C$431, 0))="Yes", TRUE), IF(L5&lt;&gt;"", INDEX(Edges!$V$4:$V$431, MATCH(L5, Edges!$C$4:$C$431, 0))="Yes", TRUE)), "Yes", "No")</f>
        <v>No</v>
      </c>
      <c r="P5" s="633">
        <f>MAX(_xlfn.IFNA(INDEX(Nodes!$I$4:$I$449, MATCH(C5, Nodes!$C$4:$C$449, 0)), -1E+99), _xlfn.IFNA(INDEX(Nodes!$I$4:$I$449, MATCH(D5, Nodes!$C$4:$C$449, 0)), -1E+99), _xlfn.IFNA(INDEX(Edges!$I$4:$I$431, MATCH(E5, Edges!$C$4:$C$431, 0)), -1E+99), _xlfn.IFNA(INDEX(Edges!$I$4:$I$431, MATCH(F5, Edges!$C$4:$C$431, 0)), -1E+99), _xlfn.IFNA(INDEX(Edges!$I$4:$I$431, MATCH(G5, Edges!$C$4:$C$431, 0)), -1E+99), _xlfn.IFNA(INDEX(Edges!$I$4:$I$431, MATCH(H5, Edges!$C$4:$C$431, 0)), -1E+99), _xlfn.IFNA(INDEX(Edges!$I$4:$I$431, MATCH(I5, Edges!$C$4:$C$431, 0)), -1E+99), _xlfn.IFNA(INDEX(Edges!$I$4:$I$431, MATCH(J5, Edges!$C$4:$C$431, 0)), -1E+99), _xlfn.IFNA(INDEX(Edges!$I$4:$I$431, MATCH(K5, Edges!$C$4:$C$431, 0)), -1E+99), _xlfn.IFNA(INDEX(Edges!$I$4:$I$431, MATCH(L5, Edges!$C$4:$C$431, 0)), -1E+99))</f>
        <v>2</v>
      </c>
      <c r="Q5" s="633" t="str">
        <f>IF(AND(IF(C5&lt;&gt;"", INDEX(Nodes!$P$4:$P$449, MATCH(C5, Nodes!$C$4:$C$449, 0))="Yes"), IF(D5&lt;&gt;"", INDEX(Nodes!$P$4:$P$449, MATCH(D5, Nodes!$C$4:$C$449, 0))="Yes")), "Yes", "No")</f>
        <v>Yes</v>
      </c>
      <c r="R5" s="633">
        <f>MAX(_xlfn.IFNA(INDEX(Nodes!$Q$4:$Q$449, MATCH(C5, Nodes!$C$4:$C$449, 0)), -1E+99), _xlfn.IFNA(INDEX(Nodes!$Q$4:$Q$449, MATCH(D5, Nodes!$C$4:$C$449, 0)), -1E+99), _xlfn.IFNA(INDEX(Edges!$Q$4:$Q$431, MATCH(E5, Edges!$C$4:$C$431, 0)), -1E+99), _xlfn.IFNA(INDEX(Edges!$Q$4:$Q$431, MATCH(F5, Edges!$C$4:$C$431, 0)), -1E+99), _xlfn.IFNA(INDEX(Edges!$Q$4:$Q$431, MATCH(G5, Edges!$C$4:$C$431, 0)), -1E+99), _xlfn.IFNA(INDEX(Edges!$Q$4:$Q$431, MATCH(H5, Edges!$C$4:$C$431, 0)), -1E+99), _xlfn.IFNA(INDEX(Edges!$Q$4:$Q$431, MATCH(I5, Edges!$C$4:$C$431, 0)), -1E+99), _xlfn.IFNA(INDEX(Edges!$Q$4:$Q$431, MATCH(J5, Edges!$C$4:$C$431, 0)), -1E+99), _xlfn.IFNA(INDEX(Edges!$Q$4:$Q$431, MATCH(K5, Edges!$C$4:$C$431, 0)), -1E+99), _xlfn.IFNA(INDEX(Edges!$Q$4:$Q$431, MATCH(L5, Edges!$C$4:$C$431, 0)), -1E+99))</f>
        <v>2</v>
      </c>
      <c r="S5" t="str">
        <f>IF(OR(IF(C5&lt;&gt;"", INDEX(Nodes!$Z$4:$Z$449, MATCH(C5, Nodes!$C$4:$C$449, 0))="Yes", FALSE), IF(D5&lt;&gt;"", INDEX(Nodes!$Z$4:$Z$449, MATCH(D5, Nodes!$C$4:$C$449, 0))="Yes", FALSE), IF(E5&lt;&gt;"", INDEX(Edges!$Z$4:$Z$431, MATCH(E5, Edges!$C$4:$C$431, 0))="Yes", FALSE), IF(F5&lt;&gt;"", INDEX(Edges!$Z$4:$Z$431, MATCH(F5, Edges!$C$4:$C$431, 0))="Yes", FALSE), IF(G5&lt;&gt;"", INDEX(Edges!$Z$4:$Z$431, MATCH(G5, Edges!$C$4:$C$431, 0))="Yes", FALSE), IF(H5&lt;&gt;"", INDEX(Edges!$Z$4:$Z$431, MATCH(H5, Edges!$C$4:$C$431, 0))="Yes", FALSE), IF(I5&lt;&gt;"", INDEX(Edges!$Z$4:$Z$431, MATCH(I5, Edges!$C$4:$C$431, 0))="Yes", FALSE), IF(J5&lt;&gt;"", INDEX(Edges!$Z$4:$Z$431, MATCH(J5, Edges!$C$4:$C$431, 0))="Yes", FALSE), IF(K5&lt;&gt;"", INDEX(Edges!$Z$4:$Z$431, MATCH(K5, Edges!$C$4:$C$431, 0))="Yes", FALSE), IF(L5&lt;&gt;"", INDEX(Edges!$Z$4:$Z$431, MATCH(L5, Edges!$C$4:$C$431, 0))="Yes", FALSE)), "Yes","No")</f>
        <v>Yes</v>
      </c>
      <c r="T5" s="633" t="str">
        <f>IF(OR(IF(C5&lt;&gt;"", INDEX(Nodes!$AC$4:$AC$449, MATCH(C5, Nodes!$C$4:$C$449, 0))="Yes", FALSE), IF(D5&lt;&gt;"", INDEX(Nodes!$AC$4:$AC$449, MATCH(D5, Nodes!$C$4:$C$449, 0))="Yes", FALSE), IF(E5&lt;&gt;"", INDEX(Edges!$AC$4:$AC$431, MATCH(E5, Edges!$C$4:$C$431, 0))="Yes", FALSE), IF(F5&lt;&gt;"", INDEX(Edges!$AC$4:$AC$431, MATCH(F5, Edges!$C$4:$C$431, 0))="Yes", FALSE), IF(G5&lt;&gt;"", INDEX(Edges!$AC$4:$AC$431, MATCH(G5, Edges!$C$4:$C$431, 0))="Yes", FALSE), IF(H5&lt;&gt;"", INDEX(Edges!$AC$4:$AC$431, MATCH(H5, Edges!$C$4:$C$431, 0))="Yes", FALSE), IF(I5&lt;&gt;"", INDEX(Edges!$AC$4:$AC$431, MATCH(I5, Edges!$C$4:$C$431, 0))="Yes", FALSE), IF(J5&lt;&gt;"", INDEX(Edges!$AC$4:$AC$431, MATCH(J5, Edges!$C$4:$C$431, 0))="Yes", FALSE), IF(K5&lt;&gt;"", INDEX(Edges!$AC$4:$AC$431, MATCH(K5, Edges!$C$4:$C$431, 0))="Yes", FALSE), IF(L5&lt;&gt;"", INDEX(Edges!$AC$4:$AC$431, MATCH(L5, Edges!$C$4:$C$431, 0))="Yes", FALSE)), "Yes","No")</f>
        <v>Yes</v>
      </c>
      <c r="U5" t="str">
        <f>IF(OR(IF(C5&lt;&gt;"", INDEX(Nodes!$AF$4:$AF$449, MATCH(C5, Nodes!$C$4:$C$449, 0))="Yes", FALSE), IF(D5&lt;&gt;"", INDEX(Nodes!$AF$4:$AF$449, MATCH(D5, Nodes!$C$4:$C$449, 0))="Yes", FALSE), IF(E5&lt;&gt;"", INDEX(Edges!$AG$4:$AG$431, MATCH(E5, Edges!$C$4:$C$431, 0))="Yes", FALSE), IF(F5&lt;&gt;"", INDEX(Edges!$AG$4:$AG$431, MATCH(F5, Edges!$C$4:$C$431, 0))="Yes", FALSE), IF(G5&lt;&gt;"", INDEX(Edges!$AG$4:$AG$431, MATCH(G5, Edges!$C$4:$C$431, 0))="Yes", FALSE), IF(H5&lt;&gt;"", INDEX(Edges!$AG$4:$AG$431, MATCH(H5, Edges!$C$4:$C$431, 0))="Yes", FALSE), IF(I5&lt;&gt;"", INDEX(Edges!$AG$4:$AG$431, MATCH(I5, Edges!$C$4:$C$431, 0))="Yes", FALSE), IF(J5&lt;&gt;"", INDEX(Edges!$AG$4:$AG$431, MATCH(J5, Edges!$C$4:$C$431, 0))="Yes", FALSE), IF(K5&lt;&gt;"", INDEX(Edges!$AG$4:$AG$431, MATCH(K5, Edges!$C$4:$C$431, 0))="Yes", FALSE), IF(L5&lt;&gt;"", INDEX(Edges!$AG$4:$AG$431, MATCH(L5, Edges!$C$4:$C$431, 0))="Yes", FALSE)), "Yes","No")</f>
        <v>No</v>
      </c>
      <c r="V5" s="720" t="str">
        <f t="shared" si="0"/>
        <v>Accessible</v>
      </c>
      <c r="W5" s="633" t="str">
        <f>IF(AND(N5&gt;='Accessibility Standards'!$C$4, P5&lt;'Accessibility Standards'!$C$2, Q5="Yes", R5&lt;'Accessibility Standards'!$C$10), "Accessible", "Inaccessible")</f>
        <v>Inaccessible</v>
      </c>
      <c r="X5" s="633" t="str">
        <f>IF(AND(O5="Yes", N5&gt;0), "Accessible", "Inaccessible")</f>
        <v>Inaccessible</v>
      </c>
    </row>
    <row r="6" spans="1:24">
      <c r="A6" s="615" t="s">
        <v>743</v>
      </c>
      <c r="B6" s="625" t="s">
        <v>752</v>
      </c>
      <c r="C6" s="689" t="s">
        <v>334</v>
      </c>
      <c r="D6" s="685" t="s">
        <v>345</v>
      </c>
      <c r="E6" s="689" t="s">
        <v>804</v>
      </c>
      <c r="F6" s="685"/>
      <c r="G6" s="685"/>
      <c r="H6" s="685"/>
      <c r="I6" s="685"/>
      <c r="J6" s="685"/>
      <c r="K6" s="685"/>
      <c r="L6" s="685"/>
      <c r="N6" s="633">
        <f>MIN(_xlfn.IFNA(INDEX(Nodes!$M$4:$M$449, MATCH(C6, Nodes!$C$4:$C$449, 0)), 1E+99), _xlfn.IFNA(INDEX(Nodes!$M$4:$M$449, MATCH(D6, Nodes!$C$4:$C$449, 0)), 1E+99), _xlfn.IFNA(INDEX(Edges!$M$4:$M$428, MATCH(E6, Edges!$C$4:$C$428, 0)), 1E+99), _xlfn.IFNA(INDEX(Edges!$M$4:$M$428, MATCH(F6, Edges!$C$4:$C$428, 0)), 1E+99), _xlfn.IFNA(INDEX(Edges!$M$4:$M$428, MATCH(G6, Edges!$C$4:$C$428, 0)), 1E+99), _xlfn.IFNA(INDEX(Edges!$M$4:$M$428, MATCH(H6, Edges!$C$4:$C$428, 0)), 1E+99), _xlfn.IFNA(INDEX(Edges!$M$4:$M$428, MATCH(I6, Edges!$C$4:$C$428, 0)), 1E+99), _xlfn.IFNA(INDEX(Edges!$M$4:$M$428, MATCH(J6, Edges!$C$4:$C$428, 0)), 1E+99), _xlfn.IFNA(INDEX(Edges!$M$4:$M$428, MATCH(K6, Edges!$C$4:$C$428, 0)), 1E+99), _xlfn.IFNA(INDEX(Edges!$M$4:$M$428, MATCH(L6, Edges!$C$4:$C$428, 0)), 1E+99))</f>
        <v>220</v>
      </c>
      <c r="O6" s="633" t="str">
        <f>IF(AND(IF(C6&lt;&gt;"", INDEX(Nodes!$V$4:$V$449, MATCH(C6, Nodes!$C$4:$C$449, 0))="Yes", TRUE), IF(D6&lt;&gt;"", INDEX(Nodes!$V$4:$V$449, MATCH(D6, Nodes!$C$4:$C$449, 0))="Yes", TRUE), IF(E6&lt;&gt;"", INDEX(Edges!$V$4:$V$431, MATCH(E6, Edges!$C$4:$C$431, 0))="Yes", TRUE), IF(F6&lt;&gt;"", INDEX(Edges!$V$4:$V$431, MATCH(F6, Edges!$C$4:$C$431, 0))="Yes", TRUE), IF(G6&lt;&gt;"", INDEX(Edges!$V$4:$V$431, MATCH(G6, Edges!$C$4:$C$431, 0))="Yes", TRUE), IF(H6&lt;&gt;"", INDEX(Edges!$V$4:$V$431, MATCH(H6, Edges!$C$4:$C$431, 0))="Yes", TRUE), IF(I6&lt;&gt;"", INDEX(Edges!$V$4:$V$431, MATCH(I6, Edges!$C$4:$C$431, 0))="Yes", TRUE), IF(J6&lt;&gt;"", INDEX(Edges!$V$4:$V$431, MATCH(J6, Edges!$C$4:$C$431, 0))="Yes", TRUE), IF(K6&lt;&gt;"", INDEX(Edges!$V$4:$V$431, MATCH(K6, Edges!$C$4:$C$431, 0))="Yes", TRUE), IF(L6&lt;&gt;"", INDEX(Edges!$V$4:$V$431, MATCH(L6, Edges!$C$4:$C$431, 0))="Yes", TRUE)), "Yes", "No")</f>
        <v>No</v>
      </c>
      <c r="P6" s="633">
        <f>MAX(_xlfn.IFNA(INDEX(Nodes!$I$4:$I$449, MATCH(C6, Nodes!$C$4:$C$449, 0)), -1E+99), _xlfn.IFNA(INDEX(Nodes!$I$4:$I$449, MATCH(D6, Nodes!$C$4:$C$449, 0)), -1E+99), _xlfn.IFNA(INDEX(Edges!$I$4:$I$431, MATCH(E6, Edges!$C$4:$C$431, 0)), -1E+99), _xlfn.IFNA(INDEX(Edges!$I$4:$I$431, MATCH(F6, Edges!$C$4:$C$431, 0)), -1E+99), _xlfn.IFNA(INDEX(Edges!$I$4:$I$431, MATCH(G6, Edges!$C$4:$C$431, 0)), -1E+99), _xlfn.IFNA(INDEX(Edges!$I$4:$I$431, MATCH(H6, Edges!$C$4:$C$431, 0)), -1E+99), _xlfn.IFNA(INDEX(Edges!$I$4:$I$431, MATCH(I6, Edges!$C$4:$C$431, 0)), -1E+99), _xlfn.IFNA(INDEX(Edges!$I$4:$I$431, MATCH(J6, Edges!$C$4:$C$431, 0)), -1E+99), _xlfn.IFNA(INDEX(Edges!$I$4:$I$431, MATCH(K6, Edges!$C$4:$C$431, 0)), -1E+99), _xlfn.IFNA(INDEX(Edges!$I$4:$I$431, MATCH(L6, Edges!$C$4:$C$431, 0)), -1E+99))</f>
        <v>2</v>
      </c>
      <c r="Q6" s="633" t="str">
        <f>IF(AND(IF(C6&lt;&gt;"", INDEX(Nodes!$P$4:$P$449, MATCH(C6, Nodes!$C$4:$C$449, 0))="Yes"), IF(D6&lt;&gt;"", INDEX(Nodes!$P$4:$P$449, MATCH(D6, Nodes!$C$4:$C$449, 0))="Yes")), "Yes", "No")</f>
        <v>Yes</v>
      </c>
      <c r="R6" s="633">
        <f>MAX(_xlfn.IFNA(INDEX(Nodes!$Q$4:$Q$449, MATCH(C6, Nodes!$C$4:$C$449, 0)), -1E+99), _xlfn.IFNA(INDEX(Nodes!$Q$4:$Q$449, MATCH(D6, Nodes!$C$4:$C$449, 0)), -1E+99), _xlfn.IFNA(INDEX(Edges!$Q$4:$Q$431, MATCH(E6, Edges!$C$4:$C$431, 0)), -1E+99), _xlfn.IFNA(INDEX(Edges!$Q$4:$Q$431, MATCH(F6, Edges!$C$4:$C$431, 0)), -1E+99), _xlfn.IFNA(INDEX(Edges!$Q$4:$Q$431, MATCH(G6, Edges!$C$4:$C$431, 0)), -1E+99), _xlfn.IFNA(INDEX(Edges!$Q$4:$Q$431, MATCH(H6, Edges!$C$4:$C$431, 0)), -1E+99), _xlfn.IFNA(INDEX(Edges!$Q$4:$Q$431, MATCH(I6, Edges!$C$4:$C$431, 0)), -1E+99), _xlfn.IFNA(INDEX(Edges!$Q$4:$Q$431, MATCH(J6, Edges!$C$4:$C$431, 0)), -1E+99), _xlfn.IFNA(INDEX(Edges!$Q$4:$Q$431, MATCH(K6, Edges!$C$4:$C$431, 0)), -1E+99), _xlfn.IFNA(INDEX(Edges!$Q$4:$Q$431, MATCH(L6, Edges!$C$4:$C$431, 0)), -1E+99))</f>
        <v>2</v>
      </c>
      <c r="S6" t="str">
        <f>IF(OR(IF(C6&lt;&gt;"", INDEX(Nodes!$Z$4:$Z$449, MATCH(C6, Nodes!$C$4:$C$449, 0))="Yes", FALSE), IF(D6&lt;&gt;"", INDEX(Nodes!$Z$4:$Z$449, MATCH(D6, Nodes!$C$4:$C$449, 0))="Yes", FALSE), IF(E6&lt;&gt;"", INDEX(Edges!$Z$4:$Z$431, MATCH(E6, Edges!$C$4:$C$431, 0))="Yes", FALSE), IF(F6&lt;&gt;"", INDEX(Edges!$Z$4:$Z$431, MATCH(F6, Edges!$C$4:$C$431, 0))="Yes", FALSE), IF(G6&lt;&gt;"", INDEX(Edges!$Z$4:$Z$431, MATCH(G6, Edges!$C$4:$C$431, 0))="Yes", FALSE), IF(H6&lt;&gt;"", INDEX(Edges!$Z$4:$Z$431, MATCH(H6, Edges!$C$4:$C$431, 0))="Yes", FALSE), IF(I6&lt;&gt;"", INDEX(Edges!$Z$4:$Z$431, MATCH(I6, Edges!$C$4:$C$431, 0))="Yes", FALSE), IF(J6&lt;&gt;"", INDEX(Edges!$Z$4:$Z$431, MATCH(J6, Edges!$C$4:$C$431, 0))="Yes", FALSE), IF(K6&lt;&gt;"", INDEX(Edges!$Z$4:$Z$431, MATCH(K6, Edges!$C$4:$C$431, 0))="Yes", FALSE), IF(L6&lt;&gt;"", INDEX(Edges!$Z$4:$Z$431, MATCH(L6, Edges!$C$4:$C$431, 0))="Yes", FALSE)), "Yes","No")</f>
        <v>Yes</v>
      </c>
      <c r="T6" s="633" t="str">
        <f>IF(OR(IF(C6&lt;&gt;"", INDEX(Nodes!$AC$4:$AC$449, MATCH(C6, Nodes!$C$4:$C$449, 0))="Yes", FALSE), IF(D6&lt;&gt;"", INDEX(Nodes!$AC$4:$AC$449, MATCH(D6, Nodes!$C$4:$C$449, 0))="Yes", FALSE), IF(E6&lt;&gt;"", INDEX(Edges!$AC$4:$AC$431, MATCH(E6, Edges!$C$4:$C$431, 0))="Yes", FALSE), IF(F6&lt;&gt;"", INDEX(Edges!$AC$4:$AC$431, MATCH(F6, Edges!$C$4:$C$431, 0))="Yes", FALSE), IF(G6&lt;&gt;"", INDEX(Edges!$AC$4:$AC$431, MATCH(G6, Edges!$C$4:$C$431, 0))="Yes", FALSE), IF(H6&lt;&gt;"", INDEX(Edges!$AC$4:$AC$431, MATCH(H6, Edges!$C$4:$C$431, 0))="Yes", FALSE), IF(I6&lt;&gt;"", INDEX(Edges!$AC$4:$AC$431, MATCH(I6, Edges!$C$4:$C$431, 0))="Yes", FALSE), IF(J6&lt;&gt;"", INDEX(Edges!$AC$4:$AC$431, MATCH(J6, Edges!$C$4:$C$431, 0))="Yes", FALSE), IF(K6&lt;&gt;"", INDEX(Edges!$AC$4:$AC$431, MATCH(K6, Edges!$C$4:$C$431, 0))="Yes", FALSE), IF(L6&lt;&gt;"", INDEX(Edges!$AC$4:$AC$431, MATCH(L6, Edges!$C$4:$C$431, 0))="Yes", FALSE)), "Yes","No")</f>
        <v>No</v>
      </c>
      <c r="U6" t="str">
        <f>IF(OR(IF(C6&lt;&gt;"", INDEX(Nodes!$AF$4:$AF$449, MATCH(C6, Nodes!$C$4:$C$449, 0))="Yes", FALSE), IF(D6&lt;&gt;"", INDEX(Nodes!$AF$4:$AF$449, MATCH(D6, Nodes!$C$4:$C$449, 0))="Yes", FALSE), IF(E6&lt;&gt;"", INDEX(Edges!$AG$4:$AG$431, MATCH(E6, Edges!$C$4:$C$431, 0))="Yes", FALSE), IF(F6&lt;&gt;"", INDEX(Edges!$AG$4:$AG$431, MATCH(F6, Edges!$C$4:$C$431, 0))="Yes", FALSE), IF(G6&lt;&gt;"", INDEX(Edges!$AG$4:$AG$431, MATCH(G6, Edges!$C$4:$C$431, 0))="Yes", FALSE), IF(H6&lt;&gt;"", INDEX(Edges!$AG$4:$AG$431, MATCH(H6, Edges!$C$4:$C$431, 0))="Yes", FALSE), IF(I6&lt;&gt;"", INDEX(Edges!$AG$4:$AG$431, MATCH(I6, Edges!$C$4:$C$431, 0))="Yes", FALSE), IF(J6&lt;&gt;"", INDEX(Edges!$AG$4:$AG$431, MATCH(J6, Edges!$C$4:$C$431, 0))="Yes", FALSE), IF(K6&lt;&gt;"", INDEX(Edges!$AG$4:$AG$431, MATCH(K6, Edges!$C$4:$C$431, 0))="Yes", FALSE), IF(L6&lt;&gt;"", INDEX(Edges!$AG$4:$AG$431, MATCH(L6, Edges!$C$4:$C$431, 0))="Yes", FALSE)), "Yes","No")</f>
        <v>No</v>
      </c>
      <c r="V6" s="720" t="str">
        <f t="shared" si="0"/>
        <v>Accessible</v>
      </c>
      <c r="W6" s="633" t="str">
        <f>IF(AND(N6&gt;='Accessibility Standards'!$C$4, P6&lt;'Accessibility Standards'!$C$2, Q6="Yes", R6&lt;'Accessibility Standards'!$C$10), "Accessible", "Inaccessible")</f>
        <v>Accessible</v>
      </c>
      <c r="X6" s="633" t="str">
        <f>IF(AND(O6="Yes", N6&gt;0), "Accessible", "Inaccessible")</f>
        <v>Inaccessible</v>
      </c>
    </row>
    <row r="7" spans="1:24" hidden="1">
      <c r="A7" s="811" t="str">
        <f>A6</f>
        <v>2_3</v>
      </c>
      <c r="B7" s="625" t="s">
        <v>753</v>
      </c>
      <c r="C7" s="633" t="s">
        <v>335</v>
      </c>
      <c r="D7" s="633" t="s">
        <v>338</v>
      </c>
      <c r="E7" s="633" t="s">
        <v>816</v>
      </c>
      <c r="F7" s="633" t="s">
        <v>817</v>
      </c>
      <c r="K7" s="633"/>
      <c r="L7" s="633"/>
      <c r="N7" s="633">
        <f>MIN(_xlfn.IFNA(INDEX(Nodes!$M$4:$M$449, MATCH(C7, Nodes!$C$4:$C$449, 0)), 1E+99), _xlfn.IFNA(INDEX(Nodes!$M$4:$M$449, MATCH(D7, Nodes!$C$4:$C$449, 0)), 1E+99), _xlfn.IFNA(INDEX(Edges!$M$4:$M$428, MATCH(E7, Edges!$C$4:$C$428, 0)), 1E+99), _xlfn.IFNA(INDEX(Edges!$M$4:$M$428, MATCH(F7, Edges!$C$4:$C$428, 0)), 1E+99), _xlfn.IFNA(INDEX(Edges!$M$4:$M$428, MATCH(G7, Edges!$C$4:$C$428, 0)), 1E+99), _xlfn.IFNA(INDEX(Edges!$M$4:$M$428, MATCH(H7, Edges!$C$4:$C$428, 0)), 1E+99), _xlfn.IFNA(INDEX(Edges!$M$4:$M$428, MATCH(I7, Edges!$C$4:$C$428, 0)), 1E+99), _xlfn.IFNA(INDEX(Edges!$M$4:$M$428, MATCH(J7, Edges!$C$4:$C$428, 0)), 1E+99), _xlfn.IFNA(INDEX(Edges!$M$4:$M$428, MATCH(K7, Edges!$C$4:$C$428, 0)), 1E+99), _xlfn.IFNA(INDEX(Edges!$M$4:$M$428, MATCH(L7, Edges!$C$4:$C$428, 0)), 1E+99))</f>
        <v>180</v>
      </c>
      <c r="O7" s="633" t="str">
        <f>IF(AND(IF(C7&lt;&gt;"", INDEX(Nodes!$V$4:$V$449, MATCH(C7, Nodes!$C$4:$C$449, 0))="Yes", TRUE), IF(D7&lt;&gt;"", INDEX(Nodes!$V$4:$V$449, MATCH(D7, Nodes!$C$4:$C$449, 0))="Yes", TRUE), IF(E7&lt;&gt;"", INDEX(Edges!$V$4:$V$431, MATCH(E7, Edges!$C$4:$C$431, 0))="Yes", TRUE), IF(F7&lt;&gt;"", INDEX(Edges!$V$4:$V$431, MATCH(F7, Edges!$C$4:$C$431, 0))="Yes", TRUE), IF(G7&lt;&gt;"", INDEX(Edges!$V$4:$V$431, MATCH(G7, Edges!$C$4:$C$431, 0))="Yes", TRUE), IF(H7&lt;&gt;"", INDEX(Edges!$V$4:$V$431, MATCH(H7, Edges!$C$4:$C$431, 0))="Yes", TRUE), IF(I7&lt;&gt;"", INDEX(Edges!$V$4:$V$431, MATCH(I7, Edges!$C$4:$C$431, 0))="Yes", TRUE), IF(J7&lt;&gt;"", INDEX(Edges!$V$4:$V$431, MATCH(J7, Edges!$C$4:$C$431, 0))="Yes", TRUE), IF(K7&lt;&gt;"", INDEX(Edges!$V$4:$V$431, MATCH(K7, Edges!$C$4:$C$431, 0))="Yes", TRUE), IF(L7&lt;&gt;"", INDEX(Edges!$V$4:$V$431, MATCH(L7, Edges!$C$4:$C$431, 0))="Yes", TRUE)), "Yes", "No")</f>
        <v>No</v>
      </c>
      <c r="P7" s="633">
        <f>MAX(_xlfn.IFNA(INDEX(Nodes!$I$4:$I$449, MATCH(C7, Nodes!$C$4:$C$449, 0)), -1E+99), _xlfn.IFNA(INDEX(Nodes!$I$4:$I$449, MATCH(D7, Nodes!$C$4:$C$449, 0)), -1E+99), _xlfn.IFNA(INDEX(Edges!$I$4:$I$431, MATCH(E7, Edges!$C$4:$C$431, 0)), -1E+99), _xlfn.IFNA(INDEX(Edges!$I$4:$I$431, MATCH(F7, Edges!$C$4:$C$431, 0)), -1E+99), _xlfn.IFNA(INDEX(Edges!$I$4:$I$431, MATCH(G7, Edges!$C$4:$C$431, 0)), -1E+99), _xlfn.IFNA(INDEX(Edges!$I$4:$I$431, MATCH(H7, Edges!$C$4:$C$431, 0)), -1E+99), _xlfn.IFNA(INDEX(Edges!$I$4:$I$431, MATCH(I7, Edges!$C$4:$C$431, 0)), -1E+99), _xlfn.IFNA(INDEX(Edges!$I$4:$I$431, MATCH(J7, Edges!$C$4:$C$431, 0)), -1E+99), _xlfn.IFNA(INDEX(Edges!$I$4:$I$431, MATCH(K7, Edges!$C$4:$C$431, 0)), -1E+99), _xlfn.IFNA(INDEX(Edges!$I$4:$I$431, MATCH(L7, Edges!$C$4:$C$431, 0)), -1E+99))</f>
        <v>2</v>
      </c>
      <c r="Q7" s="633" t="str">
        <f>IF(AND(IF(C7&lt;&gt;"", INDEX(Nodes!$P$4:$P$449, MATCH(C7, Nodes!$C$4:$C$449, 0))="Yes"), IF(D7&lt;&gt;"", INDEX(Nodes!$P$4:$P$449, MATCH(D7, Nodes!$C$4:$C$449, 0))="Yes")), "Yes", "No")</f>
        <v>Yes</v>
      </c>
      <c r="R7" s="633">
        <f>MAX(_xlfn.IFNA(INDEX(Nodes!$Q$4:$Q$449, MATCH(C7, Nodes!$C$4:$C$449, 0)), -1E+99), _xlfn.IFNA(INDEX(Nodes!$Q$4:$Q$449, MATCH(D7, Nodes!$C$4:$C$449, 0)), -1E+99), _xlfn.IFNA(INDEX(Edges!$Q$4:$Q$431, MATCH(E7, Edges!$C$4:$C$431, 0)), -1E+99), _xlfn.IFNA(INDEX(Edges!$Q$4:$Q$431, MATCH(F7, Edges!$C$4:$C$431, 0)), -1E+99), _xlfn.IFNA(INDEX(Edges!$Q$4:$Q$431, MATCH(G7, Edges!$C$4:$C$431, 0)), -1E+99), _xlfn.IFNA(INDEX(Edges!$Q$4:$Q$431, MATCH(H7, Edges!$C$4:$C$431, 0)), -1E+99), _xlfn.IFNA(INDEX(Edges!$Q$4:$Q$431, MATCH(I7, Edges!$C$4:$C$431, 0)), -1E+99), _xlfn.IFNA(INDEX(Edges!$Q$4:$Q$431, MATCH(J7, Edges!$C$4:$C$431, 0)), -1E+99), _xlfn.IFNA(INDEX(Edges!$Q$4:$Q$431, MATCH(K7, Edges!$C$4:$C$431, 0)), -1E+99), _xlfn.IFNA(INDEX(Edges!$Q$4:$Q$431, MATCH(L7, Edges!$C$4:$C$431, 0)), -1E+99))</f>
        <v>2</v>
      </c>
      <c r="S7" t="str">
        <f>IF(OR(IF(C7&lt;&gt;"", INDEX(Nodes!$Z$4:$Z$449, MATCH(C7, Nodes!$C$4:$C$449, 0))="Yes", FALSE), IF(D7&lt;&gt;"", INDEX(Nodes!$Z$4:$Z$449, MATCH(D7, Nodes!$C$4:$C$449, 0))="Yes", FALSE), IF(E7&lt;&gt;"", INDEX(Edges!$Z$4:$Z$431, MATCH(E7, Edges!$C$4:$C$431, 0))="Yes", FALSE), IF(F7&lt;&gt;"", INDEX(Edges!$Z$4:$Z$431, MATCH(F7, Edges!$C$4:$C$431, 0))="Yes", FALSE), IF(G7&lt;&gt;"", INDEX(Edges!$Z$4:$Z$431, MATCH(G7, Edges!$C$4:$C$431, 0))="Yes", FALSE), IF(H7&lt;&gt;"", INDEX(Edges!$Z$4:$Z$431, MATCH(H7, Edges!$C$4:$C$431, 0))="Yes", FALSE), IF(I7&lt;&gt;"", INDEX(Edges!$Z$4:$Z$431, MATCH(I7, Edges!$C$4:$C$431, 0))="Yes", FALSE), IF(J7&lt;&gt;"", INDEX(Edges!$Z$4:$Z$431, MATCH(J7, Edges!$C$4:$C$431, 0))="Yes", FALSE), IF(K7&lt;&gt;"", INDEX(Edges!$Z$4:$Z$431, MATCH(K7, Edges!$C$4:$C$431, 0))="Yes", FALSE), IF(L7&lt;&gt;"", INDEX(Edges!$Z$4:$Z$431, MATCH(L7, Edges!$C$4:$C$431, 0))="Yes", FALSE)), "Yes","No")</f>
        <v>Yes</v>
      </c>
      <c r="T7" s="633" t="str">
        <f>IF(OR(IF(C7&lt;&gt;"", INDEX(Nodes!$AC$4:$AC$449, MATCH(C7, Nodes!$C$4:$C$449, 0))="Yes", FALSE), IF(D7&lt;&gt;"", INDEX(Nodes!$AC$4:$AC$449, MATCH(D7, Nodes!$C$4:$C$449, 0))="Yes", FALSE), IF(E7&lt;&gt;"", INDEX(Edges!$AC$4:$AC$431, MATCH(E7, Edges!$C$4:$C$431, 0))="Yes", FALSE), IF(F7&lt;&gt;"", INDEX(Edges!$AC$4:$AC$431, MATCH(F7, Edges!$C$4:$C$431, 0))="Yes", FALSE), IF(G7&lt;&gt;"", INDEX(Edges!$AC$4:$AC$431, MATCH(G7, Edges!$C$4:$C$431, 0))="Yes", FALSE), IF(H7&lt;&gt;"", INDEX(Edges!$AC$4:$AC$431, MATCH(H7, Edges!$C$4:$C$431, 0))="Yes", FALSE), IF(I7&lt;&gt;"", INDEX(Edges!$AC$4:$AC$431, MATCH(I7, Edges!$C$4:$C$431, 0))="Yes", FALSE), IF(J7&lt;&gt;"", INDEX(Edges!$AC$4:$AC$431, MATCH(J7, Edges!$C$4:$C$431, 0))="Yes", FALSE), IF(K7&lt;&gt;"", INDEX(Edges!$AC$4:$AC$431, MATCH(K7, Edges!$C$4:$C$431, 0))="Yes", FALSE), IF(L7&lt;&gt;"", INDEX(Edges!$AC$4:$AC$431, MATCH(L7, Edges!$C$4:$C$431, 0))="Yes", FALSE)), "Yes","No")</f>
        <v>Yes</v>
      </c>
      <c r="U7" t="str">
        <f>IF(OR(IF(C7&lt;&gt;"", INDEX(Nodes!$AF$4:$AF$449, MATCH(C7, Nodes!$C$4:$C$449, 0))="Yes", FALSE), IF(D7&lt;&gt;"", INDEX(Nodes!$AF$4:$AF$449, MATCH(D7, Nodes!$C$4:$C$449, 0))="Yes", FALSE), IF(E7&lt;&gt;"", INDEX(Edges!$AG$4:$AG$431, MATCH(E7, Edges!$C$4:$C$431, 0))="Yes", FALSE), IF(F7&lt;&gt;"", INDEX(Edges!$AG$4:$AG$431, MATCH(F7, Edges!$C$4:$C$431, 0))="Yes", FALSE), IF(G7&lt;&gt;"", INDEX(Edges!$AG$4:$AG$431, MATCH(G7, Edges!$C$4:$C$431, 0))="Yes", FALSE), IF(H7&lt;&gt;"", INDEX(Edges!$AG$4:$AG$431, MATCH(H7, Edges!$C$4:$C$431, 0))="Yes", FALSE), IF(I7&lt;&gt;"", INDEX(Edges!$AG$4:$AG$431, MATCH(I7, Edges!$C$4:$C$431, 0))="Yes", FALSE), IF(J7&lt;&gt;"", INDEX(Edges!$AG$4:$AG$431, MATCH(J7, Edges!$C$4:$C$431, 0))="Yes", FALSE), IF(K7&lt;&gt;"", INDEX(Edges!$AG$4:$AG$431, MATCH(K7, Edges!$C$4:$C$431, 0))="Yes", FALSE), IF(L7&lt;&gt;"", INDEX(Edges!$AG$4:$AG$431, MATCH(L7, Edges!$C$4:$C$431, 0))="Yes", FALSE)), "Yes","No")</f>
        <v>No</v>
      </c>
      <c r="V7" s="720" t="str">
        <f t="shared" si="0"/>
        <v>Accessible</v>
      </c>
      <c r="W7" s="633" t="str">
        <f>IF(AND(N7&gt;='Accessibility Standards'!$C$4, P7&lt;'Accessibility Standards'!$C$2, Q7="Yes", R7&lt;'Accessibility Standards'!$C$10), "Accessible", "Inaccessible")</f>
        <v>Accessible</v>
      </c>
      <c r="X7" s="633" t="str">
        <f>IF(AND(O7="Yes", N7&gt;0), "Accessible", "Inaccessible")</f>
        <v>Inaccessible</v>
      </c>
    </row>
    <row r="8" spans="1:24">
      <c r="A8" s="615" t="s">
        <v>745</v>
      </c>
      <c r="B8" s="625" t="s">
        <v>752</v>
      </c>
      <c r="C8" s="615" t="s">
        <v>343</v>
      </c>
      <c r="D8" s="615" t="s">
        <v>348</v>
      </c>
      <c r="E8" t="s">
        <v>927</v>
      </c>
      <c r="F8" t="s">
        <v>928</v>
      </c>
      <c r="N8" s="633">
        <f>MIN(_xlfn.IFNA(INDEX(Nodes!$M$4:$M$449, MATCH(C8, Nodes!$C$4:$C$449, 0)), 1E+99), _xlfn.IFNA(INDEX(Nodes!$M$4:$M$449, MATCH(D8, Nodes!$C$4:$C$449, 0)), 1E+99), _xlfn.IFNA(INDEX(Edges!$M$4:$M$428, MATCH(E8, Edges!$C$4:$C$428, 0)), 1E+99), _xlfn.IFNA(INDEX(Edges!$M$4:$M$428, MATCH(F8, Edges!$C$4:$C$428, 0)), 1E+99), _xlfn.IFNA(INDEX(Edges!$M$4:$M$428, MATCH(G8, Edges!$C$4:$C$428, 0)), 1E+99), _xlfn.IFNA(INDEX(Edges!$M$4:$M$428, MATCH(H8, Edges!$C$4:$C$428, 0)), 1E+99), _xlfn.IFNA(INDEX(Edges!$M$4:$M$428, MATCH(I8, Edges!$C$4:$C$428, 0)), 1E+99), _xlfn.IFNA(INDEX(Edges!$M$4:$M$428, MATCH(J8, Edges!$C$4:$C$428, 0)), 1E+99), _xlfn.IFNA(INDEX(Edges!$M$4:$M$428, MATCH(K8, Edges!$C$4:$C$428, 0)), 1E+99), _xlfn.IFNA(INDEX(Edges!$M$4:$M$428, MATCH(L8, Edges!$C$4:$C$428, 0)), 1E+99))</f>
        <v>134</v>
      </c>
      <c r="O8" s="633" t="str">
        <f>IF(AND(IF(C8&lt;&gt;"", INDEX(Nodes!$V$4:$V$449, MATCH(C8, Nodes!$C$4:$C$449, 0))="Yes", TRUE), IF(D8&lt;&gt;"", INDEX(Nodes!$V$4:$V$449, MATCH(D8, Nodes!$C$4:$C$449, 0))="Yes", TRUE), IF(E8&lt;&gt;"", INDEX(Edges!$V$4:$V$431, MATCH(E8, Edges!$C$4:$C$431, 0))="Yes", TRUE), IF(F8&lt;&gt;"", INDEX(Edges!$V$4:$V$431, MATCH(F8, Edges!$C$4:$C$431, 0))="Yes", TRUE), IF(G8&lt;&gt;"", INDEX(Edges!$V$4:$V$431, MATCH(G8, Edges!$C$4:$C$431, 0))="Yes", TRUE), IF(H8&lt;&gt;"", INDEX(Edges!$V$4:$V$431, MATCH(H8, Edges!$C$4:$C$431, 0))="Yes", TRUE), IF(I8&lt;&gt;"", INDEX(Edges!$V$4:$V$431, MATCH(I8, Edges!$C$4:$C$431, 0))="Yes", TRUE), IF(J8&lt;&gt;"", INDEX(Edges!$V$4:$V$431, MATCH(J8, Edges!$C$4:$C$431, 0))="Yes", TRUE), IF(K8&lt;&gt;"", INDEX(Edges!$V$4:$V$431, MATCH(K8, Edges!$C$4:$C$431, 0))="Yes", TRUE), IF(L8&lt;&gt;"", INDEX(Edges!$V$4:$V$431, MATCH(L8, Edges!$C$4:$C$431, 0))="Yes", TRUE)), "Yes", "No")</f>
        <v>No</v>
      </c>
      <c r="P8" s="633">
        <f>MAX(_xlfn.IFNA(INDEX(Nodes!$I$4:$I$449, MATCH(C8, Nodes!$C$4:$C$449, 0)), -1E+99), _xlfn.IFNA(INDEX(Nodes!$I$4:$I$449, MATCH(D8, Nodes!$C$4:$C$449, 0)), -1E+99), _xlfn.IFNA(INDEX(Edges!$I$4:$I$431, MATCH(E8, Edges!$C$4:$C$431, 0)), -1E+99), _xlfn.IFNA(INDEX(Edges!$I$4:$I$431, MATCH(F8, Edges!$C$4:$C$431, 0)), -1E+99), _xlfn.IFNA(INDEX(Edges!$I$4:$I$431, MATCH(G8, Edges!$C$4:$C$431, 0)), -1E+99), _xlfn.IFNA(INDEX(Edges!$I$4:$I$431, MATCH(H8, Edges!$C$4:$C$431, 0)), -1E+99), _xlfn.IFNA(INDEX(Edges!$I$4:$I$431, MATCH(I8, Edges!$C$4:$C$431, 0)), -1E+99), _xlfn.IFNA(INDEX(Edges!$I$4:$I$431, MATCH(J8, Edges!$C$4:$C$431, 0)), -1E+99), _xlfn.IFNA(INDEX(Edges!$I$4:$I$431, MATCH(K8, Edges!$C$4:$C$431, 0)), -1E+99), _xlfn.IFNA(INDEX(Edges!$I$4:$I$431, MATCH(L8, Edges!$C$4:$C$431, 0)), -1E+99))</f>
        <v>2</v>
      </c>
      <c r="Q8" s="633" t="str">
        <f>IF(AND(IF(C8&lt;&gt;"", INDEX(Nodes!$P$4:$P$449, MATCH(C8, Nodes!$C$4:$C$449, 0))="Yes"), IF(D8&lt;&gt;"", INDEX(Nodes!$P$4:$P$449, MATCH(D8, Nodes!$C$4:$C$449, 0))="Yes")), "Yes", "No")</f>
        <v>Yes</v>
      </c>
      <c r="R8" s="633">
        <f>MAX(_xlfn.IFNA(INDEX(Nodes!$Q$4:$Q$449, MATCH(C8, Nodes!$C$4:$C$449, 0)), -1E+99), _xlfn.IFNA(INDEX(Nodes!$Q$4:$Q$449, MATCH(D8, Nodes!$C$4:$C$449, 0)), -1E+99), _xlfn.IFNA(INDEX(Edges!$Q$4:$Q$431, MATCH(E8, Edges!$C$4:$C$431, 0)), -1E+99), _xlfn.IFNA(INDEX(Edges!$Q$4:$Q$431, MATCH(F8, Edges!$C$4:$C$431, 0)), -1E+99), _xlfn.IFNA(INDEX(Edges!$Q$4:$Q$431, MATCH(G8, Edges!$C$4:$C$431, 0)), -1E+99), _xlfn.IFNA(INDEX(Edges!$Q$4:$Q$431, MATCH(H8, Edges!$C$4:$C$431, 0)), -1E+99), _xlfn.IFNA(INDEX(Edges!$Q$4:$Q$431, MATCH(I8, Edges!$C$4:$C$431, 0)), -1E+99), _xlfn.IFNA(INDEX(Edges!$Q$4:$Q$431, MATCH(J8, Edges!$C$4:$C$431, 0)), -1E+99), _xlfn.IFNA(INDEX(Edges!$Q$4:$Q$431, MATCH(K8, Edges!$C$4:$C$431, 0)), -1E+99), _xlfn.IFNA(INDEX(Edges!$Q$4:$Q$431, MATCH(L8, Edges!$C$4:$C$431, 0)), -1E+99))</f>
        <v>2</v>
      </c>
      <c r="S8" t="str">
        <f>IF(OR(IF(C8&lt;&gt;"", INDEX(Nodes!$Z$4:$Z$449, MATCH(C8, Nodes!$C$4:$C$449, 0))="Yes", FALSE), IF(D8&lt;&gt;"", INDEX(Nodes!$Z$4:$Z$449, MATCH(D8, Nodes!$C$4:$C$449, 0))="Yes", FALSE), IF(E8&lt;&gt;"", INDEX(Edges!$Z$4:$Z$431, MATCH(E8, Edges!$C$4:$C$431, 0))="Yes", FALSE), IF(F8&lt;&gt;"", INDEX(Edges!$Z$4:$Z$431, MATCH(F8, Edges!$C$4:$C$431, 0))="Yes", FALSE), IF(G8&lt;&gt;"", INDEX(Edges!$Z$4:$Z$431, MATCH(G8, Edges!$C$4:$C$431, 0))="Yes", FALSE), IF(H8&lt;&gt;"", INDEX(Edges!$Z$4:$Z$431, MATCH(H8, Edges!$C$4:$C$431, 0))="Yes", FALSE), IF(I8&lt;&gt;"", INDEX(Edges!$Z$4:$Z$431, MATCH(I8, Edges!$C$4:$C$431, 0))="Yes", FALSE), IF(J8&lt;&gt;"", INDEX(Edges!$Z$4:$Z$431, MATCH(J8, Edges!$C$4:$C$431, 0))="Yes", FALSE), IF(K8&lt;&gt;"", INDEX(Edges!$Z$4:$Z$431, MATCH(K8, Edges!$C$4:$C$431, 0))="Yes", FALSE), IF(L8&lt;&gt;"", INDEX(Edges!$Z$4:$Z$431, MATCH(L8, Edges!$C$4:$C$431, 0))="Yes", FALSE)), "Yes","No")</f>
        <v>Yes</v>
      </c>
      <c r="T8" s="633" t="str">
        <f>IF(OR(IF(C8&lt;&gt;"", INDEX(Nodes!$AC$4:$AC$449, MATCH(C8, Nodes!$C$4:$C$449, 0))="Yes", FALSE), IF(D8&lt;&gt;"", INDEX(Nodes!$AC$4:$AC$449, MATCH(D8, Nodes!$C$4:$C$449, 0))="Yes", FALSE), IF(E8&lt;&gt;"", INDEX(Edges!$AC$4:$AC$431, MATCH(E8, Edges!$C$4:$C$431, 0))="Yes", FALSE), IF(F8&lt;&gt;"", INDEX(Edges!$AC$4:$AC$431, MATCH(F8, Edges!$C$4:$C$431, 0))="Yes", FALSE), IF(G8&lt;&gt;"", INDEX(Edges!$AC$4:$AC$431, MATCH(G8, Edges!$C$4:$C$431, 0))="Yes", FALSE), IF(H8&lt;&gt;"", INDEX(Edges!$AC$4:$AC$431, MATCH(H8, Edges!$C$4:$C$431, 0))="Yes", FALSE), IF(I8&lt;&gt;"", INDEX(Edges!$AC$4:$AC$431, MATCH(I8, Edges!$C$4:$C$431, 0))="Yes", FALSE), IF(J8&lt;&gt;"", INDEX(Edges!$AC$4:$AC$431, MATCH(J8, Edges!$C$4:$C$431, 0))="Yes", FALSE), IF(K8&lt;&gt;"", INDEX(Edges!$AC$4:$AC$431, MATCH(K8, Edges!$C$4:$C$431, 0))="Yes", FALSE), IF(L8&lt;&gt;"", INDEX(Edges!$AC$4:$AC$431, MATCH(L8, Edges!$C$4:$C$431, 0))="Yes", FALSE)), "Yes","No")</f>
        <v>Yes</v>
      </c>
      <c r="U8" t="str">
        <f>IF(OR(IF(C8&lt;&gt;"", INDEX(Nodes!$AF$4:$AF$449, MATCH(C8, Nodes!$C$4:$C$449, 0))="Yes", FALSE), IF(D8&lt;&gt;"", INDEX(Nodes!$AF$4:$AF$449, MATCH(D8, Nodes!$C$4:$C$449, 0))="Yes", FALSE), IF(E8&lt;&gt;"", INDEX(Edges!$AG$4:$AG$431, MATCH(E8, Edges!$C$4:$C$431, 0))="Yes", FALSE), IF(F8&lt;&gt;"", INDEX(Edges!$AG$4:$AG$431, MATCH(F8, Edges!$C$4:$C$431, 0))="Yes", FALSE), IF(G8&lt;&gt;"", INDEX(Edges!$AG$4:$AG$431, MATCH(G8, Edges!$C$4:$C$431, 0))="Yes", FALSE), IF(H8&lt;&gt;"", INDEX(Edges!$AG$4:$AG$431, MATCH(H8, Edges!$C$4:$C$431, 0))="Yes", FALSE), IF(I8&lt;&gt;"", INDEX(Edges!$AG$4:$AG$431, MATCH(I8, Edges!$C$4:$C$431, 0))="Yes", FALSE), IF(J8&lt;&gt;"", INDEX(Edges!$AG$4:$AG$431, MATCH(J8, Edges!$C$4:$C$431, 0))="Yes", FALSE), IF(K8&lt;&gt;"", INDEX(Edges!$AG$4:$AG$431, MATCH(K8, Edges!$C$4:$C$431, 0))="Yes", FALSE), IF(L8&lt;&gt;"", INDEX(Edges!$AG$4:$AG$431, MATCH(L8, Edges!$C$4:$C$431, 0))="Yes", FALSE)), "Yes","No")</f>
        <v>No</v>
      </c>
      <c r="V8" s="720" t="str">
        <f t="shared" si="0"/>
        <v>Accessible</v>
      </c>
      <c r="W8" s="633" t="str">
        <f>IF(AND(N8&gt;='Accessibility Standards'!$C$4, P8&lt;'Accessibility Standards'!$C$2, Q8="Yes", R8&lt;'Accessibility Standards'!$C$10), "Accessible", "Inaccessible")</f>
        <v>Inaccessible</v>
      </c>
      <c r="X8" s="633" t="str">
        <f t="shared" si="1"/>
        <v>Inaccessible</v>
      </c>
    </row>
    <row r="9" spans="1:24" s="788" customFormat="1" hidden="1">
      <c r="A9" s="819" t="str">
        <f>A8</f>
        <v>3_4</v>
      </c>
      <c r="B9" s="792" t="s">
        <v>753</v>
      </c>
      <c r="C9" s="792" t="s">
        <v>344</v>
      </c>
      <c r="D9" s="790"/>
      <c r="E9" s="794" t="s">
        <v>932</v>
      </c>
      <c r="F9" s="790"/>
      <c r="H9" s="790"/>
      <c r="I9" s="790"/>
      <c r="J9" s="790"/>
      <c r="K9" s="790"/>
      <c r="L9" s="790"/>
      <c r="N9" s="791">
        <f>MIN(_xlfn.IFNA(INDEX(Nodes!$M$4:$M$449, MATCH(C9, Nodes!$C$4:$C$449, 0)), 1E+99), _xlfn.IFNA(INDEX(Nodes!$M$4:$M$449, MATCH(D9, Nodes!$C$4:$C$449, 0)), 1E+99), _xlfn.IFNA(INDEX(Edges!$M$4:$M$428, MATCH(E9, Edges!$C$4:$C$428, 0)), 1E+99), _xlfn.IFNA(INDEX(Edges!$M$4:$M$428, MATCH(F9, Edges!$C$4:$C$428, 0)), 1E+99), _xlfn.IFNA(INDEX(Edges!$M$4:$M$428, MATCH(G9, Edges!$C$4:$C$428, 0)), 1E+99), _xlfn.IFNA(INDEX(Edges!$M$4:$M$428, MATCH(H9, Edges!$C$4:$C$428, 0)), 1E+99), _xlfn.IFNA(INDEX(Edges!$M$4:$M$428, MATCH(I9, Edges!$C$4:$C$428, 0)), 1E+99), _xlfn.IFNA(INDEX(Edges!$M$4:$M$428, MATCH(J9, Edges!$C$4:$C$428, 0)), 1E+99), _xlfn.IFNA(INDEX(Edges!$M$4:$M$428, MATCH(K9, Edges!$C$4:$C$428, 0)), 1E+99), _xlfn.IFNA(INDEX(Edges!$M$4:$M$428, MATCH(L9, Edges!$C$4:$C$428, 0)), 1E+99))</f>
        <v>110</v>
      </c>
      <c r="O9" s="791" t="str">
        <f>IF(AND(IF(C9&lt;&gt;"", INDEX(Nodes!$V$4:$V$449, MATCH(C9, Nodes!$C$4:$C$449, 0))="Yes", TRUE), IF(D9&lt;&gt;"", INDEX(Nodes!$V$4:$V$449, MATCH(D9, Nodes!$C$4:$C$449, 0))="Yes", TRUE), IF(E9&lt;&gt;"", INDEX(Edges!$V$4:$V$431, MATCH(E9, Edges!$C$4:$C$431, 0))="Yes", TRUE), IF(F9&lt;&gt;"", INDEX(Edges!$V$4:$V$431, MATCH(F9, Edges!$C$4:$C$431, 0))="Yes", TRUE), IF(G9&lt;&gt;"", INDEX(Edges!$V$4:$V$431, MATCH(G9, Edges!$C$4:$C$431, 0))="Yes", TRUE), IF(H9&lt;&gt;"", INDEX(Edges!$V$4:$V$431, MATCH(H9, Edges!$C$4:$C$431, 0))="Yes", TRUE), IF(I9&lt;&gt;"", INDEX(Edges!$V$4:$V$431, MATCH(I9, Edges!$C$4:$C$431, 0))="Yes", TRUE), IF(J9&lt;&gt;"", INDEX(Edges!$V$4:$V$431, MATCH(J9, Edges!$C$4:$C$431, 0))="Yes", TRUE), IF(K9&lt;&gt;"", INDEX(Edges!$V$4:$V$431, MATCH(K9, Edges!$C$4:$C$431, 0))="Yes", TRUE), IF(L9&lt;&gt;"", INDEX(Edges!$V$4:$V$431, MATCH(L9, Edges!$C$4:$C$431, 0))="Yes", TRUE)), "Yes", "No")</f>
        <v>No</v>
      </c>
      <c r="P9" s="791">
        <f>MAX(_xlfn.IFNA(INDEX(Nodes!$I$4:$I$449, MATCH(C9, Nodes!$C$4:$C$449, 0)), -1E+99), _xlfn.IFNA(INDEX(Nodes!$I$4:$I$449, MATCH(D9, Nodes!$C$4:$C$449, 0)), -1E+99), _xlfn.IFNA(INDEX(Edges!$I$4:$I$431, MATCH(E9, Edges!$C$4:$C$431, 0)), -1E+99), _xlfn.IFNA(INDEX(Edges!$I$4:$I$431, MATCH(F9, Edges!$C$4:$C$431, 0)), -1E+99), _xlfn.IFNA(INDEX(Edges!$I$4:$I$431, MATCH(G9, Edges!$C$4:$C$431, 0)), -1E+99), _xlfn.IFNA(INDEX(Edges!$I$4:$I$431, MATCH(H9, Edges!$C$4:$C$431, 0)), -1E+99), _xlfn.IFNA(INDEX(Edges!$I$4:$I$431, MATCH(I9, Edges!$C$4:$C$431, 0)), -1E+99), _xlfn.IFNA(INDEX(Edges!$I$4:$I$431, MATCH(J9, Edges!$C$4:$C$431, 0)), -1E+99), _xlfn.IFNA(INDEX(Edges!$I$4:$I$431, MATCH(K9, Edges!$C$4:$C$431, 0)), -1E+99), _xlfn.IFNA(INDEX(Edges!$I$4:$I$431, MATCH(L9, Edges!$C$4:$C$431, 0)), -1E+99))</f>
        <v>4.2</v>
      </c>
      <c r="Q9" s="633" t="str">
        <f>IF(AND(IF(C9&lt;&gt;"", INDEX(Nodes!$P$4:$P$449, MATCH(C9, Nodes!$C$4:$C$449, 0))="Yes"), IF(D9&lt;&gt;"", INDEX(Nodes!$P$4:$P$449, MATCH(D9, Nodes!$C$4:$C$449, 0))="Yes")), "Yes", "No")</f>
        <v>No</v>
      </c>
      <c r="R9" s="791">
        <f>MAX(_xlfn.IFNA(INDEX(Nodes!$Q$4:$Q$449, MATCH(C9, Nodes!$C$4:$C$449, 0)), -1E+99), _xlfn.IFNA(INDEX(Nodes!$Q$4:$Q$449, MATCH(D9, Nodes!$C$4:$C$449, 0)), -1E+99), _xlfn.IFNA(INDEX(Edges!$Q$4:$Q$431, MATCH(E9, Edges!$C$4:$C$431, 0)), -1E+99), _xlfn.IFNA(INDEX(Edges!$Q$4:$Q$431, MATCH(F9, Edges!$C$4:$C$431, 0)), -1E+99), _xlfn.IFNA(INDEX(Edges!$Q$4:$Q$431, MATCH(G9, Edges!$C$4:$C$431, 0)), -1E+99), _xlfn.IFNA(INDEX(Edges!$Q$4:$Q$431, MATCH(H9, Edges!$C$4:$C$431, 0)), -1E+99), _xlfn.IFNA(INDEX(Edges!$Q$4:$Q$431, MATCH(I9, Edges!$C$4:$C$431, 0)), -1E+99), _xlfn.IFNA(INDEX(Edges!$Q$4:$Q$431, MATCH(J9, Edges!$C$4:$C$431, 0)), -1E+99), _xlfn.IFNA(INDEX(Edges!$Q$4:$Q$431, MATCH(K9, Edges!$C$4:$C$431, 0)), -1E+99), _xlfn.IFNA(INDEX(Edges!$Q$4:$Q$431, MATCH(L9, Edges!$C$4:$C$431, 0)), -1E+99))</f>
        <v>2</v>
      </c>
      <c r="S9" s="788" t="str">
        <f>IF(OR(IF(C9&lt;&gt;"", INDEX(Nodes!$Z$4:$Z$449, MATCH(C9, Nodes!$C$4:$C$449, 0))="Yes", FALSE), IF(D9&lt;&gt;"", INDEX(Nodes!$Z$4:$Z$449, MATCH(D9, Nodes!$C$4:$C$449, 0))="Yes", FALSE), IF(E9&lt;&gt;"", INDEX(Edges!$Z$4:$Z$431, MATCH(E9, Edges!$C$4:$C$431, 0))="Yes", FALSE), IF(F9&lt;&gt;"", INDEX(Edges!$Z$4:$Z$431, MATCH(F9, Edges!$C$4:$C$431, 0))="Yes", FALSE), IF(G9&lt;&gt;"", INDEX(Edges!$Z$4:$Z$431, MATCH(G9, Edges!$C$4:$C$431, 0))="Yes", FALSE), IF(H9&lt;&gt;"", INDEX(Edges!$Z$4:$Z$431, MATCH(H9, Edges!$C$4:$C$431, 0))="Yes", FALSE), IF(I9&lt;&gt;"", INDEX(Edges!$Z$4:$Z$431, MATCH(I9, Edges!$C$4:$C$431, 0))="Yes", FALSE), IF(J9&lt;&gt;"", INDEX(Edges!$Z$4:$Z$431, MATCH(J9, Edges!$C$4:$C$431, 0))="Yes", FALSE), IF(K9&lt;&gt;"", INDEX(Edges!$Z$4:$Z$431, MATCH(K9, Edges!$C$4:$C$431, 0))="Yes", FALSE), IF(L9&lt;&gt;"", INDEX(Edges!$Z$4:$Z$431, MATCH(L9, Edges!$C$4:$C$431, 0))="Yes", FALSE)), "Yes","No")</f>
        <v>Yes</v>
      </c>
      <c r="T9" s="791" t="str">
        <f>IF(OR(IF(C9&lt;&gt;"", INDEX(Nodes!$AC$4:$AC$449, MATCH(C9, Nodes!$C$4:$C$449, 0))="Yes", FALSE), IF(D9&lt;&gt;"", INDEX(Nodes!$AC$4:$AC$449, MATCH(D9, Nodes!$C$4:$C$449, 0))="Yes", FALSE), IF(E9&lt;&gt;"", INDEX(Edges!$AC$4:$AC$431, MATCH(E9, Edges!$C$4:$C$431, 0))="Yes", FALSE), IF(F9&lt;&gt;"", INDEX(Edges!$AC$4:$AC$431, MATCH(F9, Edges!$C$4:$C$431, 0))="Yes", FALSE), IF(G9&lt;&gt;"", INDEX(Edges!$AC$4:$AC$431, MATCH(G9, Edges!$C$4:$C$431, 0))="Yes", FALSE), IF(H9&lt;&gt;"", INDEX(Edges!$AC$4:$AC$431, MATCH(H9, Edges!$C$4:$C$431, 0))="Yes", FALSE), IF(I9&lt;&gt;"", INDEX(Edges!$AC$4:$AC$431, MATCH(I9, Edges!$C$4:$C$431, 0))="Yes", FALSE), IF(J9&lt;&gt;"", INDEX(Edges!$AC$4:$AC$431, MATCH(J9, Edges!$C$4:$C$431, 0))="Yes", FALSE), IF(K9&lt;&gt;"", INDEX(Edges!$AC$4:$AC$431, MATCH(K9, Edges!$C$4:$C$431, 0))="Yes", FALSE), IF(L9&lt;&gt;"", INDEX(Edges!$AC$4:$AC$431, MATCH(L9, Edges!$C$4:$C$431, 0))="Yes", FALSE)), "Yes","No")</f>
        <v>No</v>
      </c>
      <c r="U9" s="788" t="str">
        <f>IF(OR(IF(C9&lt;&gt;"", INDEX(Nodes!$AF$4:$AF$449, MATCH(C9, Nodes!$C$4:$C$449, 0))="Yes", FALSE), IF(D9&lt;&gt;"", INDEX(Nodes!$AF$4:$AF$449, MATCH(D9, Nodes!$C$4:$C$449, 0))="Yes", FALSE), IF(E9&lt;&gt;"", INDEX(Edges!$AG$4:$AG$431, MATCH(E9, Edges!$C$4:$C$431, 0))="Yes", FALSE), IF(F9&lt;&gt;"", INDEX(Edges!$AG$4:$AG$431, MATCH(F9, Edges!$C$4:$C$431, 0))="Yes", FALSE), IF(G9&lt;&gt;"", INDEX(Edges!$AG$4:$AG$431, MATCH(G9, Edges!$C$4:$C$431, 0))="Yes", FALSE), IF(H9&lt;&gt;"", INDEX(Edges!$AG$4:$AG$431, MATCH(H9, Edges!$C$4:$C$431, 0))="Yes", FALSE), IF(I9&lt;&gt;"", INDEX(Edges!$AG$4:$AG$431, MATCH(I9, Edges!$C$4:$C$431, 0))="Yes", FALSE), IF(J9&lt;&gt;"", INDEX(Edges!$AG$4:$AG$431, MATCH(J9, Edges!$C$4:$C$431, 0))="Yes", FALSE), IF(K9&lt;&gt;"", INDEX(Edges!$AG$4:$AG$431, MATCH(K9, Edges!$C$4:$C$431, 0))="Yes", FALSE), IF(L9&lt;&gt;"", INDEX(Edges!$AG$4:$AG$431, MATCH(L9, Edges!$C$4:$C$431, 0))="Yes", FALSE)), "Yes","No")</f>
        <v>No</v>
      </c>
      <c r="V9" s="798" t="str">
        <f t="shared" si="0"/>
        <v>Accessible</v>
      </c>
      <c r="W9" s="791" t="str">
        <f>IF(AND(N9&gt;='Accessibility Standards'!$C$4, P9&lt;'Accessibility Standards'!$C$2, Q9="Yes", R9&lt;'Accessibility Standards'!$C$10), "Accessible", "Inaccessible")</f>
        <v>Inaccessible</v>
      </c>
      <c r="X9" s="791" t="str">
        <f t="shared" si="1"/>
        <v>Inaccessible</v>
      </c>
    </row>
    <row r="10" spans="1:24">
      <c r="A10" s="615" t="s">
        <v>746</v>
      </c>
      <c r="B10" s="625" t="s">
        <v>752</v>
      </c>
      <c r="C10" t="s">
        <v>349</v>
      </c>
      <c r="E10" t="s">
        <v>929</v>
      </c>
      <c r="F10" t="s">
        <v>930</v>
      </c>
      <c r="N10" s="633">
        <f>MIN(_xlfn.IFNA(INDEX(Nodes!$M$4:$M$449, MATCH(C10, Nodes!$C$4:$C$449, 0)), 1E+99), _xlfn.IFNA(INDEX(Nodes!$M$4:$M$449, MATCH(D10, Nodes!$C$4:$C$449, 0)), 1E+99), _xlfn.IFNA(INDEX(Edges!$M$4:$M$428, MATCH(E10, Edges!$C$4:$C$428, 0)), 1E+99), _xlfn.IFNA(INDEX(Edges!$M$4:$M$428, MATCH(F10, Edges!$C$4:$C$428, 0)), 1E+99), _xlfn.IFNA(INDEX(Edges!$M$4:$M$428, MATCH(G10, Edges!$C$4:$C$428, 0)), 1E+99), _xlfn.IFNA(INDEX(Edges!$M$4:$M$428, MATCH(H10, Edges!$C$4:$C$428, 0)), 1E+99), _xlfn.IFNA(INDEX(Edges!$M$4:$M$428, MATCH(I10, Edges!$C$4:$C$428, 0)), 1E+99), _xlfn.IFNA(INDEX(Edges!$M$4:$M$428, MATCH(J10, Edges!$C$4:$C$428, 0)), 1E+99), _xlfn.IFNA(INDEX(Edges!$M$4:$M$428, MATCH(K10, Edges!$C$4:$C$428, 0)), 1E+99), _xlfn.IFNA(INDEX(Edges!$M$4:$M$428, MATCH(L10, Edges!$C$4:$C$428, 0)), 1E+99))</f>
        <v>70</v>
      </c>
      <c r="O10" s="633" t="str">
        <f>IF(AND(IF(C10&lt;&gt;"", INDEX(Nodes!$V$4:$V$449, MATCH(C10, Nodes!$C$4:$C$449, 0))="Yes", TRUE), IF(D10&lt;&gt;"", INDEX(Nodes!$V$4:$V$449, MATCH(D10, Nodes!$C$4:$C$449, 0))="Yes", TRUE), IF(E10&lt;&gt;"", INDEX(Edges!$V$4:$V$431, MATCH(E10, Edges!$C$4:$C$431, 0))="Yes", TRUE), IF(F10&lt;&gt;"", INDEX(Edges!$V$4:$V$431, MATCH(F10, Edges!$C$4:$C$431, 0))="Yes", TRUE), IF(G10&lt;&gt;"", INDEX(Edges!$V$4:$V$431, MATCH(G10, Edges!$C$4:$C$431, 0))="Yes", TRUE), IF(H10&lt;&gt;"", INDEX(Edges!$V$4:$V$431, MATCH(H10, Edges!$C$4:$C$431, 0))="Yes", TRUE), IF(I10&lt;&gt;"", INDEX(Edges!$V$4:$V$431, MATCH(I10, Edges!$C$4:$C$431, 0))="Yes", TRUE), IF(J10&lt;&gt;"", INDEX(Edges!$V$4:$V$431, MATCH(J10, Edges!$C$4:$C$431, 0))="Yes", TRUE), IF(K10&lt;&gt;"", INDEX(Edges!$V$4:$V$431, MATCH(K10, Edges!$C$4:$C$431, 0))="Yes", TRUE), IF(L10&lt;&gt;"", INDEX(Edges!$V$4:$V$431, MATCH(L10, Edges!$C$4:$C$431, 0))="Yes", TRUE)), "Yes", "No")</f>
        <v>No</v>
      </c>
      <c r="P10" s="633">
        <f>MAX(_xlfn.IFNA(INDEX(Nodes!$I$4:$I$449, MATCH(C10, Nodes!$C$4:$C$449, 0)), -1E+99), _xlfn.IFNA(INDEX(Nodes!$I$4:$I$449, MATCH(D10, Nodes!$C$4:$C$449, 0)), -1E+99), _xlfn.IFNA(INDEX(Edges!$I$4:$I$431, MATCH(E10, Edges!$C$4:$C$431, 0)), -1E+99), _xlfn.IFNA(INDEX(Edges!$I$4:$I$431, MATCH(F10, Edges!$C$4:$C$431, 0)), -1E+99), _xlfn.IFNA(INDEX(Edges!$I$4:$I$431, MATCH(G10, Edges!$C$4:$C$431, 0)), -1E+99), _xlfn.IFNA(INDEX(Edges!$I$4:$I$431, MATCH(H10, Edges!$C$4:$C$431, 0)), -1E+99), _xlfn.IFNA(INDEX(Edges!$I$4:$I$431, MATCH(I10, Edges!$C$4:$C$431, 0)), -1E+99), _xlfn.IFNA(INDEX(Edges!$I$4:$I$431, MATCH(J10, Edges!$C$4:$C$431, 0)), -1E+99), _xlfn.IFNA(INDEX(Edges!$I$4:$I$431, MATCH(K10, Edges!$C$4:$C$431, 0)), -1E+99), _xlfn.IFNA(INDEX(Edges!$I$4:$I$431, MATCH(L10, Edges!$C$4:$C$431, 0)), -1E+99))</f>
        <v>2</v>
      </c>
      <c r="Q10" s="633" t="str">
        <f>IF(AND(IF(C10&lt;&gt;"", INDEX(Nodes!$P$4:$P$449, MATCH(C10, Nodes!$C$4:$C$449, 0))="Yes"), IF(D10&lt;&gt;"", INDEX(Nodes!$P$4:$P$449, MATCH(D10, Nodes!$C$4:$C$449, 0))="Yes")), "Yes", "No")</f>
        <v>No</v>
      </c>
      <c r="R10" s="633">
        <f>MAX(_xlfn.IFNA(INDEX(Nodes!$Q$4:$Q$449, MATCH(C10, Nodes!$C$4:$C$449, 0)), -1E+99), _xlfn.IFNA(INDEX(Nodes!$Q$4:$Q$449, MATCH(D10, Nodes!$C$4:$C$449, 0)), -1E+99), _xlfn.IFNA(INDEX(Edges!$Q$4:$Q$431, MATCH(E10, Edges!$C$4:$C$431, 0)), -1E+99), _xlfn.IFNA(INDEX(Edges!$Q$4:$Q$431, MATCH(F10, Edges!$C$4:$C$431, 0)), -1E+99), _xlfn.IFNA(INDEX(Edges!$Q$4:$Q$431, MATCH(G10, Edges!$C$4:$C$431, 0)), -1E+99), _xlfn.IFNA(INDEX(Edges!$Q$4:$Q$431, MATCH(H10, Edges!$C$4:$C$431, 0)), -1E+99), _xlfn.IFNA(INDEX(Edges!$Q$4:$Q$431, MATCH(I10, Edges!$C$4:$C$431, 0)), -1E+99), _xlfn.IFNA(INDEX(Edges!$Q$4:$Q$431, MATCH(J10, Edges!$C$4:$C$431, 0)), -1E+99), _xlfn.IFNA(INDEX(Edges!$Q$4:$Q$431, MATCH(K10, Edges!$C$4:$C$431, 0)), -1E+99), _xlfn.IFNA(INDEX(Edges!$Q$4:$Q$431, MATCH(L10, Edges!$C$4:$C$431, 0)), -1E+99))</f>
        <v>2</v>
      </c>
      <c r="S10" t="str">
        <f>IF(OR(IF(C10&lt;&gt;"", INDEX(Nodes!$Z$4:$Z$449, MATCH(C10, Nodes!$C$4:$C$449, 0))="Yes", FALSE), IF(D10&lt;&gt;"", INDEX(Nodes!$Z$4:$Z$449, MATCH(D10, Nodes!$C$4:$C$449, 0))="Yes", FALSE), IF(E10&lt;&gt;"", INDEX(Edges!$Z$4:$Z$431, MATCH(E10, Edges!$C$4:$C$431, 0))="Yes", FALSE), IF(F10&lt;&gt;"", INDEX(Edges!$Z$4:$Z$431, MATCH(F10, Edges!$C$4:$C$431, 0))="Yes", FALSE), IF(G10&lt;&gt;"", INDEX(Edges!$Z$4:$Z$431, MATCH(G10, Edges!$C$4:$C$431, 0))="Yes", FALSE), IF(H10&lt;&gt;"", INDEX(Edges!$Z$4:$Z$431, MATCH(H10, Edges!$C$4:$C$431, 0))="Yes", FALSE), IF(I10&lt;&gt;"", INDEX(Edges!$Z$4:$Z$431, MATCH(I10, Edges!$C$4:$C$431, 0))="Yes", FALSE), IF(J10&lt;&gt;"", INDEX(Edges!$Z$4:$Z$431, MATCH(J10, Edges!$C$4:$C$431, 0))="Yes", FALSE), IF(K10&lt;&gt;"", INDEX(Edges!$Z$4:$Z$431, MATCH(K10, Edges!$C$4:$C$431, 0))="Yes", FALSE), IF(L10&lt;&gt;"", INDEX(Edges!$Z$4:$Z$431, MATCH(L10, Edges!$C$4:$C$431, 0))="Yes", FALSE)), "Yes","No")</f>
        <v>Yes</v>
      </c>
      <c r="T10" s="633" t="str">
        <f>IF(OR(IF(C10&lt;&gt;"", INDEX(Nodes!$AC$4:$AC$449, MATCH(C10, Nodes!$C$4:$C$449, 0))="Yes", FALSE), IF(D10&lt;&gt;"", INDEX(Nodes!$AC$4:$AC$449, MATCH(D10, Nodes!$C$4:$C$449, 0))="Yes", FALSE), IF(E10&lt;&gt;"", INDEX(Edges!$AC$4:$AC$431, MATCH(E10, Edges!$C$4:$C$431, 0))="Yes", FALSE), IF(F10&lt;&gt;"", INDEX(Edges!$AC$4:$AC$431, MATCH(F10, Edges!$C$4:$C$431, 0))="Yes", FALSE), IF(G10&lt;&gt;"", INDEX(Edges!$AC$4:$AC$431, MATCH(G10, Edges!$C$4:$C$431, 0))="Yes", FALSE), IF(H10&lt;&gt;"", INDEX(Edges!$AC$4:$AC$431, MATCH(H10, Edges!$C$4:$C$431, 0))="Yes", FALSE), IF(I10&lt;&gt;"", INDEX(Edges!$AC$4:$AC$431, MATCH(I10, Edges!$C$4:$C$431, 0))="Yes", FALSE), IF(J10&lt;&gt;"", INDEX(Edges!$AC$4:$AC$431, MATCH(J10, Edges!$C$4:$C$431, 0))="Yes", FALSE), IF(K10&lt;&gt;"", INDEX(Edges!$AC$4:$AC$431, MATCH(K10, Edges!$C$4:$C$431, 0))="Yes", FALSE), IF(L10&lt;&gt;"", INDEX(Edges!$AC$4:$AC$431, MATCH(L10, Edges!$C$4:$C$431, 0))="Yes", FALSE)), "Yes","No")</f>
        <v>Yes</v>
      </c>
      <c r="U10" t="str">
        <f>IF(OR(IF(C10&lt;&gt;"", INDEX(Nodes!$AF$4:$AF$449, MATCH(C10, Nodes!$C$4:$C$449, 0))="Yes", FALSE), IF(D10&lt;&gt;"", INDEX(Nodes!$AF$4:$AF$449, MATCH(D10, Nodes!$C$4:$C$449, 0))="Yes", FALSE), IF(E10&lt;&gt;"", INDEX(Edges!$AG$4:$AG$431, MATCH(E10, Edges!$C$4:$C$431, 0))="Yes", FALSE), IF(F10&lt;&gt;"", INDEX(Edges!$AG$4:$AG$431, MATCH(F10, Edges!$C$4:$C$431, 0))="Yes", FALSE), IF(G10&lt;&gt;"", INDEX(Edges!$AG$4:$AG$431, MATCH(G10, Edges!$C$4:$C$431, 0))="Yes", FALSE), IF(H10&lt;&gt;"", INDEX(Edges!$AG$4:$AG$431, MATCH(H10, Edges!$C$4:$C$431, 0))="Yes", FALSE), IF(I10&lt;&gt;"", INDEX(Edges!$AG$4:$AG$431, MATCH(I10, Edges!$C$4:$C$431, 0))="Yes", FALSE), IF(J10&lt;&gt;"", INDEX(Edges!$AG$4:$AG$431, MATCH(J10, Edges!$C$4:$C$431, 0))="Yes", FALSE), IF(K10&lt;&gt;"", INDEX(Edges!$AG$4:$AG$431, MATCH(K10, Edges!$C$4:$C$431, 0))="Yes", FALSE), IF(L10&lt;&gt;"", INDEX(Edges!$AG$4:$AG$431, MATCH(L10, Edges!$C$4:$C$431, 0))="Yes", FALSE)), "Yes","No")</f>
        <v>No</v>
      </c>
      <c r="V10" s="720" t="str">
        <f t="shared" si="0"/>
        <v>Accessible</v>
      </c>
      <c r="W10" s="633" t="str">
        <f>IF(AND(N10&gt;='Accessibility Standards'!$C$4, P10&lt;'Accessibility Standards'!$C$2, Q10="Yes", R10&lt;'Accessibility Standards'!$C$10), "Accessible", "Inaccessible")</f>
        <v>Inaccessible</v>
      </c>
      <c r="X10" s="633" t="str">
        <f t="shared" si="1"/>
        <v>Inaccessible</v>
      </c>
    </row>
    <row r="11" spans="1:24" s="788" customFormat="1" hidden="1">
      <c r="A11" s="819" t="str">
        <f>A10</f>
        <v>4_5</v>
      </c>
      <c r="B11" s="792" t="s">
        <v>753</v>
      </c>
      <c r="C11" s="789"/>
      <c r="D11" s="789"/>
      <c r="E11" s="794" t="s">
        <v>932</v>
      </c>
      <c r="F11" s="790"/>
      <c r="G11" s="790"/>
      <c r="H11" s="790"/>
      <c r="I11" s="790"/>
      <c r="J11" s="790"/>
      <c r="K11" s="790"/>
      <c r="L11" s="790"/>
      <c r="N11" s="791">
        <f>MIN(_xlfn.IFNA(INDEX(Nodes!$M$4:$M$449, MATCH(C11, Nodes!$C$4:$C$449, 0)), 1E+99), _xlfn.IFNA(INDEX(Nodes!$M$4:$M$449, MATCH(D11, Nodes!$C$4:$C$449, 0)), 1E+99), _xlfn.IFNA(INDEX(Edges!$M$4:$M$428, MATCH(E11, Edges!$C$4:$C$428, 0)), 1E+99), _xlfn.IFNA(INDEX(Edges!$M$4:$M$428, MATCH(F11, Edges!$C$4:$C$428, 0)), 1E+99), _xlfn.IFNA(INDEX(Edges!$M$4:$M$428, MATCH(G11, Edges!$C$4:$C$428, 0)), 1E+99), _xlfn.IFNA(INDEX(Edges!$M$4:$M$428, MATCH(H11, Edges!$C$4:$C$428, 0)), 1E+99), _xlfn.IFNA(INDEX(Edges!$M$4:$M$428, MATCH(I11, Edges!$C$4:$C$428, 0)), 1E+99), _xlfn.IFNA(INDEX(Edges!$M$4:$M$428, MATCH(J11, Edges!$C$4:$C$428, 0)), 1E+99), _xlfn.IFNA(INDEX(Edges!$M$4:$M$428, MATCH(K11, Edges!$C$4:$C$428, 0)), 1E+99), _xlfn.IFNA(INDEX(Edges!$M$4:$M$428, MATCH(L11, Edges!$C$4:$C$428, 0)), 1E+99))</f>
        <v>110</v>
      </c>
      <c r="O11" s="791" t="str">
        <f>IF(AND(IF(C11&lt;&gt;"", INDEX(Nodes!$V$4:$V$449, MATCH(C11, Nodes!$C$4:$C$449, 0))="Yes", TRUE), IF(D11&lt;&gt;"", INDEX(Nodes!$V$4:$V$449, MATCH(D11, Nodes!$C$4:$C$449, 0))="Yes", TRUE), IF(E11&lt;&gt;"", INDEX(Edges!$V$4:$V$431, MATCH(E11, Edges!$C$4:$C$431, 0))="Yes", TRUE), IF(F11&lt;&gt;"", INDEX(Edges!$V$4:$V$431, MATCH(F11, Edges!$C$4:$C$431, 0))="Yes", TRUE), IF(G11&lt;&gt;"", INDEX(Edges!$V$4:$V$431, MATCH(G11, Edges!$C$4:$C$431, 0))="Yes", TRUE), IF(H11&lt;&gt;"", INDEX(Edges!$V$4:$V$431, MATCH(H11, Edges!$C$4:$C$431, 0))="Yes", TRUE), IF(I11&lt;&gt;"", INDEX(Edges!$V$4:$V$431, MATCH(I11, Edges!$C$4:$C$431, 0))="Yes", TRUE), IF(J11&lt;&gt;"", INDEX(Edges!$V$4:$V$431, MATCH(J11, Edges!$C$4:$C$431, 0))="Yes", TRUE), IF(K11&lt;&gt;"", INDEX(Edges!$V$4:$V$431, MATCH(K11, Edges!$C$4:$C$431, 0))="Yes", TRUE), IF(L11&lt;&gt;"", INDEX(Edges!$V$4:$V$431, MATCH(L11, Edges!$C$4:$C$431, 0))="Yes", TRUE)), "Yes", "No")</f>
        <v>No</v>
      </c>
      <c r="P11" s="791">
        <f>MAX(_xlfn.IFNA(INDEX(Nodes!$I$4:$I$449, MATCH(C11, Nodes!$C$4:$C$449, 0)), -1E+99), _xlfn.IFNA(INDEX(Nodes!$I$4:$I$449, MATCH(D11, Nodes!$C$4:$C$449, 0)), -1E+99), _xlfn.IFNA(INDEX(Edges!$I$4:$I$431, MATCH(E11, Edges!$C$4:$C$431, 0)), -1E+99), _xlfn.IFNA(INDEX(Edges!$I$4:$I$431, MATCH(F11, Edges!$C$4:$C$431, 0)), -1E+99), _xlfn.IFNA(INDEX(Edges!$I$4:$I$431, MATCH(G11, Edges!$C$4:$C$431, 0)), -1E+99), _xlfn.IFNA(INDEX(Edges!$I$4:$I$431, MATCH(H11, Edges!$C$4:$C$431, 0)), -1E+99), _xlfn.IFNA(INDEX(Edges!$I$4:$I$431, MATCH(I11, Edges!$C$4:$C$431, 0)), -1E+99), _xlfn.IFNA(INDEX(Edges!$I$4:$I$431, MATCH(J11, Edges!$C$4:$C$431, 0)), -1E+99), _xlfn.IFNA(INDEX(Edges!$I$4:$I$431, MATCH(K11, Edges!$C$4:$C$431, 0)), -1E+99), _xlfn.IFNA(INDEX(Edges!$I$4:$I$431, MATCH(L11, Edges!$C$4:$C$431, 0)), -1E+99))</f>
        <v>4.2</v>
      </c>
      <c r="Q11" s="633" t="str">
        <f>IF(AND(IF(C11&lt;&gt;"", INDEX(Nodes!$P$4:$P$449, MATCH(C11, Nodes!$C$4:$C$449, 0))="Yes"), IF(D11&lt;&gt;"", INDEX(Nodes!$P$4:$P$449, MATCH(D11, Nodes!$C$4:$C$449, 0))="Yes")), "Yes", "No")</f>
        <v>No</v>
      </c>
      <c r="R11" s="791">
        <f>MAX(_xlfn.IFNA(INDEX(Nodes!$Q$4:$Q$449, MATCH(C11, Nodes!$C$4:$C$449, 0)), -1E+99), _xlfn.IFNA(INDEX(Nodes!$Q$4:$Q$449, MATCH(D11, Nodes!$C$4:$C$449, 0)), -1E+99), _xlfn.IFNA(INDEX(Edges!$Q$4:$Q$431, MATCH(E11, Edges!$C$4:$C$431, 0)), -1E+99), _xlfn.IFNA(INDEX(Edges!$Q$4:$Q$431, MATCH(F11, Edges!$C$4:$C$431, 0)), -1E+99), _xlfn.IFNA(INDEX(Edges!$Q$4:$Q$431, MATCH(G11, Edges!$C$4:$C$431, 0)), -1E+99), _xlfn.IFNA(INDEX(Edges!$Q$4:$Q$431, MATCH(H11, Edges!$C$4:$C$431, 0)), -1E+99), _xlfn.IFNA(INDEX(Edges!$Q$4:$Q$431, MATCH(I11, Edges!$C$4:$C$431, 0)), -1E+99), _xlfn.IFNA(INDEX(Edges!$Q$4:$Q$431, MATCH(J11, Edges!$C$4:$C$431, 0)), -1E+99), _xlfn.IFNA(INDEX(Edges!$Q$4:$Q$431, MATCH(K11, Edges!$C$4:$C$431, 0)), -1E+99), _xlfn.IFNA(INDEX(Edges!$Q$4:$Q$431, MATCH(L11, Edges!$C$4:$C$431, 0)), -1E+99))</f>
        <v>0</v>
      </c>
      <c r="S11" s="788" t="str">
        <f>IF(OR(IF(C11&lt;&gt;"", INDEX(Nodes!$Z$4:$Z$449, MATCH(C11, Nodes!$C$4:$C$449, 0))="Yes", FALSE), IF(D11&lt;&gt;"", INDEX(Nodes!$Z$4:$Z$449, MATCH(D11, Nodes!$C$4:$C$449, 0))="Yes", FALSE), IF(E11&lt;&gt;"", INDEX(Edges!$Z$4:$Z$431, MATCH(E11, Edges!$C$4:$C$431, 0))="Yes", FALSE), IF(F11&lt;&gt;"", INDEX(Edges!$Z$4:$Z$431, MATCH(F11, Edges!$C$4:$C$431, 0))="Yes", FALSE), IF(G11&lt;&gt;"", INDEX(Edges!$Z$4:$Z$431, MATCH(G11, Edges!$C$4:$C$431, 0))="Yes", FALSE), IF(H11&lt;&gt;"", INDEX(Edges!$Z$4:$Z$431, MATCH(H11, Edges!$C$4:$C$431, 0))="Yes", FALSE), IF(I11&lt;&gt;"", INDEX(Edges!$Z$4:$Z$431, MATCH(I11, Edges!$C$4:$C$431, 0))="Yes", FALSE), IF(J11&lt;&gt;"", INDEX(Edges!$Z$4:$Z$431, MATCH(J11, Edges!$C$4:$C$431, 0))="Yes", FALSE), IF(K11&lt;&gt;"", INDEX(Edges!$Z$4:$Z$431, MATCH(K11, Edges!$C$4:$C$431, 0))="Yes", FALSE), IF(L11&lt;&gt;"", INDEX(Edges!$Z$4:$Z$431, MATCH(L11, Edges!$C$4:$C$431, 0))="Yes", FALSE)), "Yes","No")</f>
        <v>Yes</v>
      </c>
      <c r="T11" s="791" t="str">
        <f>IF(OR(IF(C11&lt;&gt;"", INDEX(Nodes!$AC$4:$AC$449, MATCH(C11, Nodes!$C$4:$C$449, 0))="Yes", FALSE), IF(D11&lt;&gt;"", INDEX(Nodes!$AC$4:$AC$449, MATCH(D11, Nodes!$C$4:$C$449, 0))="Yes", FALSE), IF(E11&lt;&gt;"", INDEX(Edges!$AC$4:$AC$431, MATCH(E11, Edges!$C$4:$C$431, 0))="Yes", FALSE), IF(F11&lt;&gt;"", INDEX(Edges!$AC$4:$AC$431, MATCH(F11, Edges!$C$4:$C$431, 0))="Yes", FALSE), IF(G11&lt;&gt;"", INDEX(Edges!$AC$4:$AC$431, MATCH(G11, Edges!$C$4:$C$431, 0))="Yes", FALSE), IF(H11&lt;&gt;"", INDEX(Edges!$AC$4:$AC$431, MATCH(H11, Edges!$C$4:$C$431, 0))="Yes", FALSE), IF(I11&lt;&gt;"", INDEX(Edges!$AC$4:$AC$431, MATCH(I11, Edges!$C$4:$C$431, 0))="Yes", FALSE), IF(J11&lt;&gt;"", INDEX(Edges!$AC$4:$AC$431, MATCH(J11, Edges!$C$4:$C$431, 0))="Yes", FALSE), IF(K11&lt;&gt;"", INDEX(Edges!$AC$4:$AC$431, MATCH(K11, Edges!$C$4:$C$431, 0))="Yes", FALSE), IF(L11&lt;&gt;"", INDEX(Edges!$AC$4:$AC$431, MATCH(L11, Edges!$C$4:$C$431, 0))="Yes", FALSE)), "Yes","No")</f>
        <v>No</v>
      </c>
      <c r="U11" s="788" t="str">
        <f>IF(OR(IF(C11&lt;&gt;"", INDEX(Nodes!$AF$4:$AF$449, MATCH(C11, Nodes!$C$4:$C$449, 0))="Yes", FALSE), IF(D11&lt;&gt;"", INDEX(Nodes!$AF$4:$AF$449, MATCH(D11, Nodes!$C$4:$C$449, 0))="Yes", FALSE), IF(E11&lt;&gt;"", INDEX(Edges!$AG$4:$AG$431, MATCH(E11, Edges!$C$4:$C$431, 0))="Yes", FALSE), IF(F11&lt;&gt;"", INDEX(Edges!$AG$4:$AG$431, MATCH(F11, Edges!$C$4:$C$431, 0))="Yes", FALSE), IF(G11&lt;&gt;"", INDEX(Edges!$AG$4:$AG$431, MATCH(G11, Edges!$C$4:$C$431, 0))="Yes", FALSE), IF(H11&lt;&gt;"", INDEX(Edges!$AG$4:$AG$431, MATCH(H11, Edges!$C$4:$C$431, 0))="Yes", FALSE), IF(I11&lt;&gt;"", INDEX(Edges!$AG$4:$AG$431, MATCH(I11, Edges!$C$4:$C$431, 0))="Yes", FALSE), IF(J11&lt;&gt;"", INDEX(Edges!$AG$4:$AG$431, MATCH(J11, Edges!$C$4:$C$431, 0))="Yes", FALSE), IF(K11&lt;&gt;"", INDEX(Edges!$AG$4:$AG$431, MATCH(K11, Edges!$C$4:$C$431, 0))="Yes", FALSE), IF(L11&lt;&gt;"", INDEX(Edges!$AG$4:$AG$431, MATCH(L11, Edges!$C$4:$C$431, 0))="Yes", FALSE)), "Yes","No")</f>
        <v>No</v>
      </c>
      <c r="V11" s="798" t="str">
        <f t="shared" si="0"/>
        <v>Accessible</v>
      </c>
      <c r="W11" s="791" t="str">
        <f>IF(AND(N11&gt;='Accessibility Standards'!$C$4, P11&lt;'Accessibility Standards'!$C$2, Q11="Yes", R11&lt;'Accessibility Standards'!$C$10), "Accessible", "Inaccessible")</f>
        <v>Inaccessible</v>
      </c>
      <c r="X11" s="791" t="str">
        <f t="shared" si="1"/>
        <v>Inaccessible</v>
      </c>
    </row>
    <row r="12" spans="1:24">
      <c r="A12" s="615" t="s">
        <v>747</v>
      </c>
      <c r="B12" s="625" t="s">
        <v>752</v>
      </c>
      <c r="C12" t="s">
        <v>351</v>
      </c>
      <c r="D12" t="s">
        <v>355</v>
      </c>
      <c r="N12" s="633">
        <f>MIN(_xlfn.IFNA(INDEX(Nodes!$M$4:$M$449, MATCH(C12, Nodes!$C$4:$C$449, 0)), 1E+99), _xlfn.IFNA(INDEX(Nodes!$M$4:$M$449, MATCH(D12, Nodes!$C$4:$C$449, 0)), 1E+99), _xlfn.IFNA(INDEX(Edges!$M$4:$M$428, MATCH(E12, Edges!$C$4:$C$428, 0)), 1E+99), _xlfn.IFNA(INDEX(Edges!$M$4:$M$428, MATCH(F12, Edges!$C$4:$C$428, 0)), 1E+99), _xlfn.IFNA(INDEX(Edges!$M$4:$M$428, MATCH(G12, Edges!$C$4:$C$428, 0)), 1E+99), _xlfn.IFNA(INDEX(Edges!$M$4:$M$428, MATCH(H12, Edges!$C$4:$C$428, 0)), 1E+99), _xlfn.IFNA(INDEX(Edges!$M$4:$M$428, MATCH(I12, Edges!$C$4:$C$428, 0)), 1E+99), _xlfn.IFNA(INDEX(Edges!$M$4:$M$428, MATCH(J12, Edges!$C$4:$C$428, 0)), 1E+99), _xlfn.IFNA(INDEX(Edges!$M$4:$M$428, MATCH(K12, Edges!$C$4:$C$428, 0)), 1E+99), _xlfn.IFNA(INDEX(Edges!$M$4:$M$428, MATCH(L12, Edges!$C$4:$C$428, 0)), 1E+99))</f>
        <v>174</v>
      </c>
      <c r="O12" s="633" t="str">
        <f>IF(AND(IF(C12&lt;&gt;"", INDEX(Nodes!$V$4:$V$449, MATCH(C12, Nodes!$C$4:$C$449, 0))="Yes", TRUE), IF(D12&lt;&gt;"", INDEX(Nodes!$V$4:$V$449, MATCH(D12, Nodes!$C$4:$C$449, 0))="Yes", TRUE), IF(E12&lt;&gt;"", INDEX(Edges!$V$4:$V$431, MATCH(E12, Edges!$C$4:$C$431, 0))="Yes", TRUE), IF(F12&lt;&gt;"", INDEX(Edges!$V$4:$V$431, MATCH(F12, Edges!$C$4:$C$431, 0))="Yes", TRUE), IF(G12&lt;&gt;"", INDEX(Edges!$V$4:$V$431, MATCH(G12, Edges!$C$4:$C$431, 0))="Yes", TRUE), IF(H12&lt;&gt;"", INDEX(Edges!$V$4:$V$431, MATCH(H12, Edges!$C$4:$C$431, 0))="Yes", TRUE), IF(I12&lt;&gt;"", INDEX(Edges!$V$4:$V$431, MATCH(I12, Edges!$C$4:$C$431, 0))="Yes", TRUE), IF(J12&lt;&gt;"", INDEX(Edges!$V$4:$V$431, MATCH(J12, Edges!$C$4:$C$431, 0))="Yes", TRUE), IF(K12&lt;&gt;"", INDEX(Edges!$V$4:$V$431, MATCH(K12, Edges!$C$4:$C$431, 0))="Yes", TRUE), IF(L12&lt;&gt;"", INDEX(Edges!$V$4:$V$431, MATCH(L12, Edges!$C$4:$C$431, 0))="Yes", TRUE)), "Yes", "No")</f>
        <v>No</v>
      </c>
      <c r="P12" s="633">
        <f>MAX(_xlfn.IFNA(INDEX(Nodes!$I$4:$I$449, MATCH(C12, Nodes!$C$4:$C$449, 0)), -1E+99), _xlfn.IFNA(INDEX(Nodes!$I$4:$I$449, MATCH(D12, Nodes!$C$4:$C$449, 0)), -1E+99), _xlfn.IFNA(INDEX(Edges!$I$4:$I$431, MATCH(E12, Edges!$C$4:$C$431, 0)), -1E+99), _xlfn.IFNA(INDEX(Edges!$I$4:$I$431, MATCH(F12, Edges!$C$4:$C$431, 0)), -1E+99), _xlfn.IFNA(INDEX(Edges!$I$4:$I$431, MATCH(G12, Edges!$C$4:$C$431, 0)), -1E+99), _xlfn.IFNA(INDEX(Edges!$I$4:$I$431, MATCH(H12, Edges!$C$4:$C$431, 0)), -1E+99), _xlfn.IFNA(INDEX(Edges!$I$4:$I$431, MATCH(I12, Edges!$C$4:$C$431, 0)), -1E+99), _xlfn.IFNA(INDEX(Edges!$I$4:$I$431, MATCH(J12, Edges!$C$4:$C$431, 0)), -1E+99), _xlfn.IFNA(INDEX(Edges!$I$4:$I$431, MATCH(K12, Edges!$C$4:$C$431, 0)), -1E+99), _xlfn.IFNA(INDEX(Edges!$I$4:$I$431, MATCH(L12, Edges!$C$4:$C$431, 0)), -1E+99))</f>
        <v>2</v>
      </c>
      <c r="Q12" s="633" t="str">
        <f>IF(AND(IF(C12&lt;&gt;"", INDEX(Nodes!$P$4:$P$449, MATCH(C12, Nodes!$C$4:$C$449, 0))="Yes"), IF(D12&lt;&gt;"", INDEX(Nodes!$P$4:$P$449, MATCH(D12, Nodes!$C$4:$C$449, 0))="Yes")), "Yes", "No")</f>
        <v>Yes</v>
      </c>
      <c r="R12" s="633">
        <f>MAX(_xlfn.IFNA(INDEX(Nodes!$Q$4:$Q$449, MATCH(C12, Nodes!$C$4:$C$449, 0)), -1E+99), _xlfn.IFNA(INDEX(Nodes!$Q$4:$Q$449, MATCH(D12, Nodes!$C$4:$C$449, 0)), -1E+99), _xlfn.IFNA(INDEX(Edges!$Q$4:$Q$431, MATCH(E12, Edges!$C$4:$C$431, 0)), -1E+99), _xlfn.IFNA(INDEX(Edges!$Q$4:$Q$431, MATCH(F12, Edges!$C$4:$C$431, 0)), -1E+99), _xlfn.IFNA(INDEX(Edges!$Q$4:$Q$431, MATCH(G12, Edges!$C$4:$C$431, 0)), -1E+99), _xlfn.IFNA(INDEX(Edges!$Q$4:$Q$431, MATCH(H12, Edges!$C$4:$C$431, 0)), -1E+99), _xlfn.IFNA(INDEX(Edges!$Q$4:$Q$431, MATCH(I12, Edges!$C$4:$C$431, 0)), -1E+99), _xlfn.IFNA(INDEX(Edges!$Q$4:$Q$431, MATCH(J12, Edges!$C$4:$C$431, 0)), -1E+99), _xlfn.IFNA(INDEX(Edges!$Q$4:$Q$431, MATCH(K12, Edges!$C$4:$C$431, 0)), -1E+99), _xlfn.IFNA(INDEX(Edges!$Q$4:$Q$431, MATCH(L12, Edges!$C$4:$C$431, 0)), -1E+99))</f>
        <v>2</v>
      </c>
      <c r="S12" t="str">
        <f>IF(OR(IF(C12&lt;&gt;"", INDEX(Nodes!$Z$4:$Z$449, MATCH(C12, Nodes!$C$4:$C$449, 0))="Yes", FALSE), IF(D12&lt;&gt;"", INDEX(Nodes!$Z$4:$Z$449, MATCH(D12, Nodes!$C$4:$C$449, 0))="Yes", FALSE), IF(E12&lt;&gt;"", INDEX(Edges!$Z$4:$Z$431, MATCH(E12, Edges!$C$4:$C$431, 0))="Yes", FALSE), IF(F12&lt;&gt;"", INDEX(Edges!$Z$4:$Z$431, MATCH(F12, Edges!$C$4:$C$431, 0))="Yes", FALSE), IF(G12&lt;&gt;"", INDEX(Edges!$Z$4:$Z$431, MATCH(G12, Edges!$C$4:$C$431, 0))="Yes", FALSE), IF(H12&lt;&gt;"", INDEX(Edges!$Z$4:$Z$431, MATCH(H12, Edges!$C$4:$C$431, 0))="Yes", FALSE), IF(I12&lt;&gt;"", INDEX(Edges!$Z$4:$Z$431, MATCH(I12, Edges!$C$4:$C$431, 0))="Yes", FALSE), IF(J12&lt;&gt;"", INDEX(Edges!$Z$4:$Z$431, MATCH(J12, Edges!$C$4:$C$431, 0))="Yes", FALSE), IF(K12&lt;&gt;"", INDEX(Edges!$Z$4:$Z$431, MATCH(K12, Edges!$C$4:$C$431, 0))="Yes", FALSE), IF(L12&lt;&gt;"", INDEX(Edges!$Z$4:$Z$431, MATCH(L12, Edges!$C$4:$C$431, 0))="Yes", FALSE)), "Yes","No")</f>
        <v>Yes</v>
      </c>
      <c r="T12" s="633" t="str">
        <f>IF(OR(IF(C12&lt;&gt;"", INDEX(Nodes!$AC$4:$AC$449, MATCH(C12, Nodes!$C$4:$C$449, 0))="Yes", FALSE), IF(D12&lt;&gt;"", INDEX(Nodes!$AC$4:$AC$449, MATCH(D12, Nodes!$C$4:$C$449, 0))="Yes", FALSE), IF(E12&lt;&gt;"", INDEX(Edges!$AC$4:$AC$431, MATCH(E12, Edges!$C$4:$C$431, 0))="Yes", FALSE), IF(F12&lt;&gt;"", INDEX(Edges!$AC$4:$AC$431, MATCH(F12, Edges!$C$4:$C$431, 0))="Yes", FALSE), IF(G12&lt;&gt;"", INDEX(Edges!$AC$4:$AC$431, MATCH(G12, Edges!$C$4:$C$431, 0))="Yes", FALSE), IF(H12&lt;&gt;"", INDEX(Edges!$AC$4:$AC$431, MATCH(H12, Edges!$C$4:$C$431, 0))="Yes", FALSE), IF(I12&lt;&gt;"", INDEX(Edges!$AC$4:$AC$431, MATCH(I12, Edges!$C$4:$C$431, 0))="Yes", FALSE), IF(J12&lt;&gt;"", INDEX(Edges!$AC$4:$AC$431, MATCH(J12, Edges!$C$4:$C$431, 0))="Yes", FALSE), IF(K12&lt;&gt;"", INDEX(Edges!$AC$4:$AC$431, MATCH(K12, Edges!$C$4:$C$431, 0))="Yes", FALSE), IF(L12&lt;&gt;"", INDEX(Edges!$AC$4:$AC$431, MATCH(L12, Edges!$C$4:$C$431, 0))="Yes", FALSE)), "Yes","No")</f>
        <v>Yes</v>
      </c>
      <c r="U12" t="str">
        <f>IF(OR(IF(C12&lt;&gt;"", INDEX(Nodes!$AF$4:$AF$449, MATCH(C12, Nodes!$C$4:$C$449, 0))="Yes", FALSE), IF(D12&lt;&gt;"", INDEX(Nodes!$AF$4:$AF$449, MATCH(D12, Nodes!$C$4:$C$449, 0))="Yes", FALSE), IF(E12&lt;&gt;"", INDEX(Edges!$AG$4:$AG$431, MATCH(E12, Edges!$C$4:$C$431, 0))="Yes", FALSE), IF(F12&lt;&gt;"", INDEX(Edges!$AG$4:$AG$431, MATCH(F12, Edges!$C$4:$C$431, 0))="Yes", FALSE), IF(G12&lt;&gt;"", INDEX(Edges!$AG$4:$AG$431, MATCH(G12, Edges!$C$4:$C$431, 0))="Yes", FALSE), IF(H12&lt;&gt;"", INDEX(Edges!$AG$4:$AG$431, MATCH(H12, Edges!$C$4:$C$431, 0))="Yes", FALSE), IF(I12&lt;&gt;"", INDEX(Edges!$AG$4:$AG$431, MATCH(I12, Edges!$C$4:$C$431, 0))="Yes", FALSE), IF(J12&lt;&gt;"", INDEX(Edges!$AG$4:$AG$431, MATCH(J12, Edges!$C$4:$C$431, 0))="Yes", FALSE), IF(K12&lt;&gt;"", INDEX(Edges!$AG$4:$AG$431, MATCH(K12, Edges!$C$4:$C$431, 0))="Yes", FALSE), IF(L12&lt;&gt;"", INDEX(Edges!$AG$4:$AG$431, MATCH(L12, Edges!$C$4:$C$431, 0))="Yes", FALSE)), "Yes","No")</f>
        <v>No</v>
      </c>
      <c r="V12" s="720" t="str">
        <f t="shared" si="0"/>
        <v>Accessible</v>
      </c>
      <c r="W12" s="633" t="str">
        <f>IF(AND(N12&gt;='Accessibility Standards'!$C$4, P12&lt;'Accessibility Standards'!$C$2, Q12="Yes", R12&lt;'Accessibility Standards'!$C$10), "Accessible", "Inaccessible")</f>
        <v>Accessible</v>
      </c>
      <c r="X12" s="633" t="str">
        <f t="shared" si="1"/>
        <v>Inaccessible</v>
      </c>
    </row>
    <row r="13" spans="1:24" s="788" customFormat="1" hidden="1">
      <c r="A13" s="819" t="str">
        <f>A12</f>
        <v>5_6</v>
      </c>
      <c r="B13" s="792" t="s">
        <v>753</v>
      </c>
      <c r="C13" s="792" t="s">
        <v>354</v>
      </c>
      <c r="D13" s="790"/>
      <c r="E13" s="788" t="s">
        <v>932</v>
      </c>
      <c r="N13" s="791">
        <f>MIN(_xlfn.IFNA(INDEX(Nodes!$M$4:$M$449, MATCH(C13, Nodes!$C$4:$C$449, 0)), 1E+99), _xlfn.IFNA(INDEX(Nodes!$M$4:$M$449, MATCH(D13, Nodes!$C$4:$C$449, 0)), 1E+99), _xlfn.IFNA(INDEX(Edges!$M$4:$M$428, MATCH(E13, Edges!$C$4:$C$428, 0)), 1E+99), _xlfn.IFNA(INDEX(Edges!$M$4:$M$428, MATCH(F13, Edges!$C$4:$C$428, 0)), 1E+99), _xlfn.IFNA(INDEX(Edges!$M$4:$M$428, MATCH(G13, Edges!$C$4:$C$428, 0)), 1E+99), _xlfn.IFNA(INDEX(Edges!$M$4:$M$428, MATCH(H13, Edges!$C$4:$C$428, 0)), 1E+99), _xlfn.IFNA(INDEX(Edges!$M$4:$M$428, MATCH(I13, Edges!$C$4:$C$428, 0)), 1E+99), _xlfn.IFNA(INDEX(Edges!$M$4:$M$428, MATCH(J13, Edges!$C$4:$C$428, 0)), 1E+99), _xlfn.IFNA(INDEX(Edges!$M$4:$M$428, MATCH(K13, Edges!$C$4:$C$428, 0)), 1E+99), _xlfn.IFNA(INDEX(Edges!$M$4:$M$428, MATCH(L13, Edges!$C$4:$C$428, 0)), 1E+99))</f>
        <v>110</v>
      </c>
      <c r="O13" s="791" t="str">
        <f>IF(AND(IF(C13&lt;&gt;"", INDEX(Nodes!$V$4:$V$449, MATCH(C13, Nodes!$C$4:$C$449, 0))="Yes", TRUE), IF(D13&lt;&gt;"", INDEX(Nodes!$V$4:$V$449, MATCH(D13, Nodes!$C$4:$C$449, 0))="Yes", TRUE), IF(E13&lt;&gt;"", INDEX(Edges!$V$4:$V$431, MATCH(E13, Edges!$C$4:$C$431, 0))="Yes", TRUE), IF(F13&lt;&gt;"", INDEX(Edges!$V$4:$V$431, MATCH(F13, Edges!$C$4:$C$431, 0))="Yes", TRUE), IF(G13&lt;&gt;"", INDEX(Edges!$V$4:$V$431, MATCH(G13, Edges!$C$4:$C$431, 0))="Yes", TRUE), IF(H13&lt;&gt;"", INDEX(Edges!$V$4:$V$431, MATCH(H13, Edges!$C$4:$C$431, 0))="Yes", TRUE), IF(I13&lt;&gt;"", INDEX(Edges!$V$4:$V$431, MATCH(I13, Edges!$C$4:$C$431, 0))="Yes", TRUE), IF(J13&lt;&gt;"", INDEX(Edges!$V$4:$V$431, MATCH(J13, Edges!$C$4:$C$431, 0))="Yes", TRUE), IF(K13&lt;&gt;"", INDEX(Edges!$V$4:$V$431, MATCH(K13, Edges!$C$4:$C$431, 0))="Yes", TRUE), IF(L13&lt;&gt;"", INDEX(Edges!$V$4:$V$431, MATCH(L13, Edges!$C$4:$C$431, 0))="Yes", TRUE)), "Yes", "No")</f>
        <v>No</v>
      </c>
      <c r="P13" s="791">
        <f>MAX(_xlfn.IFNA(INDEX(Nodes!$I$4:$I$449, MATCH(C13, Nodes!$C$4:$C$449, 0)), -1E+99), _xlfn.IFNA(INDEX(Nodes!$I$4:$I$449, MATCH(D13, Nodes!$C$4:$C$449, 0)), -1E+99), _xlfn.IFNA(INDEX(Edges!$I$4:$I$431, MATCH(E13, Edges!$C$4:$C$431, 0)), -1E+99), _xlfn.IFNA(INDEX(Edges!$I$4:$I$431, MATCH(F13, Edges!$C$4:$C$431, 0)), -1E+99), _xlfn.IFNA(INDEX(Edges!$I$4:$I$431, MATCH(G13, Edges!$C$4:$C$431, 0)), -1E+99), _xlfn.IFNA(INDEX(Edges!$I$4:$I$431, MATCH(H13, Edges!$C$4:$C$431, 0)), -1E+99), _xlfn.IFNA(INDEX(Edges!$I$4:$I$431, MATCH(I13, Edges!$C$4:$C$431, 0)), -1E+99), _xlfn.IFNA(INDEX(Edges!$I$4:$I$431, MATCH(J13, Edges!$C$4:$C$431, 0)), -1E+99), _xlfn.IFNA(INDEX(Edges!$I$4:$I$431, MATCH(K13, Edges!$C$4:$C$431, 0)), -1E+99), _xlfn.IFNA(INDEX(Edges!$I$4:$I$431, MATCH(L13, Edges!$C$4:$C$431, 0)), -1E+99))</f>
        <v>4.2</v>
      </c>
      <c r="Q13" s="633" t="str">
        <f>IF(AND(IF(C13&lt;&gt;"", INDEX(Nodes!$P$4:$P$449, MATCH(C13, Nodes!$C$4:$C$449, 0))="Yes"), IF(D13&lt;&gt;"", INDEX(Nodes!$P$4:$P$449, MATCH(D13, Nodes!$C$4:$C$449, 0))="Yes")), "Yes", "No")</f>
        <v>No</v>
      </c>
      <c r="R13" s="791">
        <f>MAX(_xlfn.IFNA(INDEX(Nodes!$Q$4:$Q$449, MATCH(C13, Nodes!$C$4:$C$449, 0)), -1E+99), _xlfn.IFNA(INDEX(Nodes!$Q$4:$Q$449, MATCH(D13, Nodes!$C$4:$C$449, 0)), -1E+99), _xlfn.IFNA(INDEX(Edges!$Q$4:$Q$431, MATCH(E13, Edges!$C$4:$C$431, 0)), -1E+99), _xlfn.IFNA(INDEX(Edges!$Q$4:$Q$431, MATCH(F13, Edges!$C$4:$C$431, 0)), -1E+99), _xlfn.IFNA(INDEX(Edges!$Q$4:$Q$431, MATCH(G13, Edges!$C$4:$C$431, 0)), -1E+99), _xlfn.IFNA(INDEX(Edges!$Q$4:$Q$431, MATCH(H13, Edges!$C$4:$C$431, 0)), -1E+99), _xlfn.IFNA(INDEX(Edges!$Q$4:$Q$431, MATCH(I13, Edges!$C$4:$C$431, 0)), -1E+99), _xlfn.IFNA(INDEX(Edges!$Q$4:$Q$431, MATCH(J13, Edges!$C$4:$C$431, 0)), -1E+99), _xlfn.IFNA(INDEX(Edges!$Q$4:$Q$431, MATCH(K13, Edges!$C$4:$C$431, 0)), -1E+99), _xlfn.IFNA(INDEX(Edges!$Q$4:$Q$431, MATCH(L13, Edges!$C$4:$C$431, 0)), -1E+99))</f>
        <v>0</v>
      </c>
      <c r="S13" s="788" t="str">
        <f>IF(OR(IF(C13&lt;&gt;"", INDEX(Nodes!$Z$4:$Z$449, MATCH(C13, Nodes!$C$4:$C$449, 0))="Yes", FALSE), IF(D13&lt;&gt;"", INDEX(Nodes!$Z$4:$Z$449, MATCH(D13, Nodes!$C$4:$C$449, 0))="Yes", FALSE), IF(E13&lt;&gt;"", INDEX(Edges!$Z$4:$Z$431, MATCH(E13, Edges!$C$4:$C$431, 0))="Yes", FALSE), IF(F13&lt;&gt;"", INDEX(Edges!$Z$4:$Z$431, MATCH(F13, Edges!$C$4:$C$431, 0))="Yes", FALSE), IF(G13&lt;&gt;"", INDEX(Edges!$Z$4:$Z$431, MATCH(G13, Edges!$C$4:$C$431, 0))="Yes", FALSE), IF(H13&lt;&gt;"", INDEX(Edges!$Z$4:$Z$431, MATCH(H13, Edges!$C$4:$C$431, 0))="Yes", FALSE), IF(I13&lt;&gt;"", INDEX(Edges!$Z$4:$Z$431, MATCH(I13, Edges!$C$4:$C$431, 0))="Yes", FALSE), IF(J13&lt;&gt;"", INDEX(Edges!$Z$4:$Z$431, MATCH(J13, Edges!$C$4:$C$431, 0))="Yes", FALSE), IF(K13&lt;&gt;"", INDEX(Edges!$Z$4:$Z$431, MATCH(K13, Edges!$C$4:$C$431, 0))="Yes", FALSE), IF(L13&lt;&gt;"", INDEX(Edges!$Z$4:$Z$431, MATCH(L13, Edges!$C$4:$C$431, 0))="Yes", FALSE)), "Yes","No")</f>
        <v>Yes</v>
      </c>
      <c r="T13" s="791" t="str">
        <f>IF(OR(IF(C13&lt;&gt;"", INDEX(Nodes!$AC$4:$AC$449, MATCH(C13, Nodes!$C$4:$C$449, 0))="Yes", FALSE), IF(D13&lt;&gt;"", INDEX(Nodes!$AC$4:$AC$449, MATCH(D13, Nodes!$C$4:$C$449, 0))="Yes", FALSE), IF(E13&lt;&gt;"", INDEX(Edges!$AC$4:$AC$431, MATCH(E13, Edges!$C$4:$C$431, 0))="Yes", FALSE), IF(F13&lt;&gt;"", INDEX(Edges!$AC$4:$AC$431, MATCH(F13, Edges!$C$4:$C$431, 0))="Yes", FALSE), IF(G13&lt;&gt;"", INDEX(Edges!$AC$4:$AC$431, MATCH(G13, Edges!$C$4:$C$431, 0))="Yes", FALSE), IF(H13&lt;&gt;"", INDEX(Edges!$AC$4:$AC$431, MATCH(H13, Edges!$C$4:$C$431, 0))="Yes", FALSE), IF(I13&lt;&gt;"", INDEX(Edges!$AC$4:$AC$431, MATCH(I13, Edges!$C$4:$C$431, 0))="Yes", FALSE), IF(J13&lt;&gt;"", INDEX(Edges!$AC$4:$AC$431, MATCH(J13, Edges!$C$4:$C$431, 0))="Yes", FALSE), IF(K13&lt;&gt;"", INDEX(Edges!$AC$4:$AC$431, MATCH(K13, Edges!$C$4:$C$431, 0))="Yes", FALSE), IF(L13&lt;&gt;"", INDEX(Edges!$AC$4:$AC$431, MATCH(L13, Edges!$C$4:$C$431, 0))="Yes", FALSE)), "Yes","No")</f>
        <v>No</v>
      </c>
      <c r="U13" s="788" t="str">
        <f>IF(OR(IF(C13&lt;&gt;"", INDEX(Nodes!$AF$4:$AF$449, MATCH(C13, Nodes!$C$4:$C$449, 0))="Yes", FALSE), IF(D13&lt;&gt;"", INDEX(Nodes!$AF$4:$AF$449, MATCH(D13, Nodes!$C$4:$C$449, 0))="Yes", FALSE), IF(E13&lt;&gt;"", INDEX(Edges!$AG$4:$AG$431, MATCH(E13, Edges!$C$4:$C$431, 0))="Yes", FALSE), IF(F13&lt;&gt;"", INDEX(Edges!$AG$4:$AG$431, MATCH(F13, Edges!$C$4:$C$431, 0))="Yes", FALSE), IF(G13&lt;&gt;"", INDEX(Edges!$AG$4:$AG$431, MATCH(G13, Edges!$C$4:$C$431, 0))="Yes", FALSE), IF(H13&lt;&gt;"", INDEX(Edges!$AG$4:$AG$431, MATCH(H13, Edges!$C$4:$C$431, 0))="Yes", FALSE), IF(I13&lt;&gt;"", INDEX(Edges!$AG$4:$AG$431, MATCH(I13, Edges!$C$4:$C$431, 0))="Yes", FALSE), IF(J13&lt;&gt;"", INDEX(Edges!$AG$4:$AG$431, MATCH(J13, Edges!$C$4:$C$431, 0))="Yes", FALSE), IF(K13&lt;&gt;"", INDEX(Edges!$AG$4:$AG$431, MATCH(K13, Edges!$C$4:$C$431, 0))="Yes", FALSE), IF(L13&lt;&gt;"", INDEX(Edges!$AG$4:$AG$431, MATCH(L13, Edges!$C$4:$C$431, 0))="Yes", FALSE)), "Yes","No")</f>
        <v>No</v>
      </c>
      <c r="V13" s="798" t="str">
        <f t="shared" si="0"/>
        <v>Accessible</v>
      </c>
      <c r="W13" s="791" t="str">
        <f>IF(AND(N13&gt;='Accessibility Standards'!$C$4, P13&lt;'Accessibility Standards'!$C$2, Q13="Yes", R13&lt;'Accessibility Standards'!$C$10), "Accessible", "Inaccessible")</f>
        <v>Inaccessible</v>
      </c>
      <c r="X13" s="791" t="str">
        <f t="shared" si="1"/>
        <v>Inaccessible</v>
      </c>
    </row>
    <row r="14" spans="1:24">
      <c r="A14" s="621" t="s">
        <v>750</v>
      </c>
      <c r="B14" s="625" t="s">
        <v>752</v>
      </c>
      <c r="C14" s="689" t="s">
        <v>353</v>
      </c>
      <c r="N14" s="633">
        <f>MIN(_xlfn.IFNA(INDEX(Nodes!$M$4:$M$449, MATCH(C14, Nodes!$C$4:$C$449, 0)), 1E+99), _xlfn.IFNA(INDEX(Nodes!$M$4:$M$449, MATCH(D14, Nodes!$C$4:$C$449, 0)), 1E+99), _xlfn.IFNA(INDEX(Edges!$M$4:$M$428, MATCH(E14, Edges!$C$4:$C$428, 0)), 1E+99), _xlfn.IFNA(INDEX(Edges!$M$4:$M$428, MATCH(F14, Edges!$C$4:$C$428, 0)), 1E+99), _xlfn.IFNA(INDEX(Edges!$M$4:$M$428, MATCH(G14, Edges!$C$4:$C$428, 0)), 1E+99), _xlfn.IFNA(INDEX(Edges!$M$4:$M$428, MATCH(H14, Edges!$C$4:$C$428, 0)), 1E+99), _xlfn.IFNA(INDEX(Edges!$M$4:$M$428, MATCH(I14, Edges!$C$4:$C$428, 0)), 1E+99), _xlfn.IFNA(INDEX(Edges!$M$4:$M$428, MATCH(J14, Edges!$C$4:$C$428, 0)), 1E+99), _xlfn.IFNA(INDEX(Edges!$M$4:$M$428, MATCH(K14, Edges!$C$4:$C$428, 0)), 1E+99), _xlfn.IFNA(INDEX(Edges!$M$4:$M$428, MATCH(L14, Edges!$C$4:$C$428, 0)), 1E+99))</f>
        <v>240</v>
      </c>
      <c r="O14" s="633" t="str">
        <f>IF(AND(IF(C14&lt;&gt;"", INDEX(Nodes!$V$4:$V$449, MATCH(C14, Nodes!$C$4:$C$449, 0))="Yes", TRUE), IF(D14&lt;&gt;"", INDEX(Nodes!$V$4:$V$449, MATCH(D14, Nodes!$C$4:$C$449, 0))="Yes", TRUE), IF(E14&lt;&gt;"", INDEX(Edges!$V$4:$V$431, MATCH(E14, Edges!$C$4:$C$431, 0))="Yes", TRUE), IF(F14&lt;&gt;"", INDEX(Edges!$V$4:$V$431, MATCH(F14, Edges!$C$4:$C$431, 0))="Yes", TRUE), IF(G14&lt;&gt;"", INDEX(Edges!$V$4:$V$431, MATCH(G14, Edges!$C$4:$C$431, 0))="Yes", TRUE), IF(H14&lt;&gt;"", INDEX(Edges!$V$4:$V$431, MATCH(H14, Edges!$C$4:$C$431, 0))="Yes", TRUE), IF(I14&lt;&gt;"", INDEX(Edges!$V$4:$V$431, MATCH(I14, Edges!$C$4:$C$431, 0))="Yes", TRUE), IF(J14&lt;&gt;"", INDEX(Edges!$V$4:$V$431, MATCH(J14, Edges!$C$4:$C$431, 0))="Yes", TRUE), IF(K14&lt;&gt;"", INDEX(Edges!$V$4:$V$431, MATCH(K14, Edges!$C$4:$C$431, 0))="Yes", TRUE), IF(L14&lt;&gt;"", INDEX(Edges!$V$4:$V$431, MATCH(L14, Edges!$C$4:$C$431, 0))="Yes", TRUE)), "Yes", "No")</f>
        <v>No</v>
      </c>
      <c r="P14" s="633">
        <f>MAX(_xlfn.IFNA(INDEX(Nodes!$I$4:$I$449, MATCH(C14, Nodes!$C$4:$C$449, 0)), -1E+99), _xlfn.IFNA(INDEX(Nodes!$I$4:$I$449, MATCH(D14, Nodes!$C$4:$C$449, 0)), -1E+99), _xlfn.IFNA(INDEX(Edges!$I$4:$I$431, MATCH(E14, Edges!$C$4:$C$431, 0)), -1E+99), _xlfn.IFNA(INDEX(Edges!$I$4:$I$431, MATCH(F14, Edges!$C$4:$C$431, 0)), -1E+99), _xlfn.IFNA(INDEX(Edges!$I$4:$I$431, MATCH(G14, Edges!$C$4:$C$431, 0)), -1E+99), _xlfn.IFNA(INDEX(Edges!$I$4:$I$431, MATCH(H14, Edges!$C$4:$C$431, 0)), -1E+99), _xlfn.IFNA(INDEX(Edges!$I$4:$I$431, MATCH(I14, Edges!$C$4:$C$431, 0)), -1E+99), _xlfn.IFNA(INDEX(Edges!$I$4:$I$431, MATCH(J14, Edges!$C$4:$C$431, 0)), -1E+99), _xlfn.IFNA(INDEX(Edges!$I$4:$I$431, MATCH(K14, Edges!$C$4:$C$431, 0)), -1E+99), _xlfn.IFNA(INDEX(Edges!$I$4:$I$431, MATCH(L14, Edges!$C$4:$C$431, 0)), -1E+99))</f>
        <v>2</v>
      </c>
      <c r="Q14" s="633" t="str">
        <f>IF(AND(IF(C14&lt;&gt;"", INDEX(Nodes!$P$4:$P$449, MATCH(C14, Nodes!$C$4:$C$449, 0))="Yes"), IF(D14&lt;&gt;"", INDEX(Nodes!$P$4:$P$449, MATCH(D14, Nodes!$C$4:$C$449, 0))="Yes")), "Yes", "No")</f>
        <v>No</v>
      </c>
      <c r="R14" s="633">
        <f>MAX(_xlfn.IFNA(INDEX(Nodes!$Q$4:$Q$449, MATCH(C14, Nodes!$C$4:$C$449, 0)), -1E+99), _xlfn.IFNA(INDEX(Nodes!$Q$4:$Q$449, MATCH(D14, Nodes!$C$4:$C$449, 0)), -1E+99), _xlfn.IFNA(INDEX(Edges!$Q$4:$Q$431, MATCH(E14, Edges!$C$4:$C$431, 0)), -1E+99), _xlfn.IFNA(INDEX(Edges!$Q$4:$Q$431, MATCH(F14, Edges!$C$4:$C$431, 0)), -1E+99), _xlfn.IFNA(INDEX(Edges!$Q$4:$Q$431, MATCH(G14, Edges!$C$4:$C$431, 0)), -1E+99), _xlfn.IFNA(INDEX(Edges!$Q$4:$Q$431, MATCH(H14, Edges!$C$4:$C$431, 0)), -1E+99), _xlfn.IFNA(INDEX(Edges!$Q$4:$Q$431, MATCH(I14, Edges!$C$4:$C$431, 0)), -1E+99), _xlfn.IFNA(INDEX(Edges!$Q$4:$Q$431, MATCH(J14, Edges!$C$4:$C$431, 0)), -1E+99), _xlfn.IFNA(INDEX(Edges!$Q$4:$Q$431, MATCH(K14, Edges!$C$4:$C$431, 0)), -1E+99), _xlfn.IFNA(INDEX(Edges!$Q$4:$Q$431, MATCH(L14, Edges!$C$4:$C$431, 0)), -1E+99))</f>
        <v>2</v>
      </c>
      <c r="S14" t="str">
        <f>IF(OR(IF(C14&lt;&gt;"", INDEX(Nodes!$Z$4:$Z$449, MATCH(C14, Nodes!$C$4:$C$449, 0))="Yes", FALSE), IF(D14&lt;&gt;"", INDEX(Nodes!$Z$4:$Z$449, MATCH(D14, Nodes!$C$4:$C$449, 0))="Yes", FALSE), IF(E14&lt;&gt;"", INDEX(Edges!$Z$4:$Z$431, MATCH(E14, Edges!$C$4:$C$431, 0))="Yes", FALSE), IF(F14&lt;&gt;"", INDEX(Edges!$Z$4:$Z$431, MATCH(F14, Edges!$C$4:$C$431, 0))="Yes", FALSE), IF(G14&lt;&gt;"", INDEX(Edges!$Z$4:$Z$431, MATCH(G14, Edges!$C$4:$C$431, 0))="Yes", FALSE), IF(H14&lt;&gt;"", INDEX(Edges!$Z$4:$Z$431, MATCH(H14, Edges!$C$4:$C$431, 0))="Yes", FALSE), IF(I14&lt;&gt;"", INDEX(Edges!$Z$4:$Z$431, MATCH(I14, Edges!$C$4:$C$431, 0))="Yes", FALSE), IF(J14&lt;&gt;"", INDEX(Edges!$Z$4:$Z$431, MATCH(J14, Edges!$C$4:$C$431, 0))="Yes", FALSE), IF(K14&lt;&gt;"", INDEX(Edges!$Z$4:$Z$431, MATCH(K14, Edges!$C$4:$C$431, 0))="Yes", FALSE), IF(L14&lt;&gt;"", INDEX(Edges!$Z$4:$Z$431, MATCH(L14, Edges!$C$4:$C$431, 0))="Yes", FALSE)), "Yes","No")</f>
        <v>No</v>
      </c>
      <c r="T14" s="633" t="str">
        <f>IF(OR(IF(C14&lt;&gt;"", INDEX(Nodes!$AC$4:$AC$449, MATCH(C14, Nodes!$C$4:$C$449, 0))="Yes", FALSE), IF(D14&lt;&gt;"", INDEX(Nodes!$AC$4:$AC$449, MATCH(D14, Nodes!$C$4:$C$449, 0))="Yes", FALSE), IF(E14&lt;&gt;"", INDEX(Edges!$AC$4:$AC$431, MATCH(E14, Edges!$C$4:$C$431, 0))="Yes", FALSE), IF(F14&lt;&gt;"", INDEX(Edges!$AC$4:$AC$431, MATCH(F14, Edges!$C$4:$C$431, 0))="Yes", FALSE), IF(G14&lt;&gt;"", INDEX(Edges!$AC$4:$AC$431, MATCH(G14, Edges!$C$4:$C$431, 0))="Yes", FALSE), IF(H14&lt;&gt;"", INDEX(Edges!$AC$4:$AC$431, MATCH(H14, Edges!$C$4:$C$431, 0))="Yes", FALSE), IF(I14&lt;&gt;"", INDEX(Edges!$AC$4:$AC$431, MATCH(I14, Edges!$C$4:$C$431, 0))="Yes", FALSE), IF(J14&lt;&gt;"", INDEX(Edges!$AC$4:$AC$431, MATCH(J14, Edges!$C$4:$C$431, 0))="Yes", FALSE), IF(K14&lt;&gt;"", INDEX(Edges!$AC$4:$AC$431, MATCH(K14, Edges!$C$4:$C$431, 0))="Yes", FALSE), IF(L14&lt;&gt;"", INDEX(Edges!$AC$4:$AC$431, MATCH(L14, Edges!$C$4:$C$431, 0))="Yes", FALSE)), "Yes","No")</f>
        <v>No</v>
      </c>
      <c r="U14" t="str">
        <f>IF(OR(IF(C14&lt;&gt;"", INDEX(Nodes!$AF$4:$AF$449, MATCH(C14, Nodes!$C$4:$C$449, 0))="Yes", FALSE), IF(D14&lt;&gt;"", INDEX(Nodes!$AF$4:$AF$449, MATCH(D14, Nodes!$C$4:$C$449, 0))="Yes", FALSE), IF(E14&lt;&gt;"", INDEX(Edges!$AG$4:$AG$431, MATCH(E14, Edges!$C$4:$C$431, 0))="Yes", FALSE), IF(F14&lt;&gt;"", INDEX(Edges!$AG$4:$AG$431, MATCH(F14, Edges!$C$4:$C$431, 0))="Yes", FALSE), IF(G14&lt;&gt;"", INDEX(Edges!$AG$4:$AG$431, MATCH(G14, Edges!$C$4:$C$431, 0))="Yes", FALSE), IF(H14&lt;&gt;"", INDEX(Edges!$AG$4:$AG$431, MATCH(H14, Edges!$C$4:$C$431, 0))="Yes", FALSE), IF(I14&lt;&gt;"", INDEX(Edges!$AG$4:$AG$431, MATCH(I14, Edges!$C$4:$C$431, 0))="Yes", FALSE), IF(J14&lt;&gt;"", INDEX(Edges!$AG$4:$AG$431, MATCH(J14, Edges!$C$4:$C$431, 0))="Yes", FALSE), IF(K14&lt;&gt;"", INDEX(Edges!$AG$4:$AG$431, MATCH(K14, Edges!$C$4:$C$431, 0))="Yes", FALSE), IF(L14&lt;&gt;"", INDEX(Edges!$AG$4:$AG$431, MATCH(L14, Edges!$C$4:$C$431, 0))="Yes", FALSE)), "Yes","No")</f>
        <v>No</v>
      </c>
      <c r="V14" s="720" t="str">
        <f t="shared" si="0"/>
        <v>Accessible</v>
      </c>
      <c r="W14" s="633" t="str">
        <f>IF(AND(N14&gt;='Accessibility Standards'!$C$4, P14&lt;'Accessibility Standards'!$C$2, Q14="Yes", R14&lt;'Accessibility Standards'!$C$10), "Accessible", "Inaccessible")</f>
        <v>Inaccessible</v>
      </c>
      <c r="X14" s="633" t="str">
        <f t="shared" si="1"/>
        <v>Inaccessible</v>
      </c>
    </row>
    <row r="15" spans="1:24" s="793" customFormat="1" hidden="1">
      <c r="A15" s="820" t="str">
        <f>A14</f>
        <v>6_7</v>
      </c>
      <c r="B15" s="793" t="s">
        <v>753</v>
      </c>
      <c r="E15" s="793" t="s">
        <v>932</v>
      </c>
      <c r="N15" s="793">
        <f>MIN(_xlfn.IFNA(INDEX(Nodes!$M$4:$M$449, MATCH(C15, Nodes!$C$4:$C$449, 0)), 1E+99), _xlfn.IFNA(INDEX(Nodes!$M$4:$M$449, MATCH(D15, Nodes!$C$4:$C$449, 0)), 1E+99), _xlfn.IFNA(INDEX(Edges!$M$4:$M$428, MATCH(E15, Edges!$C$4:$C$428, 0)), 1E+99), _xlfn.IFNA(INDEX(Edges!$M$4:$M$428, MATCH(F15, Edges!$C$4:$C$428, 0)), 1E+99), _xlfn.IFNA(INDEX(Edges!$M$4:$M$428, MATCH(G15, Edges!$C$4:$C$428, 0)), 1E+99), _xlfn.IFNA(INDEX(Edges!$M$4:$M$428, MATCH(H15, Edges!$C$4:$C$428, 0)), 1E+99), _xlfn.IFNA(INDEX(Edges!$M$4:$M$428, MATCH(I15, Edges!$C$4:$C$428, 0)), 1E+99), _xlfn.IFNA(INDEX(Edges!$M$4:$M$428, MATCH(J15, Edges!$C$4:$C$428, 0)), 1E+99), _xlfn.IFNA(INDEX(Edges!$M$4:$M$428, MATCH(K15, Edges!$C$4:$C$428, 0)), 1E+99), _xlfn.IFNA(INDEX(Edges!$M$4:$M$428, MATCH(L15, Edges!$C$4:$C$428, 0)), 1E+99))</f>
        <v>110</v>
      </c>
      <c r="O15" s="793" t="str">
        <f>IF(AND(IF(C15&lt;&gt;"", INDEX(Nodes!$V$4:$V$449, MATCH(C15, Nodes!$C$4:$C$449, 0))="Yes", TRUE), IF(D15&lt;&gt;"", INDEX(Nodes!$V$4:$V$449, MATCH(D15, Nodes!$C$4:$C$449, 0))="Yes", TRUE), IF(E15&lt;&gt;"", INDEX(Edges!$V$4:$V$431, MATCH(E15, Edges!$C$4:$C$431, 0))="Yes", TRUE), IF(F15&lt;&gt;"", INDEX(Edges!$V$4:$V$431, MATCH(F15, Edges!$C$4:$C$431, 0))="Yes", TRUE), IF(G15&lt;&gt;"", INDEX(Edges!$V$4:$V$431, MATCH(G15, Edges!$C$4:$C$431, 0))="Yes", TRUE), IF(H15&lt;&gt;"", INDEX(Edges!$V$4:$V$431, MATCH(H15, Edges!$C$4:$C$431, 0))="Yes", TRUE), IF(I15&lt;&gt;"", INDEX(Edges!$V$4:$V$431, MATCH(I15, Edges!$C$4:$C$431, 0))="Yes", TRUE), IF(J15&lt;&gt;"", INDEX(Edges!$V$4:$V$431, MATCH(J15, Edges!$C$4:$C$431, 0))="Yes", TRUE), IF(K15&lt;&gt;"", INDEX(Edges!$V$4:$V$431, MATCH(K15, Edges!$C$4:$C$431, 0))="Yes", TRUE), IF(L15&lt;&gt;"", INDEX(Edges!$V$4:$V$431, MATCH(L15, Edges!$C$4:$C$431, 0))="Yes", TRUE)), "Yes", "No")</f>
        <v>No</v>
      </c>
      <c r="P15" s="793">
        <f>MAX(_xlfn.IFNA(INDEX(Nodes!$I$4:$I$449, MATCH(C15, Nodes!$C$4:$C$449, 0)), -1E+99), _xlfn.IFNA(INDEX(Nodes!$I$4:$I$449, MATCH(D15, Nodes!$C$4:$C$449, 0)), -1E+99), _xlfn.IFNA(INDEX(Edges!$I$4:$I$431, MATCH(E15, Edges!$C$4:$C$431, 0)), -1E+99), _xlfn.IFNA(INDEX(Edges!$I$4:$I$431, MATCH(F15, Edges!$C$4:$C$431, 0)), -1E+99), _xlfn.IFNA(INDEX(Edges!$I$4:$I$431, MATCH(G15, Edges!$C$4:$C$431, 0)), -1E+99), _xlfn.IFNA(INDEX(Edges!$I$4:$I$431, MATCH(H15, Edges!$C$4:$C$431, 0)), -1E+99), _xlfn.IFNA(INDEX(Edges!$I$4:$I$431, MATCH(I15, Edges!$C$4:$C$431, 0)), -1E+99), _xlfn.IFNA(INDEX(Edges!$I$4:$I$431, MATCH(J15, Edges!$C$4:$C$431, 0)), -1E+99), _xlfn.IFNA(INDEX(Edges!$I$4:$I$431, MATCH(K15, Edges!$C$4:$C$431, 0)), -1E+99), _xlfn.IFNA(INDEX(Edges!$I$4:$I$431, MATCH(L15, Edges!$C$4:$C$431, 0)), -1E+99))</f>
        <v>4.2</v>
      </c>
      <c r="Q15" s="633" t="str">
        <f>IF(AND(IF(C15&lt;&gt;"", INDEX(Nodes!$P$4:$P$449, MATCH(C15, Nodes!$C$4:$C$449, 0))="Yes"), IF(D15&lt;&gt;"", INDEX(Nodes!$P$4:$P$449, MATCH(D15, Nodes!$C$4:$C$449, 0))="Yes")), "Yes", "No")</f>
        <v>No</v>
      </c>
      <c r="R15" s="793">
        <f>MAX(_xlfn.IFNA(INDEX(Nodes!$Q$4:$Q$449, MATCH(C15, Nodes!$C$4:$C$449, 0)), -1E+99), _xlfn.IFNA(INDEX(Nodes!$Q$4:$Q$449, MATCH(D15, Nodes!$C$4:$C$449, 0)), -1E+99), _xlfn.IFNA(INDEX(Edges!$Q$4:$Q$431, MATCH(E15, Edges!$C$4:$C$431, 0)), -1E+99), _xlfn.IFNA(INDEX(Edges!$Q$4:$Q$431, MATCH(F15, Edges!$C$4:$C$431, 0)), -1E+99), _xlfn.IFNA(INDEX(Edges!$Q$4:$Q$431, MATCH(G15, Edges!$C$4:$C$431, 0)), -1E+99), _xlfn.IFNA(INDEX(Edges!$Q$4:$Q$431, MATCH(H15, Edges!$C$4:$C$431, 0)), -1E+99), _xlfn.IFNA(INDEX(Edges!$Q$4:$Q$431, MATCH(I15, Edges!$C$4:$C$431, 0)), -1E+99), _xlfn.IFNA(INDEX(Edges!$Q$4:$Q$431, MATCH(J15, Edges!$C$4:$C$431, 0)), -1E+99), _xlfn.IFNA(INDEX(Edges!$Q$4:$Q$431, MATCH(K15, Edges!$C$4:$C$431, 0)), -1E+99), _xlfn.IFNA(INDEX(Edges!$Q$4:$Q$431, MATCH(L15, Edges!$C$4:$C$431, 0)), -1E+99))</f>
        <v>0</v>
      </c>
      <c r="S15" s="793" t="str">
        <f>IF(OR(IF(C15&lt;&gt;"", INDEX(Nodes!$Z$4:$Z$449, MATCH(C15, Nodes!$C$4:$C$449, 0))="Yes", FALSE), IF(D15&lt;&gt;"", INDEX(Nodes!$Z$4:$Z$449, MATCH(D15, Nodes!$C$4:$C$449, 0))="Yes", FALSE), IF(E15&lt;&gt;"", INDEX(Edges!$Z$4:$Z$431, MATCH(E15, Edges!$C$4:$C$431, 0))="Yes", FALSE), IF(F15&lt;&gt;"", INDEX(Edges!$Z$4:$Z$431, MATCH(F15, Edges!$C$4:$C$431, 0))="Yes", FALSE), IF(G15&lt;&gt;"", INDEX(Edges!$Z$4:$Z$431, MATCH(G15, Edges!$C$4:$C$431, 0))="Yes", FALSE), IF(H15&lt;&gt;"", INDEX(Edges!$Z$4:$Z$431, MATCH(H15, Edges!$C$4:$C$431, 0))="Yes", FALSE), IF(I15&lt;&gt;"", INDEX(Edges!$Z$4:$Z$431, MATCH(I15, Edges!$C$4:$C$431, 0))="Yes", FALSE), IF(J15&lt;&gt;"", INDEX(Edges!$Z$4:$Z$431, MATCH(J15, Edges!$C$4:$C$431, 0))="Yes", FALSE), IF(K15&lt;&gt;"", INDEX(Edges!$Z$4:$Z$431, MATCH(K15, Edges!$C$4:$C$431, 0))="Yes", FALSE), IF(L15&lt;&gt;"", INDEX(Edges!$Z$4:$Z$431, MATCH(L15, Edges!$C$4:$C$431, 0))="Yes", FALSE)), "Yes","No")</f>
        <v>Yes</v>
      </c>
      <c r="T15" s="793" t="str">
        <f>IF(OR(IF(C15&lt;&gt;"", INDEX(Nodes!$AC$4:$AC$449, MATCH(C15, Nodes!$C$4:$C$449, 0))="Yes", FALSE), IF(D15&lt;&gt;"", INDEX(Nodes!$AC$4:$AC$449, MATCH(D15, Nodes!$C$4:$C$449, 0))="Yes", FALSE), IF(E15&lt;&gt;"", INDEX(Edges!$AC$4:$AC$431, MATCH(E15, Edges!$C$4:$C$431, 0))="Yes", FALSE), IF(F15&lt;&gt;"", INDEX(Edges!$AC$4:$AC$431, MATCH(F15, Edges!$C$4:$C$431, 0))="Yes", FALSE), IF(G15&lt;&gt;"", INDEX(Edges!$AC$4:$AC$431, MATCH(G15, Edges!$C$4:$C$431, 0))="Yes", FALSE), IF(H15&lt;&gt;"", INDEX(Edges!$AC$4:$AC$431, MATCH(H15, Edges!$C$4:$C$431, 0))="Yes", FALSE), IF(I15&lt;&gt;"", INDEX(Edges!$AC$4:$AC$431, MATCH(I15, Edges!$C$4:$C$431, 0))="Yes", FALSE), IF(J15&lt;&gt;"", INDEX(Edges!$AC$4:$AC$431, MATCH(J15, Edges!$C$4:$C$431, 0))="Yes", FALSE), IF(K15&lt;&gt;"", INDEX(Edges!$AC$4:$AC$431, MATCH(K15, Edges!$C$4:$C$431, 0))="Yes", FALSE), IF(L15&lt;&gt;"", INDEX(Edges!$AC$4:$AC$431, MATCH(L15, Edges!$C$4:$C$431, 0))="Yes", FALSE)), "Yes","No")</f>
        <v>No</v>
      </c>
      <c r="U15" s="793" t="str">
        <f>IF(OR(IF(C15&lt;&gt;"", INDEX(Nodes!$AF$4:$AF$449, MATCH(C15, Nodes!$C$4:$C$449, 0))="Yes", FALSE), IF(D15&lt;&gt;"", INDEX(Nodes!$AF$4:$AF$449, MATCH(D15, Nodes!$C$4:$C$449, 0))="Yes", FALSE), IF(E15&lt;&gt;"", INDEX(Edges!$AG$4:$AG$431, MATCH(E15, Edges!$C$4:$C$431, 0))="Yes", FALSE), IF(F15&lt;&gt;"", INDEX(Edges!$AG$4:$AG$431, MATCH(F15, Edges!$C$4:$C$431, 0))="Yes", FALSE), IF(G15&lt;&gt;"", INDEX(Edges!$AG$4:$AG$431, MATCH(G15, Edges!$C$4:$C$431, 0))="Yes", FALSE), IF(H15&lt;&gt;"", INDEX(Edges!$AG$4:$AG$431, MATCH(H15, Edges!$C$4:$C$431, 0))="Yes", FALSE), IF(I15&lt;&gt;"", INDEX(Edges!$AG$4:$AG$431, MATCH(I15, Edges!$C$4:$C$431, 0))="Yes", FALSE), IF(J15&lt;&gt;"", INDEX(Edges!$AG$4:$AG$431, MATCH(J15, Edges!$C$4:$C$431, 0))="Yes", FALSE), IF(K15&lt;&gt;"", INDEX(Edges!$AG$4:$AG$431, MATCH(K15, Edges!$C$4:$C$431, 0))="Yes", FALSE), IF(L15&lt;&gt;"", INDEX(Edges!$AG$4:$AG$431, MATCH(L15, Edges!$C$4:$C$431, 0))="Yes", FALSE)), "Yes","No")</f>
        <v>No</v>
      </c>
      <c r="V15" s="798" t="str">
        <f t="shared" si="0"/>
        <v>Accessible</v>
      </c>
      <c r="W15" s="793" t="str">
        <f>IF(AND(N15&gt;='Accessibility Standards'!$C$4, P15&lt;'Accessibility Standards'!$C$2, Q15="Yes", R15&lt;'Accessibility Standards'!$C$10), "Accessible", "Inaccessible")</f>
        <v>Inaccessible</v>
      </c>
      <c r="X15" s="793" t="str">
        <f t="shared" si="1"/>
        <v>Inaccessible</v>
      </c>
    </row>
    <row r="16" spans="1:24">
      <c r="A16" t="s">
        <v>818</v>
      </c>
      <c r="B16" s="675" t="s">
        <v>752</v>
      </c>
      <c r="C16" s="689" t="s">
        <v>377</v>
      </c>
      <c r="E16" s="689" t="s">
        <v>933</v>
      </c>
      <c r="N16" s="633">
        <f>MIN(_xlfn.IFNA(INDEX(Nodes!$M$4:$M$449, MATCH(C16, Nodes!$C$4:$C$449, 0)), 1E+99), _xlfn.IFNA(INDEX(Nodes!$M$4:$M$449, MATCH(D16, Nodes!$C$4:$C$449, 0)), 1E+99), _xlfn.IFNA(INDEX(Edges!$M$4:$M$428, MATCH(E16, Edges!$C$4:$C$428, 0)), 1E+99), _xlfn.IFNA(INDEX(Edges!$M$4:$M$428, MATCH(F16, Edges!$C$4:$C$428, 0)), 1E+99), _xlfn.IFNA(INDEX(Edges!$M$4:$M$428, MATCH(G16, Edges!$C$4:$C$428, 0)), 1E+99), _xlfn.IFNA(INDEX(Edges!$M$4:$M$428, MATCH(H16, Edges!$C$4:$C$428, 0)), 1E+99), _xlfn.IFNA(INDEX(Edges!$M$4:$M$428, MATCH(I16, Edges!$C$4:$C$428, 0)), 1E+99), _xlfn.IFNA(INDEX(Edges!$M$4:$M$428, MATCH(J16, Edges!$C$4:$C$428, 0)), 1E+99), _xlfn.IFNA(INDEX(Edges!$M$4:$M$428, MATCH(K16, Edges!$C$4:$C$428, 0)), 1E+99), _xlfn.IFNA(INDEX(Edges!$M$4:$M$428, MATCH(L16, Edges!$C$4:$C$428, 0)), 1E+99))</f>
        <v>92</v>
      </c>
      <c r="O16" s="633" t="str">
        <f>IF(AND(IF(C16&lt;&gt;"", INDEX(Nodes!$V$4:$V$449, MATCH(C16, Nodes!$C$4:$C$449, 0))="Yes", TRUE), IF(D16&lt;&gt;"", INDEX(Nodes!$V$4:$V$449, MATCH(D16, Nodes!$C$4:$C$449, 0))="Yes", TRUE), IF(E16&lt;&gt;"", INDEX(Edges!$V$4:$V$431, MATCH(E16, Edges!$C$4:$C$431, 0))="Yes", TRUE), IF(F16&lt;&gt;"", INDEX(Edges!$V$4:$V$431, MATCH(F16, Edges!$C$4:$C$431, 0))="Yes", TRUE), IF(G16&lt;&gt;"", INDEX(Edges!$V$4:$V$431, MATCH(G16, Edges!$C$4:$C$431, 0))="Yes", TRUE), IF(H16&lt;&gt;"", INDEX(Edges!$V$4:$V$431, MATCH(H16, Edges!$C$4:$C$431, 0))="Yes", TRUE), IF(I16&lt;&gt;"", INDEX(Edges!$V$4:$V$431, MATCH(I16, Edges!$C$4:$C$431, 0))="Yes", TRUE), IF(J16&lt;&gt;"", INDEX(Edges!$V$4:$V$431, MATCH(J16, Edges!$C$4:$C$431, 0))="Yes", TRUE), IF(K16&lt;&gt;"", INDEX(Edges!$V$4:$V$431, MATCH(K16, Edges!$C$4:$C$431, 0))="Yes", TRUE), IF(L16&lt;&gt;"", INDEX(Edges!$V$4:$V$431, MATCH(L16, Edges!$C$4:$C$431, 0))="Yes", TRUE)), "Yes", "No")</f>
        <v>No</v>
      </c>
      <c r="P16" s="633">
        <f>MAX(_xlfn.IFNA(INDEX(Nodes!$I$4:$I$449, MATCH(C16, Nodes!$C$4:$C$449, 0)), -1E+99), _xlfn.IFNA(INDEX(Nodes!$I$4:$I$449, MATCH(D16, Nodes!$C$4:$C$449, 0)), -1E+99), _xlfn.IFNA(INDEX(Edges!$I$4:$I$431, MATCH(E16, Edges!$C$4:$C$431, 0)), -1E+99), _xlfn.IFNA(INDEX(Edges!$I$4:$I$431, MATCH(F16, Edges!$C$4:$C$431, 0)), -1E+99), _xlfn.IFNA(INDEX(Edges!$I$4:$I$431, MATCH(G16, Edges!$C$4:$C$431, 0)), -1E+99), _xlfn.IFNA(INDEX(Edges!$I$4:$I$431, MATCH(H16, Edges!$C$4:$C$431, 0)), -1E+99), _xlfn.IFNA(INDEX(Edges!$I$4:$I$431, MATCH(I16, Edges!$C$4:$C$431, 0)), -1E+99), _xlfn.IFNA(INDEX(Edges!$I$4:$I$431, MATCH(J16, Edges!$C$4:$C$431, 0)), -1E+99), _xlfn.IFNA(INDEX(Edges!$I$4:$I$431, MATCH(K16, Edges!$C$4:$C$431, 0)), -1E+99), _xlfn.IFNA(INDEX(Edges!$I$4:$I$431, MATCH(L16, Edges!$C$4:$C$431, 0)), -1E+99))</f>
        <v>0.8</v>
      </c>
      <c r="Q16" s="633" t="str">
        <f>IF(AND(IF(C16&lt;&gt;"", INDEX(Nodes!$P$4:$P$449, MATCH(C16, Nodes!$C$4:$C$449, 0))="Yes"), IF(D16&lt;&gt;"", INDEX(Nodes!$P$4:$P$449, MATCH(D16, Nodes!$C$4:$C$449, 0))="Yes")), "Yes", "No")</f>
        <v>No</v>
      </c>
      <c r="R16" s="633">
        <f>MAX(_xlfn.IFNA(INDEX(Nodes!$Q$4:$Q$449, MATCH(C16, Nodes!$C$4:$C$449, 0)), -1E+99), _xlfn.IFNA(INDEX(Nodes!$Q$4:$Q$449, MATCH(D16, Nodes!$C$4:$C$449, 0)), -1E+99), _xlfn.IFNA(INDEX(Edges!$Q$4:$Q$431, MATCH(E16, Edges!$C$4:$C$431, 0)), -1E+99), _xlfn.IFNA(INDEX(Edges!$Q$4:$Q$431, MATCH(F16, Edges!$C$4:$C$431, 0)), -1E+99), _xlfn.IFNA(INDEX(Edges!$Q$4:$Q$431, MATCH(G16, Edges!$C$4:$C$431, 0)), -1E+99), _xlfn.IFNA(INDEX(Edges!$Q$4:$Q$431, MATCH(H16, Edges!$C$4:$C$431, 0)), -1E+99), _xlfn.IFNA(INDEX(Edges!$Q$4:$Q$431, MATCH(I16, Edges!$C$4:$C$431, 0)), -1E+99), _xlfn.IFNA(INDEX(Edges!$Q$4:$Q$431, MATCH(J16, Edges!$C$4:$C$431, 0)), -1E+99), _xlfn.IFNA(INDEX(Edges!$Q$4:$Q$431, MATCH(K16, Edges!$C$4:$C$431, 0)), -1E+99), _xlfn.IFNA(INDEX(Edges!$Q$4:$Q$431, MATCH(L16, Edges!$C$4:$C$431, 0)), -1E+99))</f>
        <v>2</v>
      </c>
      <c r="S16" t="str">
        <f>IF(OR(IF(C16&lt;&gt;"", INDEX(Nodes!$Z$4:$Z$449, MATCH(C16, Nodes!$C$4:$C$449, 0))="Yes", FALSE), IF(D16&lt;&gt;"", INDEX(Nodes!$Z$4:$Z$449, MATCH(D16, Nodes!$C$4:$C$449, 0))="Yes", FALSE), IF(E16&lt;&gt;"", INDEX(Edges!$Z$4:$Z$431, MATCH(E16, Edges!$C$4:$C$431, 0))="Yes", FALSE), IF(F16&lt;&gt;"", INDEX(Edges!$Z$4:$Z$431, MATCH(F16, Edges!$C$4:$C$431, 0))="Yes", FALSE), IF(G16&lt;&gt;"", INDEX(Edges!$Z$4:$Z$431, MATCH(G16, Edges!$C$4:$C$431, 0))="Yes", FALSE), IF(H16&lt;&gt;"", INDEX(Edges!$Z$4:$Z$431, MATCH(H16, Edges!$C$4:$C$431, 0))="Yes", FALSE), IF(I16&lt;&gt;"", INDEX(Edges!$Z$4:$Z$431, MATCH(I16, Edges!$C$4:$C$431, 0))="Yes", FALSE), IF(J16&lt;&gt;"", INDEX(Edges!$Z$4:$Z$431, MATCH(J16, Edges!$C$4:$C$431, 0))="Yes", FALSE), IF(K16&lt;&gt;"", INDEX(Edges!$Z$4:$Z$431, MATCH(K16, Edges!$C$4:$C$431, 0))="Yes", FALSE), IF(L16&lt;&gt;"", INDEX(Edges!$Z$4:$Z$431, MATCH(L16, Edges!$C$4:$C$431, 0))="Yes", FALSE)), "Yes","No")</f>
        <v>Yes</v>
      </c>
      <c r="T16" s="633" t="str">
        <f>IF(OR(IF(C16&lt;&gt;"", INDEX(Nodes!$AC$4:$AC$449, MATCH(C16, Nodes!$C$4:$C$449, 0))="Yes", FALSE), IF(D16&lt;&gt;"", INDEX(Nodes!$AC$4:$AC$449, MATCH(D16, Nodes!$C$4:$C$449, 0))="Yes", FALSE), IF(E16&lt;&gt;"", INDEX(Edges!$AC$4:$AC$431, MATCH(E16, Edges!$C$4:$C$431, 0))="Yes", FALSE), IF(F16&lt;&gt;"", INDEX(Edges!$AC$4:$AC$431, MATCH(F16, Edges!$C$4:$C$431, 0))="Yes", FALSE), IF(G16&lt;&gt;"", INDEX(Edges!$AC$4:$AC$431, MATCH(G16, Edges!$C$4:$C$431, 0))="Yes", FALSE), IF(H16&lt;&gt;"", INDEX(Edges!$AC$4:$AC$431, MATCH(H16, Edges!$C$4:$C$431, 0))="Yes", FALSE), IF(I16&lt;&gt;"", INDEX(Edges!$AC$4:$AC$431, MATCH(I16, Edges!$C$4:$C$431, 0))="Yes", FALSE), IF(J16&lt;&gt;"", INDEX(Edges!$AC$4:$AC$431, MATCH(J16, Edges!$C$4:$C$431, 0))="Yes", FALSE), IF(K16&lt;&gt;"", INDEX(Edges!$AC$4:$AC$431, MATCH(K16, Edges!$C$4:$C$431, 0))="Yes", FALSE), IF(L16&lt;&gt;"", INDEX(Edges!$AC$4:$AC$431, MATCH(L16, Edges!$C$4:$C$431, 0))="Yes", FALSE)), "Yes","No")</f>
        <v>No</v>
      </c>
      <c r="U16" t="str">
        <f>IF(OR(IF(C16&lt;&gt;"", INDEX(Nodes!$AF$4:$AF$449, MATCH(C16, Nodes!$C$4:$C$449, 0))="Yes", FALSE), IF(D16&lt;&gt;"", INDEX(Nodes!$AF$4:$AF$449, MATCH(D16, Nodes!$C$4:$C$449, 0))="Yes", FALSE), IF(E16&lt;&gt;"", INDEX(Edges!$AG$4:$AG$431, MATCH(E16, Edges!$C$4:$C$431, 0))="Yes", FALSE), IF(F16&lt;&gt;"", INDEX(Edges!$AG$4:$AG$431, MATCH(F16, Edges!$C$4:$C$431, 0))="Yes", FALSE), IF(G16&lt;&gt;"", INDEX(Edges!$AG$4:$AG$431, MATCH(G16, Edges!$C$4:$C$431, 0))="Yes", FALSE), IF(H16&lt;&gt;"", INDEX(Edges!$AG$4:$AG$431, MATCH(H16, Edges!$C$4:$C$431, 0))="Yes", FALSE), IF(I16&lt;&gt;"", INDEX(Edges!$AG$4:$AG$431, MATCH(I16, Edges!$C$4:$C$431, 0))="Yes", FALSE), IF(J16&lt;&gt;"", INDEX(Edges!$AG$4:$AG$431, MATCH(J16, Edges!$C$4:$C$431, 0))="Yes", FALSE), IF(K16&lt;&gt;"", INDEX(Edges!$AG$4:$AG$431, MATCH(K16, Edges!$C$4:$C$431, 0))="Yes", FALSE), IF(L16&lt;&gt;"", INDEX(Edges!$AG$4:$AG$431, MATCH(L16, Edges!$C$4:$C$431, 0))="Yes", FALSE)), "Yes","No")</f>
        <v>No</v>
      </c>
      <c r="V16" s="720" t="str">
        <f t="shared" si="0"/>
        <v>Accessible</v>
      </c>
      <c r="W16" s="633" t="str">
        <f>IF(AND(N16&gt;='Accessibility Standards'!$C$4, P16&lt;'Accessibility Standards'!$C$2, Q16="Yes", R16&lt;'Accessibility Standards'!$C$10), "Accessible", "Inaccessible")</f>
        <v>Inaccessible</v>
      </c>
      <c r="X16" s="633" t="str">
        <f t="shared" si="1"/>
        <v>Inaccessible</v>
      </c>
    </row>
    <row r="17" spans="1:24" hidden="1">
      <c r="A17" s="811" t="str">
        <f>A16</f>
        <v>7_8</v>
      </c>
      <c r="B17" s="675" t="s">
        <v>753</v>
      </c>
      <c r="C17" s="689" t="s">
        <v>374</v>
      </c>
      <c r="E17" s="689" t="s">
        <v>934</v>
      </c>
      <c r="N17" s="633">
        <f>MIN(_xlfn.IFNA(INDEX(Nodes!$M$4:$M$449, MATCH(C17, Nodes!$C$4:$C$449, 0)), 1E+99), _xlfn.IFNA(INDEX(Nodes!$M$4:$M$449, MATCH(D17, Nodes!$C$4:$C$449, 0)), 1E+99), _xlfn.IFNA(INDEX(Edges!$M$4:$M$428, MATCH(E17, Edges!$C$4:$C$428, 0)), 1E+99), _xlfn.IFNA(INDEX(Edges!$M$4:$M$428, MATCH(F17, Edges!$C$4:$C$428, 0)), 1E+99), _xlfn.IFNA(INDEX(Edges!$M$4:$M$428, MATCH(G17, Edges!$C$4:$C$428, 0)), 1E+99), _xlfn.IFNA(INDEX(Edges!$M$4:$M$428, MATCH(H17, Edges!$C$4:$C$428, 0)), 1E+99), _xlfn.IFNA(INDEX(Edges!$M$4:$M$428, MATCH(I17, Edges!$C$4:$C$428, 0)), 1E+99), _xlfn.IFNA(INDEX(Edges!$M$4:$M$428, MATCH(J17, Edges!$C$4:$C$428, 0)), 1E+99), _xlfn.IFNA(INDEX(Edges!$M$4:$M$428, MATCH(K17, Edges!$C$4:$C$428, 0)), 1E+99), _xlfn.IFNA(INDEX(Edges!$M$4:$M$428, MATCH(L17, Edges!$C$4:$C$428, 0)), 1E+99))</f>
        <v>80</v>
      </c>
      <c r="O17" s="633" t="str">
        <f>IF(AND(IF(C17&lt;&gt;"", INDEX(Nodes!$V$4:$V$449, MATCH(C17, Nodes!$C$4:$C$449, 0))="Yes", TRUE), IF(D17&lt;&gt;"", INDEX(Nodes!$V$4:$V$449, MATCH(D17, Nodes!$C$4:$C$449, 0))="Yes", TRUE), IF(E17&lt;&gt;"", INDEX(Edges!$V$4:$V$431, MATCH(E17, Edges!$C$4:$C$431, 0))="Yes", TRUE), IF(F17&lt;&gt;"", INDEX(Edges!$V$4:$V$431, MATCH(F17, Edges!$C$4:$C$431, 0))="Yes", TRUE), IF(G17&lt;&gt;"", INDEX(Edges!$V$4:$V$431, MATCH(G17, Edges!$C$4:$C$431, 0))="Yes", TRUE), IF(H17&lt;&gt;"", INDEX(Edges!$V$4:$V$431, MATCH(H17, Edges!$C$4:$C$431, 0))="Yes", TRUE), IF(I17&lt;&gt;"", INDEX(Edges!$V$4:$V$431, MATCH(I17, Edges!$C$4:$C$431, 0))="Yes", TRUE), IF(J17&lt;&gt;"", INDEX(Edges!$V$4:$V$431, MATCH(J17, Edges!$C$4:$C$431, 0))="Yes", TRUE), IF(K17&lt;&gt;"", INDEX(Edges!$V$4:$V$431, MATCH(K17, Edges!$C$4:$C$431, 0))="Yes", TRUE), IF(L17&lt;&gt;"", INDEX(Edges!$V$4:$V$431, MATCH(L17, Edges!$C$4:$C$431, 0))="Yes", TRUE)), "Yes", "No")</f>
        <v>No</v>
      </c>
      <c r="P17" s="633">
        <f>MAX(_xlfn.IFNA(INDEX(Nodes!$I$4:$I$449, MATCH(C17, Nodes!$C$4:$C$449, 0)), -1E+99), _xlfn.IFNA(INDEX(Nodes!$I$4:$I$449, MATCH(D17, Nodes!$C$4:$C$449, 0)), -1E+99), _xlfn.IFNA(INDEX(Edges!$I$4:$I$431, MATCH(E17, Edges!$C$4:$C$431, 0)), -1E+99), _xlfn.IFNA(INDEX(Edges!$I$4:$I$431, MATCH(F17, Edges!$C$4:$C$431, 0)), -1E+99), _xlfn.IFNA(INDEX(Edges!$I$4:$I$431, MATCH(G17, Edges!$C$4:$C$431, 0)), -1E+99), _xlfn.IFNA(INDEX(Edges!$I$4:$I$431, MATCH(H17, Edges!$C$4:$C$431, 0)), -1E+99), _xlfn.IFNA(INDEX(Edges!$I$4:$I$431, MATCH(I17, Edges!$C$4:$C$431, 0)), -1E+99), _xlfn.IFNA(INDEX(Edges!$I$4:$I$431, MATCH(J17, Edges!$C$4:$C$431, 0)), -1E+99), _xlfn.IFNA(INDEX(Edges!$I$4:$I$431, MATCH(K17, Edges!$C$4:$C$431, 0)), -1E+99), _xlfn.IFNA(INDEX(Edges!$I$4:$I$431, MATCH(L17, Edges!$C$4:$C$431, 0)), -1E+99))</f>
        <v>2</v>
      </c>
      <c r="Q17" s="633" t="str">
        <f>IF(AND(IF(C17&lt;&gt;"", INDEX(Nodes!$P$4:$P$449, MATCH(C17, Nodes!$C$4:$C$449, 0))="Yes"), IF(D17&lt;&gt;"", INDEX(Nodes!$P$4:$P$449, MATCH(D17, Nodes!$C$4:$C$449, 0))="Yes")), "Yes", "No")</f>
        <v>No</v>
      </c>
      <c r="R17" s="633">
        <f>MAX(_xlfn.IFNA(INDEX(Nodes!$Q$4:$Q$449, MATCH(C17, Nodes!$C$4:$C$449, 0)), -1E+99), _xlfn.IFNA(INDEX(Nodes!$Q$4:$Q$449, MATCH(D17, Nodes!$C$4:$C$449, 0)), -1E+99), _xlfn.IFNA(INDEX(Edges!$Q$4:$Q$431, MATCH(E17, Edges!$C$4:$C$431, 0)), -1E+99), _xlfn.IFNA(INDEX(Edges!$Q$4:$Q$431, MATCH(F17, Edges!$C$4:$C$431, 0)), -1E+99), _xlfn.IFNA(INDEX(Edges!$Q$4:$Q$431, MATCH(G17, Edges!$C$4:$C$431, 0)), -1E+99), _xlfn.IFNA(INDEX(Edges!$Q$4:$Q$431, MATCH(H17, Edges!$C$4:$C$431, 0)), -1E+99), _xlfn.IFNA(INDEX(Edges!$Q$4:$Q$431, MATCH(I17, Edges!$C$4:$C$431, 0)), -1E+99), _xlfn.IFNA(INDEX(Edges!$Q$4:$Q$431, MATCH(J17, Edges!$C$4:$C$431, 0)), -1E+99), _xlfn.IFNA(INDEX(Edges!$Q$4:$Q$431, MATCH(K17, Edges!$C$4:$C$431, 0)), -1E+99), _xlfn.IFNA(INDEX(Edges!$Q$4:$Q$431, MATCH(L17, Edges!$C$4:$C$431, 0)), -1E+99))</f>
        <v>2</v>
      </c>
      <c r="S17" t="str">
        <f>IF(OR(IF(C17&lt;&gt;"", INDEX(Nodes!$Z$4:$Z$449, MATCH(C17, Nodes!$C$4:$C$449, 0))="Yes", FALSE), IF(D17&lt;&gt;"", INDEX(Nodes!$Z$4:$Z$449, MATCH(D17, Nodes!$C$4:$C$449, 0))="Yes", FALSE), IF(E17&lt;&gt;"", INDEX(Edges!$Z$4:$Z$431, MATCH(E17, Edges!$C$4:$C$431, 0))="Yes", FALSE), IF(F17&lt;&gt;"", INDEX(Edges!$Z$4:$Z$431, MATCH(F17, Edges!$C$4:$C$431, 0))="Yes", FALSE), IF(G17&lt;&gt;"", INDEX(Edges!$Z$4:$Z$431, MATCH(G17, Edges!$C$4:$C$431, 0))="Yes", FALSE), IF(H17&lt;&gt;"", INDEX(Edges!$Z$4:$Z$431, MATCH(H17, Edges!$C$4:$C$431, 0))="Yes", FALSE), IF(I17&lt;&gt;"", INDEX(Edges!$Z$4:$Z$431, MATCH(I17, Edges!$C$4:$C$431, 0))="Yes", FALSE), IF(J17&lt;&gt;"", INDEX(Edges!$Z$4:$Z$431, MATCH(J17, Edges!$C$4:$C$431, 0))="Yes", FALSE), IF(K17&lt;&gt;"", INDEX(Edges!$Z$4:$Z$431, MATCH(K17, Edges!$C$4:$C$431, 0))="Yes", FALSE), IF(L17&lt;&gt;"", INDEX(Edges!$Z$4:$Z$431, MATCH(L17, Edges!$C$4:$C$431, 0))="Yes", FALSE)), "Yes","No")</f>
        <v>No</v>
      </c>
      <c r="T17" s="633" t="str">
        <f>IF(OR(IF(C17&lt;&gt;"", INDEX(Nodes!$AC$4:$AC$449, MATCH(C17, Nodes!$C$4:$C$449, 0))="Yes", FALSE), IF(D17&lt;&gt;"", INDEX(Nodes!$AC$4:$AC$449, MATCH(D17, Nodes!$C$4:$C$449, 0))="Yes", FALSE), IF(E17&lt;&gt;"", INDEX(Edges!$AC$4:$AC$431, MATCH(E17, Edges!$C$4:$C$431, 0))="Yes", FALSE), IF(F17&lt;&gt;"", INDEX(Edges!$AC$4:$AC$431, MATCH(F17, Edges!$C$4:$C$431, 0))="Yes", FALSE), IF(G17&lt;&gt;"", INDEX(Edges!$AC$4:$AC$431, MATCH(G17, Edges!$C$4:$C$431, 0))="Yes", FALSE), IF(H17&lt;&gt;"", INDEX(Edges!$AC$4:$AC$431, MATCH(H17, Edges!$C$4:$C$431, 0))="Yes", FALSE), IF(I17&lt;&gt;"", INDEX(Edges!$AC$4:$AC$431, MATCH(I17, Edges!$C$4:$C$431, 0))="Yes", FALSE), IF(J17&lt;&gt;"", INDEX(Edges!$AC$4:$AC$431, MATCH(J17, Edges!$C$4:$C$431, 0))="Yes", FALSE), IF(K17&lt;&gt;"", INDEX(Edges!$AC$4:$AC$431, MATCH(K17, Edges!$C$4:$C$431, 0))="Yes", FALSE), IF(L17&lt;&gt;"", INDEX(Edges!$AC$4:$AC$431, MATCH(L17, Edges!$C$4:$C$431, 0))="Yes", FALSE)), "Yes","No")</f>
        <v>Yes</v>
      </c>
      <c r="U17" t="str">
        <f>IF(OR(IF(C17&lt;&gt;"", INDEX(Nodes!$AF$4:$AF$449, MATCH(C17, Nodes!$C$4:$C$449, 0))="Yes", FALSE), IF(D17&lt;&gt;"", INDEX(Nodes!$AF$4:$AF$449, MATCH(D17, Nodes!$C$4:$C$449, 0))="Yes", FALSE), IF(E17&lt;&gt;"", INDEX(Edges!$AG$4:$AG$431, MATCH(E17, Edges!$C$4:$C$431, 0))="Yes", FALSE), IF(F17&lt;&gt;"", INDEX(Edges!$AG$4:$AG$431, MATCH(F17, Edges!$C$4:$C$431, 0))="Yes", FALSE), IF(G17&lt;&gt;"", INDEX(Edges!$AG$4:$AG$431, MATCH(G17, Edges!$C$4:$C$431, 0))="Yes", FALSE), IF(H17&lt;&gt;"", INDEX(Edges!$AG$4:$AG$431, MATCH(H17, Edges!$C$4:$C$431, 0))="Yes", FALSE), IF(I17&lt;&gt;"", INDEX(Edges!$AG$4:$AG$431, MATCH(I17, Edges!$C$4:$C$431, 0))="Yes", FALSE), IF(J17&lt;&gt;"", INDEX(Edges!$AG$4:$AG$431, MATCH(J17, Edges!$C$4:$C$431, 0))="Yes", FALSE), IF(K17&lt;&gt;"", INDEX(Edges!$AG$4:$AG$431, MATCH(K17, Edges!$C$4:$C$431, 0))="Yes", FALSE), IF(L17&lt;&gt;"", INDEX(Edges!$AG$4:$AG$431, MATCH(L17, Edges!$C$4:$C$431, 0))="Yes", FALSE)), "Yes","No")</f>
        <v>No</v>
      </c>
      <c r="V17" s="720" t="str">
        <f t="shared" si="0"/>
        <v>Accessible</v>
      </c>
      <c r="W17" s="633" t="str">
        <f>IF(AND(N17&gt;='Accessibility Standards'!$C$4, P17&lt;'Accessibility Standards'!$C$2, Q17="Yes", R17&lt;'Accessibility Standards'!$C$10), "Accessible", "Inaccessible")</f>
        <v>Inaccessible</v>
      </c>
      <c r="X17" s="633" t="str">
        <f t="shared" si="1"/>
        <v>Inaccessible</v>
      </c>
    </row>
    <row r="18" spans="1:24">
      <c r="A18" t="s">
        <v>819</v>
      </c>
      <c r="B18" s="675" t="s">
        <v>752</v>
      </c>
      <c r="C18" t="s">
        <v>376</v>
      </c>
      <c r="D18" t="s">
        <v>380</v>
      </c>
      <c r="E18" s="689"/>
      <c r="F18" s="689"/>
      <c r="G18" s="689"/>
      <c r="H18" s="689"/>
      <c r="I18" s="689"/>
      <c r="J18" s="689"/>
      <c r="K18" s="689"/>
      <c r="L18" s="689"/>
      <c r="N18" s="633">
        <f>MIN(_xlfn.IFNA(INDEX(Nodes!$M$4:$M$449, MATCH(C18, Nodes!$C$4:$C$449, 0)), 1E+99), _xlfn.IFNA(INDEX(Nodes!$M$4:$M$449, MATCH(D18, Nodes!$C$4:$C$449, 0)), 1E+99), _xlfn.IFNA(INDEX(Edges!$M$4:$M$428, MATCH(E18, Edges!$C$4:$C$428, 0)), 1E+99), _xlfn.IFNA(INDEX(Edges!$M$4:$M$428, MATCH(F18, Edges!$C$4:$C$428, 0)), 1E+99), _xlfn.IFNA(INDEX(Edges!$M$4:$M$428, MATCH(G18, Edges!$C$4:$C$428, 0)), 1E+99), _xlfn.IFNA(INDEX(Edges!$M$4:$M$428, MATCH(H18, Edges!$C$4:$C$428, 0)), 1E+99), _xlfn.IFNA(INDEX(Edges!$M$4:$M$428, MATCH(I18, Edges!$C$4:$C$428, 0)), 1E+99), _xlfn.IFNA(INDEX(Edges!$M$4:$M$428, MATCH(J18, Edges!$C$4:$C$428, 0)), 1E+99), _xlfn.IFNA(INDEX(Edges!$M$4:$M$428, MATCH(K18, Edges!$C$4:$C$428, 0)), 1E+99), _xlfn.IFNA(INDEX(Edges!$M$4:$M$428, MATCH(L18, Edges!$C$4:$C$428, 0)), 1E+99))</f>
        <v>130</v>
      </c>
      <c r="O18" s="633" t="str">
        <f>IF(AND(IF(C18&lt;&gt;"", INDEX(Nodes!$V$4:$V$449, MATCH(C18, Nodes!$C$4:$C$449, 0))="Yes", TRUE), IF(D18&lt;&gt;"", INDEX(Nodes!$V$4:$V$449, MATCH(D18, Nodes!$C$4:$C$449, 0))="Yes", TRUE), IF(E18&lt;&gt;"", INDEX(Edges!$V$4:$V$431, MATCH(E18, Edges!$C$4:$C$431, 0))="Yes", TRUE), IF(F18&lt;&gt;"", INDEX(Edges!$V$4:$V$431, MATCH(F18, Edges!$C$4:$C$431, 0))="Yes", TRUE), IF(G18&lt;&gt;"", INDEX(Edges!$V$4:$V$431, MATCH(G18, Edges!$C$4:$C$431, 0))="Yes", TRUE), IF(H18&lt;&gt;"", INDEX(Edges!$V$4:$V$431, MATCH(H18, Edges!$C$4:$C$431, 0))="Yes", TRUE), IF(I18&lt;&gt;"", INDEX(Edges!$V$4:$V$431, MATCH(I18, Edges!$C$4:$C$431, 0))="Yes", TRUE), IF(J18&lt;&gt;"", INDEX(Edges!$V$4:$V$431, MATCH(J18, Edges!$C$4:$C$431, 0))="Yes", TRUE), IF(K18&lt;&gt;"", INDEX(Edges!$V$4:$V$431, MATCH(K18, Edges!$C$4:$C$431, 0))="Yes", TRUE), IF(L18&lt;&gt;"", INDEX(Edges!$V$4:$V$431, MATCH(L18, Edges!$C$4:$C$431, 0))="Yes", TRUE)), "Yes", "No")</f>
        <v>No</v>
      </c>
      <c r="P18" s="633">
        <f>MAX(_xlfn.IFNA(INDEX(Nodes!$I$4:$I$449, MATCH(C18, Nodes!$C$4:$C$449, 0)), -1E+99), _xlfn.IFNA(INDEX(Nodes!$I$4:$I$449, MATCH(D18, Nodes!$C$4:$C$449, 0)), -1E+99), _xlfn.IFNA(INDEX(Edges!$I$4:$I$431, MATCH(E18, Edges!$C$4:$C$431, 0)), -1E+99), _xlfn.IFNA(INDEX(Edges!$I$4:$I$431, MATCH(F18, Edges!$C$4:$C$431, 0)), -1E+99), _xlfn.IFNA(INDEX(Edges!$I$4:$I$431, MATCH(G18, Edges!$C$4:$C$431, 0)), -1E+99), _xlfn.IFNA(INDEX(Edges!$I$4:$I$431, MATCH(H18, Edges!$C$4:$C$431, 0)), -1E+99), _xlfn.IFNA(INDEX(Edges!$I$4:$I$431, MATCH(I18, Edges!$C$4:$C$431, 0)), -1E+99), _xlfn.IFNA(INDEX(Edges!$I$4:$I$431, MATCH(J18, Edges!$C$4:$C$431, 0)), -1E+99), _xlfn.IFNA(INDEX(Edges!$I$4:$I$431, MATCH(K18, Edges!$C$4:$C$431, 0)), -1E+99), _xlfn.IFNA(INDEX(Edges!$I$4:$I$431, MATCH(L18, Edges!$C$4:$C$431, 0)), -1E+99))</f>
        <v>0</v>
      </c>
      <c r="Q18" s="633" t="str">
        <f>IF(AND(IF(C18&lt;&gt;"", INDEX(Nodes!$P$4:$P$449, MATCH(C18, Nodes!$C$4:$C$449, 0))="Yes"), IF(D18&lt;&gt;"", INDEX(Nodes!$P$4:$P$449, MATCH(D18, Nodes!$C$4:$C$449, 0))="Yes")), "Yes", "No")</f>
        <v>Yes</v>
      </c>
      <c r="R18" s="633">
        <f>MAX(_xlfn.IFNA(INDEX(Nodes!$Q$4:$Q$449, MATCH(C18, Nodes!$C$4:$C$449, 0)), -1E+99), _xlfn.IFNA(INDEX(Nodes!$Q$4:$Q$449, MATCH(D18, Nodes!$C$4:$C$449, 0)), -1E+99), _xlfn.IFNA(INDEX(Edges!$Q$4:$Q$431, MATCH(E18, Edges!$C$4:$C$431, 0)), -1E+99), _xlfn.IFNA(INDEX(Edges!$Q$4:$Q$431, MATCH(F18, Edges!$C$4:$C$431, 0)), -1E+99), _xlfn.IFNA(INDEX(Edges!$Q$4:$Q$431, MATCH(G18, Edges!$C$4:$C$431, 0)), -1E+99), _xlfn.IFNA(INDEX(Edges!$Q$4:$Q$431, MATCH(H18, Edges!$C$4:$C$431, 0)), -1E+99), _xlfn.IFNA(INDEX(Edges!$Q$4:$Q$431, MATCH(I18, Edges!$C$4:$C$431, 0)), -1E+99), _xlfn.IFNA(INDEX(Edges!$Q$4:$Q$431, MATCH(J18, Edges!$C$4:$C$431, 0)), -1E+99), _xlfn.IFNA(INDEX(Edges!$Q$4:$Q$431, MATCH(K18, Edges!$C$4:$C$431, 0)), -1E+99), _xlfn.IFNA(INDEX(Edges!$Q$4:$Q$431, MATCH(L18, Edges!$C$4:$C$431, 0)), -1E+99))</f>
        <v>2</v>
      </c>
      <c r="S18" t="str">
        <f>IF(OR(IF(C18&lt;&gt;"", INDEX(Nodes!$Z$4:$Z$449, MATCH(C18, Nodes!$C$4:$C$449, 0))="Yes", FALSE), IF(D18&lt;&gt;"", INDEX(Nodes!$Z$4:$Z$449, MATCH(D18, Nodes!$C$4:$C$449, 0))="Yes", FALSE), IF(E18&lt;&gt;"", INDEX(Edges!$Z$4:$Z$431, MATCH(E18, Edges!$C$4:$C$431, 0))="Yes", FALSE), IF(F18&lt;&gt;"", INDEX(Edges!$Z$4:$Z$431, MATCH(F18, Edges!$C$4:$C$431, 0))="Yes", FALSE), IF(G18&lt;&gt;"", INDEX(Edges!$Z$4:$Z$431, MATCH(G18, Edges!$C$4:$C$431, 0))="Yes", FALSE), IF(H18&lt;&gt;"", INDEX(Edges!$Z$4:$Z$431, MATCH(H18, Edges!$C$4:$C$431, 0))="Yes", FALSE), IF(I18&lt;&gt;"", INDEX(Edges!$Z$4:$Z$431, MATCH(I18, Edges!$C$4:$C$431, 0))="Yes", FALSE), IF(J18&lt;&gt;"", INDEX(Edges!$Z$4:$Z$431, MATCH(J18, Edges!$C$4:$C$431, 0))="Yes", FALSE), IF(K18&lt;&gt;"", INDEX(Edges!$Z$4:$Z$431, MATCH(K18, Edges!$C$4:$C$431, 0))="Yes", FALSE), IF(L18&lt;&gt;"", INDEX(Edges!$Z$4:$Z$431, MATCH(L18, Edges!$C$4:$C$431, 0))="Yes", FALSE)), "Yes","No")</f>
        <v>Yes</v>
      </c>
      <c r="T18" s="633" t="str">
        <f>IF(OR(IF(C18&lt;&gt;"", INDEX(Nodes!$AC$4:$AC$449, MATCH(C18, Nodes!$C$4:$C$449, 0))="Yes", FALSE), IF(D18&lt;&gt;"", INDEX(Nodes!$AC$4:$AC$449, MATCH(D18, Nodes!$C$4:$C$449, 0))="Yes", FALSE), IF(E18&lt;&gt;"", INDEX(Edges!$AC$4:$AC$431, MATCH(E18, Edges!$C$4:$C$431, 0))="Yes", FALSE), IF(F18&lt;&gt;"", INDEX(Edges!$AC$4:$AC$431, MATCH(F18, Edges!$C$4:$C$431, 0))="Yes", FALSE), IF(G18&lt;&gt;"", INDEX(Edges!$AC$4:$AC$431, MATCH(G18, Edges!$C$4:$C$431, 0))="Yes", FALSE), IF(H18&lt;&gt;"", INDEX(Edges!$AC$4:$AC$431, MATCH(H18, Edges!$C$4:$C$431, 0))="Yes", FALSE), IF(I18&lt;&gt;"", INDEX(Edges!$AC$4:$AC$431, MATCH(I18, Edges!$C$4:$C$431, 0))="Yes", FALSE), IF(J18&lt;&gt;"", INDEX(Edges!$AC$4:$AC$431, MATCH(J18, Edges!$C$4:$C$431, 0))="Yes", FALSE), IF(K18&lt;&gt;"", INDEX(Edges!$AC$4:$AC$431, MATCH(K18, Edges!$C$4:$C$431, 0))="Yes", FALSE), IF(L18&lt;&gt;"", INDEX(Edges!$AC$4:$AC$431, MATCH(L18, Edges!$C$4:$C$431, 0))="Yes", FALSE)), "Yes","No")</f>
        <v>No</v>
      </c>
      <c r="U18" t="str">
        <f>IF(OR(IF(C18&lt;&gt;"", INDEX(Nodes!$AF$4:$AF$449, MATCH(C18, Nodes!$C$4:$C$449, 0))="Yes", FALSE), IF(D18&lt;&gt;"", INDEX(Nodes!$AF$4:$AF$449, MATCH(D18, Nodes!$C$4:$C$449, 0))="Yes", FALSE), IF(E18&lt;&gt;"", INDEX(Edges!$AG$4:$AG$431, MATCH(E18, Edges!$C$4:$C$431, 0))="Yes", FALSE), IF(F18&lt;&gt;"", INDEX(Edges!$AG$4:$AG$431, MATCH(F18, Edges!$C$4:$C$431, 0))="Yes", FALSE), IF(G18&lt;&gt;"", INDEX(Edges!$AG$4:$AG$431, MATCH(G18, Edges!$C$4:$C$431, 0))="Yes", FALSE), IF(H18&lt;&gt;"", INDEX(Edges!$AG$4:$AG$431, MATCH(H18, Edges!$C$4:$C$431, 0))="Yes", FALSE), IF(I18&lt;&gt;"", INDEX(Edges!$AG$4:$AG$431, MATCH(I18, Edges!$C$4:$C$431, 0))="Yes", FALSE), IF(J18&lt;&gt;"", INDEX(Edges!$AG$4:$AG$431, MATCH(J18, Edges!$C$4:$C$431, 0))="Yes", FALSE), IF(K18&lt;&gt;"", INDEX(Edges!$AG$4:$AG$431, MATCH(K18, Edges!$C$4:$C$431, 0))="Yes", FALSE), IF(L18&lt;&gt;"", INDEX(Edges!$AG$4:$AG$431, MATCH(L18, Edges!$C$4:$C$431, 0))="Yes", FALSE)), "Yes","No")</f>
        <v>No</v>
      </c>
      <c r="V18" s="720" t="str">
        <f t="shared" si="0"/>
        <v>Accessible</v>
      </c>
      <c r="W18" s="633" t="str">
        <f>IF(AND(N18&gt;='Accessibility Standards'!$C$4, P18&lt;'Accessibility Standards'!$C$2, Q18="Yes", R18&lt;'Accessibility Standards'!$C$10), "Accessible", "Inaccessible")</f>
        <v>Inaccessible</v>
      </c>
      <c r="X18" s="633" t="str">
        <f t="shared" si="1"/>
        <v>Inaccessible</v>
      </c>
    </row>
    <row r="19" spans="1:24" hidden="1">
      <c r="A19" s="811" t="str">
        <f>A18</f>
        <v>8_9</v>
      </c>
      <c r="B19" s="675" t="s">
        <v>753</v>
      </c>
      <c r="E19" t="s">
        <v>935</v>
      </c>
      <c r="F19" t="s">
        <v>936</v>
      </c>
      <c r="N19" s="633">
        <f>MIN(_xlfn.IFNA(INDEX(Nodes!$M$4:$M$449, MATCH(C19, Nodes!$C$4:$C$449, 0)), 1E+99), _xlfn.IFNA(INDEX(Nodes!$M$4:$M$449, MATCH(D19, Nodes!$C$4:$C$449, 0)), 1E+99), _xlfn.IFNA(INDEX(Edges!$M$4:$M$428, MATCH(E19, Edges!$C$4:$C$428, 0)), 1E+99), _xlfn.IFNA(INDEX(Edges!$M$4:$M$428, MATCH(F19, Edges!$C$4:$C$428, 0)), 1E+99), _xlfn.IFNA(INDEX(Edges!$M$4:$M$428, MATCH(G19, Edges!$C$4:$C$428, 0)), 1E+99), _xlfn.IFNA(INDEX(Edges!$M$4:$M$428, MATCH(H19, Edges!$C$4:$C$428, 0)), 1E+99), _xlfn.IFNA(INDEX(Edges!$M$4:$M$428, MATCH(I19, Edges!$C$4:$C$428, 0)), 1E+99), _xlfn.IFNA(INDEX(Edges!$M$4:$M$428, MATCH(J19, Edges!$C$4:$C$428, 0)), 1E+99), _xlfn.IFNA(INDEX(Edges!$M$4:$M$428, MATCH(K19, Edges!$C$4:$C$428, 0)), 1E+99), _xlfn.IFNA(INDEX(Edges!$M$4:$M$428, MATCH(L19, Edges!$C$4:$C$428, 0)), 1E+99))</f>
        <v>330</v>
      </c>
      <c r="O19" s="633" t="str">
        <f>IF(AND(IF(C19&lt;&gt;"", INDEX(Nodes!$V$4:$V$449, MATCH(C19, Nodes!$C$4:$C$449, 0))="Yes", TRUE), IF(D19&lt;&gt;"", INDEX(Nodes!$V$4:$V$449, MATCH(D19, Nodes!$C$4:$C$449, 0))="Yes", TRUE), IF(E19&lt;&gt;"", INDEX(Edges!$V$4:$V$431, MATCH(E19, Edges!$C$4:$C$431, 0))="Yes", TRUE), IF(F19&lt;&gt;"", INDEX(Edges!$V$4:$V$431, MATCH(F19, Edges!$C$4:$C$431, 0))="Yes", TRUE), IF(G19&lt;&gt;"", INDEX(Edges!$V$4:$V$431, MATCH(G19, Edges!$C$4:$C$431, 0))="Yes", TRUE), IF(H19&lt;&gt;"", INDEX(Edges!$V$4:$V$431, MATCH(H19, Edges!$C$4:$C$431, 0))="Yes", TRUE), IF(I19&lt;&gt;"", INDEX(Edges!$V$4:$V$431, MATCH(I19, Edges!$C$4:$C$431, 0))="Yes", TRUE), IF(J19&lt;&gt;"", INDEX(Edges!$V$4:$V$431, MATCH(J19, Edges!$C$4:$C$431, 0))="Yes", TRUE), IF(K19&lt;&gt;"", INDEX(Edges!$V$4:$V$431, MATCH(K19, Edges!$C$4:$C$431, 0))="Yes", TRUE), IF(L19&lt;&gt;"", INDEX(Edges!$V$4:$V$431, MATCH(L19, Edges!$C$4:$C$431, 0))="Yes", TRUE)), "Yes", "No")</f>
        <v>No</v>
      </c>
      <c r="P19" s="633">
        <f>MAX(_xlfn.IFNA(INDEX(Nodes!$I$4:$I$449, MATCH(C19, Nodes!$C$4:$C$449, 0)), -1E+99), _xlfn.IFNA(INDEX(Nodes!$I$4:$I$449, MATCH(D19, Nodes!$C$4:$C$449, 0)), -1E+99), _xlfn.IFNA(INDEX(Edges!$I$4:$I$431, MATCH(E19, Edges!$C$4:$C$431, 0)), -1E+99), _xlfn.IFNA(INDEX(Edges!$I$4:$I$431, MATCH(F19, Edges!$C$4:$C$431, 0)), -1E+99), _xlfn.IFNA(INDEX(Edges!$I$4:$I$431, MATCH(G19, Edges!$C$4:$C$431, 0)), -1E+99), _xlfn.IFNA(INDEX(Edges!$I$4:$I$431, MATCH(H19, Edges!$C$4:$C$431, 0)), -1E+99), _xlfn.IFNA(INDEX(Edges!$I$4:$I$431, MATCH(I19, Edges!$C$4:$C$431, 0)), -1E+99), _xlfn.IFNA(INDEX(Edges!$I$4:$I$431, MATCH(J19, Edges!$C$4:$C$431, 0)), -1E+99), _xlfn.IFNA(INDEX(Edges!$I$4:$I$431, MATCH(K19, Edges!$C$4:$C$431, 0)), -1E+99), _xlfn.IFNA(INDEX(Edges!$I$4:$I$431, MATCH(L19, Edges!$C$4:$C$431, 0)), -1E+99))</f>
        <v>0</v>
      </c>
      <c r="Q19" s="633" t="str">
        <f>IF(AND(IF(C19&lt;&gt;"", INDEX(Nodes!$P$4:$P$449, MATCH(C19, Nodes!$C$4:$C$449, 0))="Yes"), IF(D19&lt;&gt;"", INDEX(Nodes!$P$4:$P$449, MATCH(D19, Nodes!$C$4:$C$449, 0))="Yes")), "Yes", "No")</f>
        <v>No</v>
      </c>
      <c r="R19" s="633">
        <f>MAX(_xlfn.IFNA(INDEX(Nodes!$Q$4:$Q$449, MATCH(C19, Nodes!$C$4:$C$449, 0)), -1E+99), _xlfn.IFNA(INDEX(Nodes!$Q$4:$Q$449, MATCH(D19, Nodes!$C$4:$C$449, 0)), -1E+99), _xlfn.IFNA(INDEX(Edges!$Q$4:$Q$431, MATCH(E19, Edges!$C$4:$C$431, 0)), -1E+99), _xlfn.IFNA(INDEX(Edges!$Q$4:$Q$431, MATCH(F19, Edges!$C$4:$C$431, 0)), -1E+99), _xlfn.IFNA(INDEX(Edges!$Q$4:$Q$431, MATCH(G19, Edges!$C$4:$C$431, 0)), -1E+99), _xlfn.IFNA(INDEX(Edges!$Q$4:$Q$431, MATCH(H19, Edges!$C$4:$C$431, 0)), -1E+99), _xlfn.IFNA(INDEX(Edges!$Q$4:$Q$431, MATCH(I19, Edges!$C$4:$C$431, 0)), -1E+99), _xlfn.IFNA(INDEX(Edges!$Q$4:$Q$431, MATCH(J19, Edges!$C$4:$C$431, 0)), -1E+99), _xlfn.IFNA(INDEX(Edges!$Q$4:$Q$431, MATCH(K19, Edges!$C$4:$C$431, 0)), -1E+99), _xlfn.IFNA(INDEX(Edges!$Q$4:$Q$431, MATCH(L19, Edges!$C$4:$C$431, 0)), -1E+99))</f>
        <v>2</v>
      </c>
      <c r="S19" t="str">
        <f>IF(OR(IF(C19&lt;&gt;"", INDEX(Nodes!$Z$4:$Z$449, MATCH(C19, Nodes!$C$4:$C$449, 0))="Yes", FALSE), IF(D19&lt;&gt;"", INDEX(Nodes!$Z$4:$Z$449, MATCH(D19, Nodes!$C$4:$C$449, 0))="Yes", FALSE), IF(E19&lt;&gt;"", INDEX(Edges!$Z$4:$Z$431, MATCH(E19, Edges!$C$4:$C$431, 0))="Yes", FALSE), IF(F19&lt;&gt;"", INDEX(Edges!$Z$4:$Z$431, MATCH(F19, Edges!$C$4:$C$431, 0))="Yes", FALSE), IF(G19&lt;&gt;"", INDEX(Edges!$Z$4:$Z$431, MATCH(G19, Edges!$C$4:$C$431, 0))="Yes", FALSE), IF(H19&lt;&gt;"", INDEX(Edges!$Z$4:$Z$431, MATCH(H19, Edges!$C$4:$C$431, 0))="Yes", FALSE), IF(I19&lt;&gt;"", INDEX(Edges!$Z$4:$Z$431, MATCH(I19, Edges!$C$4:$C$431, 0))="Yes", FALSE), IF(J19&lt;&gt;"", INDEX(Edges!$Z$4:$Z$431, MATCH(J19, Edges!$C$4:$C$431, 0))="Yes", FALSE), IF(K19&lt;&gt;"", INDEX(Edges!$Z$4:$Z$431, MATCH(K19, Edges!$C$4:$C$431, 0))="Yes", FALSE), IF(L19&lt;&gt;"", INDEX(Edges!$Z$4:$Z$431, MATCH(L19, Edges!$C$4:$C$431, 0))="Yes", FALSE)), "Yes","No")</f>
        <v>Yes</v>
      </c>
      <c r="T19" s="633" t="str">
        <f>IF(OR(IF(C19&lt;&gt;"", INDEX(Nodes!$AC$4:$AC$449, MATCH(C19, Nodes!$C$4:$C$449, 0))="Yes", FALSE), IF(D19&lt;&gt;"", INDEX(Nodes!$AC$4:$AC$449, MATCH(D19, Nodes!$C$4:$C$449, 0))="Yes", FALSE), IF(E19&lt;&gt;"", INDEX(Edges!$AC$4:$AC$431, MATCH(E19, Edges!$C$4:$C$431, 0))="Yes", FALSE), IF(F19&lt;&gt;"", INDEX(Edges!$AC$4:$AC$431, MATCH(F19, Edges!$C$4:$C$431, 0))="Yes", FALSE), IF(G19&lt;&gt;"", INDEX(Edges!$AC$4:$AC$431, MATCH(G19, Edges!$C$4:$C$431, 0))="Yes", FALSE), IF(H19&lt;&gt;"", INDEX(Edges!$AC$4:$AC$431, MATCH(H19, Edges!$C$4:$C$431, 0))="Yes", FALSE), IF(I19&lt;&gt;"", INDEX(Edges!$AC$4:$AC$431, MATCH(I19, Edges!$C$4:$C$431, 0))="Yes", FALSE), IF(J19&lt;&gt;"", INDEX(Edges!$AC$4:$AC$431, MATCH(J19, Edges!$C$4:$C$431, 0))="Yes", FALSE), IF(K19&lt;&gt;"", INDEX(Edges!$AC$4:$AC$431, MATCH(K19, Edges!$C$4:$C$431, 0))="Yes", FALSE), IF(L19&lt;&gt;"", INDEX(Edges!$AC$4:$AC$431, MATCH(L19, Edges!$C$4:$C$431, 0))="Yes", FALSE)), "Yes","No")</f>
        <v>No</v>
      </c>
      <c r="U19" t="str">
        <f>IF(OR(IF(C19&lt;&gt;"", INDEX(Nodes!$AF$4:$AF$449, MATCH(C19, Nodes!$C$4:$C$449, 0))="Yes", FALSE), IF(D19&lt;&gt;"", INDEX(Nodes!$AF$4:$AF$449, MATCH(D19, Nodes!$C$4:$C$449, 0))="Yes", FALSE), IF(E19&lt;&gt;"", INDEX(Edges!$AG$4:$AG$431, MATCH(E19, Edges!$C$4:$C$431, 0))="Yes", FALSE), IF(F19&lt;&gt;"", INDEX(Edges!$AG$4:$AG$431, MATCH(F19, Edges!$C$4:$C$431, 0))="Yes", FALSE), IF(G19&lt;&gt;"", INDEX(Edges!$AG$4:$AG$431, MATCH(G19, Edges!$C$4:$C$431, 0))="Yes", FALSE), IF(H19&lt;&gt;"", INDEX(Edges!$AG$4:$AG$431, MATCH(H19, Edges!$C$4:$C$431, 0))="Yes", FALSE), IF(I19&lt;&gt;"", INDEX(Edges!$AG$4:$AG$431, MATCH(I19, Edges!$C$4:$C$431, 0))="Yes", FALSE), IF(J19&lt;&gt;"", INDEX(Edges!$AG$4:$AG$431, MATCH(J19, Edges!$C$4:$C$431, 0))="Yes", FALSE), IF(K19&lt;&gt;"", INDEX(Edges!$AG$4:$AG$431, MATCH(K19, Edges!$C$4:$C$431, 0))="Yes", FALSE), IF(L19&lt;&gt;"", INDEX(Edges!$AG$4:$AG$431, MATCH(L19, Edges!$C$4:$C$431, 0))="Yes", FALSE)), "Yes","No")</f>
        <v>No</v>
      </c>
      <c r="V19" s="720" t="str">
        <f t="shared" si="0"/>
        <v>Accessible</v>
      </c>
      <c r="W19" s="633" t="str">
        <f>IF(AND(N19&gt;='Accessibility Standards'!$C$4, P19&lt;'Accessibility Standards'!$C$2, Q19="Yes", R19&lt;'Accessibility Standards'!$C$10), "Accessible", "Inaccessible")</f>
        <v>Inaccessible</v>
      </c>
      <c r="X19" s="633" t="str">
        <f t="shared" si="1"/>
        <v>Inaccessible</v>
      </c>
    </row>
    <row r="20" spans="1:24">
      <c r="A20" t="s">
        <v>820</v>
      </c>
      <c r="B20" s="675" t="s">
        <v>752</v>
      </c>
      <c r="C20" s="689" t="s">
        <v>379</v>
      </c>
      <c r="E20" t="s">
        <v>937</v>
      </c>
      <c r="N20" s="633">
        <f>MIN(_xlfn.IFNA(INDEX(Nodes!$M$4:$M$449, MATCH(C20, Nodes!$C$4:$C$449, 0)), 1E+99), _xlfn.IFNA(INDEX(Nodes!$M$4:$M$449, MATCH(D20, Nodes!$C$4:$C$449, 0)), 1E+99), _xlfn.IFNA(INDEX(Edges!$M$4:$M$428, MATCH(E20, Edges!$C$4:$C$428, 0)), 1E+99), _xlfn.IFNA(INDEX(Edges!$M$4:$M$428, MATCH(F20, Edges!$C$4:$C$428, 0)), 1E+99), _xlfn.IFNA(INDEX(Edges!$M$4:$M$428, MATCH(G20, Edges!$C$4:$C$428, 0)), 1E+99), _xlfn.IFNA(INDEX(Edges!$M$4:$M$428, MATCH(H20, Edges!$C$4:$C$428, 0)), 1E+99), _xlfn.IFNA(INDEX(Edges!$M$4:$M$428, MATCH(I20, Edges!$C$4:$C$428, 0)), 1E+99), _xlfn.IFNA(INDEX(Edges!$M$4:$M$428, MATCH(J20, Edges!$C$4:$C$428, 0)), 1E+99), _xlfn.IFNA(INDEX(Edges!$M$4:$M$428, MATCH(K20, Edges!$C$4:$C$428, 0)), 1E+99), _xlfn.IFNA(INDEX(Edges!$M$4:$M$428, MATCH(L20, Edges!$C$4:$C$428, 0)), 1E+99))</f>
        <v>130</v>
      </c>
      <c r="O20" s="633" t="str">
        <f>IF(AND(IF(C20&lt;&gt;"", INDEX(Nodes!$V$4:$V$449, MATCH(C20, Nodes!$C$4:$C$449, 0))="Yes", TRUE), IF(D20&lt;&gt;"", INDEX(Nodes!$V$4:$V$449, MATCH(D20, Nodes!$C$4:$C$449, 0))="Yes", TRUE), IF(E20&lt;&gt;"", INDEX(Edges!$V$4:$V$431, MATCH(E20, Edges!$C$4:$C$431, 0))="Yes", TRUE), IF(F20&lt;&gt;"", INDEX(Edges!$V$4:$V$431, MATCH(F20, Edges!$C$4:$C$431, 0))="Yes", TRUE), IF(G20&lt;&gt;"", INDEX(Edges!$V$4:$V$431, MATCH(G20, Edges!$C$4:$C$431, 0))="Yes", TRUE), IF(H20&lt;&gt;"", INDEX(Edges!$V$4:$V$431, MATCH(H20, Edges!$C$4:$C$431, 0))="Yes", TRUE), IF(I20&lt;&gt;"", INDEX(Edges!$V$4:$V$431, MATCH(I20, Edges!$C$4:$C$431, 0))="Yes", TRUE), IF(J20&lt;&gt;"", INDEX(Edges!$V$4:$V$431, MATCH(J20, Edges!$C$4:$C$431, 0))="Yes", TRUE), IF(K20&lt;&gt;"", INDEX(Edges!$V$4:$V$431, MATCH(K20, Edges!$C$4:$C$431, 0))="Yes", TRUE), IF(L20&lt;&gt;"", INDEX(Edges!$V$4:$V$431, MATCH(L20, Edges!$C$4:$C$431, 0))="Yes", TRUE)), "Yes", "No")</f>
        <v>No</v>
      </c>
      <c r="P20" s="633">
        <f>MAX(_xlfn.IFNA(INDEX(Nodes!$I$4:$I$449, MATCH(C20, Nodes!$C$4:$C$449, 0)), -1E+99), _xlfn.IFNA(INDEX(Nodes!$I$4:$I$449, MATCH(D20, Nodes!$C$4:$C$449, 0)), -1E+99), _xlfn.IFNA(INDEX(Edges!$I$4:$I$431, MATCH(E20, Edges!$C$4:$C$431, 0)), -1E+99), _xlfn.IFNA(INDEX(Edges!$I$4:$I$431, MATCH(F20, Edges!$C$4:$C$431, 0)), -1E+99), _xlfn.IFNA(INDEX(Edges!$I$4:$I$431, MATCH(G20, Edges!$C$4:$C$431, 0)), -1E+99), _xlfn.IFNA(INDEX(Edges!$I$4:$I$431, MATCH(H20, Edges!$C$4:$C$431, 0)), -1E+99), _xlfn.IFNA(INDEX(Edges!$I$4:$I$431, MATCH(I20, Edges!$C$4:$C$431, 0)), -1E+99), _xlfn.IFNA(INDEX(Edges!$I$4:$I$431, MATCH(J20, Edges!$C$4:$C$431, 0)), -1E+99), _xlfn.IFNA(INDEX(Edges!$I$4:$I$431, MATCH(K20, Edges!$C$4:$C$431, 0)), -1E+99), _xlfn.IFNA(INDEX(Edges!$I$4:$I$431, MATCH(L20, Edges!$C$4:$C$431, 0)), -1E+99))</f>
        <v>0</v>
      </c>
      <c r="Q20" s="633" t="str">
        <f>IF(AND(IF(C20&lt;&gt;"", INDEX(Nodes!$P$4:$P$449, MATCH(C20, Nodes!$C$4:$C$449, 0))="Yes"), IF(D20&lt;&gt;"", INDEX(Nodes!$P$4:$P$449, MATCH(D20, Nodes!$C$4:$C$449, 0))="Yes")), "Yes", "No")</f>
        <v>No</v>
      </c>
      <c r="R20" s="633">
        <f>MAX(_xlfn.IFNA(INDEX(Nodes!$Q$4:$Q$449, MATCH(C20, Nodes!$C$4:$C$449, 0)), -1E+99), _xlfn.IFNA(INDEX(Nodes!$Q$4:$Q$449, MATCH(D20, Nodes!$C$4:$C$449, 0)), -1E+99), _xlfn.IFNA(INDEX(Edges!$Q$4:$Q$431, MATCH(E20, Edges!$C$4:$C$431, 0)), -1E+99), _xlfn.IFNA(INDEX(Edges!$Q$4:$Q$431, MATCH(F20, Edges!$C$4:$C$431, 0)), -1E+99), _xlfn.IFNA(INDEX(Edges!$Q$4:$Q$431, MATCH(G20, Edges!$C$4:$C$431, 0)), -1E+99), _xlfn.IFNA(INDEX(Edges!$Q$4:$Q$431, MATCH(H20, Edges!$C$4:$C$431, 0)), -1E+99), _xlfn.IFNA(INDEX(Edges!$Q$4:$Q$431, MATCH(I20, Edges!$C$4:$C$431, 0)), -1E+99), _xlfn.IFNA(INDEX(Edges!$Q$4:$Q$431, MATCH(J20, Edges!$C$4:$C$431, 0)), -1E+99), _xlfn.IFNA(INDEX(Edges!$Q$4:$Q$431, MATCH(K20, Edges!$C$4:$C$431, 0)), -1E+99), _xlfn.IFNA(INDEX(Edges!$Q$4:$Q$431, MATCH(L20, Edges!$C$4:$C$431, 0)), -1E+99))</f>
        <v>2</v>
      </c>
      <c r="S20" t="str">
        <f>IF(OR(IF(C20&lt;&gt;"", INDEX(Nodes!$Z$4:$Z$449, MATCH(C20, Nodes!$C$4:$C$449, 0))="Yes", FALSE), IF(D20&lt;&gt;"", INDEX(Nodes!$Z$4:$Z$449, MATCH(D20, Nodes!$C$4:$C$449, 0))="Yes", FALSE), IF(E20&lt;&gt;"", INDEX(Edges!$Z$4:$Z$431, MATCH(E20, Edges!$C$4:$C$431, 0))="Yes", FALSE), IF(F20&lt;&gt;"", INDEX(Edges!$Z$4:$Z$431, MATCH(F20, Edges!$C$4:$C$431, 0))="Yes", FALSE), IF(G20&lt;&gt;"", INDEX(Edges!$Z$4:$Z$431, MATCH(G20, Edges!$C$4:$C$431, 0))="Yes", FALSE), IF(H20&lt;&gt;"", INDEX(Edges!$Z$4:$Z$431, MATCH(H20, Edges!$C$4:$C$431, 0))="Yes", FALSE), IF(I20&lt;&gt;"", INDEX(Edges!$Z$4:$Z$431, MATCH(I20, Edges!$C$4:$C$431, 0))="Yes", FALSE), IF(J20&lt;&gt;"", INDEX(Edges!$Z$4:$Z$431, MATCH(J20, Edges!$C$4:$C$431, 0))="Yes", FALSE), IF(K20&lt;&gt;"", INDEX(Edges!$Z$4:$Z$431, MATCH(K20, Edges!$C$4:$C$431, 0))="Yes", FALSE), IF(L20&lt;&gt;"", INDEX(Edges!$Z$4:$Z$431, MATCH(L20, Edges!$C$4:$C$431, 0))="Yes", FALSE)), "Yes","No")</f>
        <v>Yes</v>
      </c>
      <c r="T20" s="633" t="str">
        <f>IF(OR(IF(C20&lt;&gt;"", INDEX(Nodes!$AC$4:$AC$449, MATCH(C20, Nodes!$C$4:$C$449, 0))="Yes", FALSE), IF(D20&lt;&gt;"", INDEX(Nodes!$AC$4:$AC$449, MATCH(D20, Nodes!$C$4:$C$449, 0))="Yes", FALSE), IF(E20&lt;&gt;"", INDEX(Edges!$AC$4:$AC$431, MATCH(E20, Edges!$C$4:$C$431, 0))="Yes", FALSE), IF(F20&lt;&gt;"", INDEX(Edges!$AC$4:$AC$431, MATCH(F20, Edges!$C$4:$C$431, 0))="Yes", FALSE), IF(G20&lt;&gt;"", INDEX(Edges!$AC$4:$AC$431, MATCH(G20, Edges!$C$4:$C$431, 0))="Yes", FALSE), IF(H20&lt;&gt;"", INDEX(Edges!$AC$4:$AC$431, MATCH(H20, Edges!$C$4:$C$431, 0))="Yes", FALSE), IF(I20&lt;&gt;"", INDEX(Edges!$AC$4:$AC$431, MATCH(I20, Edges!$C$4:$C$431, 0))="Yes", FALSE), IF(J20&lt;&gt;"", INDEX(Edges!$AC$4:$AC$431, MATCH(J20, Edges!$C$4:$C$431, 0))="Yes", FALSE), IF(K20&lt;&gt;"", INDEX(Edges!$AC$4:$AC$431, MATCH(K20, Edges!$C$4:$C$431, 0))="Yes", FALSE), IF(L20&lt;&gt;"", INDEX(Edges!$AC$4:$AC$431, MATCH(L20, Edges!$C$4:$C$431, 0))="Yes", FALSE)), "Yes","No")</f>
        <v>No</v>
      </c>
      <c r="U20" t="str">
        <f>IF(OR(IF(C20&lt;&gt;"", INDEX(Nodes!$AF$4:$AF$449, MATCH(C20, Nodes!$C$4:$C$449, 0))="Yes", FALSE), IF(D20&lt;&gt;"", INDEX(Nodes!$AF$4:$AF$449, MATCH(D20, Nodes!$C$4:$C$449, 0))="Yes", FALSE), IF(E20&lt;&gt;"", INDEX(Edges!$AG$4:$AG$431, MATCH(E20, Edges!$C$4:$C$431, 0))="Yes", FALSE), IF(F20&lt;&gt;"", INDEX(Edges!$AG$4:$AG$431, MATCH(F20, Edges!$C$4:$C$431, 0))="Yes", FALSE), IF(G20&lt;&gt;"", INDEX(Edges!$AG$4:$AG$431, MATCH(G20, Edges!$C$4:$C$431, 0))="Yes", FALSE), IF(H20&lt;&gt;"", INDEX(Edges!$AG$4:$AG$431, MATCH(H20, Edges!$C$4:$C$431, 0))="Yes", FALSE), IF(I20&lt;&gt;"", INDEX(Edges!$AG$4:$AG$431, MATCH(I20, Edges!$C$4:$C$431, 0))="Yes", FALSE), IF(J20&lt;&gt;"", INDEX(Edges!$AG$4:$AG$431, MATCH(J20, Edges!$C$4:$C$431, 0))="Yes", FALSE), IF(K20&lt;&gt;"", INDEX(Edges!$AG$4:$AG$431, MATCH(K20, Edges!$C$4:$C$431, 0))="Yes", FALSE), IF(L20&lt;&gt;"", INDEX(Edges!$AG$4:$AG$431, MATCH(L20, Edges!$C$4:$C$431, 0))="Yes", FALSE)), "Yes","No")</f>
        <v>No</v>
      </c>
      <c r="V20" s="720" t="str">
        <f t="shared" si="0"/>
        <v>Accessible</v>
      </c>
      <c r="W20" s="633" t="str">
        <f>IF(AND(N20&gt;='Accessibility Standards'!$C$4, P20&lt;'Accessibility Standards'!$C$2, Q20="Yes", R20&lt;'Accessibility Standards'!$C$10), "Accessible", "Inaccessible")</f>
        <v>Inaccessible</v>
      </c>
      <c r="X20" s="633" t="str">
        <f t="shared" si="1"/>
        <v>Inaccessible</v>
      </c>
    </row>
    <row r="21" spans="1:24" hidden="1">
      <c r="A21" s="811" t="str">
        <f>A20</f>
        <v>9_10</v>
      </c>
      <c r="B21" s="675" t="s">
        <v>753</v>
      </c>
      <c r="C21" t="s">
        <v>383</v>
      </c>
      <c r="E21" s="689"/>
      <c r="N21" s="633">
        <f>MIN(_xlfn.IFNA(INDEX(Nodes!$M$4:$M$449, MATCH(C21, Nodes!$C$4:$C$449, 0)), 1E+99), _xlfn.IFNA(INDEX(Nodes!$M$4:$M$449, MATCH(D21, Nodes!$C$4:$C$449, 0)), 1E+99), _xlfn.IFNA(INDEX(Edges!$M$4:$M$428, MATCH(E21, Edges!$C$4:$C$428, 0)), 1E+99), _xlfn.IFNA(INDEX(Edges!$M$4:$M$428, MATCH(F21, Edges!$C$4:$C$428, 0)), 1E+99), _xlfn.IFNA(INDEX(Edges!$M$4:$M$428, MATCH(G21, Edges!$C$4:$C$428, 0)), 1E+99), _xlfn.IFNA(INDEX(Edges!$M$4:$M$428, MATCH(H21, Edges!$C$4:$C$428, 0)), 1E+99), _xlfn.IFNA(INDEX(Edges!$M$4:$M$428, MATCH(I21, Edges!$C$4:$C$428, 0)), 1E+99), _xlfn.IFNA(INDEX(Edges!$M$4:$M$428, MATCH(J21, Edges!$C$4:$C$428, 0)), 1E+99), _xlfn.IFNA(INDEX(Edges!$M$4:$M$428, MATCH(K21, Edges!$C$4:$C$428, 0)), 1E+99), _xlfn.IFNA(INDEX(Edges!$M$4:$M$428, MATCH(L21, Edges!$C$4:$C$428, 0)), 1E+99))</f>
        <v>330</v>
      </c>
      <c r="O21" s="633" t="str">
        <f>IF(AND(IF(C21&lt;&gt;"", INDEX(Nodes!$V$4:$V$449, MATCH(C21, Nodes!$C$4:$C$449, 0))="Yes", TRUE), IF(D21&lt;&gt;"", INDEX(Nodes!$V$4:$V$449, MATCH(D21, Nodes!$C$4:$C$449, 0))="Yes", TRUE), IF(E21&lt;&gt;"", INDEX(Edges!$V$4:$V$431, MATCH(E21, Edges!$C$4:$C$431, 0))="Yes", TRUE), IF(F21&lt;&gt;"", INDEX(Edges!$V$4:$V$431, MATCH(F21, Edges!$C$4:$C$431, 0))="Yes", TRUE), IF(G21&lt;&gt;"", INDEX(Edges!$V$4:$V$431, MATCH(G21, Edges!$C$4:$C$431, 0))="Yes", TRUE), IF(H21&lt;&gt;"", INDEX(Edges!$V$4:$V$431, MATCH(H21, Edges!$C$4:$C$431, 0))="Yes", TRUE), IF(I21&lt;&gt;"", INDEX(Edges!$V$4:$V$431, MATCH(I21, Edges!$C$4:$C$431, 0))="Yes", TRUE), IF(J21&lt;&gt;"", INDEX(Edges!$V$4:$V$431, MATCH(J21, Edges!$C$4:$C$431, 0))="Yes", TRUE), IF(K21&lt;&gt;"", INDEX(Edges!$V$4:$V$431, MATCH(K21, Edges!$C$4:$C$431, 0))="Yes", TRUE), IF(L21&lt;&gt;"", INDEX(Edges!$V$4:$V$431, MATCH(L21, Edges!$C$4:$C$431, 0))="Yes", TRUE)), "Yes", "No")</f>
        <v>No</v>
      </c>
      <c r="P21" s="633">
        <f>MAX(_xlfn.IFNA(INDEX(Nodes!$I$4:$I$449, MATCH(C21, Nodes!$C$4:$C$449, 0)), -1E+99), _xlfn.IFNA(INDEX(Nodes!$I$4:$I$449, MATCH(D21, Nodes!$C$4:$C$449, 0)), -1E+99), _xlfn.IFNA(INDEX(Edges!$I$4:$I$431, MATCH(E21, Edges!$C$4:$C$431, 0)), -1E+99), _xlfn.IFNA(INDEX(Edges!$I$4:$I$431, MATCH(F21, Edges!$C$4:$C$431, 0)), -1E+99), _xlfn.IFNA(INDEX(Edges!$I$4:$I$431, MATCH(G21, Edges!$C$4:$C$431, 0)), -1E+99), _xlfn.IFNA(INDEX(Edges!$I$4:$I$431, MATCH(H21, Edges!$C$4:$C$431, 0)), -1E+99), _xlfn.IFNA(INDEX(Edges!$I$4:$I$431, MATCH(I21, Edges!$C$4:$C$431, 0)), -1E+99), _xlfn.IFNA(INDEX(Edges!$I$4:$I$431, MATCH(J21, Edges!$C$4:$C$431, 0)), -1E+99), _xlfn.IFNA(INDEX(Edges!$I$4:$I$431, MATCH(K21, Edges!$C$4:$C$431, 0)), -1E+99), _xlfn.IFNA(INDEX(Edges!$I$4:$I$431, MATCH(L21, Edges!$C$4:$C$431, 0)), -1E+99))</f>
        <v>0</v>
      </c>
      <c r="Q21" s="633" t="str">
        <f>IF(AND(IF(C21&lt;&gt;"", INDEX(Nodes!$P$4:$P$449, MATCH(C21, Nodes!$C$4:$C$449, 0))="Yes"), IF(D21&lt;&gt;"", INDEX(Nodes!$P$4:$P$449, MATCH(D21, Nodes!$C$4:$C$449, 0))="Yes")), "Yes", "No")</f>
        <v>No</v>
      </c>
      <c r="R21" s="633">
        <f>MAX(_xlfn.IFNA(INDEX(Nodes!$Q$4:$Q$449, MATCH(C21, Nodes!$C$4:$C$449, 0)), -1E+99), _xlfn.IFNA(INDEX(Nodes!$Q$4:$Q$449, MATCH(D21, Nodes!$C$4:$C$449, 0)), -1E+99), _xlfn.IFNA(INDEX(Edges!$Q$4:$Q$431, MATCH(E21, Edges!$C$4:$C$431, 0)), -1E+99), _xlfn.IFNA(INDEX(Edges!$Q$4:$Q$431, MATCH(F21, Edges!$C$4:$C$431, 0)), -1E+99), _xlfn.IFNA(INDEX(Edges!$Q$4:$Q$431, MATCH(G21, Edges!$C$4:$C$431, 0)), -1E+99), _xlfn.IFNA(INDEX(Edges!$Q$4:$Q$431, MATCH(H21, Edges!$C$4:$C$431, 0)), -1E+99), _xlfn.IFNA(INDEX(Edges!$Q$4:$Q$431, MATCH(I21, Edges!$C$4:$C$431, 0)), -1E+99), _xlfn.IFNA(INDEX(Edges!$Q$4:$Q$431, MATCH(J21, Edges!$C$4:$C$431, 0)), -1E+99), _xlfn.IFNA(INDEX(Edges!$Q$4:$Q$431, MATCH(K21, Edges!$C$4:$C$431, 0)), -1E+99), _xlfn.IFNA(INDEX(Edges!$Q$4:$Q$431, MATCH(L21, Edges!$C$4:$C$431, 0)), -1E+99))</f>
        <v>2</v>
      </c>
      <c r="S21" t="str">
        <f>IF(OR(IF(C21&lt;&gt;"", INDEX(Nodes!$Z$4:$Z$449, MATCH(C21, Nodes!$C$4:$C$449, 0))="Yes", FALSE), IF(D21&lt;&gt;"", INDEX(Nodes!$Z$4:$Z$449, MATCH(D21, Nodes!$C$4:$C$449, 0))="Yes", FALSE), IF(E21&lt;&gt;"", INDEX(Edges!$Z$4:$Z$431, MATCH(E21, Edges!$C$4:$C$431, 0))="Yes", FALSE), IF(F21&lt;&gt;"", INDEX(Edges!$Z$4:$Z$431, MATCH(F21, Edges!$C$4:$C$431, 0))="Yes", FALSE), IF(G21&lt;&gt;"", INDEX(Edges!$Z$4:$Z$431, MATCH(G21, Edges!$C$4:$C$431, 0))="Yes", FALSE), IF(H21&lt;&gt;"", INDEX(Edges!$Z$4:$Z$431, MATCH(H21, Edges!$C$4:$C$431, 0))="Yes", FALSE), IF(I21&lt;&gt;"", INDEX(Edges!$Z$4:$Z$431, MATCH(I21, Edges!$C$4:$C$431, 0))="Yes", FALSE), IF(J21&lt;&gt;"", INDEX(Edges!$Z$4:$Z$431, MATCH(J21, Edges!$C$4:$C$431, 0))="Yes", FALSE), IF(K21&lt;&gt;"", INDEX(Edges!$Z$4:$Z$431, MATCH(K21, Edges!$C$4:$C$431, 0))="Yes", FALSE), IF(L21&lt;&gt;"", INDEX(Edges!$Z$4:$Z$431, MATCH(L21, Edges!$C$4:$C$431, 0))="Yes", FALSE)), "Yes","No")</f>
        <v>No</v>
      </c>
      <c r="T21" s="633" t="str">
        <f>IF(OR(IF(C21&lt;&gt;"", INDEX(Nodes!$AC$4:$AC$449, MATCH(C21, Nodes!$C$4:$C$449, 0))="Yes", FALSE), IF(D21&lt;&gt;"", INDEX(Nodes!$AC$4:$AC$449, MATCH(D21, Nodes!$C$4:$C$449, 0))="Yes", FALSE), IF(E21&lt;&gt;"", INDEX(Edges!$AC$4:$AC$431, MATCH(E21, Edges!$C$4:$C$431, 0))="Yes", FALSE), IF(F21&lt;&gt;"", INDEX(Edges!$AC$4:$AC$431, MATCH(F21, Edges!$C$4:$C$431, 0))="Yes", FALSE), IF(G21&lt;&gt;"", INDEX(Edges!$AC$4:$AC$431, MATCH(G21, Edges!$C$4:$C$431, 0))="Yes", FALSE), IF(H21&lt;&gt;"", INDEX(Edges!$AC$4:$AC$431, MATCH(H21, Edges!$C$4:$C$431, 0))="Yes", FALSE), IF(I21&lt;&gt;"", INDEX(Edges!$AC$4:$AC$431, MATCH(I21, Edges!$C$4:$C$431, 0))="Yes", FALSE), IF(J21&lt;&gt;"", INDEX(Edges!$AC$4:$AC$431, MATCH(J21, Edges!$C$4:$C$431, 0))="Yes", FALSE), IF(K21&lt;&gt;"", INDEX(Edges!$AC$4:$AC$431, MATCH(K21, Edges!$C$4:$C$431, 0))="Yes", FALSE), IF(L21&lt;&gt;"", INDEX(Edges!$AC$4:$AC$431, MATCH(L21, Edges!$C$4:$C$431, 0))="Yes", FALSE)), "Yes","No")</f>
        <v>No</v>
      </c>
      <c r="U21" t="str">
        <f>IF(OR(IF(C21&lt;&gt;"", INDEX(Nodes!$AF$4:$AF$449, MATCH(C21, Nodes!$C$4:$C$449, 0))="Yes", FALSE), IF(D21&lt;&gt;"", INDEX(Nodes!$AF$4:$AF$449, MATCH(D21, Nodes!$C$4:$C$449, 0))="Yes", FALSE), IF(E21&lt;&gt;"", INDEX(Edges!$AG$4:$AG$431, MATCH(E21, Edges!$C$4:$C$431, 0))="Yes", FALSE), IF(F21&lt;&gt;"", INDEX(Edges!$AG$4:$AG$431, MATCH(F21, Edges!$C$4:$C$431, 0))="Yes", FALSE), IF(G21&lt;&gt;"", INDEX(Edges!$AG$4:$AG$431, MATCH(G21, Edges!$C$4:$C$431, 0))="Yes", FALSE), IF(H21&lt;&gt;"", INDEX(Edges!$AG$4:$AG$431, MATCH(H21, Edges!$C$4:$C$431, 0))="Yes", FALSE), IF(I21&lt;&gt;"", INDEX(Edges!$AG$4:$AG$431, MATCH(I21, Edges!$C$4:$C$431, 0))="Yes", FALSE), IF(J21&lt;&gt;"", INDEX(Edges!$AG$4:$AG$431, MATCH(J21, Edges!$C$4:$C$431, 0))="Yes", FALSE), IF(K21&lt;&gt;"", INDEX(Edges!$AG$4:$AG$431, MATCH(K21, Edges!$C$4:$C$431, 0))="Yes", FALSE), IF(L21&lt;&gt;"", INDEX(Edges!$AG$4:$AG$431, MATCH(L21, Edges!$C$4:$C$431, 0))="Yes", FALSE)), "Yes","No")</f>
        <v>No</v>
      </c>
      <c r="V21" s="720" t="str">
        <f t="shared" ref="V21" si="2">IF(N21&gt;0, "Accessible", "Inaccessible")</f>
        <v>Accessible</v>
      </c>
      <c r="W21" s="633" t="str">
        <f>IF(AND(N21&gt;='Accessibility Standards'!$C$4, P21&lt;'Accessibility Standards'!$C$2, Q21="Yes", R21&lt;'Accessibility Standards'!$C$10), "Accessible", "Inaccessible")</f>
        <v>Inaccessible</v>
      </c>
      <c r="X21" s="633" t="str">
        <f t="shared" ref="X21:X66" si="3">IF(AND(O21="Yes", N21&gt;0), "Accessible", "Inaccessible")</f>
        <v>Inaccessible</v>
      </c>
    </row>
    <row r="22" spans="1:24">
      <c r="A22" s="689" t="s">
        <v>821</v>
      </c>
      <c r="B22" s="689" t="s">
        <v>752</v>
      </c>
      <c r="E22" s="689" t="s">
        <v>938</v>
      </c>
      <c r="F22" s="689" t="s">
        <v>939</v>
      </c>
      <c r="G22" s="689" t="s">
        <v>940</v>
      </c>
      <c r="H22" s="689"/>
      <c r="I22" s="689"/>
      <c r="J22" s="689"/>
      <c r="K22" s="689"/>
      <c r="L22" s="689"/>
      <c r="N22" s="633">
        <f>MIN(_xlfn.IFNA(INDEX(Nodes!$M$4:$M$449, MATCH(C22, Nodes!$C$4:$C$449, 0)), 1E+99), _xlfn.IFNA(INDEX(Nodes!$M$4:$M$449, MATCH(D22, Nodes!$C$4:$C$449, 0)), 1E+99), _xlfn.IFNA(INDEX(Edges!$M$4:$M$428, MATCH(E22, Edges!$C$4:$C$428, 0)), 1E+99), _xlfn.IFNA(INDEX(Edges!$M$4:$M$428, MATCH(F22, Edges!$C$4:$C$428, 0)), 1E+99), _xlfn.IFNA(INDEX(Edges!$M$4:$M$428, MATCH(G22, Edges!$C$4:$C$428, 0)), 1E+99), _xlfn.IFNA(INDEX(Edges!$M$4:$M$428, MATCH(H22, Edges!$C$4:$C$428, 0)), 1E+99), _xlfn.IFNA(INDEX(Edges!$M$4:$M$428, MATCH(I22, Edges!$C$4:$C$428, 0)), 1E+99), _xlfn.IFNA(INDEX(Edges!$M$4:$M$428, MATCH(J22, Edges!$C$4:$C$428, 0)), 1E+99), _xlfn.IFNA(INDEX(Edges!$M$4:$M$428, MATCH(K22, Edges!$C$4:$C$428, 0)), 1E+99), _xlfn.IFNA(INDEX(Edges!$M$4:$M$428, MATCH(L22, Edges!$C$4:$C$428, 0)), 1E+99))</f>
        <v>0</v>
      </c>
      <c r="O22" s="633" t="str">
        <f>IF(AND(IF(C22&lt;&gt;"", INDEX(Nodes!$V$4:$V$449, MATCH(C22, Nodes!$C$4:$C$449, 0))="Yes", TRUE), IF(D22&lt;&gt;"", INDEX(Nodes!$V$4:$V$449, MATCH(D22, Nodes!$C$4:$C$449, 0))="Yes", TRUE), IF(E22&lt;&gt;"", INDEX(Edges!$V$4:$V$431, MATCH(E22, Edges!$C$4:$C$431, 0))="Yes", TRUE), IF(F22&lt;&gt;"", INDEX(Edges!$V$4:$V$431, MATCH(F22, Edges!$C$4:$C$431, 0))="Yes", TRUE), IF(G22&lt;&gt;"", INDEX(Edges!$V$4:$V$431, MATCH(G22, Edges!$C$4:$C$431, 0))="Yes", TRUE), IF(H22&lt;&gt;"", INDEX(Edges!$V$4:$V$431, MATCH(H22, Edges!$C$4:$C$431, 0))="Yes", TRUE), IF(I22&lt;&gt;"", INDEX(Edges!$V$4:$V$431, MATCH(I22, Edges!$C$4:$C$431, 0))="Yes", TRUE), IF(J22&lt;&gt;"", INDEX(Edges!$V$4:$V$431, MATCH(J22, Edges!$C$4:$C$431, 0))="Yes", TRUE), IF(K22&lt;&gt;"", INDEX(Edges!$V$4:$V$431, MATCH(K22, Edges!$C$4:$C$431, 0))="Yes", TRUE), IF(L22&lt;&gt;"", INDEX(Edges!$V$4:$V$431, MATCH(L22, Edges!$C$4:$C$431, 0))="Yes", TRUE)), "Yes", "No")</f>
        <v>No</v>
      </c>
      <c r="P22" s="633">
        <f>MAX(_xlfn.IFNA(INDEX(Nodes!$I$4:$I$449, MATCH(C22, Nodes!$C$4:$C$449, 0)), -1E+99), _xlfn.IFNA(INDEX(Nodes!$I$4:$I$449, MATCH(D22, Nodes!$C$4:$C$449, 0)), -1E+99), _xlfn.IFNA(INDEX(Edges!$I$4:$I$431, MATCH(E22, Edges!$C$4:$C$431, 0)), -1E+99), _xlfn.IFNA(INDEX(Edges!$I$4:$I$431, MATCH(F22, Edges!$C$4:$C$431, 0)), -1E+99), _xlfn.IFNA(INDEX(Edges!$I$4:$I$431, MATCH(G22, Edges!$C$4:$C$431, 0)), -1E+99), _xlfn.IFNA(INDEX(Edges!$I$4:$I$431, MATCH(H22, Edges!$C$4:$C$431, 0)), -1E+99), _xlfn.IFNA(INDEX(Edges!$I$4:$I$431, MATCH(I22, Edges!$C$4:$C$431, 0)), -1E+99), _xlfn.IFNA(INDEX(Edges!$I$4:$I$431, MATCH(J22, Edges!$C$4:$C$431, 0)), -1E+99), _xlfn.IFNA(INDEX(Edges!$I$4:$I$431, MATCH(K22, Edges!$C$4:$C$431, 0)), -1E+99), _xlfn.IFNA(INDEX(Edges!$I$4:$I$431, MATCH(L22, Edges!$C$4:$C$431, 0)), -1E+99))</f>
        <v>0</v>
      </c>
      <c r="Q22" s="633" t="str">
        <f>IF(AND(IF(C22&lt;&gt;"", INDEX(Nodes!$P$4:$P$449, MATCH(C22, Nodes!$C$4:$C$449, 0))="Yes"), IF(D22&lt;&gt;"", INDEX(Nodes!$P$4:$P$449, MATCH(D22, Nodes!$C$4:$C$449, 0))="Yes")), "Yes", "No")</f>
        <v>No</v>
      </c>
      <c r="R22" s="633">
        <f>MAX(_xlfn.IFNA(INDEX(Nodes!$Q$4:$Q$449, MATCH(C22, Nodes!$C$4:$C$449, 0)), -1E+99), _xlfn.IFNA(INDEX(Nodes!$Q$4:$Q$449, MATCH(D22, Nodes!$C$4:$C$449, 0)), -1E+99), _xlfn.IFNA(INDEX(Edges!$Q$4:$Q$431, MATCH(E22, Edges!$C$4:$C$431, 0)), -1E+99), _xlfn.IFNA(INDEX(Edges!$Q$4:$Q$431, MATCH(F22, Edges!$C$4:$C$431, 0)), -1E+99), _xlfn.IFNA(INDEX(Edges!$Q$4:$Q$431, MATCH(G22, Edges!$C$4:$C$431, 0)), -1E+99), _xlfn.IFNA(INDEX(Edges!$Q$4:$Q$431, MATCH(H22, Edges!$C$4:$C$431, 0)), -1E+99), _xlfn.IFNA(INDEX(Edges!$Q$4:$Q$431, MATCH(I22, Edges!$C$4:$C$431, 0)), -1E+99), _xlfn.IFNA(INDEX(Edges!$Q$4:$Q$431, MATCH(J22, Edges!$C$4:$C$431, 0)), -1E+99), _xlfn.IFNA(INDEX(Edges!$Q$4:$Q$431, MATCH(K22, Edges!$C$4:$C$431, 0)), -1E+99), _xlfn.IFNA(INDEX(Edges!$Q$4:$Q$431, MATCH(L22, Edges!$C$4:$C$431, 0)), -1E+99))</f>
        <v>2</v>
      </c>
      <c r="S22" t="str">
        <f>IF(OR(IF(C22&lt;&gt;"", INDEX(Nodes!$Z$4:$Z$449, MATCH(C22, Nodes!$C$4:$C$449, 0))="Yes", FALSE), IF(D22&lt;&gt;"", INDEX(Nodes!$Z$4:$Z$449, MATCH(D22, Nodes!$C$4:$C$449, 0))="Yes", FALSE), IF(E22&lt;&gt;"", INDEX(Edges!$Z$4:$Z$431, MATCH(E22, Edges!$C$4:$C$431, 0))="Yes", FALSE), IF(F22&lt;&gt;"", INDEX(Edges!$Z$4:$Z$431, MATCH(F22, Edges!$C$4:$C$431, 0))="Yes", FALSE), IF(G22&lt;&gt;"", INDEX(Edges!$Z$4:$Z$431, MATCH(G22, Edges!$C$4:$C$431, 0))="Yes", FALSE), IF(H22&lt;&gt;"", INDEX(Edges!$Z$4:$Z$431, MATCH(H22, Edges!$C$4:$C$431, 0))="Yes", FALSE), IF(I22&lt;&gt;"", INDEX(Edges!$Z$4:$Z$431, MATCH(I22, Edges!$C$4:$C$431, 0))="Yes", FALSE), IF(J22&lt;&gt;"", INDEX(Edges!$Z$4:$Z$431, MATCH(J22, Edges!$C$4:$C$431, 0))="Yes", FALSE), IF(K22&lt;&gt;"", INDEX(Edges!$Z$4:$Z$431, MATCH(K22, Edges!$C$4:$C$431, 0))="Yes", FALSE), IF(L22&lt;&gt;"", INDEX(Edges!$Z$4:$Z$431, MATCH(L22, Edges!$C$4:$C$431, 0))="Yes", FALSE)), "Yes","No")</f>
        <v>Yes</v>
      </c>
      <c r="T22" s="633" t="str">
        <f>IF(OR(IF(C22&lt;&gt;"", INDEX(Nodes!$AC$4:$AC$449, MATCH(C22, Nodes!$C$4:$C$449, 0))="Yes", FALSE), IF(D22&lt;&gt;"", INDEX(Nodes!$AC$4:$AC$449, MATCH(D22, Nodes!$C$4:$C$449, 0))="Yes", FALSE), IF(E22&lt;&gt;"", INDEX(Edges!$AC$4:$AC$431, MATCH(E22, Edges!$C$4:$C$431, 0))="Yes", FALSE), IF(F22&lt;&gt;"", INDEX(Edges!$AC$4:$AC$431, MATCH(F22, Edges!$C$4:$C$431, 0))="Yes", FALSE), IF(G22&lt;&gt;"", INDEX(Edges!$AC$4:$AC$431, MATCH(G22, Edges!$C$4:$C$431, 0))="Yes", FALSE), IF(H22&lt;&gt;"", INDEX(Edges!$AC$4:$AC$431, MATCH(H22, Edges!$C$4:$C$431, 0))="Yes", FALSE), IF(I22&lt;&gt;"", INDEX(Edges!$AC$4:$AC$431, MATCH(I22, Edges!$C$4:$C$431, 0))="Yes", FALSE), IF(J22&lt;&gt;"", INDEX(Edges!$AC$4:$AC$431, MATCH(J22, Edges!$C$4:$C$431, 0))="Yes", FALSE), IF(K22&lt;&gt;"", INDEX(Edges!$AC$4:$AC$431, MATCH(K22, Edges!$C$4:$C$431, 0))="Yes", FALSE), IF(L22&lt;&gt;"", INDEX(Edges!$AC$4:$AC$431, MATCH(L22, Edges!$C$4:$C$431, 0))="Yes", FALSE)), "Yes","No")</f>
        <v>No</v>
      </c>
      <c r="U22" t="str">
        <f>IF(OR(IF(C22&lt;&gt;"", INDEX(Nodes!$AF$4:$AF$449, MATCH(C22, Nodes!$C$4:$C$449, 0))="Yes", FALSE), IF(D22&lt;&gt;"", INDEX(Nodes!$AF$4:$AF$449, MATCH(D22, Nodes!$C$4:$C$449, 0))="Yes", FALSE), IF(E22&lt;&gt;"", INDEX(Edges!$AG$4:$AG$431, MATCH(E22, Edges!$C$4:$C$431, 0))="Yes", FALSE), IF(F22&lt;&gt;"", INDEX(Edges!$AG$4:$AG$431, MATCH(F22, Edges!$C$4:$C$431, 0))="Yes", FALSE), IF(G22&lt;&gt;"", INDEX(Edges!$AG$4:$AG$431, MATCH(G22, Edges!$C$4:$C$431, 0))="Yes", FALSE), IF(H22&lt;&gt;"", INDEX(Edges!$AG$4:$AG$431, MATCH(H22, Edges!$C$4:$C$431, 0))="Yes", FALSE), IF(I22&lt;&gt;"", INDEX(Edges!$AG$4:$AG$431, MATCH(I22, Edges!$C$4:$C$431, 0))="Yes", FALSE), IF(J22&lt;&gt;"", INDEX(Edges!$AG$4:$AG$431, MATCH(J22, Edges!$C$4:$C$431, 0))="Yes", FALSE), IF(K22&lt;&gt;"", INDEX(Edges!$AG$4:$AG$431, MATCH(K22, Edges!$C$4:$C$431, 0))="Yes", FALSE), IF(L22&lt;&gt;"", INDEX(Edges!$AG$4:$AG$431, MATCH(L22, Edges!$C$4:$C$431, 0))="Yes", FALSE)), "Yes","No")</f>
        <v>No</v>
      </c>
      <c r="V22" s="720" t="str">
        <f>IF(N22&gt;0, "Accessible", "Inaccessible")</f>
        <v>Inaccessible</v>
      </c>
      <c r="W22" s="633" t="str">
        <f>IF(AND(N22&gt;='Accessibility Standards'!$C$4, P22&lt;'Accessibility Standards'!$C$2, Q22="Yes", R22&lt;'Accessibility Standards'!$C$10), "Accessible", "Inaccessible")</f>
        <v>Inaccessible</v>
      </c>
      <c r="X22" s="633" t="str">
        <f t="shared" si="3"/>
        <v>Inaccessible</v>
      </c>
    </row>
    <row r="23" spans="1:24" hidden="1">
      <c r="A23" s="811" t="str">
        <f>A22</f>
        <v>10_11</v>
      </c>
      <c r="B23" s="689" t="s">
        <v>753</v>
      </c>
      <c r="C23" t="s">
        <v>382</v>
      </c>
      <c r="D23" t="s">
        <v>385</v>
      </c>
      <c r="E23" s="689" t="s">
        <v>941</v>
      </c>
      <c r="F23" s="689" t="s">
        <v>942</v>
      </c>
      <c r="G23" s="689" t="s">
        <v>943</v>
      </c>
      <c r="H23" s="689"/>
      <c r="I23" s="689"/>
      <c r="J23" s="689"/>
      <c r="K23" s="689"/>
      <c r="L23" s="689"/>
      <c r="N23" s="633">
        <f>MIN(_xlfn.IFNA(INDEX(Nodes!$M$4:$M$449, MATCH(C23, Nodes!$C$4:$C$449, 0)), 1E+99), _xlfn.IFNA(INDEX(Nodes!$M$4:$M$449, MATCH(D23, Nodes!$C$4:$C$449, 0)), 1E+99), _xlfn.IFNA(INDEX(Edges!$M$4:$M$428, MATCH(E23, Edges!$C$4:$C$428, 0)), 1E+99), _xlfn.IFNA(INDEX(Edges!$M$4:$M$428, MATCH(F23, Edges!$C$4:$C$428, 0)), 1E+99), _xlfn.IFNA(INDEX(Edges!$M$4:$M$428, MATCH(G23, Edges!$C$4:$C$428, 0)), 1E+99), _xlfn.IFNA(INDEX(Edges!$M$4:$M$428, MATCH(H23, Edges!$C$4:$C$428, 0)), 1E+99), _xlfn.IFNA(INDEX(Edges!$M$4:$M$428, MATCH(I23, Edges!$C$4:$C$428, 0)), 1E+99), _xlfn.IFNA(INDEX(Edges!$M$4:$M$428, MATCH(J23, Edges!$C$4:$C$428, 0)), 1E+99), _xlfn.IFNA(INDEX(Edges!$M$4:$M$428, MATCH(K23, Edges!$C$4:$C$428, 0)), 1E+99), _xlfn.IFNA(INDEX(Edges!$M$4:$M$428, MATCH(L23, Edges!$C$4:$C$428, 0)), 1E+99))</f>
        <v>0</v>
      </c>
      <c r="O23" s="633" t="str">
        <f>IF(AND(IF(C23&lt;&gt;"", INDEX(Nodes!$V$4:$V$449, MATCH(C23, Nodes!$C$4:$C$449, 0))="Yes", TRUE), IF(D23&lt;&gt;"", INDEX(Nodes!$V$4:$V$449, MATCH(D23, Nodes!$C$4:$C$449, 0))="Yes", TRUE), IF(E23&lt;&gt;"", INDEX(Edges!$V$4:$V$431, MATCH(E23, Edges!$C$4:$C$431, 0))="Yes", TRUE), IF(F23&lt;&gt;"", INDEX(Edges!$V$4:$V$431, MATCH(F23, Edges!$C$4:$C$431, 0))="Yes", TRUE), IF(G23&lt;&gt;"", INDEX(Edges!$V$4:$V$431, MATCH(G23, Edges!$C$4:$C$431, 0))="Yes", TRUE), IF(H23&lt;&gt;"", INDEX(Edges!$V$4:$V$431, MATCH(H23, Edges!$C$4:$C$431, 0))="Yes", TRUE), IF(I23&lt;&gt;"", INDEX(Edges!$V$4:$V$431, MATCH(I23, Edges!$C$4:$C$431, 0))="Yes", TRUE), IF(J23&lt;&gt;"", INDEX(Edges!$V$4:$V$431, MATCH(J23, Edges!$C$4:$C$431, 0))="Yes", TRUE), IF(K23&lt;&gt;"", INDEX(Edges!$V$4:$V$431, MATCH(K23, Edges!$C$4:$C$431, 0))="Yes", TRUE), IF(L23&lt;&gt;"", INDEX(Edges!$V$4:$V$431, MATCH(L23, Edges!$C$4:$C$431, 0))="Yes", TRUE)), "Yes", "No")</f>
        <v>No</v>
      </c>
      <c r="P23" s="633">
        <f>MAX(_xlfn.IFNA(INDEX(Nodes!$I$4:$I$449, MATCH(C23, Nodes!$C$4:$C$449, 0)), -1E+99), _xlfn.IFNA(INDEX(Nodes!$I$4:$I$449, MATCH(D23, Nodes!$C$4:$C$449, 0)), -1E+99), _xlfn.IFNA(INDEX(Edges!$I$4:$I$431, MATCH(E23, Edges!$C$4:$C$431, 0)), -1E+99), _xlfn.IFNA(INDEX(Edges!$I$4:$I$431, MATCH(F23, Edges!$C$4:$C$431, 0)), -1E+99), _xlfn.IFNA(INDEX(Edges!$I$4:$I$431, MATCH(G23, Edges!$C$4:$C$431, 0)), -1E+99), _xlfn.IFNA(INDEX(Edges!$I$4:$I$431, MATCH(H23, Edges!$C$4:$C$431, 0)), -1E+99), _xlfn.IFNA(INDEX(Edges!$I$4:$I$431, MATCH(I23, Edges!$C$4:$C$431, 0)), -1E+99), _xlfn.IFNA(INDEX(Edges!$I$4:$I$431, MATCH(J23, Edges!$C$4:$C$431, 0)), -1E+99), _xlfn.IFNA(INDEX(Edges!$I$4:$I$431, MATCH(K23, Edges!$C$4:$C$431, 0)), -1E+99), _xlfn.IFNA(INDEX(Edges!$I$4:$I$431, MATCH(L23, Edges!$C$4:$C$431, 0)), -1E+99))</f>
        <v>3</v>
      </c>
      <c r="Q23" s="633" t="str">
        <f>IF(AND(IF(C23&lt;&gt;"", INDEX(Nodes!$P$4:$P$449, MATCH(C23, Nodes!$C$4:$C$449, 0))="Yes"), IF(D23&lt;&gt;"", INDEX(Nodes!$P$4:$P$449, MATCH(D23, Nodes!$C$4:$C$449, 0))="Yes")), "Yes", "No")</f>
        <v>No</v>
      </c>
      <c r="R23" s="633">
        <f>MAX(_xlfn.IFNA(INDEX(Nodes!$Q$4:$Q$449, MATCH(C23, Nodes!$C$4:$C$449, 0)), -1E+99), _xlfn.IFNA(INDEX(Nodes!$Q$4:$Q$449, MATCH(D23, Nodes!$C$4:$C$449, 0)), -1E+99), _xlfn.IFNA(INDEX(Edges!$Q$4:$Q$431, MATCH(E23, Edges!$C$4:$C$431, 0)), -1E+99), _xlfn.IFNA(INDEX(Edges!$Q$4:$Q$431, MATCH(F23, Edges!$C$4:$C$431, 0)), -1E+99), _xlfn.IFNA(INDEX(Edges!$Q$4:$Q$431, MATCH(G23, Edges!$C$4:$C$431, 0)), -1E+99), _xlfn.IFNA(INDEX(Edges!$Q$4:$Q$431, MATCH(H23, Edges!$C$4:$C$431, 0)), -1E+99), _xlfn.IFNA(INDEX(Edges!$Q$4:$Q$431, MATCH(I23, Edges!$C$4:$C$431, 0)), -1E+99), _xlfn.IFNA(INDEX(Edges!$Q$4:$Q$431, MATCH(J23, Edges!$C$4:$C$431, 0)), -1E+99), _xlfn.IFNA(INDEX(Edges!$Q$4:$Q$431, MATCH(K23, Edges!$C$4:$C$431, 0)), -1E+99), _xlfn.IFNA(INDEX(Edges!$Q$4:$Q$431, MATCH(L23, Edges!$C$4:$C$431, 0)), -1E+99))</f>
        <v>2</v>
      </c>
      <c r="S23" t="str">
        <f>IF(OR(IF(C23&lt;&gt;"", INDEX(Nodes!$Z$4:$Z$449, MATCH(C23, Nodes!$C$4:$C$449, 0))="Yes", FALSE), IF(D23&lt;&gt;"", INDEX(Nodes!$Z$4:$Z$449, MATCH(D23, Nodes!$C$4:$C$449, 0))="Yes", FALSE), IF(E23&lt;&gt;"", INDEX(Edges!$Z$4:$Z$431, MATCH(E23, Edges!$C$4:$C$431, 0))="Yes", FALSE), IF(F23&lt;&gt;"", INDEX(Edges!$Z$4:$Z$431, MATCH(F23, Edges!$C$4:$C$431, 0))="Yes", FALSE), IF(G23&lt;&gt;"", INDEX(Edges!$Z$4:$Z$431, MATCH(G23, Edges!$C$4:$C$431, 0))="Yes", FALSE), IF(H23&lt;&gt;"", INDEX(Edges!$Z$4:$Z$431, MATCH(H23, Edges!$C$4:$C$431, 0))="Yes", FALSE), IF(I23&lt;&gt;"", INDEX(Edges!$Z$4:$Z$431, MATCH(I23, Edges!$C$4:$C$431, 0))="Yes", FALSE), IF(J23&lt;&gt;"", INDEX(Edges!$Z$4:$Z$431, MATCH(J23, Edges!$C$4:$C$431, 0))="Yes", FALSE), IF(K23&lt;&gt;"", INDEX(Edges!$Z$4:$Z$431, MATCH(K23, Edges!$C$4:$C$431, 0))="Yes", FALSE), IF(L23&lt;&gt;"", INDEX(Edges!$Z$4:$Z$431, MATCH(L23, Edges!$C$4:$C$431, 0))="Yes", FALSE)), "Yes","No")</f>
        <v>Yes</v>
      </c>
      <c r="T23" s="633" t="str">
        <f>IF(OR(IF(C23&lt;&gt;"", INDEX(Nodes!$AC$4:$AC$449, MATCH(C23, Nodes!$C$4:$C$449, 0))="Yes", FALSE), IF(D23&lt;&gt;"", INDEX(Nodes!$AC$4:$AC$449, MATCH(D23, Nodes!$C$4:$C$449, 0))="Yes", FALSE), IF(E23&lt;&gt;"", INDEX(Edges!$AC$4:$AC$431, MATCH(E23, Edges!$C$4:$C$431, 0))="Yes", FALSE), IF(F23&lt;&gt;"", INDEX(Edges!$AC$4:$AC$431, MATCH(F23, Edges!$C$4:$C$431, 0))="Yes", FALSE), IF(G23&lt;&gt;"", INDEX(Edges!$AC$4:$AC$431, MATCH(G23, Edges!$C$4:$C$431, 0))="Yes", FALSE), IF(H23&lt;&gt;"", INDEX(Edges!$AC$4:$AC$431, MATCH(H23, Edges!$C$4:$C$431, 0))="Yes", FALSE), IF(I23&lt;&gt;"", INDEX(Edges!$AC$4:$AC$431, MATCH(I23, Edges!$C$4:$C$431, 0))="Yes", FALSE), IF(J23&lt;&gt;"", INDEX(Edges!$AC$4:$AC$431, MATCH(J23, Edges!$C$4:$C$431, 0))="Yes", FALSE), IF(K23&lt;&gt;"", INDEX(Edges!$AC$4:$AC$431, MATCH(K23, Edges!$C$4:$C$431, 0))="Yes", FALSE), IF(L23&lt;&gt;"", INDEX(Edges!$AC$4:$AC$431, MATCH(L23, Edges!$C$4:$C$431, 0))="Yes", FALSE)), "Yes","No")</f>
        <v>Yes</v>
      </c>
      <c r="U23" t="str">
        <f>IF(OR(IF(C23&lt;&gt;"", INDEX(Nodes!$AF$4:$AF$449, MATCH(C23, Nodes!$C$4:$C$449, 0))="Yes", FALSE), IF(D23&lt;&gt;"", INDEX(Nodes!$AF$4:$AF$449, MATCH(D23, Nodes!$C$4:$C$449, 0))="Yes", FALSE), IF(E23&lt;&gt;"", INDEX(Edges!$AG$4:$AG$431, MATCH(E23, Edges!$C$4:$C$431, 0))="Yes", FALSE), IF(F23&lt;&gt;"", INDEX(Edges!$AG$4:$AG$431, MATCH(F23, Edges!$C$4:$C$431, 0))="Yes", FALSE), IF(G23&lt;&gt;"", INDEX(Edges!$AG$4:$AG$431, MATCH(G23, Edges!$C$4:$C$431, 0))="Yes", FALSE), IF(H23&lt;&gt;"", INDEX(Edges!$AG$4:$AG$431, MATCH(H23, Edges!$C$4:$C$431, 0))="Yes", FALSE), IF(I23&lt;&gt;"", INDEX(Edges!$AG$4:$AG$431, MATCH(I23, Edges!$C$4:$C$431, 0))="Yes", FALSE), IF(J23&lt;&gt;"", INDEX(Edges!$AG$4:$AG$431, MATCH(J23, Edges!$C$4:$C$431, 0))="Yes", FALSE), IF(K23&lt;&gt;"", INDEX(Edges!$AG$4:$AG$431, MATCH(K23, Edges!$C$4:$C$431, 0))="Yes", FALSE), IF(L23&lt;&gt;"", INDEX(Edges!$AG$4:$AG$431, MATCH(L23, Edges!$C$4:$C$431, 0))="Yes", FALSE)), "Yes","No")</f>
        <v>No</v>
      </c>
      <c r="V23" s="720" t="str">
        <f t="shared" ref="V23:V27" si="4">IF(N23&gt;0, "Accessible", "Inaccessible")</f>
        <v>Inaccessible</v>
      </c>
      <c r="W23" s="633" t="str">
        <f>IF(AND(N23&gt;='Accessibility Standards'!$C$4, P23&lt;'Accessibility Standards'!$C$2, Q23="Yes", R23&lt;'Accessibility Standards'!$C$10), "Accessible", "Inaccessible")</f>
        <v>Inaccessible</v>
      </c>
      <c r="X23" s="633" t="str">
        <f t="shared" si="3"/>
        <v>Inaccessible</v>
      </c>
    </row>
    <row r="24" spans="1:24">
      <c r="A24" s="689" t="s">
        <v>822</v>
      </c>
      <c r="B24" s="689" t="s">
        <v>752</v>
      </c>
      <c r="C24" t="s">
        <v>391</v>
      </c>
      <c r="E24" s="199"/>
      <c r="F24" s="199"/>
      <c r="G24" s="199"/>
      <c r="H24" s="199"/>
      <c r="I24" s="199"/>
      <c r="N24" s="633">
        <f>MIN(_xlfn.IFNA(INDEX(Nodes!$M$4:$M$449, MATCH(C24, Nodes!$C$4:$C$449, 0)), 1E+99), _xlfn.IFNA(INDEX(Nodes!$M$4:$M$449, MATCH(D24, Nodes!$C$4:$C$449, 0)), 1E+99), _xlfn.IFNA(INDEX(Edges!$M$4:$M$428, MATCH(E24, Edges!$C$4:$C$428, 0)), 1E+99), _xlfn.IFNA(INDEX(Edges!$M$4:$M$428, MATCH(F24, Edges!$C$4:$C$428, 0)), 1E+99), _xlfn.IFNA(INDEX(Edges!$M$4:$M$428, MATCH(G24, Edges!$C$4:$C$428, 0)), 1E+99), _xlfn.IFNA(INDEX(Edges!$M$4:$M$428, MATCH(H24, Edges!$C$4:$C$428, 0)), 1E+99), _xlfn.IFNA(INDEX(Edges!$M$4:$M$428, MATCH(I24, Edges!$C$4:$C$428, 0)), 1E+99), _xlfn.IFNA(INDEX(Edges!$M$4:$M$428, MATCH(J24, Edges!$C$4:$C$428, 0)), 1E+99), _xlfn.IFNA(INDEX(Edges!$M$4:$M$428, MATCH(K24, Edges!$C$4:$C$428, 0)), 1E+99), _xlfn.IFNA(INDEX(Edges!$M$4:$M$428, MATCH(L24, Edges!$C$4:$C$428, 0)), 1E+99))</f>
        <v>260</v>
      </c>
      <c r="O24" s="633" t="str">
        <f>IF(AND(IF(C24&lt;&gt;"", INDEX(Nodes!$V$4:$V$449, MATCH(C24, Nodes!$C$4:$C$449, 0))="Yes", TRUE), IF(D24&lt;&gt;"", INDEX(Nodes!$V$4:$V$449, MATCH(D24, Nodes!$C$4:$C$449, 0))="Yes", TRUE), IF(E24&lt;&gt;"", INDEX(Edges!$V$4:$V$431, MATCH(E24, Edges!$C$4:$C$431, 0))="Yes", TRUE), IF(F24&lt;&gt;"", INDEX(Edges!$V$4:$V$431, MATCH(F24, Edges!$C$4:$C$431, 0))="Yes", TRUE), IF(G24&lt;&gt;"", INDEX(Edges!$V$4:$V$431, MATCH(G24, Edges!$C$4:$C$431, 0))="Yes", TRUE), IF(H24&lt;&gt;"", INDEX(Edges!$V$4:$V$431, MATCH(H24, Edges!$C$4:$C$431, 0))="Yes", TRUE), IF(I24&lt;&gt;"", INDEX(Edges!$V$4:$V$431, MATCH(I24, Edges!$C$4:$C$431, 0))="Yes", TRUE), IF(J24&lt;&gt;"", INDEX(Edges!$V$4:$V$431, MATCH(J24, Edges!$C$4:$C$431, 0))="Yes", TRUE), IF(K24&lt;&gt;"", INDEX(Edges!$V$4:$V$431, MATCH(K24, Edges!$C$4:$C$431, 0))="Yes", TRUE), IF(L24&lt;&gt;"", INDEX(Edges!$V$4:$V$431, MATCH(L24, Edges!$C$4:$C$431, 0))="Yes", TRUE)), "Yes", "No")</f>
        <v>No</v>
      </c>
      <c r="P24" s="633">
        <f>MAX(_xlfn.IFNA(INDEX(Nodes!$I$4:$I$449, MATCH(C24, Nodes!$C$4:$C$449, 0)), -1E+99), _xlfn.IFNA(INDEX(Nodes!$I$4:$I$449, MATCH(D24, Nodes!$C$4:$C$449, 0)), -1E+99), _xlfn.IFNA(INDEX(Edges!$I$4:$I$431, MATCH(E24, Edges!$C$4:$C$431, 0)), -1E+99), _xlfn.IFNA(INDEX(Edges!$I$4:$I$431, MATCH(F24, Edges!$C$4:$C$431, 0)), -1E+99), _xlfn.IFNA(INDEX(Edges!$I$4:$I$431, MATCH(G24, Edges!$C$4:$C$431, 0)), -1E+99), _xlfn.IFNA(INDEX(Edges!$I$4:$I$431, MATCH(H24, Edges!$C$4:$C$431, 0)), -1E+99), _xlfn.IFNA(INDEX(Edges!$I$4:$I$431, MATCH(I24, Edges!$C$4:$C$431, 0)), -1E+99), _xlfn.IFNA(INDEX(Edges!$I$4:$I$431, MATCH(J24, Edges!$C$4:$C$431, 0)), -1E+99), _xlfn.IFNA(INDEX(Edges!$I$4:$I$431, MATCH(K24, Edges!$C$4:$C$431, 0)), -1E+99), _xlfn.IFNA(INDEX(Edges!$I$4:$I$431, MATCH(L24, Edges!$C$4:$C$431, 0)), -1E+99))</f>
        <v>0</v>
      </c>
      <c r="Q24" s="633" t="str">
        <f>IF(AND(IF(C24&lt;&gt;"", INDEX(Nodes!$P$4:$P$449, MATCH(C24, Nodes!$C$4:$C$449, 0))="Yes"), IF(D24&lt;&gt;"", INDEX(Nodes!$P$4:$P$449, MATCH(D24, Nodes!$C$4:$C$449, 0))="Yes")), "Yes", "No")</f>
        <v>No</v>
      </c>
      <c r="R24" s="633">
        <f>MAX(_xlfn.IFNA(INDEX(Nodes!$Q$4:$Q$449, MATCH(C24, Nodes!$C$4:$C$449, 0)), -1E+99), _xlfn.IFNA(INDEX(Nodes!$Q$4:$Q$449, MATCH(D24, Nodes!$C$4:$C$449, 0)), -1E+99), _xlfn.IFNA(INDEX(Edges!$Q$4:$Q$431, MATCH(E24, Edges!$C$4:$C$431, 0)), -1E+99), _xlfn.IFNA(INDEX(Edges!$Q$4:$Q$431, MATCH(F24, Edges!$C$4:$C$431, 0)), -1E+99), _xlfn.IFNA(INDEX(Edges!$Q$4:$Q$431, MATCH(G24, Edges!$C$4:$C$431, 0)), -1E+99), _xlfn.IFNA(INDEX(Edges!$Q$4:$Q$431, MATCH(H24, Edges!$C$4:$C$431, 0)), -1E+99), _xlfn.IFNA(INDEX(Edges!$Q$4:$Q$431, MATCH(I24, Edges!$C$4:$C$431, 0)), -1E+99), _xlfn.IFNA(INDEX(Edges!$Q$4:$Q$431, MATCH(J24, Edges!$C$4:$C$431, 0)), -1E+99), _xlfn.IFNA(INDEX(Edges!$Q$4:$Q$431, MATCH(K24, Edges!$C$4:$C$431, 0)), -1E+99), _xlfn.IFNA(INDEX(Edges!$Q$4:$Q$431, MATCH(L24, Edges!$C$4:$C$431, 0)), -1E+99))</f>
        <v>2</v>
      </c>
      <c r="S24" t="str">
        <f>IF(OR(IF(C24&lt;&gt;"", INDEX(Nodes!$Z$4:$Z$449, MATCH(C24, Nodes!$C$4:$C$449, 0))="Yes", FALSE), IF(D24&lt;&gt;"", INDEX(Nodes!$Z$4:$Z$449, MATCH(D24, Nodes!$C$4:$C$449, 0))="Yes", FALSE), IF(E24&lt;&gt;"", INDEX(Edges!$Z$4:$Z$431, MATCH(E24, Edges!$C$4:$C$431, 0))="Yes", FALSE), IF(F24&lt;&gt;"", INDEX(Edges!$Z$4:$Z$431, MATCH(F24, Edges!$C$4:$C$431, 0))="Yes", FALSE), IF(G24&lt;&gt;"", INDEX(Edges!$Z$4:$Z$431, MATCH(G24, Edges!$C$4:$C$431, 0))="Yes", FALSE), IF(H24&lt;&gt;"", INDEX(Edges!$Z$4:$Z$431, MATCH(H24, Edges!$C$4:$C$431, 0))="Yes", FALSE), IF(I24&lt;&gt;"", INDEX(Edges!$Z$4:$Z$431, MATCH(I24, Edges!$C$4:$C$431, 0))="Yes", FALSE), IF(J24&lt;&gt;"", INDEX(Edges!$Z$4:$Z$431, MATCH(J24, Edges!$C$4:$C$431, 0))="Yes", FALSE), IF(K24&lt;&gt;"", INDEX(Edges!$Z$4:$Z$431, MATCH(K24, Edges!$C$4:$C$431, 0))="Yes", FALSE), IF(L24&lt;&gt;"", INDEX(Edges!$Z$4:$Z$431, MATCH(L24, Edges!$C$4:$C$431, 0))="Yes", FALSE)), "Yes","No")</f>
        <v>Yes</v>
      </c>
      <c r="T24" s="633" t="str">
        <f>IF(OR(IF(C24&lt;&gt;"", INDEX(Nodes!$AC$4:$AC$449, MATCH(C24, Nodes!$C$4:$C$449, 0))="Yes", FALSE), IF(D24&lt;&gt;"", INDEX(Nodes!$AC$4:$AC$449, MATCH(D24, Nodes!$C$4:$C$449, 0))="Yes", FALSE), IF(E24&lt;&gt;"", INDEX(Edges!$AC$4:$AC$431, MATCH(E24, Edges!$C$4:$C$431, 0))="Yes", FALSE), IF(F24&lt;&gt;"", INDEX(Edges!$AC$4:$AC$431, MATCH(F24, Edges!$C$4:$C$431, 0))="Yes", FALSE), IF(G24&lt;&gt;"", INDEX(Edges!$AC$4:$AC$431, MATCH(G24, Edges!$C$4:$C$431, 0))="Yes", FALSE), IF(H24&lt;&gt;"", INDEX(Edges!$AC$4:$AC$431, MATCH(H24, Edges!$C$4:$C$431, 0))="Yes", FALSE), IF(I24&lt;&gt;"", INDEX(Edges!$AC$4:$AC$431, MATCH(I24, Edges!$C$4:$C$431, 0))="Yes", FALSE), IF(J24&lt;&gt;"", INDEX(Edges!$AC$4:$AC$431, MATCH(J24, Edges!$C$4:$C$431, 0))="Yes", FALSE), IF(K24&lt;&gt;"", INDEX(Edges!$AC$4:$AC$431, MATCH(K24, Edges!$C$4:$C$431, 0))="Yes", FALSE), IF(L24&lt;&gt;"", INDEX(Edges!$AC$4:$AC$431, MATCH(L24, Edges!$C$4:$C$431, 0))="Yes", FALSE)), "Yes","No")</f>
        <v>Yes</v>
      </c>
      <c r="U24" t="str">
        <f>IF(OR(IF(C24&lt;&gt;"", INDEX(Nodes!$AF$4:$AF$449, MATCH(C24, Nodes!$C$4:$C$449, 0))="Yes", FALSE), IF(D24&lt;&gt;"", INDEX(Nodes!$AF$4:$AF$449, MATCH(D24, Nodes!$C$4:$C$449, 0))="Yes", FALSE), IF(E24&lt;&gt;"", INDEX(Edges!$AG$4:$AG$431, MATCH(E24, Edges!$C$4:$C$431, 0))="Yes", FALSE), IF(F24&lt;&gt;"", INDEX(Edges!$AG$4:$AG$431, MATCH(F24, Edges!$C$4:$C$431, 0))="Yes", FALSE), IF(G24&lt;&gt;"", INDEX(Edges!$AG$4:$AG$431, MATCH(G24, Edges!$C$4:$C$431, 0))="Yes", FALSE), IF(H24&lt;&gt;"", INDEX(Edges!$AG$4:$AG$431, MATCH(H24, Edges!$C$4:$C$431, 0))="Yes", FALSE), IF(I24&lt;&gt;"", INDEX(Edges!$AG$4:$AG$431, MATCH(I24, Edges!$C$4:$C$431, 0))="Yes", FALSE), IF(J24&lt;&gt;"", INDEX(Edges!$AG$4:$AG$431, MATCH(J24, Edges!$C$4:$C$431, 0))="Yes", FALSE), IF(K24&lt;&gt;"", INDEX(Edges!$AG$4:$AG$431, MATCH(K24, Edges!$C$4:$C$431, 0))="Yes", FALSE), IF(L24&lt;&gt;"", INDEX(Edges!$AG$4:$AG$431, MATCH(L24, Edges!$C$4:$C$431, 0))="Yes", FALSE)), "Yes","No")</f>
        <v>No</v>
      </c>
      <c r="V24" s="720" t="str">
        <f t="shared" si="4"/>
        <v>Accessible</v>
      </c>
      <c r="W24" s="633" t="str">
        <f>IF(AND(N24&gt;='Accessibility Standards'!$C$4, P24&lt;'Accessibility Standards'!$C$2, Q24="Yes", R24&lt;'Accessibility Standards'!$C$10), "Accessible", "Inaccessible")</f>
        <v>Inaccessible</v>
      </c>
      <c r="X24" s="633" t="str">
        <f t="shared" si="3"/>
        <v>Inaccessible</v>
      </c>
    </row>
    <row r="25" spans="1:24" hidden="1">
      <c r="A25" s="811" t="str">
        <f>A24</f>
        <v>11_12</v>
      </c>
      <c r="B25" s="689" t="s">
        <v>753</v>
      </c>
      <c r="C25" t="s">
        <v>386</v>
      </c>
      <c r="E25" s="199"/>
      <c r="F25" s="199"/>
      <c r="G25" s="199"/>
      <c r="H25" s="199"/>
      <c r="I25" s="199"/>
      <c r="J25" s="199"/>
      <c r="K25" s="199"/>
      <c r="L25" s="199"/>
      <c r="M25" s="199"/>
      <c r="N25" s="633">
        <f>MIN(_xlfn.IFNA(INDEX(Nodes!$M$4:$M$449, MATCH(C25, Nodes!$C$4:$C$449, 0)), 1E+99), _xlfn.IFNA(INDEX(Nodes!$M$4:$M$449, MATCH(D25, Nodes!$C$4:$C$449, 0)), 1E+99), _xlfn.IFNA(INDEX(Edges!$M$4:$M$428, MATCH(E25, Edges!$C$4:$C$428, 0)), 1E+99), _xlfn.IFNA(INDEX(Edges!$M$4:$M$428, MATCH(F25, Edges!$C$4:$C$428, 0)), 1E+99), _xlfn.IFNA(INDEX(Edges!$M$4:$M$428, MATCH(G25, Edges!$C$4:$C$428, 0)), 1E+99), _xlfn.IFNA(INDEX(Edges!$M$4:$M$428, MATCH(H25, Edges!$C$4:$C$428, 0)), 1E+99), _xlfn.IFNA(INDEX(Edges!$M$4:$M$428, MATCH(I25, Edges!$C$4:$C$428, 0)), 1E+99), _xlfn.IFNA(INDEX(Edges!$M$4:$M$428, MATCH(J25, Edges!$C$4:$C$428, 0)), 1E+99), _xlfn.IFNA(INDEX(Edges!$M$4:$M$428, MATCH(K25, Edges!$C$4:$C$428, 0)), 1E+99), _xlfn.IFNA(INDEX(Edges!$M$4:$M$428, MATCH(L25, Edges!$C$4:$C$428, 0)), 1E+99))</f>
        <v>160</v>
      </c>
      <c r="O25" s="633" t="str">
        <f>IF(AND(IF(C25&lt;&gt;"", INDEX(Nodes!$V$4:$V$449, MATCH(C25, Nodes!$C$4:$C$449, 0))="Yes", TRUE), IF(D25&lt;&gt;"", INDEX(Nodes!$V$4:$V$449, MATCH(D25, Nodes!$C$4:$C$449, 0))="Yes", TRUE), IF(E25&lt;&gt;"", INDEX(Edges!$V$4:$V$431, MATCH(E25, Edges!$C$4:$C$431, 0))="Yes", TRUE), IF(F25&lt;&gt;"", INDEX(Edges!$V$4:$V$431, MATCH(F25, Edges!$C$4:$C$431, 0))="Yes", TRUE), IF(G25&lt;&gt;"", INDEX(Edges!$V$4:$V$431, MATCH(G25, Edges!$C$4:$C$431, 0))="Yes", TRUE), IF(H25&lt;&gt;"", INDEX(Edges!$V$4:$V$431, MATCH(H25, Edges!$C$4:$C$431, 0))="Yes", TRUE), IF(I25&lt;&gt;"", INDEX(Edges!$V$4:$V$431, MATCH(I25, Edges!$C$4:$C$431, 0))="Yes", TRUE), IF(J25&lt;&gt;"", INDEX(Edges!$V$4:$V$431, MATCH(J25, Edges!$C$4:$C$431, 0))="Yes", TRUE), IF(K25&lt;&gt;"", INDEX(Edges!$V$4:$V$431, MATCH(K25, Edges!$C$4:$C$431, 0))="Yes", TRUE), IF(L25&lt;&gt;"", INDEX(Edges!$V$4:$V$431, MATCH(L25, Edges!$C$4:$C$431, 0))="Yes", TRUE)), "Yes", "No")</f>
        <v>No</v>
      </c>
      <c r="P25" s="633">
        <f>MAX(_xlfn.IFNA(INDEX(Nodes!$I$4:$I$449, MATCH(C25, Nodes!$C$4:$C$449, 0)), -1E+99), _xlfn.IFNA(INDEX(Nodes!$I$4:$I$449, MATCH(D25, Nodes!$C$4:$C$449, 0)), -1E+99), _xlfn.IFNA(INDEX(Edges!$I$4:$I$431, MATCH(E25, Edges!$C$4:$C$431, 0)), -1E+99), _xlfn.IFNA(INDEX(Edges!$I$4:$I$431, MATCH(F25, Edges!$C$4:$C$431, 0)), -1E+99), _xlfn.IFNA(INDEX(Edges!$I$4:$I$431, MATCH(G25, Edges!$C$4:$C$431, 0)), -1E+99), _xlfn.IFNA(INDEX(Edges!$I$4:$I$431, MATCH(H25, Edges!$C$4:$C$431, 0)), -1E+99), _xlfn.IFNA(INDEX(Edges!$I$4:$I$431, MATCH(I25, Edges!$C$4:$C$431, 0)), -1E+99), _xlfn.IFNA(INDEX(Edges!$I$4:$I$431, MATCH(J25, Edges!$C$4:$C$431, 0)), -1E+99), _xlfn.IFNA(INDEX(Edges!$I$4:$I$431, MATCH(K25, Edges!$C$4:$C$431, 0)), -1E+99), _xlfn.IFNA(INDEX(Edges!$I$4:$I$431, MATCH(L25, Edges!$C$4:$C$431, 0)), -1E+99))</f>
        <v>0</v>
      </c>
      <c r="Q25" s="633" t="str">
        <f>IF(AND(IF(C25&lt;&gt;"", INDEX(Nodes!$P$4:$P$449, MATCH(C25, Nodes!$C$4:$C$449, 0))="Yes"), IF(D25&lt;&gt;"", INDEX(Nodes!$P$4:$P$449, MATCH(D25, Nodes!$C$4:$C$449, 0))="Yes")), "Yes", "No")</f>
        <v>No</v>
      </c>
      <c r="R25" s="633">
        <f>MAX(_xlfn.IFNA(INDEX(Nodes!$Q$4:$Q$449, MATCH(C25, Nodes!$C$4:$C$449, 0)), -1E+99), _xlfn.IFNA(INDEX(Nodes!$Q$4:$Q$449, MATCH(D25, Nodes!$C$4:$C$449, 0)), -1E+99), _xlfn.IFNA(INDEX(Edges!$Q$4:$Q$431, MATCH(E25, Edges!$C$4:$C$431, 0)), -1E+99), _xlfn.IFNA(INDEX(Edges!$Q$4:$Q$431, MATCH(F25, Edges!$C$4:$C$431, 0)), -1E+99), _xlfn.IFNA(INDEX(Edges!$Q$4:$Q$431, MATCH(G25, Edges!$C$4:$C$431, 0)), -1E+99), _xlfn.IFNA(INDEX(Edges!$Q$4:$Q$431, MATCH(H25, Edges!$C$4:$C$431, 0)), -1E+99), _xlfn.IFNA(INDEX(Edges!$Q$4:$Q$431, MATCH(I25, Edges!$C$4:$C$431, 0)), -1E+99), _xlfn.IFNA(INDEX(Edges!$Q$4:$Q$431, MATCH(J25, Edges!$C$4:$C$431, 0)), -1E+99), _xlfn.IFNA(INDEX(Edges!$Q$4:$Q$431, MATCH(K25, Edges!$C$4:$C$431, 0)), -1E+99), _xlfn.IFNA(INDEX(Edges!$Q$4:$Q$431, MATCH(L25, Edges!$C$4:$C$431, 0)), -1E+99))</f>
        <v>2</v>
      </c>
      <c r="S25" t="str">
        <f>IF(OR(IF(C25&lt;&gt;"", INDEX(Nodes!$Z$4:$Z$449, MATCH(C25, Nodes!$C$4:$C$449, 0))="Yes", FALSE), IF(D25&lt;&gt;"", INDEX(Nodes!$Z$4:$Z$449, MATCH(D25, Nodes!$C$4:$C$449, 0))="Yes", FALSE), IF(E25&lt;&gt;"", INDEX(Edges!$Z$4:$Z$431, MATCH(E25, Edges!$C$4:$C$431, 0))="Yes", FALSE), IF(F25&lt;&gt;"", INDEX(Edges!$Z$4:$Z$431, MATCH(F25, Edges!$C$4:$C$431, 0))="Yes", FALSE), IF(G25&lt;&gt;"", INDEX(Edges!$Z$4:$Z$431, MATCH(G25, Edges!$C$4:$C$431, 0))="Yes", FALSE), IF(H25&lt;&gt;"", INDEX(Edges!$Z$4:$Z$431, MATCH(H25, Edges!$C$4:$C$431, 0))="Yes", FALSE), IF(I25&lt;&gt;"", INDEX(Edges!$Z$4:$Z$431, MATCH(I25, Edges!$C$4:$C$431, 0))="Yes", FALSE), IF(J25&lt;&gt;"", INDEX(Edges!$Z$4:$Z$431, MATCH(J25, Edges!$C$4:$C$431, 0))="Yes", FALSE), IF(K25&lt;&gt;"", INDEX(Edges!$Z$4:$Z$431, MATCH(K25, Edges!$C$4:$C$431, 0))="Yes", FALSE), IF(L25&lt;&gt;"", INDEX(Edges!$Z$4:$Z$431, MATCH(L25, Edges!$C$4:$C$431, 0))="Yes", FALSE)), "Yes","No")</f>
        <v>Yes</v>
      </c>
      <c r="T25" s="633" t="str">
        <f>IF(OR(IF(C25&lt;&gt;"", INDEX(Nodes!$AC$4:$AC$449, MATCH(C25, Nodes!$C$4:$C$449, 0))="Yes", FALSE), IF(D25&lt;&gt;"", INDEX(Nodes!$AC$4:$AC$449, MATCH(D25, Nodes!$C$4:$C$449, 0))="Yes", FALSE), IF(E25&lt;&gt;"", INDEX(Edges!$AC$4:$AC$431, MATCH(E25, Edges!$C$4:$C$431, 0))="Yes", FALSE), IF(F25&lt;&gt;"", INDEX(Edges!$AC$4:$AC$431, MATCH(F25, Edges!$C$4:$C$431, 0))="Yes", FALSE), IF(G25&lt;&gt;"", INDEX(Edges!$AC$4:$AC$431, MATCH(G25, Edges!$C$4:$C$431, 0))="Yes", FALSE), IF(H25&lt;&gt;"", INDEX(Edges!$AC$4:$AC$431, MATCH(H25, Edges!$C$4:$C$431, 0))="Yes", FALSE), IF(I25&lt;&gt;"", INDEX(Edges!$AC$4:$AC$431, MATCH(I25, Edges!$C$4:$C$431, 0))="Yes", FALSE), IF(J25&lt;&gt;"", INDEX(Edges!$AC$4:$AC$431, MATCH(J25, Edges!$C$4:$C$431, 0))="Yes", FALSE), IF(K25&lt;&gt;"", INDEX(Edges!$AC$4:$AC$431, MATCH(K25, Edges!$C$4:$C$431, 0))="Yes", FALSE), IF(L25&lt;&gt;"", INDEX(Edges!$AC$4:$AC$431, MATCH(L25, Edges!$C$4:$C$431, 0))="Yes", FALSE)), "Yes","No")</f>
        <v>Yes</v>
      </c>
      <c r="U25" t="str">
        <f>IF(OR(IF(C25&lt;&gt;"", INDEX(Nodes!$AF$4:$AF$449, MATCH(C25, Nodes!$C$4:$C$449, 0))="Yes", FALSE), IF(D25&lt;&gt;"", INDEX(Nodes!$AF$4:$AF$449, MATCH(D25, Nodes!$C$4:$C$449, 0))="Yes", FALSE), IF(E25&lt;&gt;"", INDEX(Edges!$AG$4:$AG$431, MATCH(E25, Edges!$C$4:$C$431, 0))="Yes", FALSE), IF(F25&lt;&gt;"", INDEX(Edges!$AG$4:$AG$431, MATCH(F25, Edges!$C$4:$C$431, 0))="Yes", FALSE), IF(G25&lt;&gt;"", INDEX(Edges!$AG$4:$AG$431, MATCH(G25, Edges!$C$4:$C$431, 0))="Yes", FALSE), IF(H25&lt;&gt;"", INDEX(Edges!$AG$4:$AG$431, MATCH(H25, Edges!$C$4:$C$431, 0))="Yes", FALSE), IF(I25&lt;&gt;"", INDEX(Edges!$AG$4:$AG$431, MATCH(I25, Edges!$C$4:$C$431, 0))="Yes", FALSE), IF(J25&lt;&gt;"", INDEX(Edges!$AG$4:$AG$431, MATCH(J25, Edges!$C$4:$C$431, 0))="Yes", FALSE), IF(K25&lt;&gt;"", INDEX(Edges!$AG$4:$AG$431, MATCH(K25, Edges!$C$4:$C$431, 0))="Yes", FALSE), IF(L25&lt;&gt;"", INDEX(Edges!$AG$4:$AG$431, MATCH(L25, Edges!$C$4:$C$431, 0))="Yes", FALSE)), "Yes","No")</f>
        <v>No</v>
      </c>
      <c r="V25" s="720" t="str">
        <f t="shared" si="4"/>
        <v>Accessible</v>
      </c>
      <c r="W25" s="633" t="str">
        <f>IF(AND(N25&gt;='Accessibility Standards'!$C$4, P25&lt;'Accessibility Standards'!$C$2, Q25="Yes", R25&lt;'Accessibility Standards'!$C$10), "Accessible", "Inaccessible")</f>
        <v>Inaccessible</v>
      </c>
      <c r="X25" s="633" t="str">
        <f t="shared" si="3"/>
        <v>Inaccessible</v>
      </c>
    </row>
    <row r="26" spans="1:24" s="788" customFormat="1">
      <c r="A26" s="790" t="s">
        <v>823</v>
      </c>
      <c r="B26" s="790" t="s">
        <v>752</v>
      </c>
      <c r="C26" s="788" t="s">
        <v>390</v>
      </c>
      <c r="E26" s="795" t="s">
        <v>944</v>
      </c>
      <c r="F26" s="795" t="s">
        <v>945</v>
      </c>
      <c r="G26" s="796" t="s">
        <v>946</v>
      </c>
      <c r="H26" s="796" t="s">
        <v>947</v>
      </c>
      <c r="I26" s="796" t="s">
        <v>948</v>
      </c>
      <c r="J26" s="797" t="s">
        <v>949</v>
      </c>
      <c r="K26" s="796" t="s">
        <v>950</v>
      </c>
      <c r="L26" s="796" t="s">
        <v>951</v>
      </c>
      <c r="N26" s="791">
        <f>MIN(_xlfn.IFNA(INDEX(Nodes!$M$4:$M$449, MATCH(C26, Nodes!$C$4:$C$449, 0)), 1E+99), _xlfn.IFNA(INDEX(Nodes!$M$4:$M$449, MATCH(D26, Nodes!$C$4:$C$449, 0)), 1E+99), _xlfn.IFNA(INDEX(Edges!$M$4:$M$428, MATCH(E26, Edges!$C$4:$C$428, 0)), 1E+99), _xlfn.IFNA(INDEX(Edges!$M$4:$M$428, MATCH(F26, Edges!$C$4:$C$428, 0)), 1E+99), _xlfn.IFNA(INDEX(Edges!$M$4:$M$428, MATCH(G26, Edges!$C$4:$C$428, 0)), 1E+99), _xlfn.IFNA(INDEX(Edges!$M$4:$M$428, MATCH(H26, Edges!$C$4:$C$428, 0)), 1E+99), _xlfn.IFNA(INDEX(Edges!$M$4:$M$428, MATCH(I26, Edges!$C$4:$C$428, 0)), 1E+99), _xlfn.IFNA(INDEX(Edges!$M$4:$M$428, MATCH(J26, Edges!$C$4:$C$428, 0)), 1E+99), _xlfn.IFNA(INDEX(Edges!$M$4:$M$428, MATCH(K26, Edges!$C$4:$C$428, 0)), 1E+99), _xlfn.IFNA(INDEX(Edges!$M$4:$M$428, MATCH(L26, Edges!$C$4:$C$428, 0)), 1E+99))</f>
        <v>100</v>
      </c>
      <c r="O26" s="791" t="str">
        <f>IF(AND(IF(C26&lt;&gt;"", INDEX(Nodes!$V$4:$V$449, MATCH(C26, Nodes!$C$4:$C$449, 0))="Yes", TRUE), IF(D26&lt;&gt;"", INDEX(Nodes!$V$4:$V$449, MATCH(D26, Nodes!$C$4:$C$449, 0))="Yes", TRUE), IF(E26&lt;&gt;"", INDEX(Edges!$V$4:$V$431, MATCH(E26, Edges!$C$4:$C$431, 0))="Yes", TRUE), IF(F26&lt;&gt;"", INDEX(Edges!$V$4:$V$431, MATCH(F26, Edges!$C$4:$C$431, 0))="Yes", TRUE), IF(G26&lt;&gt;"", INDEX(Edges!$V$4:$V$431, MATCH(G26, Edges!$C$4:$C$431, 0))="Yes", TRUE), IF(H26&lt;&gt;"", INDEX(Edges!$V$4:$V$431, MATCH(H26, Edges!$C$4:$C$431, 0))="Yes", TRUE), IF(I26&lt;&gt;"", INDEX(Edges!$V$4:$V$431, MATCH(I26, Edges!$C$4:$C$431, 0))="Yes", TRUE), IF(J26&lt;&gt;"", INDEX(Edges!$V$4:$V$431, MATCH(J26, Edges!$C$4:$C$431, 0))="Yes", TRUE), IF(K26&lt;&gt;"", INDEX(Edges!$V$4:$V$431, MATCH(K26, Edges!$C$4:$C$431, 0))="Yes", TRUE), IF(L26&lt;&gt;"", INDEX(Edges!$V$4:$V$431, MATCH(L26, Edges!$C$4:$C$431, 0))="Yes", TRUE)), "Yes", "No")</f>
        <v>No</v>
      </c>
      <c r="P26" s="791">
        <f>MAX(_xlfn.IFNA(INDEX(Nodes!$I$4:$I$449, MATCH(C26, Nodes!$C$4:$C$449, 0)), -1E+99), _xlfn.IFNA(INDEX(Nodes!$I$4:$I$449, MATCH(D26, Nodes!$C$4:$C$449, 0)), -1E+99), _xlfn.IFNA(INDEX(Edges!$I$4:$I$431, MATCH(E26, Edges!$C$4:$C$431, 0)), -1E+99), _xlfn.IFNA(INDEX(Edges!$I$4:$I$431, MATCH(F26, Edges!$C$4:$C$431, 0)), -1E+99), _xlfn.IFNA(INDEX(Edges!$I$4:$I$431, MATCH(G26, Edges!$C$4:$C$431, 0)), -1E+99), _xlfn.IFNA(INDEX(Edges!$I$4:$I$431, MATCH(H26, Edges!$C$4:$C$431, 0)), -1E+99), _xlfn.IFNA(INDEX(Edges!$I$4:$I$431, MATCH(I26, Edges!$C$4:$C$431, 0)), -1E+99), _xlfn.IFNA(INDEX(Edges!$I$4:$I$431, MATCH(J26, Edges!$C$4:$C$431, 0)), -1E+99), _xlfn.IFNA(INDEX(Edges!$I$4:$I$431, MATCH(K26, Edges!$C$4:$C$431, 0)), -1E+99), _xlfn.IFNA(INDEX(Edges!$I$4:$I$431, MATCH(L26, Edges!$C$4:$C$431, 0)), -1E+99))</f>
        <v>0</v>
      </c>
      <c r="Q26" s="633" t="str">
        <f>IF(AND(IF(C26&lt;&gt;"", INDEX(Nodes!$P$4:$P$449, MATCH(C26, Nodes!$C$4:$C$449, 0))="Yes"), IF(D26&lt;&gt;"", INDEX(Nodes!$P$4:$P$449, MATCH(D26, Nodes!$C$4:$C$449, 0))="Yes")), "Yes", "No")</f>
        <v>No</v>
      </c>
      <c r="R26" s="791">
        <f>MAX(_xlfn.IFNA(INDEX(Nodes!$Q$4:$Q$449, MATCH(C26, Nodes!$C$4:$C$449, 0)), -1E+99), _xlfn.IFNA(INDEX(Nodes!$Q$4:$Q$449, MATCH(D26, Nodes!$C$4:$C$449, 0)), -1E+99), _xlfn.IFNA(INDEX(Edges!$Q$4:$Q$431, MATCH(E26, Edges!$C$4:$C$431, 0)), -1E+99), _xlfn.IFNA(INDEX(Edges!$Q$4:$Q$431, MATCH(F26, Edges!$C$4:$C$431, 0)), -1E+99), _xlfn.IFNA(INDEX(Edges!$Q$4:$Q$431, MATCH(G26, Edges!$C$4:$C$431, 0)), -1E+99), _xlfn.IFNA(INDEX(Edges!$Q$4:$Q$431, MATCH(H26, Edges!$C$4:$C$431, 0)), -1E+99), _xlfn.IFNA(INDEX(Edges!$Q$4:$Q$431, MATCH(I26, Edges!$C$4:$C$431, 0)), -1E+99), _xlfn.IFNA(INDEX(Edges!$Q$4:$Q$431, MATCH(J26, Edges!$C$4:$C$431, 0)), -1E+99), _xlfn.IFNA(INDEX(Edges!$Q$4:$Q$431, MATCH(K26, Edges!$C$4:$C$431, 0)), -1E+99), _xlfn.IFNA(INDEX(Edges!$Q$4:$Q$431, MATCH(L26, Edges!$C$4:$C$431, 0)), -1E+99))</f>
        <v>2</v>
      </c>
      <c r="S26" s="788" t="str">
        <f>IF(OR(IF(C26&lt;&gt;"", INDEX(Nodes!$Z$4:$Z$449, MATCH(C26, Nodes!$C$4:$C$449, 0))="Yes", FALSE), IF(D26&lt;&gt;"", INDEX(Nodes!$Z$4:$Z$449, MATCH(D26, Nodes!$C$4:$C$449, 0))="Yes", FALSE), IF(E26&lt;&gt;"", INDEX(Edges!$Z$4:$Z$431, MATCH(E26, Edges!$C$4:$C$431, 0))="Yes", FALSE), IF(F26&lt;&gt;"", INDEX(Edges!$Z$4:$Z$431, MATCH(F26, Edges!$C$4:$C$431, 0))="Yes", FALSE), IF(G26&lt;&gt;"", INDEX(Edges!$Z$4:$Z$431, MATCH(G26, Edges!$C$4:$C$431, 0))="Yes", FALSE), IF(H26&lt;&gt;"", INDEX(Edges!$Z$4:$Z$431, MATCH(H26, Edges!$C$4:$C$431, 0))="Yes", FALSE), IF(I26&lt;&gt;"", INDEX(Edges!$Z$4:$Z$431, MATCH(I26, Edges!$C$4:$C$431, 0))="Yes", FALSE), IF(J26&lt;&gt;"", INDEX(Edges!$Z$4:$Z$431, MATCH(J26, Edges!$C$4:$C$431, 0))="Yes", FALSE), IF(K26&lt;&gt;"", INDEX(Edges!$Z$4:$Z$431, MATCH(K26, Edges!$C$4:$C$431, 0))="Yes", FALSE), IF(L26&lt;&gt;"", INDEX(Edges!$Z$4:$Z$431, MATCH(L26, Edges!$C$4:$C$431, 0))="Yes", FALSE)), "Yes","No")</f>
        <v>Yes</v>
      </c>
      <c r="T26" s="791" t="str">
        <f>IF(OR(IF(C26&lt;&gt;"", INDEX(Nodes!$AC$4:$AC$449, MATCH(C26, Nodes!$C$4:$C$449, 0))="Yes", FALSE), IF(D26&lt;&gt;"", INDEX(Nodes!$AC$4:$AC$449, MATCH(D26, Nodes!$C$4:$C$449, 0))="Yes", FALSE), IF(E26&lt;&gt;"", INDEX(Edges!$AC$4:$AC$431, MATCH(E26, Edges!$C$4:$C$431, 0))="Yes", FALSE), IF(F26&lt;&gt;"", INDEX(Edges!$AC$4:$AC$431, MATCH(F26, Edges!$C$4:$C$431, 0))="Yes", FALSE), IF(G26&lt;&gt;"", INDEX(Edges!$AC$4:$AC$431, MATCH(G26, Edges!$C$4:$C$431, 0))="Yes", FALSE), IF(H26&lt;&gt;"", INDEX(Edges!$AC$4:$AC$431, MATCH(H26, Edges!$C$4:$C$431, 0))="Yes", FALSE), IF(I26&lt;&gt;"", INDEX(Edges!$AC$4:$AC$431, MATCH(I26, Edges!$C$4:$C$431, 0))="Yes", FALSE), IF(J26&lt;&gt;"", INDEX(Edges!$AC$4:$AC$431, MATCH(J26, Edges!$C$4:$C$431, 0))="Yes", FALSE), IF(K26&lt;&gt;"", INDEX(Edges!$AC$4:$AC$431, MATCH(K26, Edges!$C$4:$C$431, 0))="Yes", FALSE), IF(L26&lt;&gt;"", INDEX(Edges!$AC$4:$AC$431, MATCH(L26, Edges!$C$4:$C$431, 0))="Yes", FALSE)), "Yes","No")</f>
        <v>No</v>
      </c>
      <c r="U26" s="788" t="str">
        <f>IF(OR(IF(C26&lt;&gt;"", INDEX(Nodes!$AF$4:$AF$449, MATCH(C26, Nodes!$C$4:$C$449, 0))="Yes", FALSE), IF(D26&lt;&gt;"", INDEX(Nodes!$AF$4:$AF$449, MATCH(D26, Nodes!$C$4:$C$449, 0))="Yes", FALSE), IF(E26&lt;&gt;"", INDEX(Edges!$AG$4:$AG$431, MATCH(E26, Edges!$C$4:$C$431, 0))="Yes", FALSE), IF(F26&lt;&gt;"", INDEX(Edges!$AG$4:$AG$431, MATCH(F26, Edges!$C$4:$C$431, 0))="Yes", FALSE), IF(G26&lt;&gt;"", INDEX(Edges!$AG$4:$AG$431, MATCH(G26, Edges!$C$4:$C$431, 0))="Yes", FALSE), IF(H26&lt;&gt;"", INDEX(Edges!$AG$4:$AG$431, MATCH(H26, Edges!$C$4:$C$431, 0))="Yes", FALSE), IF(I26&lt;&gt;"", INDEX(Edges!$AG$4:$AG$431, MATCH(I26, Edges!$C$4:$C$431, 0))="Yes", FALSE), IF(J26&lt;&gt;"", INDEX(Edges!$AG$4:$AG$431, MATCH(J26, Edges!$C$4:$C$431, 0))="Yes", FALSE), IF(K26&lt;&gt;"", INDEX(Edges!$AG$4:$AG$431, MATCH(K26, Edges!$C$4:$C$431, 0))="Yes", FALSE), IF(L26&lt;&gt;"", INDEX(Edges!$AG$4:$AG$431, MATCH(L26, Edges!$C$4:$C$431, 0))="Yes", FALSE)), "Yes","No")</f>
        <v>No</v>
      </c>
      <c r="V26" s="798" t="str">
        <f>IF(N26&gt;0, "Accessible", "Inaccessible")</f>
        <v>Accessible</v>
      </c>
      <c r="W26" s="791" t="str">
        <f>IF(AND(N26&gt;='Accessibility Standards'!$C$4, P26&lt;'Accessibility Standards'!$C$2, Q26="Yes", R26&lt;'Accessibility Standards'!$C$10), "Accessible", "Inaccessible")</f>
        <v>Inaccessible</v>
      </c>
      <c r="X26" s="791" t="str">
        <f>IF(AND(O26="Yes", N26&gt;0), "Accessible", "Inaccessible")</f>
        <v>Inaccessible</v>
      </c>
    </row>
    <row r="27" spans="1:24" hidden="1">
      <c r="A27" s="811" t="str">
        <f>A26</f>
        <v>12_13</v>
      </c>
      <c r="B27" s="689" t="s">
        <v>753</v>
      </c>
      <c r="C27" t="s">
        <v>394</v>
      </c>
      <c r="E27" s="711" t="s">
        <v>952</v>
      </c>
      <c r="F27" s="711" t="s">
        <v>953</v>
      </c>
      <c r="G27" s="711" t="s">
        <v>954</v>
      </c>
      <c r="H27" s="712" t="s">
        <v>955</v>
      </c>
      <c r="I27" s="199"/>
      <c r="J27" s="199"/>
      <c r="K27" s="199"/>
      <c r="L27" s="199"/>
      <c r="N27" s="633">
        <f>MIN(_xlfn.IFNA(INDEX(Nodes!$M$4:$M$449, MATCH(C27, Nodes!$C$4:$C$449, 0)), 1E+99), _xlfn.IFNA(INDEX(Nodes!$M$4:$M$449, MATCH(D27, Nodes!$C$4:$C$449, 0)), 1E+99), _xlfn.IFNA(INDEX(Edges!$M$4:$M$428, MATCH(E27, Edges!$C$4:$C$428, 0)), 1E+99), _xlfn.IFNA(INDEX(Edges!$M$4:$M$428, MATCH(F27, Edges!$C$4:$C$428, 0)), 1E+99), _xlfn.IFNA(INDEX(Edges!$M$4:$M$428, MATCH(G27, Edges!$C$4:$C$428, 0)), 1E+99), _xlfn.IFNA(INDEX(Edges!$M$4:$M$428, MATCH(H27, Edges!$C$4:$C$428, 0)), 1E+99), _xlfn.IFNA(INDEX(Edges!$M$4:$M$428, MATCH(I27, Edges!$C$4:$C$428, 0)), 1E+99), _xlfn.IFNA(INDEX(Edges!$M$4:$M$428, MATCH(J27, Edges!$C$4:$C$428, 0)), 1E+99), _xlfn.IFNA(INDEX(Edges!$M$4:$M$428, MATCH(K27, Edges!$C$4:$C$428, 0)), 1E+99), _xlfn.IFNA(INDEX(Edges!$M$4:$M$428, MATCH(L27, Edges!$C$4:$C$428, 0)), 1E+99))</f>
        <v>80</v>
      </c>
      <c r="O27" s="633" t="str">
        <f>IF(AND(IF(C27&lt;&gt;"", INDEX(Nodes!$V$4:$V$449, MATCH(C27, Nodes!$C$4:$C$449, 0))="Yes", TRUE), IF(D27&lt;&gt;"", INDEX(Nodes!$V$4:$V$449, MATCH(D27, Nodes!$C$4:$C$449, 0))="Yes", TRUE), IF(E27&lt;&gt;"", INDEX(Edges!$V$4:$V$431, MATCH(E27, Edges!$C$4:$C$431, 0))="Yes", TRUE), IF(F27&lt;&gt;"", INDEX(Edges!$V$4:$V$431, MATCH(F27, Edges!$C$4:$C$431, 0))="Yes", TRUE), IF(G27&lt;&gt;"", INDEX(Edges!$V$4:$V$431, MATCH(G27, Edges!$C$4:$C$431, 0))="Yes", TRUE), IF(H27&lt;&gt;"", INDEX(Edges!$V$4:$V$431, MATCH(H27, Edges!$C$4:$C$431, 0))="Yes", TRUE), IF(I27&lt;&gt;"", INDEX(Edges!$V$4:$V$431, MATCH(I27, Edges!$C$4:$C$431, 0))="Yes", TRUE), IF(J27&lt;&gt;"", INDEX(Edges!$V$4:$V$431, MATCH(J27, Edges!$C$4:$C$431, 0))="Yes", TRUE), IF(K27&lt;&gt;"", INDEX(Edges!$V$4:$V$431, MATCH(K27, Edges!$C$4:$C$431, 0))="Yes", TRUE), IF(L27&lt;&gt;"", INDEX(Edges!$V$4:$V$431, MATCH(L27, Edges!$C$4:$C$431, 0))="Yes", TRUE)), "Yes", "No")</f>
        <v>No</v>
      </c>
      <c r="P27" s="633">
        <f>MAX(_xlfn.IFNA(INDEX(Nodes!$I$4:$I$449, MATCH(C27, Nodes!$C$4:$C$449, 0)), -1E+99), _xlfn.IFNA(INDEX(Nodes!$I$4:$I$449, MATCH(D27, Nodes!$C$4:$C$449, 0)), -1E+99), _xlfn.IFNA(INDEX(Edges!$I$4:$I$431, MATCH(E27, Edges!$C$4:$C$431, 0)), -1E+99), _xlfn.IFNA(INDEX(Edges!$I$4:$I$431, MATCH(F27, Edges!$C$4:$C$431, 0)), -1E+99), _xlfn.IFNA(INDEX(Edges!$I$4:$I$431, MATCH(G27, Edges!$C$4:$C$431, 0)), -1E+99), _xlfn.IFNA(INDEX(Edges!$I$4:$I$431, MATCH(H27, Edges!$C$4:$C$431, 0)), -1E+99), _xlfn.IFNA(INDEX(Edges!$I$4:$I$431, MATCH(I27, Edges!$C$4:$C$431, 0)), -1E+99), _xlfn.IFNA(INDEX(Edges!$I$4:$I$431, MATCH(J27, Edges!$C$4:$C$431, 0)), -1E+99), _xlfn.IFNA(INDEX(Edges!$I$4:$I$431, MATCH(K27, Edges!$C$4:$C$431, 0)), -1E+99), _xlfn.IFNA(INDEX(Edges!$I$4:$I$431, MATCH(L27, Edges!$C$4:$C$431, 0)), -1E+99))</f>
        <v>0</v>
      </c>
      <c r="Q27" s="633" t="str">
        <f>IF(AND(IF(C27&lt;&gt;"", INDEX(Nodes!$P$4:$P$449, MATCH(C27, Nodes!$C$4:$C$449, 0))="Yes"), IF(D27&lt;&gt;"", INDEX(Nodes!$P$4:$P$449, MATCH(D27, Nodes!$C$4:$C$449, 0))="Yes")), "Yes", "No")</f>
        <v>No</v>
      </c>
      <c r="R27" s="633">
        <f>MAX(_xlfn.IFNA(INDEX(Nodes!$Q$4:$Q$449, MATCH(C27, Nodes!$C$4:$C$449, 0)), -1E+99), _xlfn.IFNA(INDEX(Nodes!$Q$4:$Q$449, MATCH(D27, Nodes!$C$4:$C$449, 0)), -1E+99), _xlfn.IFNA(INDEX(Edges!$Q$4:$Q$431, MATCH(E27, Edges!$C$4:$C$431, 0)), -1E+99), _xlfn.IFNA(INDEX(Edges!$Q$4:$Q$431, MATCH(F27, Edges!$C$4:$C$431, 0)), -1E+99), _xlfn.IFNA(INDEX(Edges!$Q$4:$Q$431, MATCH(G27, Edges!$C$4:$C$431, 0)), -1E+99), _xlfn.IFNA(INDEX(Edges!$Q$4:$Q$431, MATCH(H27, Edges!$C$4:$C$431, 0)), -1E+99), _xlfn.IFNA(INDEX(Edges!$Q$4:$Q$431, MATCH(I27, Edges!$C$4:$C$431, 0)), -1E+99), _xlfn.IFNA(INDEX(Edges!$Q$4:$Q$431, MATCH(J27, Edges!$C$4:$C$431, 0)), -1E+99), _xlfn.IFNA(INDEX(Edges!$Q$4:$Q$431, MATCH(K27, Edges!$C$4:$C$431, 0)), -1E+99), _xlfn.IFNA(INDEX(Edges!$Q$4:$Q$431, MATCH(L27, Edges!$C$4:$C$431, 0)), -1E+99))</f>
        <v>0</v>
      </c>
      <c r="S27" t="str">
        <f>IF(OR(IF(C27&lt;&gt;"", INDEX(Nodes!$Z$4:$Z$449, MATCH(C27, Nodes!$C$4:$C$449, 0))="Yes", FALSE), IF(D27&lt;&gt;"", INDEX(Nodes!$Z$4:$Z$449, MATCH(D27, Nodes!$C$4:$C$449, 0))="Yes", FALSE), IF(E27&lt;&gt;"", INDEX(Edges!$Z$4:$Z$431, MATCH(E27, Edges!$C$4:$C$431, 0))="Yes", FALSE), IF(F27&lt;&gt;"", INDEX(Edges!$Z$4:$Z$431, MATCH(F27, Edges!$C$4:$C$431, 0))="Yes", FALSE), IF(G27&lt;&gt;"", INDEX(Edges!$Z$4:$Z$431, MATCH(G27, Edges!$C$4:$C$431, 0))="Yes", FALSE), IF(H27&lt;&gt;"", INDEX(Edges!$Z$4:$Z$431, MATCH(H27, Edges!$C$4:$C$431, 0))="Yes", FALSE), IF(I27&lt;&gt;"", INDEX(Edges!$Z$4:$Z$431, MATCH(I27, Edges!$C$4:$C$431, 0))="Yes", FALSE), IF(J27&lt;&gt;"", INDEX(Edges!$Z$4:$Z$431, MATCH(J27, Edges!$C$4:$C$431, 0))="Yes", FALSE), IF(K27&lt;&gt;"", INDEX(Edges!$Z$4:$Z$431, MATCH(K27, Edges!$C$4:$C$431, 0))="Yes", FALSE), IF(L27&lt;&gt;"", INDEX(Edges!$Z$4:$Z$431, MATCH(L27, Edges!$C$4:$C$431, 0))="Yes", FALSE)), "Yes","No")</f>
        <v>Yes</v>
      </c>
      <c r="T27" s="633" t="str">
        <f>IF(OR(IF(C27&lt;&gt;"", INDEX(Nodes!$AC$4:$AC$449, MATCH(C27, Nodes!$C$4:$C$449, 0))="Yes", FALSE), IF(D27&lt;&gt;"", INDEX(Nodes!$AC$4:$AC$449, MATCH(D27, Nodes!$C$4:$C$449, 0))="Yes", FALSE), IF(E27&lt;&gt;"", INDEX(Edges!$AC$4:$AC$431, MATCH(E27, Edges!$C$4:$C$431, 0))="Yes", FALSE), IF(F27&lt;&gt;"", INDEX(Edges!$AC$4:$AC$431, MATCH(F27, Edges!$C$4:$C$431, 0))="Yes", FALSE), IF(G27&lt;&gt;"", INDEX(Edges!$AC$4:$AC$431, MATCH(G27, Edges!$C$4:$C$431, 0))="Yes", FALSE), IF(H27&lt;&gt;"", INDEX(Edges!$AC$4:$AC$431, MATCH(H27, Edges!$C$4:$C$431, 0))="Yes", FALSE), IF(I27&lt;&gt;"", INDEX(Edges!$AC$4:$AC$431, MATCH(I27, Edges!$C$4:$C$431, 0))="Yes", FALSE), IF(J27&lt;&gt;"", INDEX(Edges!$AC$4:$AC$431, MATCH(J27, Edges!$C$4:$C$431, 0))="Yes", FALSE), IF(K27&lt;&gt;"", INDEX(Edges!$AC$4:$AC$431, MATCH(K27, Edges!$C$4:$C$431, 0))="Yes", FALSE), IF(L27&lt;&gt;"", INDEX(Edges!$AC$4:$AC$431, MATCH(L27, Edges!$C$4:$C$431, 0))="Yes", FALSE)), "Yes","No")</f>
        <v>Yes</v>
      </c>
      <c r="U27" t="str">
        <f>IF(OR(IF(C27&lt;&gt;"", INDEX(Nodes!$AF$4:$AF$449, MATCH(C27, Nodes!$C$4:$C$449, 0))="Yes", FALSE), IF(D27&lt;&gt;"", INDEX(Nodes!$AF$4:$AF$449, MATCH(D27, Nodes!$C$4:$C$449, 0))="Yes", FALSE), IF(E27&lt;&gt;"", INDEX(Edges!$AG$4:$AG$431, MATCH(E27, Edges!$C$4:$C$431, 0))="Yes", FALSE), IF(F27&lt;&gt;"", INDEX(Edges!$AG$4:$AG$431, MATCH(F27, Edges!$C$4:$C$431, 0))="Yes", FALSE), IF(G27&lt;&gt;"", INDEX(Edges!$AG$4:$AG$431, MATCH(G27, Edges!$C$4:$C$431, 0))="Yes", FALSE), IF(H27&lt;&gt;"", INDEX(Edges!$AG$4:$AG$431, MATCH(H27, Edges!$C$4:$C$431, 0))="Yes", FALSE), IF(I27&lt;&gt;"", INDEX(Edges!$AG$4:$AG$431, MATCH(I27, Edges!$C$4:$C$431, 0))="Yes", FALSE), IF(J27&lt;&gt;"", INDEX(Edges!$AG$4:$AG$431, MATCH(J27, Edges!$C$4:$C$431, 0))="Yes", FALSE), IF(K27&lt;&gt;"", INDEX(Edges!$AG$4:$AG$431, MATCH(K27, Edges!$C$4:$C$431, 0))="Yes", FALSE), IF(L27&lt;&gt;"", INDEX(Edges!$AG$4:$AG$431, MATCH(L27, Edges!$C$4:$C$431, 0))="Yes", FALSE)), "Yes","No")</f>
        <v>No</v>
      </c>
      <c r="V27" s="720" t="str">
        <f t="shared" si="4"/>
        <v>Accessible</v>
      </c>
      <c r="W27" s="633" t="str">
        <f>IF(AND(N27&gt;='Accessibility Standards'!$C$4, P27&lt;'Accessibility Standards'!$C$2, Q27="Yes", R27&lt;'Accessibility Standards'!$C$10), "Accessible", "Inaccessible")</f>
        <v>Inaccessible</v>
      </c>
      <c r="X27" s="633" t="str">
        <f t="shared" si="3"/>
        <v>Inaccessible</v>
      </c>
    </row>
    <row r="28" spans="1:24">
      <c r="A28" s="689" t="s">
        <v>824</v>
      </c>
      <c r="B28" s="689" t="s">
        <v>752</v>
      </c>
      <c r="C28" t="s">
        <v>390</v>
      </c>
      <c r="E28" s="248" t="s">
        <v>944</v>
      </c>
      <c r="F28" s="248" t="s">
        <v>945</v>
      </c>
      <c r="G28" s="248" t="s">
        <v>946</v>
      </c>
      <c r="H28" s="248" t="s">
        <v>947</v>
      </c>
      <c r="I28" s="248" t="s">
        <v>948</v>
      </c>
      <c r="J28" s="251" t="s">
        <v>949</v>
      </c>
      <c r="K28" s="251" t="s">
        <v>950</v>
      </c>
      <c r="L28" s="251" t="s">
        <v>951</v>
      </c>
      <c r="N28" s="633">
        <f>MIN(_xlfn.IFNA(INDEX(Nodes!$M$4:$M$449, MATCH(C28, Nodes!$C$4:$C$449, 0)), 1E+99), _xlfn.IFNA(INDEX(Nodes!$M$4:$M$449, MATCH(D28, Nodes!$C$4:$C$449, 0)), 1E+99), _xlfn.IFNA(INDEX(Edges!$M$4:$M$428, MATCH(E28, Edges!$C$4:$C$428, 0)), 1E+99), _xlfn.IFNA(INDEX(Edges!$M$4:$M$428, MATCH(F28, Edges!$C$4:$C$428, 0)), 1E+99), _xlfn.IFNA(INDEX(Edges!$M$4:$M$428, MATCH(G28, Edges!$C$4:$C$428, 0)), 1E+99), _xlfn.IFNA(INDEX(Edges!$M$4:$M$428, MATCH(H28, Edges!$C$4:$C$428, 0)), 1E+99), _xlfn.IFNA(INDEX(Edges!$M$4:$M$428, MATCH(I28, Edges!$C$4:$C$428, 0)), 1E+99), _xlfn.IFNA(INDEX(Edges!$M$4:$M$428, MATCH(J28, Edges!$C$4:$C$428, 0)), 1E+99), _xlfn.IFNA(INDEX(Edges!$M$4:$M$428, MATCH(K28, Edges!$C$4:$C$428, 0)), 1E+99), _xlfn.IFNA(INDEX(Edges!$M$4:$M$428, MATCH(L28, Edges!$C$4:$C$428, 0)), 1E+99))</f>
        <v>100</v>
      </c>
      <c r="O28" s="633" t="str">
        <f>IF(AND(IF(C28&lt;&gt;"", INDEX(Nodes!$V$4:$V$449, MATCH(C28, Nodes!$C$4:$C$449, 0))="Yes", TRUE), IF(D28&lt;&gt;"", INDEX(Nodes!$V$4:$V$449, MATCH(D28, Nodes!$C$4:$C$449, 0))="Yes", TRUE), IF(E28&lt;&gt;"", INDEX(Edges!$V$4:$V$431, MATCH(E28, Edges!$C$4:$C$431, 0))="Yes", TRUE), IF(F28&lt;&gt;"", INDEX(Edges!$V$4:$V$431, MATCH(F28, Edges!$C$4:$C$431, 0))="Yes", TRUE), IF(G28&lt;&gt;"", INDEX(Edges!$V$4:$V$431, MATCH(G28, Edges!$C$4:$C$431, 0))="Yes", TRUE), IF(H28&lt;&gt;"", INDEX(Edges!$V$4:$V$431, MATCH(H28, Edges!$C$4:$C$431, 0))="Yes", TRUE), IF(I28&lt;&gt;"", INDEX(Edges!$V$4:$V$431, MATCH(I28, Edges!$C$4:$C$431, 0))="Yes", TRUE), IF(J28&lt;&gt;"", INDEX(Edges!$V$4:$V$431, MATCH(J28, Edges!$C$4:$C$431, 0))="Yes", TRUE), IF(K28&lt;&gt;"", INDEX(Edges!$V$4:$V$431, MATCH(K28, Edges!$C$4:$C$431, 0))="Yes", TRUE), IF(L28&lt;&gt;"", INDEX(Edges!$V$4:$V$431, MATCH(L28, Edges!$C$4:$C$431, 0))="Yes", TRUE)), "Yes", "No")</f>
        <v>No</v>
      </c>
      <c r="P28" s="633">
        <f>MAX(_xlfn.IFNA(INDEX(Nodes!$I$4:$I$449, MATCH(C28, Nodes!$C$4:$C$449, 0)), -1E+99), _xlfn.IFNA(INDEX(Nodes!$I$4:$I$449, MATCH(D28, Nodes!$C$4:$C$449, 0)), -1E+99), _xlfn.IFNA(INDEX(Edges!$I$4:$I$431, MATCH(E28, Edges!$C$4:$C$431, 0)), -1E+99), _xlfn.IFNA(INDEX(Edges!$I$4:$I$431, MATCH(F28, Edges!$C$4:$C$431, 0)), -1E+99), _xlfn.IFNA(INDEX(Edges!$I$4:$I$431, MATCH(G28, Edges!$C$4:$C$431, 0)), -1E+99), _xlfn.IFNA(INDEX(Edges!$I$4:$I$431, MATCH(H28, Edges!$C$4:$C$431, 0)), -1E+99), _xlfn.IFNA(INDEX(Edges!$I$4:$I$431, MATCH(I28, Edges!$C$4:$C$431, 0)), -1E+99), _xlfn.IFNA(INDEX(Edges!$I$4:$I$431, MATCH(J28, Edges!$C$4:$C$431, 0)), -1E+99), _xlfn.IFNA(INDEX(Edges!$I$4:$I$431, MATCH(K28, Edges!$C$4:$C$431, 0)), -1E+99), _xlfn.IFNA(INDEX(Edges!$I$4:$I$431, MATCH(L28, Edges!$C$4:$C$431, 0)), -1E+99))</f>
        <v>0</v>
      </c>
      <c r="Q28" s="633" t="str">
        <f>IF(AND(IF(C28&lt;&gt;"", INDEX(Nodes!$P$4:$P$449, MATCH(C28, Nodes!$C$4:$C$449, 0))="Yes"), IF(D28&lt;&gt;"", INDEX(Nodes!$P$4:$P$449, MATCH(D28, Nodes!$C$4:$C$449, 0))="Yes")), "Yes", "No")</f>
        <v>No</v>
      </c>
      <c r="R28" s="633">
        <f>MAX(_xlfn.IFNA(INDEX(Nodes!$Q$4:$Q$449, MATCH(C28, Nodes!$C$4:$C$449, 0)), -1E+99), _xlfn.IFNA(INDEX(Nodes!$Q$4:$Q$449, MATCH(D28, Nodes!$C$4:$C$449, 0)), -1E+99), _xlfn.IFNA(INDEX(Edges!$Q$4:$Q$431, MATCH(E28, Edges!$C$4:$C$431, 0)), -1E+99), _xlfn.IFNA(INDEX(Edges!$Q$4:$Q$431, MATCH(F28, Edges!$C$4:$C$431, 0)), -1E+99), _xlfn.IFNA(INDEX(Edges!$Q$4:$Q$431, MATCH(G28, Edges!$C$4:$C$431, 0)), -1E+99), _xlfn.IFNA(INDEX(Edges!$Q$4:$Q$431, MATCH(H28, Edges!$C$4:$C$431, 0)), -1E+99), _xlfn.IFNA(INDEX(Edges!$Q$4:$Q$431, MATCH(I28, Edges!$C$4:$C$431, 0)), -1E+99), _xlfn.IFNA(INDEX(Edges!$Q$4:$Q$431, MATCH(J28, Edges!$C$4:$C$431, 0)), -1E+99), _xlfn.IFNA(INDEX(Edges!$Q$4:$Q$431, MATCH(K28, Edges!$C$4:$C$431, 0)), -1E+99), _xlfn.IFNA(INDEX(Edges!$Q$4:$Q$431, MATCH(L28, Edges!$C$4:$C$431, 0)), -1E+99))</f>
        <v>2</v>
      </c>
      <c r="S28" t="str">
        <f>IF(OR(IF(C28&lt;&gt;"", INDEX(Nodes!$Z$4:$Z$449, MATCH(C28, Nodes!$C$4:$C$449, 0))="Yes", FALSE), IF(D28&lt;&gt;"", INDEX(Nodes!$Z$4:$Z$449, MATCH(D28, Nodes!$C$4:$C$449, 0))="Yes", FALSE), IF(E28&lt;&gt;"", INDEX(Edges!$Z$4:$Z$431, MATCH(E28, Edges!$C$4:$C$431, 0))="Yes", FALSE), IF(F28&lt;&gt;"", INDEX(Edges!$Z$4:$Z$431, MATCH(F28, Edges!$C$4:$C$431, 0))="Yes", FALSE), IF(G28&lt;&gt;"", INDEX(Edges!$Z$4:$Z$431, MATCH(G28, Edges!$C$4:$C$431, 0))="Yes", FALSE), IF(H28&lt;&gt;"", INDEX(Edges!$Z$4:$Z$431, MATCH(H28, Edges!$C$4:$C$431, 0))="Yes", FALSE), IF(I28&lt;&gt;"", INDEX(Edges!$Z$4:$Z$431, MATCH(I28, Edges!$C$4:$C$431, 0))="Yes", FALSE), IF(J28&lt;&gt;"", INDEX(Edges!$Z$4:$Z$431, MATCH(J28, Edges!$C$4:$C$431, 0))="Yes", FALSE), IF(K28&lt;&gt;"", INDEX(Edges!$Z$4:$Z$431, MATCH(K28, Edges!$C$4:$C$431, 0))="Yes", FALSE), IF(L28&lt;&gt;"", INDEX(Edges!$Z$4:$Z$431, MATCH(L28, Edges!$C$4:$C$431, 0))="Yes", FALSE)), "Yes","No")</f>
        <v>Yes</v>
      </c>
      <c r="T28" s="633" t="str">
        <f>IF(OR(IF(C28&lt;&gt;"", INDEX(Nodes!$AC$4:$AC$449, MATCH(C28, Nodes!$C$4:$C$449, 0))="Yes", FALSE), IF(D28&lt;&gt;"", INDEX(Nodes!$AC$4:$AC$449, MATCH(D28, Nodes!$C$4:$C$449, 0))="Yes", FALSE), IF(E28&lt;&gt;"", INDEX(Edges!$AC$4:$AC$431, MATCH(E28, Edges!$C$4:$C$431, 0))="Yes", FALSE), IF(F28&lt;&gt;"", INDEX(Edges!$AC$4:$AC$431, MATCH(F28, Edges!$C$4:$C$431, 0))="Yes", FALSE), IF(G28&lt;&gt;"", INDEX(Edges!$AC$4:$AC$431, MATCH(G28, Edges!$C$4:$C$431, 0))="Yes", FALSE), IF(H28&lt;&gt;"", INDEX(Edges!$AC$4:$AC$431, MATCH(H28, Edges!$C$4:$C$431, 0))="Yes", FALSE), IF(I28&lt;&gt;"", INDEX(Edges!$AC$4:$AC$431, MATCH(I28, Edges!$C$4:$C$431, 0))="Yes", FALSE), IF(J28&lt;&gt;"", INDEX(Edges!$AC$4:$AC$431, MATCH(J28, Edges!$C$4:$C$431, 0))="Yes", FALSE), IF(K28&lt;&gt;"", INDEX(Edges!$AC$4:$AC$431, MATCH(K28, Edges!$C$4:$C$431, 0))="Yes", FALSE), IF(L28&lt;&gt;"", INDEX(Edges!$AC$4:$AC$431, MATCH(L28, Edges!$C$4:$C$431, 0))="Yes", FALSE)), "Yes","No")</f>
        <v>No</v>
      </c>
      <c r="U28" t="str">
        <f>IF(OR(IF(C28&lt;&gt;"", INDEX(Nodes!$AF$4:$AF$449, MATCH(C28, Nodes!$C$4:$C$449, 0))="Yes", FALSE), IF(D28&lt;&gt;"", INDEX(Nodes!$AF$4:$AF$449, MATCH(D28, Nodes!$C$4:$C$449, 0))="Yes", FALSE), IF(E28&lt;&gt;"", INDEX(Edges!$AG$4:$AG$431, MATCH(E28, Edges!$C$4:$C$431, 0))="Yes", FALSE), IF(F28&lt;&gt;"", INDEX(Edges!$AG$4:$AG$431, MATCH(F28, Edges!$C$4:$C$431, 0))="Yes", FALSE), IF(G28&lt;&gt;"", INDEX(Edges!$AG$4:$AG$431, MATCH(G28, Edges!$C$4:$C$431, 0))="Yes", FALSE), IF(H28&lt;&gt;"", INDEX(Edges!$AG$4:$AG$431, MATCH(H28, Edges!$C$4:$C$431, 0))="Yes", FALSE), IF(I28&lt;&gt;"", INDEX(Edges!$AG$4:$AG$431, MATCH(I28, Edges!$C$4:$C$431, 0))="Yes", FALSE), IF(J28&lt;&gt;"", INDEX(Edges!$AG$4:$AG$431, MATCH(J28, Edges!$C$4:$C$431, 0))="Yes", FALSE), IF(K28&lt;&gt;"", INDEX(Edges!$AG$4:$AG$431, MATCH(K28, Edges!$C$4:$C$431, 0))="Yes", FALSE), IF(L28&lt;&gt;"", INDEX(Edges!$AG$4:$AG$431, MATCH(L28, Edges!$C$4:$C$431, 0))="Yes", FALSE)), "Yes","No")</f>
        <v>No</v>
      </c>
      <c r="V28" s="720" t="str">
        <f t="shared" ref="V28:V66" si="5">IF(N28&gt;0, "Accessible", "Inaccessible")</f>
        <v>Accessible</v>
      </c>
      <c r="W28" s="633" t="str">
        <f>IF(AND(N28&gt;='Accessibility Standards'!$C$4, P28&lt;'Accessibility Standards'!$C$2, Q28="Yes", R28&lt;'Accessibility Standards'!$C$10), "Accessible", "Inaccessible")</f>
        <v>Inaccessible</v>
      </c>
      <c r="X28" s="633" t="str">
        <f t="shared" si="3"/>
        <v>Inaccessible</v>
      </c>
    </row>
    <row r="29" spans="1:24" hidden="1">
      <c r="A29" s="811" t="str">
        <f>A28</f>
        <v>13_14</v>
      </c>
      <c r="B29" s="689" t="s">
        <v>753</v>
      </c>
      <c r="C29" t="s">
        <v>393</v>
      </c>
      <c r="D29" t="s">
        <v>398</v>
      </c>
      <c r="E29" s="199"/>
      <c r="F29" s="199"/>
      <c r="G29" s="199"/>
      <c r="H29" s="199"/>
      <c r="I29" s="199"/>
      <c r="N29" s="633">
        <f>MIN(_xlfn.IFNA(INDEX(Nodes!$M$4:$M$449, MATCH(C29, Nodes!$C$4:$C$449, 0)), 1E+99), _xlfn.IFNA(INDEX(Nodes!$M$4:$M$449, MATCH(D29, Nodes!$C$4:$C$449, 0)), 1E+99), _xlfn.IFNA(INDEX(Edges!$M$4:$M$428, MATCH(E29, Edges!$C$4:$C$428, 0)), 1E+99), _xlfn.IFNA(INDEX(Edges!$M$4:$M$428, MATCH(F29, Edges!$C$4:$C$428, 0)), 1E+99), _xlfn.IFNA(INDEX(Edges!$M$4:$M$428, MATCH(G29, Edges!$C$4:$C$428, 0)), 1E+99), _xlfn.IFNA(INDEX(Edges!$M$4:$M$428, MATCH(H29, Edges!$C$4:$C$428, 0)), 1E+99), _xlfn.IFNA(INDEX(Edges!$M$4:$M$428, MATCH(I29, Edges!$C$4:$C$428, 0)), 1E+99), _xlfn.IFNA(INDEX(Edges!$M$4:$M$428, MATCH(J29, Edges!$C$4:$C$428, 0)), 1E+99), _xlfn.IFNA(INDEX(Edges!$M$4:$M$428, MATCH(K29, Edges!$C$4:$C$428, 0)), 1E+99), _xlfn.IFNA(INDEX(Edges!$M$4:$M$428, MATCH(L29, Edges!$C$4:$C$428, 0)), 1E+99))</f>
        <v>130</v>
      </c>
      <c r="O29" s="633" t="str">
        <f>IF(AND(IF(C29&lt;&gt;"", INDEX(Nodes!$V$4:$V$449, MATCH(C29, Nodes!$C$4:$C$449, 0))="Yes", TRUE), IF(D29&lt;&gt;"", INDEX(Nodes!$V$4:$V$449, MATCH(D29, Nodes!$C$4:$C$449, 0))="Yes", TRUE), IF(E29&lt;&gt;"", INDEX(Edges!$V$4:$V$431, MATCH(E29, Edges!$C$4:$C$431, 0))="Yes", TRUE), IF(F29&lt;&gt;"", INDEX(Edges!$V$4:$V$431, MATCH(F29, Edges!$C$4:$C$431, 0))="Yes", TRUE), IF(G29&lt;&gt;"", INDEX(Edges!$V$4:$V$431, MATCH(G29, Edges!$C$4:$C$431, 0))="Yes", TRUE), IF(H29&lt;&gt;"", INDEX(Edges!$V$4:$V$431, MATCH(H29, Edges!$C$4:$C$431, 0))="Yes", TRUE), IF(I29&lt;&gt;"", INDEX(Edges!$V$4:$V$431, MATCH(I29, Edges!$C$4:$C$431, 0))="Yes", TRUE), IF(J29&lt;&gt;"", INDEX(Edges!$V$4:$V$431, MATCH(J29, Edges!$C$4:$C$431, 0))="Yes", TRUE), IF(K29&lt;&gt;"", INDEX(Edges!$V$4:$V$431, MATCH(K29, Edges!$C$4:$C$431, 0))="Yes", TRUE), IF(L29&lt;&gt;"", INDEX(Edges!$V$4:$V$431, MATCH(L29, Edges!$C$4:$C$431, 0))="Yes", TRUE)), "Yes", "No")</f>
        <v>No</v>
      </c>
      <c r="P29" s="633">
        <f>MAX(_xlfn.IFNA(INDEX(Nodes!$I$4:$I$449, MATCH(C29, Nodes!$C$4:$C$449, 0)), -1E+99), _xlfn.IFNA(INDEX(Nodes!$I$4:$I$449, MATCH(D29, Nodes!$C$4:$C$449, 0)), -1E+99), _xlfn.IFNA(INDEX(Edges!$I$4:$I$431, MATCH(E29, Edges!$C$4:$C$431, 0)), -1E+99), _xlfn.IFNA(INDEX(Edges!$I$4:$I$431, MATCH(F29, Edges!$C$4:$C$431, 0)), -1E+99), _xlfn.IFNA(INDEX(Edges!$I$4:$I$431, MATCH(G29, Edges!$C$4:$C$431, 0)), -1E+99), _xlfn.IFNA(INDEX(Edges!$I$4:$I$431, MATCH(H29, Edges!$C$4:$C$431, 0)), -1E+99), _xlfn.IFNA(INDEX(Edges!$I$4:$I$431, MATCH(I29, Edges!$C$4:$C$431, 0)), -1E+99), _xlfn.IFNA(INDEX(Edges!$I$4:$I$431, MATCH(J29, Edges!$C$4:$C$431, 0)), -1E+99), _xlfn.IFNA(INDEX(Edges!$I$4:$I$431, MATCH(K29, Edges!$C$4:$C$431, 0)), -1E+99), _xlfn.IFNA(INDEX(Edges!$I$4:$I$431, MATCH(L29, Edges!$C$4:$C$431, 0)), -1E+99))</f>
        <v>0</v>
      </c>
      <c r="Q29" s="633" t="str">
        <f>IF(AND(IF(C29&lt;&gt;"", INDEX(Nodes!$P$4:$P$449, MATCH(C29, Nodes!$C$4:$C$449, 0))="Yes"), IF(D29&lt;&gt;"", INDEX(Nodes!$P$4:$P$449, MATCH(D29, Nodes!$C$4:$C$449, 0))="Yes")), "Yes", "No")</f>
        <v>No</v>
      </c>
      <c r="R29" s="633">
        <f>MAX(_xlfn.IFNA(INDEX(Nodes!$Q$4:$Q$449, MATCH(C29, Nodes!$C$4:$C$449, 0)), -1E+99), _xlfn.IFNA(INDEX(Nodes!$Q$4:$Q$449, MATCH(D29, Nodes!$C$4:$C$449, 0)), -1E+99), _xlfn.IFNA(INDEX(Edges!$Q$4:$Q$431, MATCH(E29, Edges!$C$4:$C$431, 0)), -1E+99), _xlfn.IFNA(INDEX(Edges!$Q$4:$Q$431, MATCH(F29, Edges!$C$4:$C$431, 0)), -1E+99), _xlfn.IFNA(INDEX(Edges!$Q$4:$Q$431, MATCH(G29, Edges!$C$4:$C$431, 0)), -1E+99), _xlfn.IFNA(INDEX(Edges!$Q$4:$Q$431, MATCH(H29, Edges!$C$4:$C$431, 0)), -1E+99), _xlfn.IFNA(INDEX(Edges!$Q$4:$Q$431, MATCH(I29, Edges!$C$4:$C$431, 0)), -1E+99), _xlfn.IFNA(INDEX(Edges!$Q$4:$Q$431, MATCH(J29, Edges!$C$4:$C$431, 0)), -1E+99), _xlfn.IFNA(INDEX(Edges!$Q$4:$Q$431, MATCH(K29, Edges!$C$4:$C$431, 0)), -1E+99), _xlfn.IFNA(INDEX(Edges!$Q$4:$Q$431, MATCH(L29, Edges!$C$4:$C$431, 0)), -1E+99))</f>
        <v>0</v>
      </c>
      <c r="S29" t="str">
        <f>IF(OR(IF(C29&lt;&gt;"", INDEX(Nodes!$Z$4:$Z$449, MATCH(C29, Nodes!$C$4:$C$449, 0))="Yes", FALSE), IF(D29&lt;&gt;"", INDEX(Nodes!$Z$4:$Z$449, MATCH(D29, Nodes!$C$4:$C$449, 0))="Yes", FALSE), IF(E29&lt;&gt;"", INDEX(Edges!$Z$4:$Z$431, MATCH(E29, Edges!$C$4:$C$431, 0))="Yes", FALSE), IF(F29&lt;&gt;"", INDEX(Edges!$Z$4:$Z$431, MATCH(F29, Edges!$C$4:$C$431, 0))="Yes", FALSE), IF(G29&lt;&gt;"", INDEX(Edges!$Z$4:$Z$431, MATCH(G29, Edges!$C$4:$C$431, 0))="Yes", FALSE), IF(H29&lt;&gt;"", INDEX(Edges!$Z$4:$Z$431, MATCH(H29, Edges!$C$4:$C$431, 0))="Yes", FALSE), IF(I29&lt;&gt;"", INDEX(Edges!$Z$4:$Z$431, MATCH(I29, Edges!$C$4:$C$431, 0))="Yes", FALSE), IF(J29&lt;&gt;"", INDEX(Edges!$Z$4:$Z$431, MATCH(J29, Edges!$C$4:$C$431, 0))="Yes", FALSE), IF(K29&lt;&gt;"", INDEX(Edges!$Z$4:$Z$431, MATCH(K29, Edges!$C$4:$C$431, 0))="Yes", FALSE), IF(L29&lt;&gt;"", INDEX(Edges!$Z$4:$Z$431, MATCH(L29, Edges!$C$4:$C$431, 0))="Yes", FALSE)), "Yes","No")</f>
        <v>Yes</v>
      </c>
      <c r="T29" s="633" t="str">
        <f>IF(OR(IF(C29&lt;&gt;"", INDEX(Nodes!$AC$4:$AC$449, MATCH(C29, Nodes!$C$4:$C$449, 0))="Yes", FALSE), IF(D29&lt;&gt;"", INDEX(Nodes!$AC$4:$AC$449, MATCH(D29, Nodes!$C$4:$C$449, 0))="Yes", FALSE), IF(E29&lt;&gt;"", INDEX(Edges!$AC$4:$AC$431, MATCH(E29, Edges!$C$4:$C$431, 0))="Yes", FALSE), IF(F29&lt;&gt;"", INDEX(Edges!$AC$4:$AC$431, MATCH(F29, Edges!$C$4:$C$431, 0))="Yes", FALSE), IF(G29&lt;&gt;"", INDEX(Edges!$AC$4:$AC$431, MATCH(G29, Edges!$C$4:$C$431, 0))="Yes", FALSE), IF(H29&lt;&gt;"", INDEX(Edges!$AC$4:$AC$431, MATCH(H29, Edges!$C$4:$C$431, 0))="Yes", FALSE), IF(I29&lt;&gt;"", INDEX(Edges!$AC$4:$AC$431, MATCH(I29, Edges!$C$4:$C$431, 0))="Yes", FALSE), IF(J29&lt;&gt;"", INDEX(Edges!$AC$4:$AC$431, MATCH(J29, Edges!$C$4:$C$431, 0))="Yes", FALSE), IF(K29&lt;&gt;"", INDEX(Edges!$AC$4:$AC$431, MATCH(K29, Edges!$C$4:$C$431, 0))="Yes", FALSE), IF(L29&lt;&gt;"", INDEX(Edges!$AC$4:$AC$431, MATCH(L29, Edges!$C$4:$C$431, 0))="Yes", FALSE)), "Yes","No")</f>
        <v>No</v>
      </c>
      <c r="U29" t="str">
        <f>IF(OR(IF(C29&lt;&gt;"", INDEX(Nodes!$AF$4:$AF$449, MATCH(C29, Nodes!$C$4:$C$449, 0))="Yes", FALSE), IF(D29&lt;&gt;"", INDEX(Nodes!$AF$4:$AF$449, MATCH(D29, Nodes!$C$4:$C$449, 0))="Yes", FALSE), IF(E29&lt;&gt;"", INDEX(Edges!$AG$4:$AG$431, MATCH(E29, Edges!$C$4:$C$431, 0))="Yes", FALSE), IF(F29&lt;&gt;"", INDEX(Edges!$AG$4:$AG$431, MATCH(F29, Edges!$C$4:$C$431, 0))="Yes", FALSE), IF(G29&lt;&gt;"", INDEX(Edges!$AG$4:$AG$431, MATCH(G29, Edges!$C$4:$C$431, 0))="Yes", FALSE), IF(H29&lt;&gt;"", INDEX(Edges!$AG$4:$AG$431, MATCH(H29, Edges!$C$4:$C$431, 0))="Yes", FALSE), IF(I29&lt;&gt;"", INDEX(Edges!$AG$4:$AG$431, MATCH(I29, Edges!$C$4:$C$431, 0))="Yes", FALSE), IF(J29&lt;&gt;"", INDEX(Edges!$AG$4:$AG$431, MATCH(J29, Edges!$C$4:$C$431, 0))="Yes", FALSE), IF(K29&lt;&gt;"", INDEX(Edges!$AG$4:$AG$431, MATCH(K29, Edges!$C$4:$C$431, 0))="Yes", FALSE), IF(L29&lt;&gt;"", INDEX(Edges!$AG$4:$AG$431, MATCH(L29, Edges!$C$4:$C$431, 0))="Yes", FALSE)), "Yes","No")</f>
        <v>No</v>
      </c>
      <c r="V29" s="720" t="str">
        <f t="shared" si="5"/>
        <v>Accessible</v>
      </c>
      <c r="W29" s="633" t="str">
        <f>IF(AND(N29&gt;='Accessibility Standards'!$C$4, P29&lt;'Accessibility Standards'!$C$2, Q29="Yes", R29&lt;'Accessibility Standards'!$C$10), "Accessible", "Inaccessible")</f>
        <v>Inaccessible</v>
      </c>
      <c r="X29" s="633" t="str">
        <f t="shared" si="3"/>
        <v>Inaccessible</v>
      </c>
    </row>
    <row r="30" spans="1:24">
      <c r="A30" s="689" t="s">
        <v>825</v>
      </c>
      <c r="B30" s="689" t="s">
        <v>752</v>
      </c>
      <c r="C30" t="s">
        <v>395</v>
      </c>
      <c r="D30" t="s">
        <v>405</v>
      </c>
      <c r="E30" s="713" t="s">
        <v>956</v>
      </c>
      <c r="F30" s="199"/>
      <c r="G30" s="199"/>
      <c r="H30" s="199"/>
      <c r="I30" s="199"/>
      <c r="N30" s="633">
        <f>MIN(_xlfn.IFNA(INDEX(Nodes!$M$4:$M$449, MATCH(C30, Nodes!$C$4:$C$449, 0)), 1E+99), _xlfn.IFNA(INDEX(Nodes!$M$4:$M$449, MATCH(D30, Nodes!$C$4:$C$449, 0)), 1E+99), _xlfn.IFNA(INDEX(Edges!$M$4:$M$428, MATCH(E30, Edges!$C$4:$C$428, 0)), 1E+99), _xlfn.IFNA(INDEX(Edges!$M$4:$M$428, MATCH(F30, Edges!$C$4:$C$428, 0)), 1E+99), _xlfn.IFNA(INDEX(Edges!$M$4:$M$428, MATCH(G30, Edges!$C$4:$C$428, 0)), 1E+99), _xlfn.IFNA(INDEX(Edges!$M$4:$M$428, MATCH(H30, Edges!$C$4:$C$428, 0)), 1E+99), _xlfn.IFNA(INDEX(Edges!$M$4:$M$428, MATCH(I30, Edges!$C$4:$C$428, 0)), 1E+99), _xlfn.IFNA(INDEX(Edges!$M$4:$M$428, MATCH(J30, Edges!$C$4:$C$428, 0)), 1E+99), _xlfn.IFNA(INDEX(Edges!$M$4:$M$428, MATCH(K30, Edges!$C$4:$C$428, 0)), 1E+99), _xlfn.IFNA(INDEX(Edges!$M$4:$M$428, MATCH(L30, Edges!$C$4:$C$428, 0)), 1E+99))</f>
        <v>400</v>
      </c>
      <c r="O30" s="633" t="str">
        <f>IF(AND(IF(C30&lt;&gt;"", INDEX(Nodes!$V$4:$V$449, MATCH(C30, Nodes!$C$4:$C$449, 0))="Yes", TRUE), IF(D30&lt;&gt;"", INDEX(Nodes!$V$4:$V$449, MATCH(D30, Nodes!$C$4:$C$449, 0))="Yes", TRUE), IF(E30&lt;&gt;"", INDEX(Edges!$V$4:$V$431, MATCH(E30, Edges!$C$4:$C$431, 0))="Yes", TRUE), IF(F30&lt;&gt;"", INDEX(Edges!$V$4:$V$431, MATCH(F30, Edges!$C$4:$C$431, 0))="Yes", TRUE), IF(G30&lt;&gt;"", INDEX(Edges!$V$4:$V$431, MATCH(G30, Edges!$C$4:$C$431, 0))="Yes", TRUE), IF(H30&lt;&gt;"", INDEX(Edges!$V$4:$V$431, MATCH(H30, Edges!$C$4:$C$431, 0))="Yes", TRUE), IF(I30&lt;&gt;"", INDEX(Edges!$V$4:$V$431, MATCH(I30, Edges!$C$4:$C$431, 0))="Yes", TRUE), IF(J30&lt;&gt;"", INDEX(Edges!$V$4:$V$431, MATCH(J30, Edges!$C$4:$C$431, 0))="Yes", TRUE), IF(K30&lt;&gt;"", INDEX(Edges!$V$4:$V$431, MATCH(K30, Edges!$C$4:$C$431, 0))="Yes", TRUE), IF(L30&lt;&gt;"", INDEX(Edges!$V$4:$V$431, MATCH(L30, Edges!$C$4:$C$431, 0))="Yes", TRUE)), "Yes", "No")</f>
        <v>No</v>
      </c>
      <c r="P30" s="633">
        <f>MAX(_xlfn.IFNA(INDEX(Nodes!$I$4:$I$449, MATCH(C30, Nodes!$C$4:$C$449, 0)), -1E+99), _xlfn.IFNA(INDEX(Nodes!$I$4:$I$449, MATCH(D30, Nodes!$C$4:$C$449, 0)), -1E+99), _xlfn.IFNA(INDEX(Edges!$I$4:$I$431, MATCH(E30, Edges!$C$4:$C$431, 0)), -1E+99), _xlfn.IFNA(INDEX(Edges!$I$4:$I$431, MATCH(F30, Edges!$C$4:$C$431, 0)), -1E+99), _xlfn.IFNA(INDEX(Edges!$I$4:$I$431, MATCH(G30, Edges!$C$4:$C$431, 0)), -1E+99), _xlfn.IFNA(INDEX(Edges!$I$4:$I$431, MATCH(H30, Edges!$C$4:$C$431, 0)), -1E+99), _xlfn.IFNA(INDEX(Edges!$I$4:$I$431, MATCH(I30, Edges!$C$4:$C$431, 0)), -1E+99), _xlfn.IFNA(INDEX(Edges!$I$4:$I$431, MATCH(J30, Edges!$C$4:$C$431, 0)), -1E+99), _xlfn.IFNA(INDEX(Edges!$I$4:$I$431, MATCH(K30, Edges!$C$4:$C$431, 0)), -1E+99), _xlfn.IFNA(INDEX(Edges!$I$4:$I$431, MATCH(L30, Edges!$C$4:$C$431, 0)), -1E+99))</f>
        <v>0</v>
      </c>
      <c r="Q30" s="633" t="str">
        <f>IF(AND(IF(C30&lt;&gt;"", INDEX(Nodes!$P$4:$P$449, MATCH(C30, Nodes!$C$4:$C$449, 0))="Yes"), IF(D30&lt;&gt;"", INDEX(Nodes!$P$4:$P$449, MATCH(D30, Nodes!$C$4:$C$449, 0))="Yes")), "Yes", "No")</f>
        <v>No</v>
      </c>
      <c r="R30" s="633">
        <f>MAX(_xlfn.IFNA(INDEX(Nodes!$Q$4:$Q$449, MATCH(C30, Nodes!$C$4:$C$449, 0)), -1E+99), _xlfn.IFNA(INDEX(Nodes!$Q$4:$Q$449, MATCH(D30, Nodes!$C$4:$C$449, 0)), -1E+99), _xlfn.IFNA(INDEX(Edges!$Q$4:$Q$431, MATCH(E30, Edges!$C$4:$C$431, 0)), -1E+99), _xlfn.IFNA(INDEX(Edges!$Q$4:$Q$431, MATCH(F30, Edges!$C$4:$C$431, 0)), -1E+99), _xlfn.IFNA(INDEX(Edges!$Q$4:$Q$431, MATCH(G30, Edges!$C$4:$C$431, 0)), -1E+99), _xlfn.IFNA(INDEX(Edges!$Q$4:$Q$431, MATCH(H30, Edges!$C$4:$C$431, 0)), -1E+99), _xlfn.IFNA(INDEX(Edges!$Q$4:$Q$431, MATCH(I30, Edges!$C$4:$C$431, 0)), -1E+99), _xlfn.IFNA(INDEX(Edges!$Q$4:$Q$431, MATCH(J30, Edges!$C$4:$C$431, 0)), -1E+99), _xlfn.IFNA(INDEX(Edges!$Q$4:$Q$431, MATCH(K30, Edges!$C$4:$C$431, 0)), -1E+99), _xlfn.IFNA(INDEX(Edges!$Q$4:$Q$431, MATCH(L30, Edges!$C$4:$C$431, 0)), -1E+99))</f>
        <v>0</v>
      </c>
      <c r="S30" t="str">
        <f>IF(OR(IF(C30&lt;&gt;"", INDEX(Nodes!$Z$4:$Z$449, MATCH(C30, Nodes!$C$4:$C$449, 0))="Yes", FALSE), IF(D30&lt;&gt;"", INDEX(Nodes!$Z$4:$Z$449, MATCH(D30, Nodes!$C$4:$C$449, 0))="Yes", FALSE), IF(E30&lt;&gt;"", INDEX(Edges!$Z$4:$Z$431, MATCH(E30, Edges!$C$4:$C$431, 0))="Yes", FALSE), IF(F30&lt;&gt;"", INDEX(Edges!$Z$4:$Z$431, MATCH(F30, Edges!$C$4:$C$431, 0))="Yes", FALSE), IF(G30&lt;&gt;"", INDEX(Edges!$Z$4:$Z$431, MATCH(G30, Edges!$C$4:$C$431, 0))="Yes", FALSE), IF(H30&lt;&gt;"", INDEX(Edges!$Z$4:$Z$431, MATCH(H30, Edges!$C$4:$C$431, 0))="Yes", FALSE), IF(I30&lt;&gt;"", INDEX(Edges!$Z$4:$Z$431, MATCH(I30, Edges!$C$4:$C$431, 0))="Yes", FALSE), IF(J30&lt;&gt;"", INDEX(Edges!$Z$4:$Z$431, MATCH(J30, Edges!$C$4:$C$431, 0))="Yes", FALSE), IF(K30&lt;&gt;"", INDEX(Edges!$Z$4:$Z$431, MATCH(K30, Edges!$C$4:$C$431, 0))="Yes", FALSE), IF(L30&lt;&gt;"", INDEX(Edges!$Z$4:$Z$431, MATCH(L30, Edges!$C$4:$C$431, 0))="Yes", FALSE)), "Yes","No")</f>
        <v>Yes</v>
      </c>
      <c r="T30" s="633" t="str">
        <f>IF(OR(IF(C30&lt;&gt;"", INDEX(Nodes!$AC$4:$AC$449, MATCH(C30, Nodes!$C$4:$C$449, 0))="Yes", FALSE), IF(D30&lt;&gt;"", INDEX(Nodes!$AC$4:$AC$449, MATCH(D30, Nodes!$C$4:$C$449, 0))="Yes", FALSE), IF(E30&lt;&gt;"", INDEX(Edges!$AC$4:$AC$431, MATCH(E30, Edges!$C$4:$C$431, 0))="Yes", FALSE), IF(F30&lt;&gt;"", INDEX(Edges!$AC$4:$AC$431, MATCH(F30, Edges!$C$4:$C$431, 0))="Yes", FALSE), IF(G30&lt;&gt;"", INDEX(Edges!$AC$4:$AC$431, MATCH(G30, Edges!$C$4:$C$431, 0))="Yes", FALSE), IF(H30&lt;&gt;"", INDEX(Edges!$AC$4:$AC$431, MATCH(H30, Edges!$C$4:$C$431, 0))="Yes", FALSE), IF(I30&lt;&gt;"", INDEX(Edges!$AC$4:$AC$431, MATCH(I30, Edges!$C$4:$C$431, 0))="Yes", FALSE), IF(J30&lt;&gt;"", INDEX(Edges!$AC$4:$AC$431, MATCH(J30, Edges!$C$4:$C$431, 0))="Yes", FALSE), IF(K30&lt;&gt;"", INDEX(Edges!$AC$4:$AC$431, MATCH(K30, Edges!$C$4:$C$431, 0))="Yes", FALSE), IF(L30&lt;&gt;"", INDEX(Edges!$AC$4:$AC$431, MATCH(L30, Edges!$C$4:$C$431, 0))="Yes", FALSE)), "Yes","No")</f>
        <v>No</v>
      </c>
      <c r="U30" t="str">
        <f>IF(OR(IF(C30&lt;&gt;"", INDEX(Nodes!$AF$4:$AF$449, MATCH(C30, Nodes!$C$4:$C$449, 0))="Yes", FALSE), IF(D30&lt;&gt;"", INDEX(Nodes!$AF$4:$AF$449, MATCH(D30, Nodes!$C$4:$C$449, 0))="Yes", FALSE), IF(E30&lt;&gt;"", INDEX(Edges!$AG$4:$AG$431, MATCH(E30, Edges!$C$4:$C$431, 0))="Yes", FALSE), IF(F30&lt;&gt;"", INDEX(Edges!$AG$4:$AG$431, MATCH(F30, Edges!$C$4:$C$431, 0))="Yes", FALSE), IF(G30&lt;&gt;"", INDEX(Edges!$AG$4:$AG$431, MATCH(G30, Edges!$C$4:$C$431, 0))="Yes", FALSE), IF(H30&lt;&gt;"", INDEX(Edges!$AG$4:$AG$431, MATCH(H30, Edges!$C$4:$C$431, 0))="Yes", FALSE), IF(I30&lt;&gt;"", INDEX(Edges!$AG$4:$AG$431, MATCH(I30, Edges!$C$4:$C$431, 0))="Yes", FALSE), IF(J30&lt;&gt;"", INDEX(Edges!$AG$4:$AG$431, MATCH(J30, Edges!$C$4:$C$431, 0))="Yes", FALSE), IF(K30&lt;&gt;"", INDEX(Edges!$AG$4:$AG$431, MATCH(K30, Edges!$C$4:$C$431, 0))="Yes", FALSE), IF(L30&lt;&gt;"", INDEX(Edges!$AG$4:$AG$431, MATCH(L30, Edges!$C$4:$C$431, 0))="Yes", FALSE)), "Yes","No")</f>
        <v>Yes</v>
      </c>
      <c r="V30" s="720" t="str">
        <f t="shared" si="5"/>
        <v>Accessible</v>
      </c>
      <c r="W30" s="633" t="str">
        <f>IF(AND(N30&gt;='Accessibility Standards'!$C$4, P30&lt;'Accessibility Standards'!$C$2, Q30="Yes", R30&lt;'Accessibility Standards'!$C$10), "Accessible", "Inaccessible")</f>
        <v>Inaccessible</v>
      </c>
      <c r="X30" s="633" t="str">
        <f t="shared" si="3"/>
        <v>Inaccessible</v>
      </c>
    </row>
    <row r="31" spans="1:24" hidden="1">
      <c r="A31" s="811" t="str">
        <f>A30</f>
        <v>14_15</v>
      </c>
      <c r="B31" s="689" t="s">
        <v>753</v>
      </c>
      <c r="C31" t="s">
        <v>397</v>
      </c>
      <c r="D31" t="s">
        <v>404</v>
      </c>
      <c r="E31" s="714" t="s">
        <v>957</v>
      </c>
      <c r="F31" s="199"/>
      <c r="G31" s="199"/>
      <c r="H31" s="199"/>
      <c r="I31" s="199"/>
      <c r="N31" s="633">
        <f>MIN(_xlfn.IFNA(INDEX(Nodes!$M$4:$M$449, MATCH(C31, Nodes!$C$4:$C$449, 0)), 1E+99), _xlfn.IFNA(INDEX(Nodes!$M$4:$M$449, MATCH(D31, Nodes!$C$4:$C$449, 0)), 1E+99), _xlfn.IFNA(INDEX(Edges!$M$4:$M$428, MATCH(E31, Edges!$C$4:$C$428, 0)), 1E+99), _xlfn.IFNA(INDEX(Edges!$M$4:$M$428, MATCH(F31, Edges!$C$4:$C$428, 0)), 1E+99), _xlfn.IFNA(INDEX(Edges!$M$4:$M$428, MATCH(G31, Edges!$C$4:$C$428, 0)), 1E+99), _xlfn.IFNA(INDEX(Edges!$M$4:$M$428, MATCH(H31, Edges!$C$4:$C$428, 0)), 1E+99), _xlfn.IFNA(INDEX(Edges!$M$4:$M$428, MATCH(I31, Edges!$C$4:$C$428, 0)), 1E+99), _xlfn.IFNA(INDEX(Edges!$M$4:$M$428, MATCH(J31, Edges!$C$4:$C$428, 0)), 1E+99), _xlfn.IFNA(INDEX(Edges!$M$4:$M$428, MATCH(K31, Edges!$C$4:$C$428, 0)), 1E+99), _xlfn.IFNA(INDEX(Edges!$M$4:$M$428, MATCH(L31, Edges!$C$4:$C$428, 0)), 1E+99))</f>
        <v>120</v>
      </c>
      <c r="O31" s="633" t="str">
        <f>IF(AND(IF(C31&lt;&gt;"", INDEX(Nodes!$V$4:$V$449, MATCH(C31, Nodes!$C$4:$C$449, 0))="Yes", TRUE), IF(D31&lt;&gt;"", INDEX(Nodes!$V$4:$V$449, MATCH(D31, Nodes!$C$4:$C$449, 0))="Yes", TRUE), IF(E31&lt;&gt;"", INDEX(Edges!$V$4:$V$431, MATCH(E31, Edges!$C$4:$C$431, 0))="Yes", TRUE), IF(F31&lt;&gt;"", INDEX(Edges!$V$4:$V$431, MATCH(F31, Edges!$C$4:$C$431, 0))="Yes", TRUE), IF(G31&lt;&gt;"", INDEX(Edges!$V$4:$V$431, MATCH(G31, Edges!$C$4:$C$431, 0))="Yes", TRUE), IF(H31&lt;&gt;"", INDEX(Edges!$V$4:$V$431, MATCH(H31, Edges!$C$4:$C$431, 0))="Yes", TRUE), IF(I31&lt;&gt;"", INDEX(Edges!$V$4:$V$431, MATCH(I31, Edges!$C$4:$C$431, 0))="Yes", TRUE), IF(J31&lt;&gt;"", INDEX(Edges!$V$4:$V$431, MATCH(J31, Edges!$C$4:$C$431, 0))="Yes", TRUE), IF(K31&lt;&gt;"", INDEX(Edges!$V$4:$V$431, MATCH(K31, Edges!$C$4:$C$431, 0))="Yes", TRUE), IF(L31&lt;&gt;"", INDEX(Edges!$V$4:$V$431, MATCH(L31, Edges!$C$4:$C$431, 0))="Yes", TRUE)), "Yes", "No")</f>
        <v>No</v>
      </c>
      <c r="P31" s="633">
        <f>MAX(_xlfn.IFNA(INDEX(Nodes!$I$4:$I$449, MATCH(C31, Nodes!$C$4:$C$449, 0)), -1E+99), _xlfn.IFNA(INDEX(Nodes!$I$4:$I$449, MATCH(D31, Nodes!$C$4:$C$449, 0)), -1E+99), _xlfn.IFNA(INDEX(Edges!$I$4:$I$431, MATCH(E31, Edges!$C$4:$C$431, 0)), -1E+99), _xlfn.IFNA(INDEX(Edges!$I$4:$I$431, MATCH(F31, Edges!$C$4:$C$431, 0)), -1E+99), _xlfn.IFNA(INDEX(Edges!$I$4:$I$431, MATCH(G31, Edges!$C$4:$C$431, 0)), -1E+99), _xlfn.IFNA(INDEX(Edges!$I$4:$I$431, MATCH(H31, Edges!$C$4:$C$431, 0)), -1E+99), _xlfn.IFNA(INDEX(Edges!$I$4:$I$431, MATCH(I31, Edges!$C$4:$C$431, 0)), -1E+99), _xlfn.IFNA(INDEX(Edges!$I$4:$I$431, MATCH(J31, Edges!$C$4:$C$431, 0)), -1E+99), _xlfn.IFNA(INDEX(Edges!$I$4:$I$431, MATCH(K31, Edges!$C$4:$C$431, 0)), -1E+99), _xlfn.IFNA(INDEX(Edges!$I$4:$I$431, MATCH(L31, Edges!$C$4:$C$431, 0)), -1E+99))</f>
        <v>0</v>
      </c>
      <c r="Q31" s="633" t="str">
        <f>IF(AND(IF(C31&lt;&gt;"", INDEX(Nodes!$P$4:$P$449, MATCH(C31, Nodes!$C$4:$C$449, 0))="Yes"), IF(D31&lt;&gt;"", INDEX(Nodes!$P$4:$P$449, MATCH(D31, Nodes!$C$4:$C$449, 0))="Yes")), "Yes", "No")</f>
        <v>No</v>
      </c>
      <c r="R31" s="633">
        <f>MAX(_xlfn.IFNA(INDEX(Nodes!$Q$4:$Q$449, MATCH(C31, Nodes!$C$4:$C$449, 0)), -1E+99), _xlfn.IFNA(INDEX(Nodes!$Q$4:$Q$449, MATCH(D31, Nodes!$C$4:$C$449, 0)), -1E+99), _xlfn.IFNA(INDEX(Edges!$Q$4:$Q$431, MATCH(E31, Edges!$C$4:$C$431, 0)), -1E+99), _xlfn.IFNA(INDEX(Edges!$Q$4:$Q$431, MATCH(F31, Edges!$C$4:$C$431, 0)), -1E+99), _xlfn.IFNA(INDEX(Edges!$Q$4:$Q$431, MATCH(G31, Edges!$C$4:$C$431, 0)), -1E+99), _xlfn.IFNA(INDEX(Edges!$Q$4:$Q$431, MATCH(H31, Edges!$C$4:$C$431, 0)), -1E+99), _xlfn.IFNA(INDEX(Edges!$Q$4:$Q$431, MATCH(I31, Edges!$C$4:$C$431, 0)), -1E+99), _xlfn.IFNA(INDEX(Edges!$Q$4:$Q$431, MATCH(J31, Edges!$C$4:$C$431, 0)), -1E+99), _xlfn.IFNA(INDEX(Edges!$Q$4:$Q$431, MATCH(K31, Edges!$C$4:$C$431, 0)), -1E+99), _xlfn.IFNA(INDEX(Edges!$Q$4:$Q$431, MATCH(L31, Edges!$C$4:$C$431, 0)), -1E+99))</f>
        <v>0</v>
      </c>
      <c r="S31" t="str">
        <f>IF(OR(IF(C31&lt;&gt;"", INDEX(Nodes!$Z$4:$Z$449, MATCH(C31, Nodes!$C$4:$C$449, 0))="Yes", FALSE), IF(D31&lt;&gt;"", INDEX(Nodes!$Z$4:$Z$449, MATCH(D31, Nodes!$C$4:$C$449, 0))="Yes", FALSE), IF(E31&lt;&gt;"", INDEX(Edges!$Z$4:$Z$431, MATCH(E31, Edges!$C$4:$C$431, 0))="Yes", FALSE), IF(F31&lt;&gt;"", INDEX(Edges!$Z$4:$Z$431, MATCH(F31, Edges!$C$4:$C$431, 0))="Yes", FALSE), IF(G31&lt;&gt;"", INDEX(Edges!$Z$4:$Z$431, MATCH(G31, Edges!$C$4:$C$431, 0))="Yes", FALSE), IF(H31&lt;&gt;"", INDEX(Edges!$Z$4:$Z$431, MATCH(H31, Edges!$C$4:$C$431, 0))="Yes", FALSE), IF(I31&lt;&gt;"", INDEX(Edges!$Z$4:$Z$431, MATCH(I31, Edges!$C$4:$C$431, 0))="Yes", FALSE), IF(J31&lt;&gt;"", INDEX(Edges!$Z$4:$Z$431, MATCH(J31, Edges!$C$4:$C$431, 0))="Yes", FALSE), IF(K31&lt;&gt;"", INDEX(Edges!$Z$4:$Z$431, MATCH(K31, Edges!$C$4:$C$431, 0))="Yes", FALSE), IF(L31&lt;&gt;"", INDEX(Edges!$Z$4:$Z$431, MATCH(L31, Edges!$C$4:$C$431, 0))="Yes", FALSE)), "Yes","No")</f>
        <v>No</v>
      </c>
      <c r="T31" s="633" t="str">
        <f>IF(OR(IF(C31&lt;&gt;"", INDEX(Nodes!$AC$4:$AC$449, MATCH(C31, Nodes!$C$4:$C$449, 0))="Yes", FALSE), IF(D31&lt;&gt;"", INDEX(Nodes!$AC$4:$AC$449, MATCH(D31, Nodes!$C$4:$C$449, 0))="Yes", FALSE), IF(E31&lt;&gt;"", INDEX(Edges!$AC$4:$AC$431, MATCH(E31, Edges!$C$4:$C$431, 0))="Yes", FALSE), IF(F31&lt;&gt;"", INDEX(Edges!$AC$4:$AC$431, MATCH(F31, Edges!$C$4:$C$431, 0))="Yes", FALSE), IF(G31&lt;&gt;"", INDEX(Edges!$AC$4:$AC$431, MATCH(G31, Edges!$C$4:$C$431, 0))="Yes", FALSE), IF(H31&lt;&gt;"", INDEX(Edges!$AC$4:$AC$431, MATCH(H31, Edges!$C$4:$C$431, 0))="Yes", FALSE), IF(I31&lt;&gt;"", INDEX(Edges!$AC$4:$AC$431, MATCH(I31, Edges!$C$4:$C$431, 0))="Yes", FALSE), IF(J31&lt;&gt;"", INDEX(Edges!$AC$4:$AC$431, MATCH(J31, Edges!$C$4:$C$431, 0))="Yes", FALSE), IF(K31&lt;&gt;"", INDEX(Edges!$AC$4:$AC$431, MATCH(K31, Edges!$C$4:$C$431, 0))="Yes", FALSE), IF(L31&lt;&gt;"", INDEX(Edges!$AC$4:$AC$431, MATCH(L31, Edges!$C$4:$C$431, 0))="Yes", FALSE)), "Yes","No")</f>
        <v>No</v>
      </c>
      <c r="U31" t="str">
        <f>IF(OR(IF(C31&lt;&gt;"", INDEX(Nodes!$AF$4:$AF$449, MATCH(C31, Nodes!$C$4:$C$449, 0))="Yes", FALSE), IF(D31&lt;&gt;"", INDEX(Nodes!$AF$4:$AF$449, MATCH(D31, Nodes!$C$4:$C$449, 0))="Yes", FALSE), IF(E31&lt;&gt;"", INDEX(Edges!$AG$4:$AG$431, MATCH(E31, Edges!$C$4:$C$431, 0))="Yes", FALSE), IF(F31&lt;&gt;"", INDEX(Edges!$AG$4:$AG$431, MATCH(F31, Edges!$C$4:$C$431, 0))="Yes", FALSE), IF(G31&lt;&gt;"", INDEX(Edges!$AG$4:$AG$431, MATCH(G31, Edges!$C$4:$C$431, 0))="Yes", FALSE), IF(H31&lt;&gt;"", INDEX(Edges!$AG$4:$AG$431, MATCH(H31, Edges!$C$4:$C$431, 0))="Yes", FALSE), IF(I31&lt;&gt;"", INDEX(Edges!$AG$4:$AG$431, MATCH(I31, Edges!$C$4:$C$431, 0))="Yes", FALSE), IF(J31&lt;&gt;"", INDEX(Edges!$AG$4:$AG$431, MATCH(J31, Edges!$C$4:$C$431, 0))="Yes", FALSE), IF(K31&lt;&gt;"", INDEX(Edges!$AG$4:$AG$431, MATCH(K31, Edges!$C$4:$C$431, 0))="Yes", FALSE), IF(L31&lt;&gt;"", INDEX(Edges!$AG$4:$AG$431, MATCH(L31, Edges!$C$4:$C$431, 0))="Yes", FALSE)), "Yes","No")</f>
        <v>Yes</v>
      </c>
      <c r="V31" s="720" t="str">
        <f t="shared" si="5"/>
        <v>Accessible</v>
      </c>
      <c r="W31" s="633" t="str">
        <f>IF(AND(N31&gt;='Accessibility Standards'!$C$4, P31&lt;'Accessibility Standards'!$C$2, Q31="Yes", R31&lt;'Accessibility Standards'!$C$10), "Accessible", "Inaccessible")</f>
        <v>Inaccessible</v>
      </c>
      <c r="X31" s="633" t="str">
        <f t="shared" si="3"/>
        <v>Inaccessible</v>
      </c>
    </row>
    <row r="32" spans="1:24">
      <c r="A32" s="689" t="s">
        <v>826</v>
      </c>
      <c r="B32" s="689" t="s">
        <v>752</v>
      </c>
      <c r="C32" t="s">
        <v>400</v>
      </c>
      <c r="D32" t="s">
        <v>408</v>
      </c>
      <c r="E32" s="199"/>
      <c r="F32" s="199"/>
      <c r="G32" s="199"/>
      <c r="H32" s="199"/>
      <c r="I32" s="199"/>
      <c r="N32" s="633">
        <f>MIN(_xlfn.IFNA(INDEX(Nodes!$M$4:$M$449, MATCH(C32, Nodes!$C$4:$C$449, 0)), 1E+99), _xlfn.IFNA(INDEX(Nodes!$M$4:$M$449, MATCH(D32, Nodes!$C$4:$C$449, 0)), 1E+99), _xlfn.IFNA(INDEX(Edges!$M$4:$M$428, MATCH(E32, Edges!$C$4:$C$428, 0)), 1E+99), _xlfn.IFNA(INDEX(Edges!$M$4:$M$428, MATCH(F32, Edges!$C$4:$C$428, 0)), 1E+99), _xlfn.IFNA(INDEX(Edges!$M$4:$M$428, MATCH(G32, Edges!$C$4:$C$428, 0)), 1E+99), _xlfn.IFNA(INDEX(Edges!$M$4:$M$428, MATCH(H32, Edges!$C$4:$C$428, 0)), 1E+99), _xlfn.IFNA(INDEX(Edges!$M$4:$M$428, MATCH(I32, Edges!$C$4:$C$428, 0)), 1E+99), _xlfn.IFNA(INDEX(Edges!$M$4:$M$428, MATCH(J32, Edges!$C$4:$C$428, 0)), 1E+99), _xlfn.IFNA(INDEX(Edges!$M$4:$M$428, MATCH(K32, Edges!$C$4:$C$428, 0)), 1E+99), _xlfn.IFNA(INDEX(Edges!$M$4:$M$428, MATCH(L32, Edges!$C$4:$C$428, 0)), 1E+99))</f>
        <v>125</v>
      </c>
      <c r="O32" s="633" t="str">
        <f>IF(AND(IF(C32&lt;&gt;"", INDEX(Nodes!$V$4:$V$449, MATCH(C32, Nodes!$C$4:$C$449, 0))="Yes", TRUE), IF(D32&lt;&gt;"", INDEX(Nodes!$V$4:$V$449, MATCH(D32, Nodes!$C$4:$C$449, 0))="Yes", TRUE), IF(E32&lt;&gt;"", INDEX(Edges!$V$4:$V$431, MATCH(E32, Edges!$C$4:$C$431, 0))="Yes", TRUE), IF(F32&lt;&gt;"", INDEX(Edges!$V$4:$V$431, MATCH(F32, Edges!$C$4:$C$431, 0))="Yes", TRUE), IF(G32&lt;&gt;"", INDEX(Edges!$V$4:$V$431, MATCH(G32, Edges!$C$4:$C$431, 0))="Yes", TRUE), IF(H32&lt;&gt;"", INDEX(Edges!$V$4:$V$431, MATCH(H32, Edges!$C$4:$C$431, 0))="Yes", TRUE), IF(I32&lt;&gt;"", INDEX(Edges!$V$4:$V$431, MATCH(I32, Edges!$C$4:$C$431, 0))="Yes", TRUE), IF(J32&lt;&gt;"", INDEX(Edges!$V$4:$V$431, MATCH(J32, Edges!$C$4:$C$431, 0))="Yes", TRUE), IF(K32&lt;&gt;"", INDEX(Edges!$V$4:$V$431, MATCH(K32, Edges!$C$4:$C$431, 0))="Yes", TRUE), IF(L32&lt;&gt;"", INDEX(Edges!$V$4:$V$431, MATCH(L32, Edges!$C$4:$C$431, 0))="Yes", TRUE)), "Yes", "No")</f>
        <v>No</v>
      </c>
      <c r="P32" s="633">
        <f>MAX(_xlfn.IFNA(INDEX(Nodes!$I$4:$I$449, MATCH(C32, Nodes!$C$4:$C$449, 0)), -1E+99), _xlfn.IFNA(INDEX(Nodes!$I$4:$I$449, MATCH(D32, Nodes!$C$4:$C$449, 0)), -1E+99), _xlfn.IFNA(INDEX(Edges!$I$4:$I$431, MATCH(E32, Edges!$C$4:$C$431, 0)), -1E+99), _xlfn.IFNA(INDEX(Edges!$I$4:$I$431, MATCH(F32, Edges!$C$4:$C$431, 0)), -1E+99), _xlfn.IFNA(INDEX(Edges!$I$4:$I$431, MATCH(G32, Edges!$C$4:$C$431, 0)), -1E+99), _xlfn.IFNA(INDEX(Edges!$I$4:$I$431, MATCH(H32, Edges!$C$4:$C$431, 0)), -1E+99), _xlfn.IFNA(INDEX(Edges!$I$4:$I$431, MATCH(I32, Edges!$C$4:$C$431, 0)), -1E+99), _xlfn.IFNA(INDEX(Edges!$I$4:$I$431, MATCH(J32, Edges!$C$4:$C$431, 0)), -1E+99), _xlfn.IFNA(INDEX(Edges!$I$4:$I$431, MATCH(K32, Edges!$C$4:$C$431, 0)), -1E+99), _xlfn.IFNA(INDEX(Edges!$I$4:$I$431, MATCH(L32, Edges!$C$4:$C$431, 0)), -1E+99))</f>
        <v>0</v>
      </c>
      <c r="Q32" s="633" t="str">
        <f>IF(AND(IF(C32&lt;&gt;"", INDEX(Nodes!$P$4:$P$449, MATCH(C32, Nodes!$C$4:$C$449, 0))="Yes"), IF(D32&lt;&gt;"", INDEX(Nodes!$P$4:$P$449, MATCH(D32, Nodes!$C$4:$C$449, 0))="Yes")), "Yes", "No")</f>
        <v>No</v>
      </c>
      <c r="R32" s="633">
        <f>MAX(_xlfn.IFNA(INDEX(Nodes!$Q$4:$Q$449, MATCH(C32, Nodes!$C$4:$C$449, 0)), -1E+99), _xlfn.IFNA(INDEX(Nodes!$Q$4:$Q$449, MATCH(D32, Nodes!$C$4:$C$449, 0)), -1E+99), _xlfn.IFNA(INDEX(Edges!$Q$4:$Q$431, MATCH(E32, Edges!$C$4:$C$431, 0)), -1E+99), _xlfn.IFNA(INDEX(Edges!$Q$4:$Q$431, MATCH(F32, Edges!$C$4:$C$431, 0)), -1E+99), _xlfn.IFNA(INDEX(Edges!$Q$4:$Q$431, MATCH(G32, Edges!$C$4:$C$431, 0)), -1E+99), _xlfn.IFNA(INDEX(Edges!$Q$4:$Q$431, MATCH(H32, Edges!$C$4:$C$431, 0)), -1E+99), _xlfn.IFNA(INDEX(Edges!$Q$4:$Q$431, MATCH(I32, Edges!$C$4:$C$431, 0)), -1E+99), _xlfn.IFNA(INDEX(Edges!$Q$4:$Q$431, MATCH(J32, Edges!$C$4:$C$431, 0)), -1E+99), _xlfn.IFNA(INDEX(Edges!$Q$4:$Q$431, MATCH(K32, Edges!$C$4:$C$431, 0)), -1E+99), _xlfn.IFNA(INDEX(Edges!$Q$4:$Q$431, MATCH(L32, Edges!$C$4:$C$431, 0)), -1E+99))</f>
        <v>0</v>
      </c>
      <c r="S32" t="str">
        <f>IF(OR(IF(C32&lt;&gt;"", INDEX(Nodes!$Z$4:$Z$449, MATCH(C32, Nodes!$C$4:$C$449, 0))="Yes", FALSE), IF(D32&lt;&gt;"", INDEX(Nodes!$Z$4:$Z$449, MATCH(D32, Nodes!$C$4:$C$449, 0))="Yes", FALSE), IF(E32&lt;&gt;"", INDEX(Edges!$Z$4:$Z$431, MATCH(E32, Edges!$C$4:$C$431, 0))="Yes", FALSE), IF(F32&lt;&gt;"", INDEX(Edges!$Z$4:$Z$431, MATCH(F32, Edges!$C$4:$C$431, 0))="Yes", FALSE), IF(G32&lt;&gt;"", INDEX(Edges!$Z$4:$Z$431, MATCH(G32, Edges!$C$4:$C$431, 0))="Yes", FALSE), IF(H32&lt;&gt;"", INDEX(Edges!$Z$4:$Z$431, MATCH(H32, Edges!$C$4:$C$431, 0))="Yes", FALSE), IF(I32&lt;&gt;"", INDEX(Edges!$Z$4:$Z$431, MATCH(I32, Edges!$C$4:$C$431, 0))="Yes", FALSE), IF(J32&lt;&gt;"", INDEX(Edges!$Z$4:$Z$431, MATCH(J32, Edges!$C$4:$C$431, 0))="Yes", FALSE), IF(K32&lt;&gt;"", INDEX(Edges!$Z$4:$Z$431, MATCH(K32, Edges!$C$4:$C$431, 0))="Yes", FALSE), IF(L32&lt;&gt;"", INDEX(Edges!$Z$4:$Z$431, MATCH(L32, Edges!$C$4:$C$431, 0))="Yes", FALSE)), "Yes","No")</f>
        <v>Yes</v>
      </c>
      <c r="T32" s="633" t="str">
        <f>IF(OR(IF(C32&lt;&gt;"", INDEX(Nodes!$AC$4:$AC$449, MATCH(C32, Nodes!$C$4:$C$449, 0))="Yes", FALSE), IF(D32&lt;&gt;"", INDEX(Nodes!$AC$4:$AC$449, MATCH(D32, Nodes!$C$4:$C$449, 0))="Yes", FALSE), IF(E32&lt;&gt;"", INDEX(Edges!$AC$4:$AC$431, MATCH(E32, Edges!$C$4:$C$431, 0))="Yes", FALSE), IF(F32&lt;&gt;"", INDEX(Edges!$AC$4:$AC$431, MATCH(F32, Edges!$C$4:$C$431, 0))="Yes", FALSE), IF(G32&lt;&gt;"", INDEX(Edges!$AC$4:$AC$431, MATCH(G32, Edges!$C$4:$C$431, 0))="Yes", FALSE), IF(H32&lt;&gt;"", INDEX(Edges!$AC$4:$AC$431, MATCH(H32, Edges!$C$4:$C$431, 0))="Yes", FALSE), IF(I32&lt;&gt;"", INDEX(Edges!$AC$4:$AC$431, MATCH(I32, Edges!$C$4:$C$431, 0))="Yes", FALSE), IF(J32&lt;&gt;"", INDEX(Edges!$AC$4:$AC$431, MATCH(J32, Edges!$C$4:$C$431, 0))="Yes", FALSE), IF(K32&lt;&gt;"", INDEX(Edges!$AC$4:$AC$431, MATCH(K32, Edges!$C$4:$C$431, 0))="Yes", FALSE), IF(L32&lt;&gt;"", INDEX(Edges!$AC$4:$AC$431, MATCH(L32, Edges!$C$4:$C$431, 0))="Yes", FALSE)), "Yes","No")</f>
        <v>No</v>
      </c>
      <c r="U32" t="str">
        <f>IF(OR(IF(C32&lt;&gt;"", INDEX(Nodes!$AF$4:$AF$449, MATCH(C32, Nodes!$C$4:$C$449, 0))="Yes", FALSE), IF(D32&lt;&gt;"", INDEX(Nodes!$AF$4:$AF$449, MATCH(D32, Nodes!$C$4:$C$449, 0))="Yes", FALSE), IF(E32&lt;&gt;"", INDEX(Edges!$AG$4:$AG$431, MATCH(E32, Edges!$C$4:$C$431, 0))="Yes", FALSE), IF(F32&lt;&gt;"", INDEX(Edges!$AG$4:$AG$431, MATCH(F32, Edges!$C$4:$C$431, 0))="Yes", FALSE), IF(G32&lt;&gt;"", INDEX(Edges!$AG$4:$AG$431, MATCH(G32, Edges!$C$4:$C$431, 0))="Yes", FALSE), IF(H32&lt;&gt;"", INDEX(Edges!$AG$4:$AG$431, MATCH(H32, Edges!$C$4:$C$431, 0))="Yes", FALSE), IF(I32&lt;&gt;"", INDEX(Edges!$AG$4:$AG$431, MATCH(I32, Edges!$C$4:$C$431, 0))="Yes", FALSE), IF(J32&lt;&gt;"", INDEX(Edges!$AG$4:$AG$431, MATCH(J32, Edges!$C$4:$C$431, 0))="Yes", FALSE), IF(K32&lt;&gt;"", INDEX(Edges!$AG$4:$AG$431, MATCH(K32, Edges!$C$4:$C$431, 0))="Yes", FALSE), IF(L32&lt;&gt;"", INDEX(Edges!$AG$4:$AG$431, MATCH(L32, Edges!$C$4:$C$431, 0))="Yes", FALSE)), "Yes","No")</f>
        <v>Yes</v>
      </c>
      <c r="V32" s="720" t="str">
        <f t="shared" si="5"/>
        <v>Accessible</v>
      </c>
      <c r="W32" s="633" t="str">
        <f>IF(AND(N32&gt;='Accessibility Standards'!$C$4, P32&lt;'Accessibility Standards'!$C$2, Q32="Yes", R32&lt;'Accessibility Standards'!$C$10), "Accessible", "Inaccessible")</f>
        <v>Inaccessible</v>
      </c>
      <c r="X32" s="633" t="str">
        <f t="shared" si="3"/>
        <v>Inaccessible</v>
      </c>
    </row>
    <row r="33" spans="1:24" hidden="1">
      <c r="A33" s="811" t="str">
        <f>A32</f>
        <v>15_16</v>
      </c>
      <c r="B33" s="689" t="s">
        <v>753</v>
      </c>
      <c r="C33" t="s">
        <v>403</v>
      </c>
      <c r="E33" s="715" t="s">
        <v>958</v>
      </c>
      <c r="F33" s="199"/>
      <c r="G33" s="199"/>
      <c r="H33" s="199"/>
      <c r="I33" s="199"/>
      <c r="N33" s="633">
        <f>MIN(_xlfn.IFNA(INDEX(Nodes!$M$4:$M$449, MATCH(C33, Nodes!$C$4:$C$449, 0)), 1E+99), _xlfn.IFNA(INDEX(Nodes!$M$4:$M$449, MATCH(D33, Nodes!$C$4:$C$449, 0)), 1E+99), _xlfn.IFNA(INDEX(Edges!$M$4:$M$428, MATCH(E33, Edges!$C$4:$C$428, 0)), 1E+99), _xlfn.IFNA(INDEX(Edges!$M$4:$M$428, MATCH(F33, Edges!$C$4:$C$428, 0)), 1E+99), _xlfn.IFNA(INDEX(Edges!$M$4:$M$428, MATCH(G33, Edges!$C$4:$C$428, 0)), 1E+99), _xlfn.IFNA(INDEX(Edges!$M$4:$M$428, MATCH(H33, Edges!$C$4:$C$428, 0)), 1E+99), _xlfn.IFNA(INDEX(Edges!$M$4:$M$428, MATCH(I33, Edges!$C$4:$C$428, 0)), 1E+99), _xlfn.IFNA(INDEX(Edges!$M$4:$M$428, MATCH(J33, Edges!$C$4:$C$428, 0)), 1E+99), _xlfn.IFNA(INDEX(Edges!$M$4:$M$428, MATCH(K33, Edges!$C$4:$C$428, 0)), 1E+99), _xlfn.IFNA(INDEX(Edges!$M$4:$M$428, MATCH(L33, Edges!$C$4:$C$428, 0)), 1E+99))</f>
        <v>140</v>
      </c>
      <c r="O33" s="633" t="str">
        <f>IF(AND(IF(C33&lt;&gt;"", INDEX(Nodes!$V$4:$V$449, MATCH(C33, Nodes!$C$4:$C$449, 0))="Yes", TRUE), IF(D33&lt;&gt;"", INDEX(Nodes!$V$4:$V$449, MATCH(D33, Nodes!$C$4:$C$449, 0))="Yes", TRUE), IF(E33&lt;&gt;"", INDEX(Edges!$V$4:$V$431, MATCH(E33, Edges!$C$4:$C$431, 0))="Yes", TRUE), IF(F33&lt;&gt;"", INDEX(Edges!$V$4:$V$431, MATCH(F33, Edges!$C$4:$C$431, 0))="Yes", TRUE), IF(G33&lt;&gt;"", INDEX(Edges!$V$4:$V$431, MATCH(G33, Edges!$C$4:$C$431, 0))="Yes", TRUE), IF(H33&lt;&gt;"", INDEX(Edges!$V$4:$V$431, MATCH(H33, Edges!$C$4:$C$431, 0))="Yes", TRUE), IF(I33&lt;&gt;"", INDEX(Edges!$V$4:$V$431, MATCH(I33, Edges!$C$4:$C$431, 0))="Yes", TRUE), IF(J33&lt;&gt;"", INDEX(Edges!$V$4:$V$431, MATCH(J33, Edges!$C$4:$C$431, 0))="Yes", TRUE), IF(K33&lt;&gt;"", INDEX(Edges!$V$4:$V$431, MATCH(K33, Edges!$C$4:$C$431, 0))="Yes", TRUE), IF(L33&lt;&gt;"", INDEX(Edges!$V$4:$V$431, MATCH(L33, Edges!$C$4:$C$431, 0))="Yes", TRUE)), "Yes", "No")</f>
        <v>No</v>
      </c>
      <c r="P33" s="633">
        <f>MAX(_xlfn.IFNA(INDEX(Nodes!$I$4:$I$449, MATCH(C33, Nodes!$C$4:$C$449, 0)), -1E+99), _xlfn.IFNA(INDEX(Nodes!$I$4:$I$449, MATCH(D33, Nodes!$C$4:$C$449, 0)), -1E+99), _xlfn.IFNA(INDEX(Edges!$I$4:$I$431, MATCH(E33, Edges!$C$4:$C$431, 0)), -1E+99), _xlfn.IFNA(INDEX(Edges!$I$4:$I$431, MATCH(F33, Edges!$C$4:$C$431, 0)), -1E+99), _xlfn.IFNA(INDEX(Edges!$I$4:$I$431, MATCH(G33, Edges!$C$4:$C$431, 0)), -1E+99), _xlfn.IFNA(INDEX(Edges!$I$4:$I$431, MATCH(H33, Edges!$C$4:$C$431, 0)), -1E+99), _xlfn.IFNA(INDEX(Edges!$I$4:$I$431, MATCH(I33, Edges!$C$4:$C$431, 0)), -1E+99), _xlfn.IFNA(INDEX(Edges!$I$4:$I$431, MATCH(J33, Edges!$C$4:$C$431, 0)), -1E+99), _xlfn.IFNA(INDEX(Edges!$I$4:$I$431, MATCH(K33, Edges!$C$4:$C$431, 0)), -1E+99), _xlfn.IFNA(INDEX(Edges!$I$4:$I$431, MATCH(L33, Edges!$C$4:$C$431, 0)), -1E+99))</f>
        <v>0</v>
      </c>
      <c r="Q33" s="633" t="str">
        <f>IF(AND(IF(C33&lt;&gt;"", INDEX(Nodes!$P$4:$P$449, MATCH(C33, Nodes!$C$4:$C$449, 0))="Yes"), IF(D33&lt;&gt;"", INDEX(Nodes!$P$4:$P$449, MATCH(D33, Nodes!$C$4:$C$449, 0))="Yes")), "Yes", "No")</f>
        <v>No</v>
      </c>
      <c r="R33" s="633">
        <f>MAX(_xlfn.IFNA(INDEX(Nodes!$Q$4:$Q$449, MATCH(C33, Nodes!$C$4:$C$449, 0)), -1E+99), _xlfn.IFNA(INDEX(Nodes!$Q$4:$Q$449, MATCH(D33, Nodes!$C$4:$C$449, 0)), -1E+99), _xlfn.IFNA(INDEX(Edges!$Q$4:$Q$431, MATCH(E33, Edges!$C$4:$C$431, 0)), -1E+99), _xlfn.IFNA(INDEX(Edges!$Q$4:$Q$431, MATCH(F33, Edges!$C$4:$C$431, 0)), -1E+99), _xlfn.IFNA(INDEX(Edges!$Q$4:$Q$431, MATCH(G33, Edges!$C$4:$C$431, 0)), -1E+99), _xlfn.IFNA(INDEX(Edges!$Q$4:$Q$431, MATCH(H33, Edges!$C$4:$C$431, 0)), -1E+99), _xlfn.IFNA(INDEX(Edges!$Q$4:$Q$431, MATCH(I33, Edges!$C$4:$C$431, 0)), -1E+99), _xlfn.IFNA(INDEX(Edges!$Q$4:$Q$431, MATCH(J33, Edges!$C$4:$C$431, 0)), -1E+99), _xlfn.IFNA(INDEX(Edges!$Q$4:$Q$431, MATCH(K33, Edges!$C$4:$C$431, 0)), -1E+99), _xlfn.IFNA(INDEX(Edges!$Q$4:$Q$431, MATCH(L33, Edges!$C$4:$C$431, 0)), -1E+99))</f>
        <v>0</v>
      </c>
      <c r="S33" t="str">
        <f>IF(OR(IF(C33&lt;&gt;"", INDEX(Nodes!$Z$4:$Z$449, MATCH(C33, Nodes!$C$4:$C$449, 0))="Yes", FALSE), IF(D33&lt;&gt;"", INDEX(Nodes!$Z$4:$Z$449, MATCH(D33, Nodes!$C$4:$C$449, 0))="Yes", FALSE), IF(E33&lt;&gt;"", INDEX(Edges!$Z$4:$Z$431, MATCH(E33, Edges!$C$4:$C$431, 0))="Yes", FALSE), IF(F33&lt;&gt;"", INDEX(Edges!$Z$4:$Z$431, MATCH(F33, Edges!$C$4:$C$431, 0))="Yes", FALSE), IF(G33&lt;&gt;"", INDEX(Edges!$Z$4:$Z$431, MATCH(G33, Edges!$C$4:$C$431, 0))="Yes", FALSE), IF(H33&lt;&gt;"", INDEX(Edges!$Z$4:$Z$431, MATCH(H33, Edges!$C$4:$C$431, 0))="Yes", FALSE), IF(I33&lt;&gt;"", INDEX(Edges!$Z$4:$Z$431, MATCH(I33, Edges!$C$4:$C$431, 0))="Yes", FALSE), IF(J33&lt;&gt;"", INDEX(Edges!$Z$4:$Z$431, MATCH(J33, Edges!$C$4:$C$431, 0))="Yes", FALSE), IF(K33&lt;&gt;"", INDEX(Edges!$Z$4:$Z$431, MATCH(K33, Edges!$C$4:$C$431, 0))="Yes", FALSE), IF(L33&lt;&gt;"", INDEX(Edges!$Z$4:$Z$431, MATCH(L33, Edges!$C$4:$C$431, 0))="Yes", FALSE)), "Yes","No")</f>
        <v>No</v>
      </c>
      <c r="T33" s="633" t="str">
        <f>IF(OR(IF(C33&lt;&gt;"", INDEX(Nodes!$AC$4:$AC$449, MATCH(C33, Nodes!$C$4:$C$449, 0))="Yes", FALSE), IF(D33&lt;&gt;"", INDEX(Nodes!$AC$4:$AC$449, MATCH(D33, Nodes!$C$4:$C$449, 0))="Yes", FALSE), IF(E33&lt;&gt;"", INDEX(Edges!$AC$4:$AC$431, MATCH(E33, Edges!$C$4:$C$431, 0))="Yes", FALSE), IF(F33&lt;&gt;"", INDEX(Edges!$AC$4:$AC$431, MATCH(F33, Edges!$C$4:$C$431, 0))="Yes", FALSE), IF(G33&lt;&gt;"", INDEX(Edges!$AC$4:$AC$431, MATCH(G33, Edges!$C$4:$C$431, 0))="Yes", FALSE), IF(H33&lt;&gt;"", INDEX(Edges!$AC$4:$AC$431, MATCH(H33, Edges!$C$4:$C$431, 0))="Yes", FALSE), IF(I33&lt;&gt;"", INDEX(Edges!$AC$4:$AC$431, MATCH(I33, Edges!$C$4:$C$431, 0))="Yes", FALSE), IF(J33&lt;&gt;"", INDEX(Edges!$AC$4:$AC$431, MATCH(J33, Edges!$C$4:$C$431, 0))="Yes", FALSE), IF(K33&lt;&gt;"", INDEX(Edges!$AC$4:$AC$431, MATCH(K33, Edges!$C$4:$C$431, 0))="Yes", FALSE), IF(L33&lt;&gt;"", INDEX(Edges!$AC$4:$AC$431, MATCH(L33, Edges!$C$4:$C$431, 0))="Yes", FALSE)), "Yes","No")</f>
        <v>No</v>
      </c>
      <c r="U33" t="str">
        <f>IF(OR(IF(C33&lt;&gt;"", INDEX(Nodes!$AF$4:$AF$449, MATCH(C33, Nodes!$C$4:$C$449, 0))="Yes", FALSE), IF(D33&lt;&gt;"", INDEX(Nodes!$AF$4:$AF$449, MATCH(D33, Nodes!$C$4:$C$449, 0))="Yes", FALSE), IF(E33&lt;&gt;"", INDEX(Edges!$AG$4:$AG$431, MATCH(E33, Edges!$C$4:$C$431, 0))="Yes", FALSE), IF(F33&lt;&gt;"", INDEX(Edges!$AG$4:$AG$431, MATCH(F33, Edges!$C$4:$C$431, 0))="Yes", FALSE), IF(G33&lt;&gt;"", INDEX(Edges!$AG$4:$AG$431, MATCH(G33, Edges!$C$4:$C$431, 0))="Yes", FALSE), IF(H33&lt;&gt;"", INDEX(Edges!$AG$4:$AG$431, MATCH(H33, Edges!$C$4:$C$431, 0))="Yes", FALSE), IF(I33&lt;&gt;"", INDEX(Edges!$AG$4:$AG$431, MATCH(I33, Edges!$C$4:$C$431, 0))="Yes", FALSE), IF(J33&lt;&gt;"", INDEX(Edges!$AG$4:$AG$431, MATCH(J33, Edges!$C$4:$C$431, 0))="Yes", FALSE), IF(K33&lt;&gt;"", INDEX(Edges!$AG$4:$AG$431, MATCH(K33, Edges!$C$4:$C$431, 0))="Yes", FALSE), IF(L33&lt;&gt;"", INDEX(Edges!$AG$4:$AG$431, MATCH(L33, Edges!$C$4:$C$431, 0))="Yes", FALSE)), "Yes","No")</f>
        <v>Yes</v>
      </c>
      <c r="V33" s="720" t="str">
        <f t="shared" si="5"/>
        <v>Accessible</v>
      </c>
      <c r="W33" s="633" t="str">
        <f>IF(AND(N33&gt;='Accessibility Standards'!$C$4, P33&lt;'Accessibility Standards'!$C$2, Q33="Yes", R33&lt;'Accessibility Standards'!$C$10), "Accessible", "Inaccessible")</f>
        <v>Inaccessible</v>
      </c>
      <c r="X33" s="633" t="str">
        <f t="shared" si="3"/>
        <v>Inaccessible</v>
      </c>
    </row>
    <row r="34" spans="1:24">
      <c r="A34" s="689" t="s">
        <v>827</v>
      </c>
      <c r="B34" s="689" t="s">
        <v>752</v>
      </c>
      <c r="C34" t="s">
        <v>407</v>
      </c>
      <c r="D34" t="s">
        <v>411</v>
      </c>
      <c r="E34" s="199"/>
      <c r="F34" s="199"/>
      <c r="G34" s="199"/>
      <c r="H34" s="199"/>
      <c r="I34" s="199"/>
      <c r="N34" s="633">
        <f>MIN(_xlfn.IFNA(INDEX(Nodes!$M$4:$M$449, MATCH(C34, Nodes!$C$4:$C$449, 0)), 1E+99), _xlfn.IFNA(INDEX(Nodes!$M$4:$M$449, MATCH(D34, Nodes!$C$4:$C$449, 0)), 1E+99), _xlfn.IFNA(INDEX(Edges!$M$4:$M$428, MATCH(E34, Edges!$C$4:$C$428, 0)), 1E+99), _xlfn.IFNA(INDEX(Edges!$M$4:$M$428, MATCH(F34, Edges!$C$4:$C$428, 0)), 1E+99), _xlfn.IFNA(INDEX(Edges!$M$4:$M$428, MATCH(G34, Edges!$C$4:$C$428, 0)), 1E+99), _xlfn.IFNA(INDEX(Edges!$M$4:$M$428, MATCH(H34, Edges!$C$4:$C$428, 0)), 1E+99), _xlfn.IFNA(INDEX(Edges!$M$4:$M$428, MATCH(I34, Edges!$C$4:$C$428, 0)), 1E+99), _xlfn.IFNA(INDEX(Edges!$M$4:$M$428, MATCH(J34, Edges!$C$4:$C$428, 0)), 1E+99), _xlfn.IFNA(INDEX(Edges!$M$4:$M$428, MATCH(K34, Edges!$C$4:$C$428, 0)), 1E+99), _xlfn.IFNA(INDEX(Edges!$M$4:$M$428, MATCH(L34, Edges!$C$4:$C$428, 0)), 1E+99))</f>
        <v>125</v>
      </c>
      <c r="O34" s="633" t="str">
        <f>IF(AND(IF(C34&lt;&gt;"", INDEX(Nodes!$V$4:$V$449, MATCH(C34, Nodes!$C$4:$C$449, 0))="Yes", TRUE), IF(D34&lt;&gt;"", INDEX(Nodes!$V$4:$V$449, MATCH(D34, Nodes!$C$4:$C$449, 0))="Yes", TRUE), IF(E34&lt;&gt;"", INDEX(Edges!$V$4:$V$431, MATCH(E34, Edges!$C$4:$C$431, 0))="Yes", TRUE), IF(F34&lt;&gt;"", INDEX(Edges!$V$4:$V$431, MATCH(F34, Edges!$C$4:$C$431, 0))="Yes", TRUE), IF(G34&lt;&gt;"", INDEX(Edges!$V$4:$V$431, MATCH(G34, Edges!$C$4:$C$431, 0))="Yes", TRUE), IF(H34&lt;&gt;"", INDEX(Edges!$V$4:$V$431, MATCH(H34, Edges!$C$4:$C$431, 0))="Yes", TRUE), IF(I34&lt;&gt;"", INDEX(Edges!$V$4:$V$431, MATCH(I34, Edges!$C$4:$C$431, 0))="Yes", TRUE), IF(J34&lt;&gt;"", INDEX(Edges!$V$4:$V$431, MATCH(J34, Edges!$C$4:$C$431, 0))="Yes", TRUE), IF(K34&lt;&gt;"", INDEX(Edges!$V$4:$V$431, MATCH(K34, Edges!$C$4:$C$431, 0))="Yes", TRUE), IF(L34&lt;&gt;"", INDEX(Edges!$V$4:$V$431, MATCH(L34, Edges!$C$4:$C$431, 0))="Yes", TRUE)), "Yes", "No")</f>
        <v>No</v>
      </c>
      <c r="P34" s="633">
        <f>MAX(_xlfn.IFNA(INDEX(Nodes!$I$4:$I$449, MATCH(C34, Nodes!$C$4:$C$449, 0)), -1E+99), _xlfn.IFNA(INDEX(Nodes!$I$4:$I$449, MATCH(D34, Nodes!$C$4:$C$449, 0)), -1E+99), _xlfn.IFNA(INDEX(Edges!$I$4:$I$431, MATCH(E34, Edges!$C$4:$C$431, 0)), -1E+99), _xlfn.IFNA(INDEX(Edges!$I$4:$I$431, MATCH(F34, Edges!$C$4:$C$431, 0)), -1E+99), _xlfn.IFNA(INDEX(Edges!$I$4:$I$431, MATCH(G34, Edges!$C$4:$C$431, 0)), -1E+99), _xlfn.IFNA(INDEX(Edges!$I$4:$I$431, MATCH(H34, Edges!$C$4:$C$431, 0)), -1E+99), _xlfn.IFNA(INDEX(Edges!$I$4:$I$431, MATCH(I34, Edges!$C$4:$C$431, 0)), -1E+99), _xlfn.IFNA(INDEX(Edges!$I$4:$I$431, MATCH(J34, Edges!$C$4:$C$431, 0)), -1E+99), _xlfn.IFNA(INDEX(Edges!$I$4:$I$431, MATCH(K34, Edges!$C$4:$C$431, 0)), -1E+99), _xlfn.IFNA(INDEX(Edges!$I$4:$I$431, MATCH(L34, Edges!$C$4:$C$431, 0)), -1E+99))</f>
        <v>0</v>
      </c>
      <c r="Q34" s="633" t="str">
        <f>IF(AND(IF(C34&lt;&gt;"", INDEX(Nodes!$P$4:$P$449, MATCH(C34, Nodes!$C$4:$C$449, 0))="Yes"), IF(D34&lt;&gt;"", INDEX(Nodes!$P$4:$P$449, MATCH(D34, Nodes!$C$4:$C$449, 0))="Yes")), "Yes", "No")</f>
        <v>No</v>
      </c>
      <c r="R34" s="633">
        <f>MAX(_xlfn.IFNA(INDEX(Nodes!$Q$4:$Q$449, MATCH(C34, Nodes!$C$4:$C$449, 0)), -1E+99), _xlfn.IFNA(INDEX(Nodes!$Q$4:$Q$449, MATCH(D34, Nodes!$C$4:$C$449, 0)), -1E+99), _xlfn.IFNA(INDEX(Edges!$Q$4:$Q$431, MATCH(E34, Edges!$C$4:$C$431, 0)), -1E+99), _xlfn.IFNA(INDEX(Edges!$Q$4:$Q$431, MATCH(F34, Edges!$C$4:$C$431, 0)), -1E+99), _xlfn.IFNA(INDEX(Edges!$Q$4:$Q$431, MATCH(G34, Edges!$C$4:$C$431, 0)), -1E+99), _xlfn.IFNA(INDEX(Edges!$Q$4:$Q$431, MATCH(H34, Edges!$C$4:$C$431, 0)), -1E+99), _xlfn.IFNA(INDEX(Edges!$Q$4:$Q$431, MATCH(I34, Edges!$C$4:$C$431, 0)), -1E+99), _xlfn.IFNA(INDEX(Edges!$Q$4:$Q$431, MATCH(J34, Edges!$C$4:$C$431, 0)), -1E+99), _xlfn.IFNA(INDEX(Edges!$Q$4:$Q$431, MATCH(K34, Edges!$C$4:$C$431, 0)), -1E+99), _xlfn.IFNA(INDEX(Edges!$Q$4:$Q$431, MATCH(L34, Edges!$C$4:$C$431, 0)), -1E+99))</f>
        <v>0</v>
      </c>
      <c r="S34" t="str">
        <f>IF(OR(IF(C34&lt;&gt;"", INDEX(Nodes!$Z$4:$Z$449, MATCH(C34, Nodes!$C$4:$C$449, 0))="Yes", FALSE), IF(D34&lt;&gt;"", INDEX(Nodes!$Z$4:$Z$449, MATCH(D34, Nodes!$C$4:$C$449, 0))="Yes", FALSE), IF(E34&lt;&gt;"", INDEX(Edges!$Z$4:$Z$431, MATCH(E34, Edges!$C$4:$C$431, 0))="Yes", FALSE), IF(F34&lt;&gt;"", INDEX(Edges!$Z$4:$Z$431, MATCH(F34, Edges!$C$4:$C$431, 0))="Yes", FALSE), IF(G34&lt;&gt;"", INDEX(Edges!$Z$4:$Z$431, MATCH(G34, Edges!$C$4:$C$431, 0))="Yes", FALSE), IF(H34&lt;&gt;"", INDEX(Edges!$Z$4:$Z$431, MATCH(H34, Edges!$C$4:$C$431, 0))="Yes", FALSE), IF(I34&lt;&gt;"", INDEX(Edges!$Z$4:$Z$431, MATCH(I34, Edges!$C$4:$C$431, 0))="Yes", FALSE), IF(J34&lt;&gt;"", INDEX(Edges!$Z$4:$Z$431, MATCH(J34, Edges!$C$4:$C$431, 0))="Yes", FALSE), IF(K34&lt;&gt;"", INDEX(Edges!$Z$4:$Z$431, MATCH(K34, Edges!$C$4:$C$431, 0))="Yes", FALSE), IF(L34&lt;&gt;"", INDEX(Edges!$Z$4:$Z$431, MATCH(L34, Edges!$C$4:$C$431, 0))="Yes", FALSE)), "Yes","No")</f>
        <v>Yes</v>
      </c>
      <c r="T34" s="633" t="str">
        <f>IF(OR(IF(C34&lt;&gt;"", INDEX(Nodes!$AC$4:$AC$449, MATCH(C34, Nodes!$C$4:$C$449, 0))="Yes", FALSE), IF(D34&lt;&gt;"", INDEX(Nodes!$AC$4:$AC$449, MATCH(D34, Nodes!$C$4:$C$449, 0))="Yes", FALSE), IF(E34&lt;&gt;"", INDEX(Edges!$AC$4:$AC$431, MATCH(E34, Edges!$C$4:$C$431, 0))="Yes", FALSE), IF(F34&lt;&gt;"", INDEX(Edges!$AC$4:$AC$431, MATCH(F34, Edges!$C$4:$C$431, 0))="Yes", FALSE), IF(G34&lt;&gt;"", INDEX(Edges!$AC$4:$AC$431, MATCH(G34, Edges!$C$4:$C$431, 0))="Yes", FALSE), IF(H34&lt;&gt;"", INDEX(Edges!$AC$4:$AC$431, MATCH(H34, Edges!$C$4:$C$431, 0))="Yes", FALSE), IF(I34&lt;&gt;"", INDEX(Edges!$AC$4:$AC$431, MATCH(I34, Edges!$C$4:$C$431, 0))="Yes", FALSE), IF(J34&lt;&gt;"", INDEX(Edges!$AC$4:$AC$431, MATCH(J34, Edges!$C$4:$C$431, 0))="Yes", FALSE), IF(K34&lt;&gt;"", INDEX(Edges!$AC$4:$AC$431, MATCH(K34, Edges!$C$4:$C$431, 0))="Yes", FALSE), IF(L34&lt;&gt;"", INDEX(Edges!$AC$4:$AC$431, MATCH(L34, Edges!$C$4:$C$431, 0))="Yes", FALSE)), "Yes","No")</f>
        <v>No</v>
      </c>
      <c r="U34" t="str">
        <f>IF(OR(IF(C34&lt;&gt;"", INDEX(Nodes!$AF$4:$AF$449, MATCH(C34, Nodes!$C$4:$C$449, 0))="Yes", FALSE), IF(D34&lt;&gt;"", INDEX(Nodes!$AF$4:$AF$449, MATCH(D34, Nodes!$C$4:$C$449, 0))="Yes", FALSE), IF(E34&lt;&gt;"", INDEX(Edges!$AG$4:$AG$431, MATCH(E34, Edges!$C$4:$C$431, 0))="Yes", FALSE), IF(F34&lt;&gt;"", INDEX(Edges!$AG$4:$AG$431, MATCH(F34, Edges!$C$4:$C$431, 0))="Yes", FALSE), IF(G34&lt;&gt;"", INDEX(Edges!$AG$4:$AG$431, MATCH(G34, Edges!$C$4:$C$431, 0))="Yes", FALSE), IF(H34&lt;&gt;"", INDEX(Edges!$AG$4:$AG$431, MATCH(H34, Edges!$C$4:$C$431, 0))="Yes", FALSE), IF(I34&lt;&gt;"", INDEX(Edges!$AG$4:$AG$431, MATCH(I34, Edges!$C$4:$C$431, 0))="Yes", FALSE), IF(J34&lt;&gt;"", INDEX(Edges!$AG$4:$AG$431, MATCH(J34, Edges!$C$4:$C$431, 0))="Yes", FALSE), IF(K34&lt;&gt;"", INDEX(Edges!$AG$4:$AG$431, MATCH(K34, Edges!$C$4:$C$431, 0))="Yes", FALSE), IF(L34&lt;&gt;"", INDEX(Edges!$AG$4:$AG$431, MATCH(L34, Edges!$C$4:$C$431, 0))="Yes", FALSE)), "Yes","No")</f>
        <v>No</v>
      </c>
      <c r="V34" s="720" t="str">
        <f>IF(N34&gt;0, "Accessible", "Inaccessible")</f>
        <v>Accessible</v>
      </c>
      <c r="W34" s="633" t="str">
        <f>IF(AND(N34&gt;='Accessibility Standards'!$C$4, P34&lt;'Accessibility Standards'!$C$2, Q34="Yes", R34&lt;'Accessibility Standards'!$C$10), "Accessible", "Inaccessible")</f>
        <v>Inaccessible</v>
      </c>
      <c r="X34" s="633" t="str">
        <f>IF(AND(O34="Yes", N34&gt;0), "Accessible", "Inaccessible")</f>
        <v>Inaccessible</v>
      </c>
    </row>
    <row r="35" spans="1:24" hidden="1">
      <c r="A35" s="811" t="str">
        <f>A34</f>
        <v>16_17</v>
      </c>
      <c r="B35" s="689" t="s">
        <v>753</v>
      </c>
      <c r="D35" t="s">
        <v>412</v>
      </c>
      <c r="E35" s="199"/>
      <c r="F35" s="199"/>
      <c r="G35" s="199"/>
      <c r="H35" s="199"/>
      <c r="I35" s="199"/>
      <c r="N35" s="633">
        <f>MIN(_xlfn.IFNA(INDEX(Nodes!$M$4:$M$449, MATCH(C35, Nodes!$C$4:$C$449, 0)), 1E+99), _xlfn.IFNA(INDEX(Nodes!$M$4:$M$449, MATCH(D35, Nodes!$C$4:$C$449, 0)), 1E+99), _xlfn.IFNA(INDEX(Edges!$M$4:$M$428, MATCH(E35, Edges!$C$4:$C$428, 0)), 1E+99), _xlfn.IFNA(INDEX(Edges!$M$4:$M$428, MATCH(F35, Edges!$C$4:$C$428, 0)), 1E+99), _xlfn.IFNA(INDEX(Edges!$M$4:$M$428, MATCH(G35, Edges!$C$4:$C$428, 0)), 1E+99), _xlfn.IFNA(INDEX(Edges!$M$4:$M$428, MATCH(H35, Edges!$C$4:$C$428, 0)), 1E+99), _xlfn.IFNA(INDEX(Edges!$M$4:$M$428, MATCH(I35, Edges!$C$4:$C$428, 0)), 1E+99), _xlfn.IFNA(INDEX(Edges!$M$4:$M$428, MATCH(J35, Edges!$C$4:$C$428, 0)), 1E+99), _xlfn.IFNA(INDEX(Edges!$M$4:$M$428, MATCH(K35, Edges!$C$4:$C$428, 0)), 1E+99), _xlfn.IFNA(INDEX(Edges!$M$4:$M$428, MATCH(L35, Edges!$C$4:$C$428, 0)), 1E+99))</f>
        <v>140</v>
      </c>
      <c r="O35" s="633" t="str">
        <f>IF(AND(IF(C35&lt;&gt;"", INDEX(Nodes!$V$4:$V$449, MATCH(C35, Nodes!$C$4:$C$449, 0))="Yes", TRUE), IF(D35&lt;&gt;"", INDEX(Nodes!$V$4:$V$449, MATCH(D35, Nodes!$C$4:$C$449, 0))="Yes", TRUE), IF(E35&lt;&gt;"", INDEX(Edges!$V$4:$V$431, MATCH(E35, Edges!$C$4:$C$431, 0))="Yes", TRUE), IF(F35&lt;&gt;"", INDEX(Edges!$V$4:$V$431, MATCH(F35, Edges!$C$4:$C$431, 0))="Yes", TRUE), IF(G35&lt;&gt;"", INDEX(Edges!$V$4:$V$431, MATCH(G35, Edges!$C$4:$C$431, 0))="Yes", TRUE), IF(H35&lt;&gt;"", INDEX(Edges!$V$4:$V$431, MATCH(H35, Edges!$C$4:$C$431, 0))="Yes", TRUE), IF(I35&lt;&gt;"", INDEX(Edges!$V$4:$V$431, MATCH(I35, Edges!$C$4:$C$431, 0))="Yes", TRUE), IF(J35&lt;&gt;"", INDEX(Edges!$V$4:$V$431, MATCH(J35, Edges!$C$4:$C$431, 0))="Yes", TRUE), IF(K35&lt;&gt;"", INDEX(Edges!$V$4:$V$431, MATCH(K35, Edges!$C$4:$C$431, 0))="Yes", TRUE), IF(L35&lt;&gt;"", INDEX(Edges!$V$4:$V$431, MATCH(L35, Edges!$C$4:$C$431, 0))="Yes", TRUE)), "Yes", "No")</f>
        <v>No</v>
      </c>
      <c r="P35" s="633">
        <f>MAX(_xlfn.IFNA(INDEX(Nodes!$I$4:$I$449, MATCH(C35, Nodes!$C$4:$C$449, 0)), -1E+99), _xlfn.IFNA(INDEX(Nodes!$I$4:$I$449, MATCH(D35, Nodes!$C$4:$C$449, 0)), -1E+99), _xlfn.IFNA(INDEX(Edges!$I$4:$I$431, MATCH(E35, Edges!$C$4:$C$431, 0)), -1E+99), _xlfn.IFNA(INDEX(Edges!$I$4:$I$431, MATCH(F35, Edges!$C$4:$C$431, 0)), -1E+99), _xlfn.IFNA(INDEX(Edges!$I$4:$I$431, MATCH(G35, Edges!$C$4:$C$431, 0)), -1E+99), _xlfn.IFNA(INDEX(Edges!$I$4:$I$431, MATCH(H35, Edges!$C$4:$C$431, 0)), -1E+99), _xlfn.IFNA(INDEX(Edges!$I$4:$I$431, MATCH(I35, Edges!$C$4:$C$431, 0)), -1E+99), _xlfn.IFNA(INDEX(Edges!$I$4:$I$431, MATCH(J35, Edges!$C$4:$C$431, 0)), -1E+99), _xlfn.IFNA(INDEX(Edges!$I$4:$I$431, MATCH(K35, Edges!$C$4:$C$431, 0)), -1E+99), _xlfn.IFNA(INDEX(Edges!$I$4:$I$431, MATCH(L35, Edges!$C$4:$C$431, 0)), -1E+99))</f>
        <v>0</v>
      </c>
      <c r="Q35" s="633" t="str">
        <f>IF(AND(IF(C35&lt;&gt;"", INDEX(Nodes!$P$4:$P$449, MATCH(C35, Nodes!$C$4:$C$449, 0))="Yes"), IF(D35&lt;&gt;"", INDEX(Nodes!$P$4:$P$449, MATCH(D35, Nodes!$C$4:$C$449, 0))="Yes")), "Yes", "No")</f>
        <v>No</v>
      </c>
      <c r="R35" s="633">
        <f>MAX(_xlfn.IFNA(INDEX(Nodes!$Q$4:$Q$449, MATCH(C35, Nodes!$C$4:$C$449, 0)), -1E+99), _xlfn.IFNA(INDEX(Nodes!$Q$4:$Q$449, MATCH(D35, Nodes!$C$4:$C$449, 0)), -1E+99), _xlfn.IFNA(INDEX(Edges!$Q$4:$Q$431, MATCH(E35, Edges!$C$4:$C$431, 0)), -1E+99), _xlfn.IFNA(INDEX(Edges!$Q$4:$Q$431, MATCH(F35, Edges!$C$4:$C$431, 0)), -1E+99), _xlfn.IFNA(INDEX(Edges!$Q$4:$Q$431, MATCH(G35, Edges!$C$4:$C$431, 0)), -1E+99), _xlfn.IFNA(INDEX(Edges!$Q$4:$Q$431, MATCH(H35, Edges!$C$4:$C$431, 0)), -1E+99), _xlfn.IFNA(INDEX(Edges!$Q$4:$Q$431, MATCH(I35, Edges!$C$4:$C$431, 0)), -1E+99), _xlfn.IFNA(INDEX(Edges!$Q$4:$Q$431, MATCH(J35, Edges!$C$4:$C$431, 0)), -1E+99), _xlfn.IFNA(INDEX(Edges!$Q$4:$Q$431, MATCH(K35, Edges!$C$4:$C$431, 0)), -1E+99), _xlfn.IFNA(INDEX(Edges!$Q$4:$Q$431, MATCH(L35, Edges!$C$4:$C$431, 0)), -1E+99))</f>
        <v>0</v>
      </c>
      <c r="S35" t="str">
        <f>IF(OR(IF(C35&lt;&gt;"", INDEX(Nodes!$Z$4:$Z$449, MATCH(C35, Nodes!$C$4:$C$449, 0))="Yes", FALSE), IF(D35&lt;&gt;"", INDEX(Nodes!$Z$4:$Z$449, MATCH(D35, Nodes!$C$4:$C$449, 0))="Yes", FALSE), IF(E35&lt;&gt;"", INDEX(Edges!$Z$4:$Z$431, MATCH(E35, Edges!$C$4:$C$431, 0))="Yes", FALSE), IF(F35&lt;&gt;"", INDEX(Edges!$Z$4:$Z$431, MATCH(F35, Edges!$C$4:$C$431, 0))="Yes", FALSE), IF(G35&lt;&gt;"", INDEX(Edges!$Z$4:$Z$431, MATCH(G35, Edges!$C$4:$C$431, 0))="Yes", FALSE), IF(H35&lt;&gt;"", INDEX(Edges!$Z$4:$Z$431, MATCH(H35, Edges!$C$4:$C$431, 0))="Yes", FALSE), IF(I35&lt;&gt;"", INDEX(Edges!$Z$4:$Z$431, MATCH(I35, Edges!$C$4:$C$431, 0))="Yes", FALSE), IF(J35&lt;&gt;"", INDEX(Edges!$Z$4:$Z$431, MATCH(J35, Edges!$C$4:$C$431, 0))="Yes", FALSE), IF(K35&lt;&gt;"", INDEX(Edges!$Z$4:$Z$431, MATCH(K35, Edges!$C$4:$C$431, 0))="Yes", FALSE), IF(L35&lt;&gt;"", INDEX(Edges!$Z$4:$Z$431, MATCH(L35, Edges!$C$4:$C$431, 0))="Yes", FALSE)), "Yes","No")</f>
        <v>Yes</v>
      </c>
      <c r="T35" s="633" t="str">
        <f>IF(OR(IF(C35&lt;&gt;"", INDEX(Nodes!$AC$4:$AC$449, MATCH(C35, Nodes!$C$4:$C$449, 0))="Yes", FALSE), IF(D35&lt;&gt;"", INDEX(Nodes!$AC$4:$AC$449, MATCH(D35, Nodes!$C$4:$C$449, 0))="Yes", FALSE), IF(E35&lt;&gt;"", INDEX(Edges!$AC$4:$AC$431, MATCH(E35, Edges!$C$4:$C$431, 0))="Yes", FALSE), IF(F35&lt;&gt;"", INDEX(Edges!$AC$4:$AC$431, MATCH(F35, Edges!$C$4:$C$431, 0))="Yes", FALSE), IF(G35&lt;&gt;"", INDEX(Edges!$AC$4:$AC$431, MATCH(G35, Edges!$C$4:$C$431, 0))="Yes", FALSE), IF(H35&lt;&gt;"", INDEX(Edges!$AC$4:$AC$431, MATCH(H35, Edges!$C$4:$C$431, 0))="Yes", FALSE), IF(I35&lt;&gt;"", INDEX(Edges!$AC$4:$AC$431, MATCH(I35, Edges!$C$4:$C$431, 0))="Yes", FALSE), IF(J35&lt;&gt;"", INDEX(Edges!$AC$4:$AC$431, MATCH(J35, Edges!$C$4:$C$431, 0))="Yes", FALSE), IF(K35&lt;&gt;"", INDEX(Edges!$AC$4:$AC$431, MATCH(K35, Edges!$C$4:$C$431, 0))="Yes", FALSE), IF(L35&lt;&gt;"", INDEX(Edges!$AC$4:$AC$431, MATCH(L35, Edges!$C$4:$C$431, 0))="Yes", FALSE)), "Yes","No")</f>
        <v>No</v>
      </c>
      <c r="U35" t="str">
        <f>IF(OR(IF(C35&lt;&gt;"", INDEX(Nodes!$AF$4:$AF$449, MATCH(C35, Nodes!$C$4:$C$449, 0))="Yes", FALSE), IF(D35&lt;&gt;"", INDEX(Nodes!$AF$4:$AF$449, MATCH(D35, Nodes!$C$4:$C$449, 0))="Yes", FALSE), IF(E35&lt;&gt;"", INDEX(Edges!$AG$4:$AG$431, MATCH(E35, Edges!$C$4:$C$431, 0))="Yes", FALSE), IF(F35&lt;&gt;"", INDEX(Edges!$AG$4:$AG$431, MATCH(F35, Edges!$C$4:$C$431, 0))="Yes", FALSE), IF(G35&lt;&gt;"", INDEX(Edges!$AG$4:$AG$431, MATCH(G35, Edges!$C$4:$C$431, 0))="Yes", FALSE), IF(H35&lt;&gt;"", INDEX(Edges!$AG$4:$AG$431, MATCH(H35, Edges!$C$4:$C$431, 0))="Yes", FALSE), IF(I35&lt;&gt;"", INDEX(Edges!$AG$4:$AG$431, MATCH(I35, Edges!$C$4:$C$431, 0))="Yes", FALSE), IF(J35&lt;&gt;"", INDEX(Edges!$AG$4:$AG$431, MATCH(J35, Edges!$C$4:$C$431, 0))="Yes", FALSE), IF(K35&lt;&gt;"", INDEX(Edges!$AG$4:$AG$431, MATCH(K35, Edges!$C$4:$C$431, 0))="Yes", FALSE), IF(L35&lt;&gt;"", INDEX(Edges!$AG$4:$AG$431, MATCH(L35, Edges!$C$4:$C$431, 0))="Yes", FALSE)), "Yes","No")</f>
        <v>No</v>
      </c>
      <c r="V35" s="720" t="str">
        <f t="shared" si="5"/>
        <v>Accessible</v>
      </c>
      <c r="W35" s="633" t="str">
        <f>IF(AND(N35&gt;='Accessibility Standards'!$C$4, P35&lt;'Accessibility Standards'!$C$2, Q35="Yes", R35&lt;'Accessibility Standards'!$C$10), "Accessible", "Inaccessible")</f>
        <v>Inaccessible</v>
      </c>
      <c r="X35" s="633" t="str">
        <f t="shared" si="3"/>
        <v>Inaccessible</v>
      </c>
    </row>
    <row r="36" spans="1:24">
      <c r="A36" s="689" t="s">
        <v>828</v>
      </c>
      <c r="B36" s="689" t="s">
        <v>752</v>
      </c>
      <c r="C36" t="s">
        <v>414</v>
      </c>
      <c r="E36" s="199"/>
      <c r="F36" s="199"/>
      <c r="G36" s="199"/>
      <c r="H36" s="199"/>
      <c r="I36" s="199"/>
      <c r="N36" s="633">
        <f>MIN(_xlfn.IFNA(INDEX(Nodes!$M$4:$M$449, MATCH(C36, Nodes!$C$4:$C$449, 0)), 1E+99), _xlfn.IFNA(INDEX(Nodes!$M$4:$M$449, MATCH(D36, Nodes!$C$4:$C$449, 0)), 1E+99), _xlfn.IFNA(INDEX(Edges!$M$4:$M$428, MATCH(E36, Edges!$C$4:$C$428, 0)), 1E+99), _xlfn.IFNA(INDEX(Edges!$M$4:$M$428, MATCH(F36, Edges!$C$4:$C$428, 0)), 1E+99), _xlfn.IFNA(INDEX(Edges!$M$4:$M$428, MATCH(G36, Edges!$C$4:$C$428, 0)), 1E+99), _xlfn.IFNA(INDEX(Edges!$M$4:$M$428, MATCH(H36, Edges!$C$4:$C$428, 0)), 1E+99), _xlfn.IFNA(INDEX(Edges!$M$4:$M$428, MATCH(I36, Edges!$C$4:$C$428, 0)), 1E+99), _xlfn.IFNA(INDEX(Edges!$M$4:$M$428, MATCH(J36, Edges!$C$4:$C$428, 0)), 1E+99), _xlfn.IFNA(INDEX(Edges!$M$4:$M$428, MATCH(K36, Edges!$C$4:$C$428, 0)), 1E+99), _xlfn.IFNA(INDEX(Edges!$M$4:$M$428, MATCH(L36, Edges!$C$4:$C$428, 0)), 1E+99))</f>
        <v>100</v>
      </c>
      <c r="O36" s="633" t="str">
        <f>IF(AND(IF(C36&lt;&gt;"", INDEX(Nodes!$V$4:$V$449, MATCH(C36, Nodes!$C$4:$C$449, 0))="Yes", TRUE), IF(D36&lt;&gt;"", INDEX(Nodes!$V$4:$V$449, MATCH(D36, Nodes!$C$4:$C$449, 0))="Yes", TRUE), IF(E36&lt;&gt;"", INDEX(Edges!$V$4:$V$431, MATCH(E36, Edges!$C$4:$C$431, 0))="Yes", TRUE), IF(F36&lt;&gt;"", INDEX(Edges!$V$4:$V$431, MATCH(F36, Edges!$C$4:$C$431, 0))="Yes", TRUE), IF(G36&lt;&gt;"", INDEX(Edges!$V$4:$V$431, MATCH(G36, Edges!$C$4:$C$431, 0))="Yes", TRUE), IF(H36&lt;&gt;"", INDEX(Edges!$V$4:$V$431, MATCH(H36, Edges!$C$4:$C$431, 0))="Yes", TRUE), IF(I36&lt;&gt;"", INDEX(Edges!$V$4:$V$431, MATCH(I36, Edges!$C$4:$C$431, 0))="Yes", TRUE), IF(J36&lt;&gt;"", INDEX(Edges!$V$4:$V$431, MATCH(J36, Edges!$C$4:$C$431, 0))="Yes", TRUE), IF(K36&lt;&gt;"", INDEX(Edges!$V$4:$V$431, MATCH(K36, Edges!$C$4:$C$431, 0))="Yes", TRUE), IF(L36&lt;&gt;"", INDEX(Edges!$V$4:$V$431, MATCH(L36, Edges!$C$4:$C$431, 0))="Yes", TRUE)), "Yes", "No")</f>
        <v>No</v>
      </c>
      <c r="P36" s="633">
        <f>MAX(_xlfn.IFNA(INDEX(Nodes!$I$4:$I$449, MATCH(C36, Nodes!$C$4:$C$449, 0)), -1E+99), _xlfn.IFNA(INDEX(Nodes!$I$4:$I$449, MATCH(D36, Nodes!$C$4:$C$449, 0)), -1E+99), _xlfn.IFNA(INDEX(Edges!$I$4:$I$431, MATCH(E36, Edges!$C$4:$C$431, 0)), -1E+99), _xlfn.IFNA(INDEX(Edges!$I$4:$I$431, MATCH(F36, Edges!$C$4:$C$431, 0)), -1E+99), _xlfn.IFNA(INDEX(Edges!$I$4:$I$431, MATCH(G36, Edges!$C$4:$C$431, 0)), -1E+99), _xlfn.IFNA(INDEX(Edges!$I$4:$I$431, MATCH(H36, Edges!$C$4:$C$431, 0)), -1E+99), _xlfn.IFNA(INDEX(Edges!$I$4:$I$431, MATCH(I36, Edges!$C$4:$C$431, 0)), -1E+99), _xlfn.IFNA(INDEX(Edges!$I$4:$I$431, MATCH(J36, Edges!$C$4:$C$431, 0)), -1E+99), _xlfn.IFNA(INDEX(Edges!$I$4:$I$431, MATCH(K36, Edges!$C$4:$C$431, 0)), -1E+99), _xlfn.IFNA(INDEX(Edges!$I$4:$I$431, MATCH(L36, Edges!$C$4:$C$431, 0)), -1E+99))</f>
        <v>0</v>
      </c>
      <c r="Q36" s="633" t="str">
        <f>IF(AND(IF(C36&lt;&gt;"", INDEX(Nodes!$P$4:$P$449, MATCH(C36, Nodes!$C$4:$C$449, 0))="Yes"), IF(D36&lt;&gt;"", INDEX(Nodes!$P$4:$P$449, MATCH(D36, Nodes!$C$4:$C$449, 0))="Yes")), "Yes", "No")</f>
        <v>No</v>
      </c>
      <c r="R36" s="633">
        <f>MAX(_xlfn.IFNA(INDEX(Nodes!$Q$4:$Q$449, MATCH(C36, Nodes!$C$4:$C$449, 0)), -1E+99), _xlfn.IFNA(INDEX(Nodes!$Q$4:$Q$449, MATCH(D36, Nodes!$C$4:$C$449, 0)), -1E+99), _xlfn.IFNA(INDEX(Edges!$Q$4:$Q$431, MATCH(E36, Edges!$C$4:$C$431, 0)), -1E+99), _xlfn.IFNA(INDEX(Edges!$Q$4:$Q$431, MATCH(F36, Edges!$C$4:$C$431, 0)), -1E+99), _xlfn.IFNA(INDEX(Edges!$Q$4:$Q$431, MATCH(G36, Edges!$C$4:$C$431, 0)), -1E+99), _xlfn.IFNA(INDEX(Edges!$Q$4:$Q$431, MATCH(H36, Edges!$C$4:$C$431, 0)), -1E+99), _xlfn.IFNA(INDEX(Edges!$Q$4:$Q$431, MATCH(I36, Edges!$C$4:$C$431, 0)), -1E+99), _xlfn.IFNA(INDEX(Edges!$Q$4:$Q$431, MATCH(J36, Edges!$C$4:$C$431, 0)), -1E+99), _xlfn.IFNA(INDEX(Edges!$Q$4:$Q$431, MATCH(K36, Edges!$C$4:$C$431, 0)), -1E+99), _xlfn.IFNA(INDEX(Edges!$Q$4:$Q$431, MATCH(L36, Edges!$C$4:$C$431, 0)), -1E+99))</f>
        <v>0</v>
      </c>
      <c r="S36" t="str">
        <f>IF(OR(IF(C36&lt;&gt;"", INDEX(Nodes!$Z$4:$Z$449, MATCH(C36, Nodes!$C$4:$C$449, 0))="Yes", FALSE), IF(D36&lt;&gt;"", INDEX(Nodes!$Z$4:$Z$449, MATCH(D36, Nodes!$C$4:$C$449, 0))="Yes", FALSE), IF(E36&lt;&gt;"", INDEX(Edges!$Z$4:$Z$431, MATCH(E36, Edges!$C$4:$C$431, 0))="Yes", FALSE), IF(F36&lt;&gt;"", INDEX(Edges!$Z$4:$Z$431, MATCH(F36, Edges!$C$4:$C$431, 0))="Yes", FALSE), IF(G36&lt;&gt;"", INDEX(Edges!$Z$4:$Z$431, MATCH(G36, Edges!$C$4:$C$431, 0))="Yes", FALSE), IF(H36&lt;&gt;"", INDEX(Edges!$Z$4:$Z$431, MATCH(H36, Edges!$C$4:$C$431, 0))="Yes", FALSE), IF(I36&lt;&gt;"", INDEX(Edges!$Z$4:$Z$431, MATCH(I36, Edges!$C$4:$C$431, 0))="Yes", FALSE), IF(J36&lt;&gt;"", INDEX(Edges!$Z$4:$Z$431, MATCH(J36, Edges!$C$4:$C$431, 0))="Yes", FALSE), IF(K36&lt;&gt;"", INDEX(Edges!$Z$4:$Z$431, MATCH(K36, Edges!$C$4:$C$431, 0))="Yes", FALSE), IF(L36&lt;&gt;"", INDEX(Edges!$Z$4:$Z$431, MATCH(L36, Edges!$C$4:$C$431, 0))="Yes", FALSE)), "Yes","No")</f>
        <v>Yes</v>
      </c>
      <c r="T36" s="633" t="str">
        <f>IF(OR(IF(C36&lt;&gt;"", INDEX(Nodes!$AC$4:$AC$449, MATCH(C36, Nodes!$C$4:$C$449, 0))="Yes", FALSE), IF(D36&lt;&gt;"", INDEX(Nodes!$AC$4:$AC$449, MATCH(D36, Nodes!$C$4:$C$449, 0))="Yes", FALSE), IF(E36&lt;&gt;"", INDEX(Edges!$AC$4:$AC$431, MATCH(E36, Edges!$C$4:$C$431, 0))="Yes", FALSE), IF(F36&lt;&gt;"", INDEX(Edges!$AC$4:$AC$431, MATCH(F36, Edges!$C$4:$C$431, 0))="Yes", FALSE), IF(G36&lt;&gt;"", INDEX(Edges!$AC$4:$AC$431, MATCH(G36, Edges!$C$4:$C$431, 0))="Yes", FALSE), IF(H36&lt;&gt;"", INDEX(Edges!$AC$4:$AC$431, MATCH(H36, Edges!$C$4:$C$431, 0))="Yes", FALSE), IF(I36&lt;&gt;"", INDEX(Edges!$AC$4:$AC$431, MATCH(I36, Edges!$C$4:$C$431, 0))="Yes", FALSE), IF(J36&lt;&gt;"", INDEX(Edges!$AC$4:$AC$431, MATCH(J36, Edges!$C$4:$C$431, 0))="Yes", FALSE), IF(K36&lt;&gt;"", INDEX(Edges!$AC$4:$AC$431, MATCH(K36, Edges!$C$4:$C$431, 0))="Yes", FALSE), IF(L36&lt;&gt;"", INDEX(Edges!$AC$4:$AC$431, MATCH(L36, Edges!$C$4:$C$431, 0))="Yes", FALSE)), "Yes","No")</f>
        <v>No</v>
      </c>
      <c r="U36" t="str">
        <f>IF(OR(IF(C36&lt;&gt;"", INDEX(Nodes!$AF$4:$AF$449, MATCH(C36, Nodes!$C$4:$C$449, 0))="Yes", FALSE), IF(D36&lt;&gt;"", INDEX(Nodes!$AF$4:$AF$449, MATCH(D36, Nodes!$C$4:$C$449, 0))="Yes", FALSE), IF(E36&lt;&gt;"", INDEX(Edges!$AG$4:$AG$431, MATCH(E36, Edges!$C$4:$C$431, 0))="Yes", FALSE), IF(F36&lt;&gt;"", INDEX(Edges!$AG$4:$AG$431, MATCH(F36, Edges!$C$4:$C$431, 0))="Yes", FALSE), IF(G36&lt;&gt;"", INDEX(Edges!$AG$4:$AG$431, MATCH(G36, Edges!$C$4:$C$431, 0))="Yes", FALSE), IF(H36&lt;&gt;"", INDEX(Edges!$AG$4:$AG$431, MATCH(H36, Edges!$C$4:$C$431, 0))="Yes", FALSE), IF(I36&lt;&gt;"", INDEX(Edges!$AG$4:$AG$431, MATCH(I36, Edges!$C$4:$C$431, 0))="Yes", FALSE), IF(J36&lt;&gt;"", INDEX(Edges!$AG$4:$AG$431, MATCH(J36, Edges!$C$4:$C$431, 0))="Yes", FALSE), IF(K36&lt;&gt;"", INDEX(Edges!$AG$4:$AG$431, MATCH(K36, Edges!$C$4:$C$431, 0))="Yes", FALSE), IF(L36&lt;&gt;"", INDEX(Edges!$AG$4:$AG$431, MATCH(L36, Edges!$C$4:$C$431, 0))="Yes", FALSE)), "Yes","No")</f>
        <v>No</v>
      </c>
      <c r="V36" s="720" t="str">
        <f t="shared" si="5"/>
        <v>Accessible</v>
      </c>
      <c r="W36" s="633" t="str">
        <f>IF(AND(N36&gt;='Accessibility Standards'!$C$4, P36&lt;'Accessibility Standards'!$C$2, Q36="Yes", R36&lt;'Accessibility Standards'!$C$10), "Accessible", "Inaccessible")</f>
        <v>Inaccessible</v>
      </c>
      <c r="X36" s="633" t="str">
        <f t="shared" si="3"/>
        <v>Inaccessible</v>
      </c>
    </row>
    <row r="37" spans="1:24" hidden="1">
      <c r="A37" s="811" t="str">
        <f>A36</f>
        <v>17_18</v>
      </c>
      <c r="B37" s="689" t="s">
        <v>753</v>
      </c>
      <c r="C37" t="s">
        <v>410</v>
      </c>
      <c r="D37" t="s">
        <v>415</v>
      </c>
      <c r="E37" s="716" t="s">
        <v>959</v>
      </c>
      <c r="F37" s="716" t="s">
        <v>960</v>
      </c>
      <c r="G37" s="643" t="s">
        <v>961</v>
      </c>
      <c r="H37" s="643" t="s">
        <v>962</v>
      </c>
      <c r="I37" s="199"/>
      <c r="N37" s="633">
        <f>MIN(_xlfn.IFNA(INDEX(Nodes!$M$4:$M$449, MATCH(C37, Nodes!$C$4:$C$449, 0)), 1E+99), _xlfn.IFNA(INDEX(Nodes!$M$4:$M$449, MATCH(D37, Nodes!$C$4:$C$449, 0)), 1E+99), _xlfn.IFNA(INDEX(Edges!$M$4:$M$428, MATCH(E37, Edges!$C$4:$C$428, 0)), 1E+99), _xlfn.IFNA(INDEX(Edges!$M$4:$M$428, MATCH(F37, Edges!$C$4:$C$428, 0)), 1E+99), _xlfn.IFNA(INDEX(Edges!$M$4:$M$428, MATCH(G37, Edges!$C$4:$C$428, 0)), 1E+99), _xlfn.IFNA(INDEX(Edges!$M$4:$M$428, MATCH(H37, Edges!$C$4:$C$428, 0)), 1E+99), _xlfn.IFNA(INDEX(Edges!$M$4:$M$428, MATCH(I37, Edges!$C$4:$C$428, 0)), 1E+99), _xlfn.IFNA(INDEX(Edges!$M$4:$M$428, MATCH(J37, Edges!$C$4:$C$428, 0)), 1E+99), _xlfn.IFNA(INDEX(Edges!$M$4:$M$428, MATCH(K37, Edges!$C$4:$C$428, 0)), 1E+99), _xlfn.IFNA(INDEX(Edges!$M$4:$M$428, MATCH(L37, Edges!$C$4:$C$428, 0)), 1E+99))</f>
        <v>150</v>
      </c>
      <c r="O37" s="633" t="str">
        <f>IF(AND(IF(C37&lt;&gt;"", INDEX(Nodes!$V$4:$V$449, MATCH(C37, Nodes!$C$4:$C$449, 0))="Yes", TRUE), IF(D37&lt;&gt;"", INDEX(Nodes!$V$4:$V$449, MATCH(D37, Nodes!$C$4:$C$449, 0))="Yes", TRUE), IF(E37&lt;&gt;"", INDEX(Edges!$V$4:$V$431, MATCH(E37, Edges!$C$4:$C$431, 0))="Yes", TRUE), IF(F37&lt;&gt;"", INDEX(Edges!$V$4:$V$431, MATCH(F37, Edges!$C$4:$C$431, 0))="Yes", TRUE), IF(G37&lt;&gt;"", INDEX(Edges!$V$4:$V$431, MATCH(G37, Edges!$C$4:$C$431, 0))="Yes", TRUE), IF(H37&lt;&gt;"", INDEX(Edges!$V$4:$V$431, MATCH(H37, Edges!$C$4:$C$431, 0))="Yes", TRUE), IF(I37&lt;&gt;"", INDEX(Edges!$V$4:$V$431, MATCH(I37, Edges!$C$4:$C$431, 0))="Yes", TRUE), IF(J37&lt;&gt;"", INDEX(Edges!$V$4:$V$431, MATCH(J37, Edges!$C$4:$C$431, 0))="Yes", TRUE), IF(K37&lt;&gt;"", INDEX(Edges!$V$4:$V$431, MATCH(K37, Edges!$C$4:$C$431, 0))="Yes", TRUE), IF(L37&lt;&gt;"", INDEX(Edges!$V$4:$V$431, MATCH(L37, Edges!$C$4:$C$431, 0))="Yes", TRUE)), "Yes", "No")</f>
        <v>No</v>
      </c>
      <c r="P37" s="633">
        <f>MAX(_xlfn.IFNA(INDEX(Nodes!$I$4:$I$449, MATCH(C37, Nodes!$C$4:$C$449, 0)), -1E+99), _xlfn.IFNA(INDEX(Nodes!$I$4:$I$449, MATCH(D37, Nodes!$C$4:$C$449, 0)), -1E+99), _xlfn.IFNA(INDEX(Edges!$I$4:$I$431, MATCH(E37, Edges!$C$4:$C$431, 0)), -1E+99), _xlfn.IFNA(INDEX(Edges!$I$4:$I$431, MATCH(F37, Edges!$C$4:$C$431, 0)), -1E+99), _xlfn.IFNA(INDEX(Edges!$I$4:$I$431, MATCH(G37, Edges!$C$4:$C$431, 0)), -1E+99), _xlfn.IFNA(INDEX(Edges!$I$4:$I$431, MATCH(H37, Edges!$C$4:$C$431, 0)), -1E+99), _xlfn.IFNA(INDEX(Edges!$I$4:$I$431, MATCH(I37, Edges!$C$4:$C$431, 0)), -1E+99), _xlfn.IFNA(INDEX(Edges!$I$4:$I$431, MATCH(J37, Edges!$C$4:$C$431, 0)), -1E+99), _xlfn.IFNA(INDEX(Edges!$I$4:$I$431, MATCH(K37, Edges!$C$4:$C$431, 0)), -1E+99), _xlfn.IFNA(INDEX(Edges!$I$4:$I$431, MATCH(L37, Edges!$C$4:$C$431, 0)), -1E+99))</f>
        <v>0</v>
      </c>
      <c r="Q37" s="633" t="str">
        <f>IF(AND(IF(C37&lt;&gt;"", INDEX(Nodes!$P$4:$P$449, MATCH(C37, Nodes!$C$4:$C$449, 0))="Yes"), IF(D37&lt;&gt;"", INDEX(Nodes!$P$4:$P$449, MATCH(D37, Nodes!$C$4:$C$449, 0))="Yes")), "Yes", "No")</f>
        <v>No</v>
      </c>
      <c r="R37" s="633">
        <f>MAX(_xlfn.IFNA(INDEX(Nodes!$Q$4:$Q$449, MATCH(C37, Nodes!$C$4:$C$449, 0)), -1E+99), _xlfn.IFNA(INDEX(Nodes!$Q$4:$Q$449, MATCH(D37, Nodes!$C$4:$C$449, 0)), -1E+99), _xlfn.IFNA(INDEX(Edges!$Q$4:$Q$431, MATCH(E37, Edges!$C$4:$C$431, 0)), -1E+99), _xlfn.IFNA(INDEX(Edges!$Q$4:$Q$431, MATCH(F37, Edges!$C$4:$C$431, 0)), -1E+99), _xlfn.IFNA(INDEX(Edges!$Q$4:$Q$431, MATCH(G37, Edges!$C$4:$C$431, 0)), -1E+99), _xlfn.IFNA(INDEX(Edges!$Q$4:$Q$431, MATCH(H37, Edges!$C$4:$C$431, 0)), -1E+99), _xlfn.IFNA(INDEX(Edges!$Q$4:$Q$431, MATCH(I37, Edges!$C$4:$C$431, 0)), -1E+99), _xlfn.IFNA(INDEX(Edges!$Q$4:$Q$431, MATCH(J37, Edges!$C$4:$C$431, 0)), -1E+99), _xlfn.IFNA(INDEX(Edges!$Q$4:$Q$431, MATCH(K37, Edges!$C$4:$C$431, 0)), -1E+99), _xlfn.IFNA(INDEX(Edges!$Q$4:$Q$431, MATCH(L37, Edges!$C$4:$C$431, 0)), -1E+99))</f>
        <v>0</v>
      </c>
      <c r="S37" t="str">
        <f>IF(OR(IF(C37&lt;&gt;"", INDEX(Nodes!$Z$4:$Z$449, MATCH(C37, Nodes!$C$4:$C$449, 0))="Yes", FALSE), IF(D37&lt;&gt;"", INDEX(Nodes!$Z$4:$Z$449, MATCH(D37, Nodes!$C$4:$C$449, 0))="Yes", FALSE), IF(E37&lt;&gt;"", INDEX(Edges!$Z$4:$Z$431, MATCH(E37, Edges!$C$4:$C$431, 0))="Yes", FALSE), IF(F37&lt;&gt;"", INDEX(Edges!$Z$4:$Z$431, MATCH(F37, Edges!$C$4:$C$431, 0))="Yes", FALSE), IF(G37&lt;&gt;"", INDEX(Edges!$Z$4:$Z$431, MATCH(G37, Edges!$C$4:$C$431, 0))="Yes", FALSE), IF(H37&lt;&gt;"", INDEX(Edges!$Z$4:$Z$431, MATCH(H37, Edges!$C$4:$C$431, 0))="Yes", FALSE), IF(I37&lt;&gt;"", INDEX(Edges!$Z$4:$Z$431, MATCH(I37, Edges!$C$4:$C$431, 0))="Yes", FALSE), IF(J37&lt;&gt;"", INDEX(Edges!$Z$4:$Z$431, MATCH(J37, Edges!$C$4:$C$431, 0))="Yes", FALSE), IF(K37&lt;&gt;"", INDEX(Edges!$Z$4:$Z$431, MATCH(K37, Edges!$C$4:$C$431, 0))="Yes", FALSE), IF(L37&lt;&gt;"", INDEX(Edges!$Z$4:$Z$431, MATCH(L37, Edges!$C$4:$C$431, 0))="Yes", FALSE)), "Yes","No")</f>
        <v>Yes</v>
      </c>
      <c r="T37" s="633" t="str">
        <f>IF(OR(IF(C37&lt;&gt;"", INDEX(Nodes!$AC$4:$AC$449, MATCH(C37, Nodes!$C$4:$C$449, 0))="Yes", FALSE), IF(D37&lt;&gt;"", INDEX(Nodes!$AC$4:$AC$449, MATCH(D37, Nodes!$C$4:$C$449, 0))="Yes", FALSE), IF(E37&lt;&gt;"", INDEX(Edges!$AC$4:$AC$431, MATCH(E37, Edges!$C$4:$C$431, 0))="Yes", FALSE), IF(F37&lt;&gt;"", INDEX(Edges!$AC$4:$AC$431, MATCH(F37, Edges!$C$4:$C$431, 0))="Yes", FALSE), IF(G37&lt;&gt;"", INDEX(Edges!$AC$4:$AC$431, MATCH(G37, Edges!$C$4:$C$431, 0))="Yes", FALSE), IF(H37&lt;&gt;"", INDEX(Edges!$AC$4:$AC$431, MATCH(H37, Edges!$C$4:$C$431, 0))="Yes", FALSE), IF(I37&lt;&gt;"", INDEX(Edges!$AC$4:$AC$431, MATCH(I37, Edges!$C$4:$C$431, 0))="Yes", FALSE), IF(J37&lt;&gt;"", INDEX(Edges!$AC$4:$AC$431, MATCH(J37, Edges!$C$4:$C$431, 0))="Yes", FALSE), IF(K37&lt;&gt;"", INDEX(Edges!$AC$4:$AC$431, MATCH(K37, Edges!$C$4:$C$431, 0))="Yes", FALSE), IF(L37&lt;&gt;"", INDEX(Edges!$AC$4:$AC$431, MATCH(L37, Edges!$C$4:$C$431, 0))="Yes", FALSE)), "Yes","No")</f>
        <v>Yes</v>
      </c>
      <c r="U37" t="str">
        <f>IF(OR(IF(C37&lt;&gt;"", INDEX(Nodes!$AF$4:$AF$449, MATCH(C37, Nodes!$C$4:$C$449, 0))="Yes", FALSE), IF(D37&lt;&gt;"", INDEX(Nodes!$AF$4:$AF$449, MATCH(D37, Nodes!$C$4:$C$449, 0))="Yes", FALSE), IF(E37&lt;&gt;"", INDEX(Edges!$AG$4:$AG$431, MATCH(E37, Edges!$C$4:$C$431, 0))="Yes", FALSE), IF(F37&lt;&gt;"", INDEX(Edges!$AG$4:$AG$431, MATCH(F37, Edges!$C$4:$C$431, 0))="Yes", FALSE), IF(G37&lt;&gt;"", INDEX(Edges!$AG$4:$AG$431, MATCH(G37, Edges!$C$4:$C$431, 0))="Yes", FALSE), IF(H37&lt;&gt;"", INDEX(Edges!$AG$4:$AG$431, MATCH(H37, Edges!$C$4:$C$431, 0))="Yes", FALSE), IF(I37&lt;&gt;"", INDEX(Edges!$AG$4:$AG$431, MATCH(I37, Edges!$C$4:$C$431, 0))="Yes", FALSE), IF(J37&lt;&gt;"", INDEX(Edges!$AG$4:$AG$431, MATCH(J37, Edges!$C$4:$C$431, 0))="Yes", FALSE), IF(K37&lt;&gt;"", INDEX(Edges!$AG$4:$AG$431, MATCH(K37, Edges!$C$4:$C$431, 0))="Yes", FALSE), IF(L37&lt;&gt;"", INDEX(Edges!$AG$4:$AG$431, MATCH(L37, Edges!$C$4:$C$431, 0))="Yes", FALSE)), "Yes","No")</f>
        <v>Yes</v>
      </c>
      <c r="V37" s="720" t="str">
        <f t="shared" si="5"/>
        <v>Accessible</v>
      </c>
      <c r="W37" s="633" t="str">
        <f>IF(AND(N37&gt;='Accessibility Standards'!$C$4, P37&lt;'Accessibility Standards'!$C$2, Q37="Yes", R37&lt;'Accessibility Standards'!$C$10), "Accessible", "Inaccessible")</f>
        <v>Inaccessible</v>
      </c>
      <c r="X37" s="633" t="str">
        <f>IF(AND(O37="Yes", N37&gt;0), "Accessible", "Inaccessible")</f>
        <v>Inaccessible</v>
      </c>
    </row>
    <row r="38" spans="1:24">
      <c r="A38" s="689" t="s">
        <v>829</v>
      </c>
      <c r="B38" s="689" t="s">
        <v>752</v>
      </c>
      <c r="C38" t="s">
        <v>417</v>
      </c>
      <c r="D38" t="s">
        <v>420</v>
      </c>
      <c r="E38" s="717" t="s">
        <v>963</v>
      </c>
      <c r="F38" s="199"/>
      <c r="G38" s="199"/>
      <c r="H38" s="199"/>
      <c r="I38" s="199"/>
      <c r="N38" s="633">
        <f>MIN(_xlfn.IFNA(INDEX(Nodes!$M$4:$M$449, MATCH(C38, Nodes!$C$4:$C$449, 0)), 1E+99), _xlfn.IFNA(INDEX(Nodes!$M$4:$M$449, MATCH(D38, Nodes!$C$4:$C$449, 0)), 1E+99), _xlfn.IFNA(INDEX(Edges!$M$4:$M$428, MATCH(E38, Edges!$C$4:$C$428, 0)), 1E+99), _xlfn.IFNA(INDEX(Edges!$M$4:$M$428, MATCH(F38, Edges!$C$4:$C$428, 0)), 1E+99), _xlfn.IFNA(INDEX(Edges!$M$4:$M$428, MATCH(G38, Edges!$C$4:$C$428, 0)), 1E+99), _xlfn.IFNA(INDEX(Edges!$M$4:$M$428, MATCH(H38, Edges!$C$4:$C$428, 0)), 1E+99), _xlfn.IFNA(INDEX(Edges!$M$4:$M$428, MATCH(I38, Edges!$C$4:$C$428, 0)), 1E+99), _xlfn.IFNA(INDEX(Edges!$M$4:$M$428, MATCH(J38, Edges!$C$4:$C$428, 0)), 1E+99), _xlfn.IFNA(INDEX(Edges!$M$4:$M$428, MATCH(K38, Edges!$C$4:$C$428, 0)), 1E+99), _xlfn.IFNA(INDEX(Edges!$M$4:$M$428, MATCH(L38, Edges!$C$4:$C$428, 0)), 1E+99))</f>
        <v>120</v>
      </c>
      <c r="O38" s="633" t="str">
        <f>IF(AND(IF(C38&lt;&gt;"", INDEX(Nodes!$V$4:$V$449, MATCH(C38, Nodes!$C$4:$C$449, 0))="Yes", TRUE), IF(D38&lt;&gt;"", INDEX(Nodes!$V$4:$V$449, MATCH(D38, Nodes!$C$4:$C$449, 0))="Yes", TRUE), IF(E38&lt;&gt;"", INDEX(Edges!$V$4:$V$431, MATCH(E38, Edges!$C$4:$C$431, 0))="Yes", TRUE), IF(F38&lt;&gt;"", INDEX(Edges!$V$4:$V$431, MATCH(F38, Edges!$C$4:$C$431, 0))="Yes", TRUE), IF(G38&lt;&gt;"", INDEX(Edges!$V$4:$V$431, MATCH(G38, Edges!$C$4:$C$431, 0))="Yes", TRUE), IF(H38&lt;&gt;"", INDEX(Edges!$V$4:$V$431, MATCH(H38, Edges!$C$4:$C$431, 0))="Yes", TRUE), IF(I38&lt;&gt;"", INDEX(Edges!$V$4:$V$431, MATCH(I38, Edges!$C$4:$C$431, 0))="Yes", TRUE), IF(J38&lt;&gt;"", INDEX(Edges!$V$4:$V$431, MATCH(J38, Edges!$C$4:$C$431, 0))="Yes", TRUE), IF(K38&lt;&gt;"", INDEX(Edges!$V$4:$V$431, MATCH(K38, Edges!$C$4:$C$431, 0))="Yes", TRUE), IF(L38&lt;&gt;"", INDEX(Edges!$V$4:$V$431, MATCH(L38, Edges!$C$4:$C$431, 0))="Yes", TRUE)), "Yes", "No")</f>
        <v>No</v>
      </c>
      <c r="P38" s="633">
        <f>MAX(_xlfn.IFNA(INDEX(Nodes!$I$4:$I$449, MATCH(C38, Nodes!$C$4:$C$449, 0)), -1E+99), _xlfn.IFNA(INDEX(Nodes!$I$4:$I$449, MATCH(D38, Nodes!$C$4:$C$449, 0)), -1E+99), _xlfn.IFNA(INDEX(Edges!$I$4:$I$431, MATCH(E38, Edges!$C$4:$C$431, 0)), -1E+99), _xlfn.IFNA(INDEX(Edges!$I$4:$I$431, MATCH(F38, Edges!$C$4:$C$431, 0)), -1E+99), _xlfn.IFNA(INDEX(Edges!$I$4:$I$431, MATCH(G38, Edges!$C$4:$C$431, 0)), -1E+99), _xlfn.IFNA(INDEX(Edges!$I$4:$I$431, MATCH(H38, Edges!$C$4:$C$431, 0)), -1E+99), _xlfn.IFNA(INDEX(Edges!$I$4:$I$431, MATCH(I38, Edges!$C$4:$C$431, 0)), -1E+99), _xlfn.IFNA(INDEX(Edges!$I$4:$I$431, MATCH(J38, Edges!$C$4:$C$431, 0)), -1E+99), _xlfn.IFNA(INDEX(Edges!$I$4:$I$431, MATCH(K38, Edges!$C$4:$C$431, 0)), -1E+99), _xlfn.IFNA(INDEX(Edges!$I$4:$I$431, MATCH(L38, Edges!$C$4:$C$431, 0)), -1E+99))</f>
        <v>0</v>
      </c>
      <c r="Q38" s="633" t="str">
        <f>IF(AND(IF(C38&lt;&gt;"", INDEX(Nodes!$P$4:$P$449, MATCH(C38, Nodes!$C$4:$C$449, 0))="Yes"), IF(D38&lt;&gt;"", INDEX(Nodes!$P$4:$P$449, MATCH(D38, Nodes!$C$4:$C$449, 0))="Yes")), "Yes", "No")</f>
        <v>No</v>
      </c>
      <c r="R38" s="633">
        <f>MAX(_xlfn.IFNA(INDEX(Nodes!$Q$4:$Q$449, MATCH(C38, Nodes!$C$4:$C$449, 0)), -1E+99), _xlfn.IFNA(INDEX(Nodes!$Q$4:$Q$449, MATCH(D38, Nodes!$C$4:$C$449, 0)), -1E+99), _xlfn.IFNA(INDEX(Edges!$Q$4:$Q$431, MATCH(E38, Edges!$C$4:$C$431, 0)), -1E+99), _xlfn.IFNA(INDEX(Edges!$Q$4:$Q$431, MATCH(F38, Edges!$C$4:$C$431, 0)), -1E+99), _xlfn.IFNA(INDEX(Edges!$Q$4:$Q$431, MATCH(G38, Edges!$C$4:$C$431, 0)), -1E+99), _xlfn.IFNA(INDEX(Edges!$Q$4:$Q$431, MATCH(H38, Edges!$C$4:$C$431, 0)), -1E+99), _xlfn.IFNA(INDEX(Edges!$Q$4:$Q$431, MATCH(I38, Edges!$C$4:$C$431, 0)), -1E+99), _xlfn.IFNA(INDEX(Edges!$Q$4:$Q$431, MATCH(J38, Edges!$C$4:$C$431, 0)), -1E+99), _xlfn.IFNA(INDEX(Edges!$Q$4:$Q$431, MATCH(K38, Edges!$C$4:$C$431, 0)), -1E+99), _xlfn.IFNA(INDEX(Edges!$Q$4:$Q$431, MATCH(L38, Edges!$C$4:$C$431, 0)), -1E+99))</f>
        <v>0</v>
      </c>
      <c r="S38" t="str">
        <f>IF(OR(IF(C38&lt;&gt;"", INDEX(Nodes!$Z$4:$Z$449, MATCH(C38, Nodes!$C$4:$C$449, 0))="Yes", FALSE), IF(D38&lt;&gt;"", INDEX(Nodes!$Z$4:$Z$449, MATCH(D38, Nodes!$C$4:$C$449, 0))="Yes", FALSE), IF(E38&lt;&gt;"", INDEX(Edges!$Z$4:$Z$431, MATCH(E38, Edges!$C$4:$C$431, 0))="Yes", FALSE), IF(F38&lt;&gt;"", INDEX(Edges!$Z$4:$Z$431, MATCH(F38, Edges!$C$4:$C$431, 0))="Yes", FALSE), IF(G38&lt;&gt;"", INDEX(Edges!$Z$4:$Z$431, MATCH(G38, Edges!$C$4:$C$431, 0))="Yes", FALSE), IF(H38&lt;&gt;"", INDEX(Edges!$Z$4:$Z$431, MATCH(H38, Edges!$C$4:$C$431, 0))="Yes", FALSE), IF(I38&lt;&gt;"", INDEX(Edges!$Z$4:$Z$431, MATCH(I38, Edges!$C$4:$C$431, 0))="Yes", FALSE), IF(J38&lt;&gt;"", INDEX(Edges!$Z$4:$Z$431, MATCH(J38, Edges!$C$4:$C$431, 0))="Yes", FALSE), IF(K38&lt;&gt;"", INDEX(Edges!$Z$4:$Z$431, MATCH(K38, Edges!$C$4:$C$431, 0))="Yes", FALSE), IF(L38&lt;&gt;"", INDEX(Edges!$Z$4:$Z$431, MATCH(L38, Edges!$C$4:$C$431, 0))="Yes", FALSE)), "Yes","No")</f>
        <v>Yes</v>
      </c>
      <c r="T38" s="633" t="str">
        <f>IF(OR(IF(C38&lt;&gt;"", INDEX(Nodes!$AC$4:$AC$449, MATCH(C38, Nodes!$C$4:$C$449, 0))="Yes", FALSE), IF(D38&lt;&gt;"", INDEX(Nodes!$AC$4:$AC$449, MATCH(D38, Nodes!$C$4:$C$449, 0))="Yes", FALSE), IF(E38&lt;&gt;"", INDEX(Edges!$AC$4:$AC$431, MATCH(E38, Edges!$C$4:$C$431, 0))="Yes", FALSE), IF(F38&lt;&gt;"", INDEX(Edges!$AC$4:$AC$431, MATCH(F38, Edges!$C$4:$C$431, 0))="Yes", FALSE), IF(G38&lt;&gt;"", INDEX(Edges!$AC$4:$AC$431, MATCH(G38, Edges!$C$4:$C$431, 0))="Yes", FALSE), IF(H38&lt;&gt;"", INDEX(Edges!$AC$4:$AC$431, MATCH(H38, Edges!$C$4:$C$431, 0))="Yes", FALSE), IF(I38&lt;&gt;"", INDEX(Edges!$AC$4:$AC$431, MATCH(I38, Edges!$C$4:$C$431, 0))="Yes", FALSE), IF(J38&lt;&gt;"", INDEX(Edges!$AC$4:$AC$431, MATCH(J38, Edges!$C$4:$C$431, 0))="Yes", FALSE), IF(K38&lt;&gt;"", INDEX(Edges!$AC$4:$AC$431, MATCH(K38, Edges!$C$4:$C$431, 0))="Yes", FALSE), IF(L38&lt;&gt;"", INDEX(Edges!$AC$4:$AC$431, MATCH(L38, Edges!$C$4:$C$431, 0))="Yes", FALSE)), "Yes","No")</f>
        <v>No</v>
      </c>
      <c r="U38" t="str">
        <f>IF(OR(IF(C38&lt;&gt;"", INDEX(Nodes!$AF$4:$AF$449, MATCH(C38, Nodes!$C$4:$C$449, 0))="Yes", FALSE), IF(D38&lt;&gt;"", INDEX(Nodes!$AF$4:$AF$449, MATCH(D38, Nodes!$C$4:$C$449, 0))="Yes", FALSE), IF(E38&lt;&gt;"", INDEX(Edges!$AG$4:$AG$431, MATCH(E38, Edges!$C$4:$C$431, 0))="Yes", FALSE), IF(F38&lt;&gt;"", INDEX(Edges!$AG$4:$AG$431, MATCH(F38, Edges!$C$4:$C$431, 0))="Yes", FALSE), IF(G38&lt;&gt;"", INDEX(Edges!$AG$4:$AG$431, MATCH(G38, Edges!$C$4:$C$431, 0))="Yes", FALSE), IF(H38&lt;&gt;"", INDEX(Edges!$AG$4:$AG$431, MATCH(H38, Edges!$C$4:$C$431, 0))="Yes", FALSE), IF(I38&lt;&gt;"", INDEX(Edges!$AG$4:$AG$431, MATCH(I38, Edges!$C$4:$C$431, 0))="Yes", FALSE), IF(J38&lt;&gt;"", INDEX(Edges!$AG$4:$AG$431, MATCH(J38, Edges!$C$4:$C$431, 0))="Yes", FALSE), IF(K38&lt;&gt;"", INDEX(Edges!$AG$4:$AG$431, MATCH(K38, Edges!$C$4:$C$431, 0))="Yes", FALSE), IF(L38&lt;&gt;"", INDEX(Edges!$AG$4:$AG$431, MATCH(L38, Edges!$C$4:$C$431, 0))="Yes", FALSE)), "Yes","No")</f>
        <v>Yes</v>
      </c>
      <c r="V38" s="720" t="str">
        <f t="shared" si="5"/>
        <v>Accessible</v>
      </c>
      <c r="W38" s="633" t="str">
        <f>IF(AND(N38&gt;='Accessibility Standards'!$C$4, P38&lt;'Accessibility Standards'!$C$2, Q38="Yes", R38&lt;'Accessibility Standards'!$C$10), "Accessible", "Inaccessible")</f>
        <v>Inaccessible</v>
      </c>
      <c r="X38" s="633" t="str">
        <f t="shared" si="3"/>
        <v>Inaccessible</v>
      </c>
    </row>
    <row r="39" spans="1:24" hidden="1">
      <c r="A39" s="811" t="str">
        <f>A38</f>
        <v>18_19</v>
      </c>
      <c r="B39" s="689" t="s">
        <v>753</v>
      </c>
      <c r="C39" t="s">
        <v>416</v>
      </c>
      <c r="D39" t="s">
        <v>421</v>
      </c>
      <c r="E39" s="199"/>
      <c r="F39" s="199"/>
      <c r="G39" s="199"/>
      <c r="H39" s="199"/>
      <c r="I39" s="199"/>
      <c r="N39" s="633">
        <f>MIN(_xlfn.IFNA(INDEX(Nodes!$M$4:$M$449, MATCH(C39, Nodes!$C$4:$C$449, 0)), 1E+99), _xlfn.IFNA(INDEX(Nodes!$M$4:$M$449, MATCH(D39, Nodes!$C$4:$C$449, 0)), 1E+99), _xlfn.IFNA(INDEX(Edges!$M$4:$M$428, MATCH(E39, Edges!$C$4:$C$428, 0)), 1E+99), _xlfn.IFNA(INDEX(Edges!$M$4:$M$428, MATCH(F39, Edges!$C$4:$C$428, 0)), 1E+99), _xlfn.IFNA(INDEX(Edges!$M$4:$M$428, MATCH(G39, Edges!$C$4:$C$428, 0)), 1E+99), _xlfn.IFNA(INDEX(Edges!$M$4:$M$428, MATCH(H39, Edges!$C$4:$C$428, 0)), 1E+99), _xlfn.IFNA(INDEX(Edges!$M$4:$M$428, MATCH(I39, Edges!$C$4:$C$428, 0)), 1E+99), _xlfn.IFNA(INDEX(Edges!$M$4:$M$428, MATCH(J39, Edges!$C$4:$C$428, 0)), 1E+99), _xlfn.IFNA(INDEX(Edges!$M$4:$M$428, MATCH(K39, Edges!$C$4:$C$428, 0)), 1E+99), _xlfn.IFNA(INDEX(Edges!$M$4:$M$428, MATCH(L39, Edges!$C$4:$C$428, 0)), 1E+99))</f>
        <v>140</v>
      </c>
      <c r="O39" s="633" t="str">
        <f>IF(AND(IF(C39&lt;&gt;"", INDEX(Nodes!$V$4:$V$449, MATCH(C39, Nodes!$C$4:$C$449, 0))="Yes", TRUE), IF(D39&lt;&gt;"", INDEX(Nodes!$V$4:$V$449, MATCH(D39, Nodes!$C$4:$C$449, 0))="Yes", TRUE), IF(E39&lt;&gt;"", INDEX(Edges!$V$4:$V$431, MATCH(E39, Edges!$C$4:$C$431, 0))="Yes", TRUE), IF(F39&lt;&gt;"", INDEX(Edges!$V$4:$V$431, MATCH(F39, Edges!$C$4:$C$431, 0))="Yes", TRUE), IF(G39&lt;&gt;"", INDEX(Edges!$V$4:$V$431, MATCH(G39, Edges!$C$4:$C$431, 0))="Yes", TRUE), IF(H39&lt;&gt;"", INDEX(Edges!$V$4:$V$431, MATCH(H39, Edges!$C$4:$C$431, 0))="Yes", TRUE), IF(I39&lt;&gt;"", INDEX(Edges!$V$4:$V$431, MATCH(I39, Edges!$C$4:$C$431, 0))="Yes", TRUE), IF(J39&lt;&gt;"", INDEX(Edges!$V$4:$V$431, MATCH(J39, Edges!$C$4:$C$431, 0))="Yes", TRUE), IF(K39&lt;&gt;"", INDEX(Edges!$V$4:$V$431, MATCH(K39, Edges!$C$4:$C$431, 0))="Yes", TRUE), IF(L39&lt;&gt;"", INDEX(Edges!$V$4:$V$431, MATCH(L39, Edges!$C$4:$C$431, 0))="Yes", TRUE)), "Yes", "No")</f>
        <v>No</v>
      </c>
      <c r="P39" s="633">
        <f>MAX(_xlfn.IFNA(INDEX(Nodes!$I$4:$I$449, MATCH(C39, Nodes!$C$4:$C$449, 0)), -1E+99), _xlfn.IFNA(INDEX(Nodes!$I$4:$I$449, MATCH(D39, Nodes!$C$4:$C$449, 0)), -1E+99), _xlfn.IFNA(INDEX(Edges!$I$4:$I$431, MATCH(E39, Edges!$C$4:$C$431, 0)), -1E+99), _xlfn.IFNA(INDEX(Edges!$I$4:$I$431, MATCH(F39, Edges!$C$4:$C$431, 0)), -1E+99), _xlfn.IFNA(INDEX(Edges!$I$4:$I$431, MATCH(G39, Edges!$C$4:$C$431, 0)), -1E+99), _xlfn.IFNA(INDEX(Edges!$I$4:$I$431, MATCH(H39, Edges!$C$4:$C$431, 0)), -1E+99), _xlfn.IFNA(INDEX(Edges!$I$4:$I$431, MATCH(I39, Edges!$C$4:$C$431, 0)), -1E+99), _xlfn.IFNA(INDEX(Edges!$I$4:$I$431, MATCH(J39, Edges!$C$4:$C$431, 0)), -1E+99), _xlfn.IFNA(INDEX(Edges!$I$4:$I$431, MATCH(K39, Edges!$C$4:$C$431, 0)), -1E+99), _xlfn.IFNA(INDEX(Edges!$I$4:$I$431, MATCH(L39, Edges!$C$4:$C$431, 0)), -1E+99))</f>
        <v>0</v>
      </c>
      <c r="Q39" s="633" t="str">
        <f>IF(AND(IF(C39&lt;&gt;"", INDEX(Nodes!$P$4:$P$449, MATCH(C39, Nodes!$C$4:$C$449, 0))="Yes"), IF(D39&lt;&gt;"", INDEX(Nodes!$P$4:$P$449, MATCH(D39, Nodes!$C$4:$C$449, 0))="Yes")), "Yes", "No")</f>
        <v>No</v>
      </c>
      <c r="R39" s="633">
        <f>MAX(_xlfn.IFNA(INDEX(Nodes!$Q$4:$Q$449, MATCH(C39, Nodes!$C$4:$C$449, 0)), -1E+99), _xlfn.IFNA(INDEX(Nodes!$Q$4:$Q$449, MATCH(D39, Nodes!$C$4:$C$449, 0)), -1E+99), _xlfn.IFNA(INDEX(Edges!$Q$4:$Q$431, MATCH(E39, Edges!$C$4:$C$431, 0)), -1E+99), _xlfn.IFNA(INDEX(Edges!$Q$4:$Q$431, MATCH(F39, Edges!$C$4:$C$431, 0)), -1E+99), _xlfn.IFNA(INDEX(Edges!$Q$4:$Q$431, MATCH(G39, Edges!$C$4:$C$431, 0)), -1E+99), _xlfn.IFNA(INDEX(Edges!$Q$4:$Q$431, MATCH(H39, Edges!$C$4:$C$431, 0)), -1E+99), _xlfn.IFNA(INDEX(Edges!$Q$4:$Q$431, MATCH(I39, Edges!$C$4:$C$431, 0)), -1E+99), _xlfn.IFNA(INDEX(Edges!$Q$4:$Q$431, MATCH(J39, Edges!$C$4:$C$431, 0)), -1E+99), _xlfn.IFNA(INDEX(Edges!$Q$4:$Q$431, MATCH(K39, Edges!$C$4:$C$431, 0)), -1E+99), _xlfn.IFNA(INDEX(Edges!$Q$4:$Q$431, MATCH(L39, Edges!$C$4:$C$431, 0)), -1E+99))</f>
        <v>0</v>
      </c>
      <c r="S39" t="str">
        <f>IF(OR(IF(C39&lt;&gt;"", INDEX(Nodes!$Z$4:$Z$449, MATCH(C39, Nodes!$C$4:$C$449, 0))="Yes", FALSE), IF(D39&lt;&gt;"", INDEX(Nodes!$Z$4:$Z$449, MATCH(D39, Nodes!$C$4:$C$449, 0))="Yes", FALSE), IF(E39&lt;&gt;"", INDEX(Edges!$Z$4:$Z$431, MATCH(E39, Edges!$C$4:$C$431, 0))="Yes", FALSE), IF(F39&lt;&gt;"", INDEX(Edges!$Z$4:$Z$431, MATCH(F39, Edges!$C$4:$C$431, 0))="Yes", FALSE), IF(G39&lt;&gt;"", INDEX(Edges!$Z$4:$Z$431, MATCH(G39, Edges!$C$4:$C$431, 0))="Yes", FALSE), IF(H39&lt;&gt;"", INDEX(Edges!$Z$4:$Z$431, MATCH(H39, Edges!$C$4:$C$431, 0))="Yes", FALSE), IF(I39&lt;&gt;"", INDEX(Edges!$Z$4:$Z$431, MATCH(I39, Edges!$C$4:$C$431, 0))="Yes", FALSE), IF(J39&lt;&gt;"", INDEX(Edges!$Z$4:$Z$431, MATCH(J39, Edges!$C$4:$C$431, 0))="Yes", FALSE), IF(K39&lt;&gt;"", INDEX(Edges!$Z$4:$Z$431, MATCH(K39, Edges!$C$4:$C$431, 0))="Yes", FALSE), IF(L39&lt;&gt;"", INDEX(Edges!$Z$4:$Z$431, MATCH(L39, Edges!$C$4:$C$431, 0))="Yes", FALSE)), "Yes","No")</f>
        <v>Yes</v>
      </c>
      <c r="T39" s="633" t="str">
        <f>IF(OR(IF(C39&lt;&gt;"", INDEX(Nodes!$AC$4:$AC$449, MATCH(C39, Nodes!$C$4:$C$449, 0))="Yes", FALSE), IF(D39&lt;&gt;"", INDEX(Nodes!$AC$4:$AC$449, MATCH(D39, Nodes!$C$4:$C$449, 0))="Yes", FALSE), IF(E39&lt;&gt;"", INDEX(Edges!$AC$4:$AC$431, MATCH(E39, Edges!$C$4:$C$431, 0))="Yes", FALSE), IF(F39&lt;&gt;"", INDEX(Edges!$AC$4:$AC$431, MATCH(F39, Edges!$C$4:$C$431, 0))="Yes", FALSE), IF(G39&lt;&gt;"", INDEX(Edges!$AC$4:$AC$431, MATCH(G39, Edges!$C$4:$C$431, 0))="Yes", FALSE), IF(H39&lt;&gt;"", INDEX(Edges!$AC$4:$AC$431, MATCH(H39, Edges!$C$4:$C$431, 0))="Yes", FALSE), IF(I39&lt;&gt;"", INDEX(Edges!$AC$4:$AC$431, MATCH(I39, Edges!$C$4:$C$431, 0))="Yes", FALSE), IF(J39&lt;&gt;"", INDEX(Edges!$AC$4:$AC$431, MATCH(J39, Edges!$C$4:$C$431, 0))="Yes", FALSE), IF(K39&lt;&gt;"", INDEX(Edges!$AC$4:$AC$431, MATCH(K39, Edges!$C$4:$C$431, 0))="Yes", FALSE), IF(L39&lt;&gt;"", INDEX(Edges!$AC$4:$AC$431, MATCH(L39, Edges!$C$4:$C$431, 0))="Yes", FALSE)), "Yes","No")</f>
        <v>No</v>
      </c>
      <c r="U39" t="str">
        <f>IF(OR(IF(C39&lt;&gt;"", INDEX(Nodes!$AF$4:$AF$449, MATCH(C39, Nodes!$C$4:$C$449, 0))="Yes", FALSE), IF(D39&lt;&gt;"", INDEX(Nodes!$AF$4:$AF$449, MATCH(D39, Nodes!$C$4:$C$449, 0))="Yes", FALSE), IF(E39&lt;&gt;"", INDEX(Edges!$AG$4:$AG$431, MATCH(E39, Edges!$C$4:$C$431, 0))="Yes", FALSE), IF(F39&lt;&gt;"", INDEX(Edges!$AG$4:$AG$431, MATCH(F39, Edges!$C$4:$C$431, 0))="Yes", FALSE), IF(G39&lt;&gt;"", INDEX(Edges!$AG$4:$AG$431, MATCH(G39, Edges!$C$4:$C$431, 0))="Yes", FALSE), IF(H39&lt;&gt;"", INDEX(Edges!$AG$4:$AG$431, MATCH(H39, Edges!$C$4:$C$431, 0))="Yes", FALSE), IF(I39&lt;&gt;"", INDEX(Edges!$AG$4:$AG$431, MATCH(I39, Edges!$C$4:$C$431, 0))="Yes", FALSE), IF(J39&lt;&gt;"", INDEX(Edges!$AG$4:$AG$431, MATCH(J39, Edges!$C$4:$C$431, 0))="Yes", FALSE), IF(K39&lt;&gt;"", INDEX(Edges!$AG$4:$AG$431, MATCH(K39, Edges!$C$4:$C$431, 0))="Yes", FALSE), IF(L39&lt;&gt;"", INDEX(Edges!$AG$4:$AG$431, MATCH(L39, Edges!$C$4:$C$431, 0))="Yes", FALSE)), "Yes","No")</f>
        <v>Yes</v>
      </c>
      <c r="V39" s="720" t="str">
        <f t="shared" si="5"/>
        <v>Accessible</v>
      </c>
      <c r="W39" s="633" t="str">
        <f>IF(AND(N39&gt;='Accessibility Standards'!$C$4, P39&lt;'Accessibility Standards'!$C$2, Q39="Yes", R39&lt;'Accessibility Standards'!$C$10), "Accessible", "Inaccessible")</f>
        <v>Inaccessible</v>
      </c>
      <c r="X39" s="633" t="str">
        <f t="shared" si="3"/>
        <v>Inaccessible</v>
      </c>
    </row>
    <row r="40" spans="1:24">
      <c r="A40" s="689" t="s">
        <v>830</v>
      </c>
      <c r="B40" s="689" t="s">
        <v>752</v>
      </c>
      <c r="C40" t="s">
        <v>423</v>
      </c>
      <c r="N40" s="633">
        <f>MIN(_xlfn.IFNA(INDEX(Nodes!$M$4:$M$449, MATCH(C40, Nodes!$C$4:$C$449, 0)), 1E+99), _xlfn.IFNA(INDEX(Nodes!$M$4:$M$449, MATCH(D40, Nodes!$C$4:$C$449, 0)), 1E+99), _xlfn.IFNA(INDEX(Edges!$M$4:$M$428, MATCH(E40, Edges!$C$4:$C$428, 0)), 1E+99), _xlfn.IFNA(INDEX(Edges!$M$4:$M$428, MATCH(F40, Edges!$C$4:$C$428, 0)), 1E+99), _xlfn.IFNA(INDEX(Edges!$M$4:$M$428, MATCH(G40, Edges!$C$4:$C$428, 0)), 1E+99), _xlfn.IFNA(INDEX(Edges!$M$4:$M$428, MATCH(H40, Edges!$C$4:$C$428, 0)), 1E+99), _xlfn.IFNA(INDEX(Edges!$M$4:$M$428, MATCH(I40, Edges!$C$4:$C$428, 0)), 1E+99), _xlfn.IFNA(INDEX(Edges!$M$4:$M$428, MATCH(J40, Edges!$C$4:$C$428, 0)), 1E+99), _xlfn.IFNA(INDEX(Edges!$M$4:$M$428, MATCH(K40, Edges!$C$4:$C$428, 0)), 1E+99), _xlfn.IFNA(INDEX(Edges!$M$4:$M$428, MATCH(L40, Edges!$C$4:$C$428, 0)), 1E+99))</f>
        <v>140</v>
      </c>
      <c r="O40" s="633" t="str">
        <f>IF(AND(IF(C40&lt;&gt;"", INDEX(Nodes!$V$4:$V$449, MATCH(C40, Nodes!$C$4:$C$449, 0))="Yes", TRUE), IF(D40&lt;&gt;"", INDEX(Nodes!$V$4:$V$449, MATCH(D40, Nodes!$C$4:$C$449, 0))="Yes", TRUE), IF(E40&lt;&gt;"", INDEX(Edges!$V$4:$V$431, MATCH(E40, Edges!$C$4:$C$431, 0))="Yes", TRUE), IF(F40&lt;&gt;"", INDEX(Edges!$V$4:$V$431, MATCH(F40, Edges!$C$4:$C$431, 0))="Yes", TRUE), IF(G40&lt;&gt;"", INDEX(Edges!$V$4:$V$431, MATCH(G40, Edges!$C$4:$C$431, 0))="Yes", TRUE), IF(H40&lt;&gt;"", INDEX(Edges!$V$4:$V$431, MATCH(H40, Edges!$C$4:$C$431, 0))="Yes", TRUE), IF(I40&lt;&gt;"", INDEX(Edges!$V$4:$V$431, MATCH(I40, Edges!$C$4:$C$431, 0))="Yes", TRUE), IF(J40&lt;&gt;"", INDEX(Edges!$V$4:$V$431, MATCH(J40, Edges!$C$4:$C$431, 0))="Yes", TRUE), IF(K40&lt;&gt;"", INDEX(Edges!$V$4:$V$431, MATCH(K40, Edges!$C$4:$C$431, 0))="Yes", TRUE), IF(L40&lt;&gt;"", INDEX(Edges!$V$4:$V$431, MATCH(L40, Edges!$C$4:$C$431, 0))="Yes", TRUE)), "Yes", "No")</f>
        <v>No</v>
      </c>
      <c r="P40" s="633">
        <f>MAX(_xlfn.IFNA(INDEX(Nodes!$I$4:$I$449, MATCH(C40, Nodes!$C$4:$C$449, 0)), -1E+99), _xlfn.IFNA(INDEX(Nodes!$I$4:$I$449, MATCH(D40, Nodes!$C$4:$C$449, 0)), -1E+99), _xlfn.IFNA(INDEX(Edges!$I$4:$I$431, MATCH(E40, Edges!$C$4:$C$431, 0)), -1E+99), _xlfn.IFNA(INDEX(Edges!$I$4:$I$431, MATCH(F40, Edges!$C$4:$C$431, 0)), -1E+99), _xlfn.IFNA(INDEX(Edges!$I$4:$I$431, MATCH(G40, Edges!$C$4:$C$431, 0)), -1E+99), _xlfn.IFNA(INDEX(Edges!$I$4:$I$431, MATCH(H40, Edges!$C$4:$C$431, 0)), -1E+99), _xlfn.IFNA(INDEX(Edges!$I$4:$I$431, MATCH(I40, Edges!$C$4:$C$431, 0)), -1E+99), _xlfn.IFNA(INDEX(Edges!$I$4:$I$431, MATCH(J40, Edges!$C$4:$C$431, 0)), -1E+99), _xlfn.IFNA(INDEX(Edges!$I$4:$I$431, MATCH(K40, Edges!$C$4:$C$431, 0)), -1E+99), _xlfn.IFNA(INDEX(Edges!$I$4:$I$431, MATCH(L40, Edges!$C$4:$C$431, 0)), -1E+99))</f>
        <v>0</v>
      </c>
      <c r="Q40" s="633" t="str">
        <f>IF(AND(IF(C40&lt;&gt;"", INDEX(Nodes!$P$4:$P$449, MATCH(C40, Nodes!$C$4:$C$449, 0))="Yes"), IF(D40&lt;&gt;"", INDEX(Nodes!$P$4:$P$449, MATCH(D40, Nodes!$C$4:$C$449, 0))="Yes")), "Yes", "No")</f>
        <v>No</v>
      </c>
      <c r="R40" s="633">
        <f>MAX(_xlfn.IFNA(INDEX(Nodes!$Q$4:$Q$449, MATCH(C40, Nodes!$C$4:$C$449, 0)), -1E+99), _xlfn.IFNA(INDEX(Nodes!$Q$4:$Q$449, MATCH(D40, Nodes!$C$4:$C$449, 0)), -1E+99), _xlfn.IFNA(INDEX(Edges!$Q$4:$Q$431, MATCH(E40, Edges!$C$4:$C$431, 0)), -1E+99), _xlfn.IFNA(INDEX(Edges!$Q$4:$Q$431, MATCH(F40, Edges!$C$4:$C$431, 0)), -1E+99), _xlfn.IFNA(INDEX(Edges!$Q$4:$Q$431, MATCH(G40, Edges!$C$4:$C$431, 0)), -1E+99), _xlfn.IFNA(INDEX(Edges!$Q$4:$Q$431, MATCH(H40, Edges!$C$4:$C$431, 0)), -1E+99), _xlfn.IFNA(INDEX(Edges!$Q$4:$Q$431, MATCH(I40, Edges!$C$4:$C$431, 0)), -1E+99), _xlfn.IFNA(INDEX(Edges!$Q$4:$Q$431, MATCH(J40, Edges!$C$4:$C$431, 0)), -1E+99), _xlfn.IFNA(INDEX(Edges!$Q$4:$Q$431, MATCH(K40, Edges!$C$4:$C$431, 0)), -1E+99), _xlfn.IFNA(INDEX(Edges!$Q$4:$Q$431, MATCH(L40, Edges!$C$4:$C$431, 0)), -1E+99))</f>
        <v>0</v>
      </c>
      <c r="S40" t="str">
        <f>IF(OR(IF(C40&lt;&gt;"", INDEX(Nodes!$Z$4:$Z$449, MATCH(C40, Nodes!$C$4:$C$449, 0))="Yes", FALSE), IF(D40&lt;&gt;"", INDEX(Nodes!$Z$4:$Z$449, MATCH(D40, Nodes!$C$4:$C$449, 0))="Yes", FALSE), IF(E40&lt;&gt;"", INDEX(Edges!$Z$4:$Z$431, MATCH(E40, Edges!$C$4:$C$431, 0))="Yes", FALSE), IF(F40&lt;&gt;"", INDEX(Edges!$Z$4:$Z$431, MATCH(F40, Edges!$C$4:$C$431, 0))="Yes", FALSE), IF(G40&lt;&gt;"", INDEX(Edges!$Z$4:$Z$431, MATCH(G40, Edges!$C$4:$C$431, 0))="Yes", FALSE), IF(H40&lt;&gt;"", INDEX(Edges!$Z$4:$Z$431, MATCH(H40, Edges!$C$4:$C$431, 0))="Yes", FALSE), IF(I40&lt;&gt;"", INDEX(Edges!$Z$4:$Z$431, MATCH(I40, Edges!$C$4:$C$431, 0))="Yes", FALSE), IF(J40&lt;&gt;"", INDEX(Edges!$Z$4:$Z$431, MATCH(J40, Edges!$C$4:$C$431, 0))="Yes", FALSE), IF(K40&lt;&gt;"", INDEX(Edges!$Z$4:$Z$431, MATCH(K40, Edges!$C$4:$C$431, 0))="Yes", FALSE), IF(L40&lt;&gt;"", INDEX(Edges!$Z$4:$Z$431, MATCH(L40, Edges!$C$4:$C$431, 0))="Yes", FALSE)), "Yes","No")</f>
        <v>Yes</v>
      </c>
      <c r="T40" s="633" t="str">
        <f>IF(OR(IF(C40&lt;&gt;"", INDEX(Nodes!$AC$4:$AC$449, MATCH(C40, Nodes!$C$4:$C$449, 0))="Yes", FALSE), IF(D40&lt;&gt;"", INDEX(Nodes!$AC$4:$AC$449, MATCH(D40, Nodes!$C$4:$C$449, 0))="Yes", FALSE), IF(E40&lt;&gt;"", INDEX(Edges!$AC$4:$AC$431, MATCH(E40, Edges!$C$4:$C$431, 0))="Yes", FALSE), IF(F40&lt;&gt;"", INDEX(Edges!$AC$4:$AC$431, MATCH(F40, Edges!$C$4:$C$431, 0))="Yes", FALSE), IF(G40&lt;&gt;"", INDEX(Edges!$AC$4:$AC$431, MATCH(G40, Edges!$C$4:$C$431, 0))="Yes", FALSE), IF(H40&lt;&gt;"", INDEX(Edges!$AC$4:$AC$431, MATCH(H40, Edges!$C$4:$C$431, 0))="Yes", FALSE), IF(I40&lt;&gt;"", INDEX(Edges!$AC$4:$AC$431, MATCH(I40, Edges!$C$4:$C$431, 0))="Yes", FALSE), IF(J40&lt;&gt;"", INDEX(Edges!$AC$4:$AC$431, MATCH(J40, Edges!$C$4:$C$431, 0))="Yes", FALSE), IF(K40&lt;&gt;"", INDEX(Edges!$AC$4:$AC$431, MATCH(K40, Edges!$C$4:$C$431, 0))="Yes", FALSE), IF(L40&lt;&gt;"", INDEX(Edges!$AC$4:$AC$431, MATCH(L40, Edges!$C$4:$C$431, 0))="Yes", FALSE)), "Yes","No")</f>
        <v>No</v>
      </c>
      <c r="U40" t="str">
        <f>IF(OR(IF(C40&lt;&gt;"", INDEX(Nodes!$AF$4:$AF$449, MATCH(C40, Nodes!$C$4:$C$449, 0))="Yes", FALSE), IF(D40&lt;&gt;"", INDEX(Nodes!$AF$4:$AF$449, MATCH(D40, Nodes!$C$4:$C$449, 0))="Yes", FALSE), IF(E40&lt;&gt;"", INDEX(Edges!$AG$4:$AG$431, MATCH(E40, Edges!$C$4:$C$431, 0))="Yes", FALSE), IF(F40&lt;&gt;"", INDEX(Edges!$AG$4:$AG$431, MATCH(F40, Edges!$C$4:$C$431, 0))="Yes", FALSE), IF(G40&lt;&gt;"", INDEX(Edges!$AG$4:$AG$431, MATCH(G40, Edges!$C$4:$C$431, 0))="Yes", FALSE), IF(H40&lt;&gt;"", INDEX(Edges!$AG$4:$AG$431, MATCH(H40, Edges!$C$4:$C$431, 0))="Yes", FALSE), IF(I40&lt;&gt;"", INDEX(Edges!$AG$4:$AG$431, MATCH(I40, Edges!$C$4:$C$431, 0))="Yes", FALSE), IF(J40&lt;&gt;"", INDEX(Edges!$AG$4:$AG$431, MATCH(J40, Edges!$C$4:$C$431, 0))="Yes", FALSE), IF(K40&lt;&gt;"", INDEX(Edges!$AG$4:$AG$431, MATCH(K40, Edges!$C$4:$C$431, 0))="Yes", FALSE), IF(L40&lt;&gt;"", INDEX(Edges!$AG$4:$AG$431, MATCH(L40, Edges!$C$4:$C$431, 0))="Yes", FALSE)), "Yes","No")</f>
        <v>Yes</v>
      </c>
      <c r="V40" s="720" t="str">
        <f t="shared" si="5"/>
        <v>Accessible</v>
      </c>
      <c r="W40" s="633" t="str">
        <f>IF(AND(N40&gt;='Accessibility Standards'!$C$4, P40&lt;'Accessibility Standards'!$C$2, Q40="Yes", R40&lt;'Accessibility Standards'!$C$10), "Accessible", "Inaccessible")</f>
        <v>Inaccessible</v>
      </c>
      <c r="X40" s="633" t="str">
        <f t="shared" si="3"/>
        <v>Inaccessible</v>
      </c>
    </row>
    <row r="41" spans="1:24" hidden="1">
      <c r="A41" s="811" t="str">
        <f>A40</f>
        <v>19_20</v>
      </c>
      <c r="B41" s="689" t="s">
        <v>753</v>
      </c>
      <c r="C41" t="s">
        <v>422</v>
      </c>
      <c r="D41" t="s">
        <v>427</v>
      </c>
      <c r="E41" t="s">
        <v>964</v>
      </c>
      <c r="N41" s="633">
        <f>MIN(_xlfn.IFNA(INDEX(Nodes!$M$4:$M$449, MATCH(C41, Nodes!$C$4:$C$449, 0)), 1E+99), _xlfn.IFNA(INDEX(Nodes!$M$4:$M$449, MATCH(D41, Nodes!$C$4:$C$449, 0)), 1E+99), _xlfn.IFNA(INDEX(Edges!$M$4:$M$428, MATCH(E41, Edges!$C$4:$C$428, 0)), 1E+99), _xlfn.IFNA(INDEX(Edges!$M$4:$M$428, MATCH(F41, Edges!$C$4:$C$428, 0)), 1E+99), _xlfn.IFNA(INDEX(Edges!$M$4:$M$428, MATCH(G41, Edges!$C$4:$C$428, 0)), 1E+99), _xlfn.IFNA(INDEX(Edges!$M$4:$M$428, MATCH(H41, Edges!$C$4:$C$428, 0)), 1E+99), _xlfn.IFNA(INDEX(Edges!$M$4:$M$428, MATCH(I41, Edges!$C$4:$C$428, 0)), 1E+99), _xlfn.IFNA(INDEX(Edges!$M$4:$M$428, MATCH(J41, Edges!$C$4:$C$428, 0)), 1E+99), _xlfn.IFNA(INDEX(Edges!$M$4:$M$428, MATCH(K41, Edges!$C$4:$C$428, 0)), 1E+99), _xlfn.IFNA(INDEX(Edges!$M$4:$M$428, MATCH(L41, Edges!$C$4:$C$428, 0)), 1E+99))</f>
        <v>170</v>
      </c>
      <c r="O41" s="633" t="str">
        <f>IF(AND(IF(C41&lt;&gt;"", INDEX(Nodes!$V$4:$V$449, MATCH(C41, Nodes!$C$4:$C$449, 0))="Yes", TRUE), IF(D41&lt;&gt;"", INDEX(Nodes!$V$4:$V$449, MATCH(D41, Nodes!$C$4:$C$449, 0))="Yes", TRUE), IF(E41&lt;&gt;"", INDEX(Edges!$V$4:$V$431, MATCH(E41, Edges!$C$4:$C$431, 0))="Yes", TRUE), IF(F41&lt;&gt;"", INDEX(Edges!$V$4:$V$431, MATCH(F41, Edges!$C$4:$C$431, 0))="Yes", TRUE), IF(G41&lt;&gt;"", INDEX(Edges!$V$4:$V$431, MATCH(G41, Edges!$C$4:$C$431, 0))="Yes", TRUE), IF(H41&lt;&gt;"", INDEX(Edges!$V$4:$V$431, MATCH(H41, Edges!$C$4:$C$431, 0))="Yes", TRUE), IF(I41&lt;&gt;"", INDEX(Edges!$V$4:$V$431, MATCH(I41, Edges!$C$4:$C$431, 0))="Yes", TRUE), IF(J41&lt;&gt;"", INDEX(Edges!$V$4:$V$431, MATCH(J41, Edges!$C$4:$C$431, 0))="Yes", TRUE), IF(K41&lt;&gt;"", INDEX(Edges!$V$4:$V$431, MATCH(K41, Edges!$C$4:$C$431, 0))="Yes", TRUE), IF(L41&lt;&gt;"", INDEX(Edges!$V$4:$V$431, MATCH(L41, Edges!$C$4:$C$431, 0))="Yes", TRUE)), "Yes", "No")</f>
        <v>No</v>
      </c>
      <c r="P41" s="633">
        <f>MAX(_xlfn.IFNA(INDEX(Nodes!$I$4:$I$449, MATCH(C41, Nodes!$C$4:$C$449, 0)), -1E+99), _xlfn.IFNA(INDEX(Nodes!$I$4:$I$449, MATCH(D41, Nodes!$C$4:$C$449, 0)), -1E+99), _xlfn.IFNA(INDEX(Edges!$I$4:$I$431, MATCH(E41, Edges!$C$4:$C$431, 0)), -1E+99), _xlfn.IFNA(INDEX(Edges!$I$4:$I$431, MATCH(F41, Edges!$C$4:$C$431, 0)), -1E+99), _xlfn.IFNA(INDEX(Edges!$I$4:$I$431, MATCH(G41, Edges!$C$4:$C$431, 0)), -1E+99), _xlfn.IFNA(INDEX(Edges!$I$4:$I$431, MATCH(H41, Edges!$C$4:$C$431, 0)), -1E+99), _xlfn.IFNA(INDEX(Edges!$I$4:$I$431, MATCH(I41, Edges!$C$4:$C$431, 0)), -1E+99), _xlfn.IFNA(INDEX(Edges!$I$4:$I$431, MATCH(J41, Edges!$C$4:$C$431, 0)), -1E+99), _xlfn.IFNA(INDEX(Edges!$I$4:$I$431, MATCH(K41, Edges!$C$4:$C$431, 0)), -1E+99), _xlfn.IFNA(INDEX(Edges!$I$4:$I$431, MATCH(L41, Edges!$C$4:$C$431, 0)), -1E+99))</f>
        <v>0</v>
      </c>
      <c r="Q41" s="633" t="str">
        <f>IF(AND(IF(C41&lt;&gt;"", INDEX(Nodes!$P$4:$P$449, MATCH(C41, Nodes!$C$4:$C$449, 0))="Yes"), IF(D41&lt;&gt;"", INDEX(Nodes!$P$4:$P$449, MATCH(D41, Nodes!$C$4:$C$449, 0))="Yes")), "Yes", "No")</f>
        <v>No</v>
      </c>
      <c r="R41" s="633">
        <f>MAX(_xlfn.IFNA(INDEX(Nodes!$Q$4:$Q$449, MATCH(C41, Nodes!$C$4:$C$449, 0)), -1E+99), _xlfn.IFNA(INDEX(Nodes!$Q$4:$Q$449, MATCH(D41, Nodes!$C$4:$C$449, 0)), -1E+99), _xlfn.IFNA(INDEX(Edges!$Q$4:$Q$431, MATCH(E41, Edges!$C$4:$C$431, 0)), -1E+99), _xlfn.IFNA(INDEX(Edges!$Q$4:$Q$431, MATCH(F41, Edges!$C$4:$C$431, 0)), -1E+99), _xlfn.IFNA(INDEX(Edges!$Q$4:$Q$431, MATCH(G41, Edges!$C$4:$C$431, 0)), -1E+99), _xlfn.IFNA(INDEX(Edges!$Q$4:$Q$431, MATCH(H41, Edges!$C$4:$C$431, 0)), -1E+99), _xlfn.IFNA(INDEX(Edges!$Q$4:$Q$431, MATCH(I41, Edges!$C$4:$C$431, 0)), -1E+99), _xlfn.IFNA(INDEX(Edges!$Q$4:$Q$431, MATCH(J41, Edges!$C$4:$C$431, 0)), -1E+99), _xlfn.IFNA(INDEX(Edges!$Q$4:$Q$431, MATCH(K41, Edges!$C$4:$C$431, 0)), -1E+99), _xlfn.IFNA(INDEX(Edges!$Q$4:$Q$431, MATCH(L41, Edges!$C$4:$C$431, 0)), -1E+99))</f>
        <v>0</v>
      </c>
      <c r="S41" t="str">
        <f>IF(OR(IF(C41&lt;&gt;"", INDEX(Nodes!$Z$4:$Z$449, MATCH(C41, Nodes!$C$4:$C$449, 0))="Yes", FALSE), IF(D41&lt;&gt;"", INDEX(Nodes!$Z$4:$Z$449, MATCH(D41, Nodes!$C$4:$C$449, 0))="Yes", FALSE), IF(E41&lt;&gt;"", INDEX(Edges!$Z$4:$Z$431, MATCH(E41, Edges!$C$4:$C$431, 0))="Yes", FALSE), IF(F41&lt;&gt;"", INDEX(Edges!$Z$4:$Z$431, MATCH(F41, Edges!$C$4:$C$431, 0))="Yes", FALSE), IF(G41&lt;&gt;"", INDEX(Edges!$Z$4:$Z$431, MATCH(G41, Edges!$C$4:$C$431, 0))="Yes", FALSE), IF(H41&lt;&gt;"", INDEX(Edges!$Z$4:$Z$431, MATCH(H41, Edges!$C$4:$C$431, 0))="Yes", FALSE), IF(I41&lt;&gt;"", INDEX(Edges!$Z$4:$Z$431, MATCH(I41, Edges!$C$4:$C$431, 0))="Yes", FALSE), IF(J41&lt;&gt;"", INDEX(Edges!$Z$4:$Z$431, MATCH(J41, Edges!$C$4:$C$431, 0))="Yes", FALSE), IF(K41&lt;&gt;"", INDEX(Edges!$Z$4:$Z$431, MATCH(K41, Edges!$C$4:$C$431, 0))="Yes", FALSE), IF(L41&lt;&gt;"", INDEX(Edges!$Z$4:$Z$431, MATCH(L41, Edges!$C$4:$C$431, 0))="Yes", FALSE)), "Yes","No")</f>
        <v>Yes</v>
      </c>
      <c r="T41" s="633" t="str">
        <f>IF(OR(IF(C41&lt;&gt;"", INDEX(Nodes!$AC$4:$AC$449, MATCH(C41, Nodes!$C$4:$C$449, 0))="Yes", FALSE), IF(D41&lt;&gt;"", INDEX(Nodes!$AC$4:$AC$449, MATCH(D41, Nodes!$C$4:$C$449, 0))="Yes", FALSE), IF(E41&lt;&gt;"", INDEX(Edges!$AC$4:$AC$431, MATCH(E41, Edges!$C$4:$C$431, 0))="Yes", FALSE), IF(F41&lt;&gt;"", INDEX(Edges!$AC$4:$AC$431, MATCH(F41, Edges!$C$4:$C$431, 0))="Yes", FALSE), IF(G41&lt;&gt;"", INDEX(Edges!$AC$4:$AC$431, MATCH(G41, Edges!$C$4:$C$431, 0))="Yes", FALSE), IF(H41&lt;&gt;"", INDEX(Edges!$AC$4:$AC$431, MATCH(H41, Edges!$C$4:$C$431, 0))="Yes", FALSE), IF(I41&lt;&gt;"", INDEX(Edges!$AC$4:$AC$431, MATCH(I41, Edges!$C$4:$C$431, 0))="Yes", FALSE), IF(J41&lt;&gt;"", INDEX(Edges!$AC$4:$AC$431, MATCH(J41, Edges!$C$4:$C$431, 0))="Yes", FALSE), IF(K41&lt;&gt;"", INDEX(Edges!$AC$4:$AC$431, MATCH(K41, Edges!$C$4:$C$431, 0))="Yes", FALSE), IF(L41&lt;&gt;"", INDEX(Edges!$AC$4:$AC$431, MATCH(L41, Edges!$C$4:$C$431, 0))="Yes", FALSE)), "Yes","No")</f>
        <v>No</v>
      </c>
      <c r="U41" t="str">
        <f>IF(OR(IF(C41&lt;&gt;"", INDEX(Nodes!$AF$4:$AF$449, MATCH(C41, Nodes!$C$4:$C$449, 0))="Yes", FALSE), IF(D41&lt;&gt;"", INDEX(Nodes!$AF$4:$AF$449, MATCH(D41, Nodes!$C$4:$C$449, 0))="Yes", FALSE), IF(E41&lt;&gt;"", INDEX(Edges!$AG$4:$AG$431, MATCH(E41, Edges!$C$4:$C$431, 0))="Yes", FALSE), IF(F41&lt;&gt;"", INDEX(Edges!$AG$4:$AG$431, MATCH(F41, Edges!$C$4:$C$431, 0))="Yes", FALSE), IF(G41&lt;&gt;"", INDEX(Edges!$AG$4:$AG$431, MATCH(G41, Edges!$C$4:$C$431, 0))="Yes", FALSE), IF(H41&lt;&gt;"", INDEX(Edges!$AG$4:$AG$431, MATCH(H41, Edges!$C$4:$C$431, 0))="Yes", FALSE), IF(I41&lt;&gt;"", INDEX(Edges!$AG$4:$AG$431, MATCH(I41, Edges!$C$4:$C$431, 0))="Yes", FALSE), IF(J41&lt;&gt;"", INDEX(Edges!$AG$4:$AG$431, MATCH(J41, Edges!$C$4:$C$431, 0))="Yes", FALSE), IF(K41&lt;&gt;"", INDEX(Edges!$AG$4:$AG$431, MATCH(K41, Edges!$C$4:$C$431, 0))="Yes", FALSE), IF(L41&lt;&gt;"", INDEX(Edges!$AG$4:$AG$431, MATCH(L41, Edges!$C$4:$C$431, 0))="Yes", FALSE)), "Yes","No")</f>
        <v>Yes</v>
      </c>
      <c r="V41" s="720" t="str">
        <f t="shared" si="5"/>
        <v>Accessible</v>
      </c>
      <c r="W41" s="633" t="str">
        <f>IF(AND(N41&gt;='Accessibility Standards'!$C$4, P41&lt;'Accessibility Standards'!$C$2, Q41="Yes", R41&lt;'Accessibility Standards'!$C$10), "Accessible", "Inaccessible")</f>
        <v>Inaccessible</v>
      </c>
      <c r="X41" s="633" t="str">
        <f t="shared" si="3"/>
        <v>Inaccessible</v>
      </c>
    </row>
    <row r="42" spans="1:24">
      <c r="A42" s="689" t="s">
        <v>831</v>
      </c>
      <c r="B42" s="689" t="s">
        <v>752</v>
      </c>
      <c r="C42" t="s">
        <v>429</v>
      </c>
      <c r="N42" s="633">
        <f>MIN(_xlfn.IFNA(INDEX(Nodes!$M$4:$M$449, MATCH(C42, Nodes!$C$4:$C$449, 0)), 1E+99), _xlfn.IFNA(INDEX(Nodes!$M$4:$M$449, MATCH(D42, Nodes!$C$4:$C$449, 0)), 1E+99), _xlfn.IFNA(INDEX(Edges!$M$4:$M$428, MATCH(E42, Edges!$C$4:$C$428, 0)), 1E+99), _xlfn.IFNA(INDEX(Edges!$M$4:$M$428, MATCH(F42, Edges!$C$4:$C$428, 0)), 1E+99), _xlfn.IFNA(INDEX(Edges!$M$4:$M$428, MATCH(G42, Edges!$C$4:$C$428, 0)), 1E+99), _xlfn.IFNA(INDEX(Edges!$M$4:$M$428, MATCH(H42, Edges!$C$4:$C$428, 0)), 1E+99), _xlfn.IFNA(INDEX(Edges!$M$4:$M$428, MATCH(I42, Edges!$C$4:$C$428, 0)), 1E+99), _xlfn.IFNA(INDEX(Edges!$M$4:$M$428, MATCH(J42, Edges!$C$4:$C$428, 0)), 1E+99), _xlfn.IFNA(INDEX(Edges!$M$4:$M$428, MATCH(K42, Edges!$C$4:$C$428, 0)), 1E+99), _xlfn.IFNA(INDEX(Edges!$M$4:$M$428, MATCH(L42, Edges!$C$4:$C$428, 0)), 1E+99))</f>
        <v>210</v>
      </c>
      <c r="O42" s="633" t="str">
        <f>IF(AND(IF(C42&lt;&gt;"", INDEX(Nodes!$V$4:$V$449, MATCH(C42, Nodes!$C$4:$C$449, 0))="Yes", TRUE), IF(D42&lt;&gt;"", INDEX(Nodes!$V$4:$V$449, MATCH(D42, Nodes!$C$4:$C$449, 0))="Yes", TRUE), IF(E42&lt;&gt;"", INDEX(Edges!$V$4:$V$431, MATCH(E42, Edges!$C$4:$C$431, 0))="Yes", TRUE), IF(F42&lt;&gt;"", INDEX(Edges!$V$4:$V$431, MATCH(F42, Edges!$C$4:$C$431, 0))="Yes", TRUE), IF(G42&lt;&gt;"", INDEX(Edges!$V$4:$V$431, MATCH(G42, Edges!$C$4:$C$431, 0))="Yes", TRUE), IF(H42&lt;&gt;"", INDEX(Edges!$V$4:$V$431, MATCH(H42, Edges!$C$4:$C$431, 0))="Yes", TRUE), IF(I42&lt;&gt;"", INDEX(Edges!$V$4:$V$431, MATCH(I42, Edges!$C$4:$C$431, 0))="Yes", TRUE), IF(J42&lt;&gt;"", INDEX(Edges!$V$4:$V$431, MATCH(J42, Edges!$C$4:$C$431, 0))="Yes", TRUE), IF(K42&lt;&gt;"", INDEX(Edges!$V$4:$V$431, MATCH(K42, Edges!$C$4:$C$431, 0))="Yes", TRUE), IF(L42&lt;&gt;"", INDEX(Edges!$V$4:$V$431, MATCH(L42, Edges!$C$4:$C$431, 0))="Yes", TRUE)), "Yes", "No")</f>
        <v>No</v>
      </c>
      <c r="P42" s="633">
        <f>MAX(_xlfn.IFNA(INDEX(Nodes!$I$4:$I$449, MATCH(C42, Nodes!$C$4:$C$449, 0)), -1E+99), _xlfn.IFNA(INDEX(Nodes!$I$4:$I$449, MATCH(D42, Nodes!$C$4:$C$449, 0)), -1E+99), _xlfn.IFNA(INDEX(Edges!$I$4:$I$431, MATCH(E42, Edges!$C$4:$C$431, 0)), -1E+99), _xlfn.IFNA(INDEX(Edges!$I$4:$I$431, MATCH(F42, Edges!$C$4:$C$431, 0)), -1E+99), _xlfn.IFNA(INDEX(Edges!$I$4:$I$431, MATCH(G42, Edges!$C$4:$C$431, 0)), -1E+99), _xlfn.IFNA(INDEX(Edges!$I$4:$I$431, MATCH(H42, Edges!$C$4:$C$431, 0)), -1E+99), _xlfn.IFNA(INDEX(Edges!$I$4:$I$431, MATCH(I42, Edges!$C$4:$C$431, 0)), -1E+99), _xlfn.IFNA(INDEX(Edges!$I$4:$I$431, MATCH(J42, Edges!$C$4:$C$431, 0)), -1E+99), _xlfn.IFNA(INDEX(Edges!$I$4:$I$431, MATCH(K42, Edges!$C$4:$C$431, 0)), -1E+99), _xlfn.IFNA(INDEX(Edges!$I$4:$I$431, MATCH(L42, Edges!$C$4:$C$431, 0)), -1E+99))</f>
        <v>3</v>
      </c>
      <c r="Q42" s="633" t="str">
        <f>IF(AND(IF(C42&lt;&gt;"", INDEX(Nodes!$P$4:$P$449, MATCH(C42, Nodes!$C$4:$C$449, 0))="Yes"), IF(D42&lt;&gt;"", INDEX(Nodes!$P$4:$P$449, MATCH(D42, Nodes!$C$4:$C$449, 0))="Yes")), "Yes", "No")</f>
        <v>No</v>
      </c>
      <c r="R42" s="633">
        <f>MAX(_xlfn.IFNA(INDEX(Nodes!$Q$4:$Q$449, MATCH(C42, Nodes!$C$4:$C$449, 0)), -1E+99), _xlfn.IFNA(INDEX(Nodes!$Q$4:$Q$449, MATCH(D42, Nodes!$C$4:$C$449, 0)), -1E+99), _xlfn.IFNA(INDEX(Edges!$Q$4:$Q$431, MATCH(E42, Edges!$C$4:$C$431, 0)), -1E+99), _xlfn.IFNA(INDEX(Edges!$Q$4:$Q$431, MATCH(F42, Edges!$C$4:$C$431, 0)), -1E+99), _xlfn.IFNA(INDEX(Edges!$Q$4:$Q$431, MATCH(G42, Edges!$C$4:$C$431, 0)), -1E+99), _xlfn.IFNA(INDEX(Edges!$Q$4:$Q$431, MATCH(H42, Edges!$C$4:$C$431, 0)), -1E+99), _xlfn.IFNA(INDEX(Edges!$Q$4:$Q$431, MATCH(I42, Edges!$C$4:$C$431, 0)), -1E+99), _xlfn.IFNA(INDEX(Edges!$Q$4:$Q$431, MATCH(J42, Edges!$C$4:$C$431, 0)), -1E+99), _xlfn.IFNA(INDEX(Edges!$Q$4:$Q$431, MATCH(K42, Edges!$C$4:$C$431, 0)), -1E+99), _xlfn.IFNA(INDEX(Edges!$Q$4:$Q$431, MATCH(L42, Edges!$C$4:$C$431, 0)), -1E+99))</f>
        <v>0</v>
      </c>
      <c r="S42" t="str">
        <f>IF(OR(IF(C42&lt;&gt;"", INDEX(Nodes!$Z$4:$Z$449, MATCH(C42, Nodes!$C$4:$C$449, 0))="Yes", FALSE), IF(D42&lt;&gt;"", INDEX(Nodes!$Z$4:$Z$449, MATCH(D42, Nodes!$C$4:$C$449, 0))="Yes", FALSE), IF(E42&lt;&gt;"", INDEX(Edges!$Z$4:$Z$431, MATCH(E42, Edges!$C$4:$C$431, 0))="Yes", FALSE), IF(F42&lt;&gt;"", INDEX(Edges!$Z$4:$Z$431, MATCH(F42, Edges!$C$4:$C$431, 0))="Yes", FALSE), IF(G42&lt;&gt;"", INDEX(Edges!$Z$4:$Z$431, MATCH(G42, Edges!$C$4:$C$431, 0))="Yes", FALSE), IF(H42&lt;&gt;"", INDEX(Edges!$Z$4:$Z$431, MATCH(H42, Edges!$C$4:$C$431, 0))="Yes", FALSE), IF(I42&lt;&gt;"", INDEX(Edges!$Z$4:$Z$431, MATCH(I42, Edges!$C$4:$C$431, 0))="Yes", FALSE), IF(J42&lt;&gt;"", INDEX(Edges!$Z$4:$Z$431, MATCH(J42, Edges!$C$4:$C$431, 0))="Yes", FALSE), IF(K42&lt;&gt;"", INDEX(Edges!$Z$4:$Z$431, MATCH(K42, Edges!$C$4:$C$431, 0))="Yes", FALSE), IF(L42&lt;&gt;"", INDEX(Edges!$Z$4:$Z$431, MATCH(L42, Edges!$C$4:$C$431, 0))="Yes", FALSE)), "Yes","No")</f>
        <v>Yes</v>
      </c>
      <c r="T42" s="633" t="str">
        <f>IF(OR(IF(C42&lt;&gt;"", INDEX(Nodes!$AC$4:$AC$449, MATCH(C42, Nodes!$C$4:$C$449, 0))="Yes", FALSE), IF(D42&lt;&gt;"", INDEX(Nodes!$AC$4:$AC$449, MATCH(D42, Nodes!$C$4:$C$449, 0))="Yes", FALSE), IF(E42&lt;&gt;"", INDEX(Edges!$AC$4:$AC$431, MATCH(E42, Edges!$C$4:$C$431, 0))="Yes", FALSE), IF(F42&lt;&gt;"", INDEX(Edges!$AC$4:$AC$431, MATCH(F42, Edges!$C$4:$C$431, 0))="Yes", FALSE), IF(G42&lt;&gt;"", INDEX(Edges!$AC$4:$AC$431, MATCH(G42, Edges!$C$4:$C$431, 0))="Yes", FALSE), IF(H42&lt;&gt;"", INDEX(Edges!$AC$4:$AC$431, MATCH(H42, Edges!$C$4:$C$431, 0))="Yes", FALSE), IF(I42&lt;&gt;"", INDEX(Edges!$AC$4:$AC$431, MATCH(I42, Edges!$C$4:$C$431, 0))="Yes", FALSE), IF(J42&lt;&gt;"", INDEX(Edges!$AC$4:$AC$431, MATCH(J42, Edges!$C$4:$C$431, 0))="Yes", FALSE), IF(K42&lt;&gt;"", INDEX(Edges!$AC$4:$AC$431, MATCH(K42, Edges!$C$4:$C$431, 0))="Yes", FALSE), IF(L42&lt;&gt;"", INDEX(Edges!$AC$4:$AC$431, MATCH(L42, Edges!$C$4:$C$431, 0))="Yes", FALSE)), "Yes","No")</f>
        <v>Yes</v>
      </c>
      <c r="U42" t="str">
        <f>IF(OR(IF(C42&lt;&gt;"", INDEX(Nodes!$AF$4:$AF$449, MATCH(C42, Nodes!$C$4:$C$449, 0))="Yes", FALSE), IF(D42&lt;&gt;"", INDEX(Nodes!$AF$4:$AF$449, MATCH(D42, Nodes!$C$4:$C$449, 0))="Yes", FALSE), IF(E42&lt;&gt;"", INDEX(Edges!$AG$4:$AG$431, MATCH(E42, Edges!$C$4:$C$431, 0))="Yes", FALSE), IF(F42&lt;&gt;"", INDEX(Edges!$AG$4:$AG$431, MATCH(F42, Edges!$C$4:$C$431, 0))="Yes", FALSE), IF(G42&lt;&gt;"", INDEX(Edges!$AG$4:$AG$431, MATCH(G42, Edges!$C$4:$C$431, 0))="Yes", FALSE), IF(H42&lt;&gt;"", INDEX(Edges!$AG$4:$AG$431, MATCH(H42, Edges!$C$4:$C$431, 0))="Yes", FALSE), IF(I42&lt;&gt;"", INDEX(Edges!$AG$4:$AG$431, MATCH(I42, Edges!$C$4:$C$431, 0))="Yes", FALSE), IF(J42&lt;&gt;"", INDEX(Edges!$AG$4:$AG$431, MATCH(J42, Edges!$C$4:$C$431, 0))="Yes", FALSE), IF(K42&lt;&gt;"", INDEX(Edges!$AG$4:$AG$431, MATCH(K42, Edges!$C$4:$C$431, 0))="Yes", FALSE), IF(L42&lt;&gt;"", INDEX(Edges!$AG$4:$AG$431, MATCH(L42, Edges!$C$4:$C$431, 0))="Yes", FALSE)), "Yes","No")</f>
        <v>Yes</v>
      </c>
      <c r="V42" s="720" t="str">
        <f t="shared" si="5"/>
        <v>Accessible</v>
      </c>
      <c r="W42" s="633" t="str">
        <f>IF(AND(N42&gt;='Accessibility Standards'!$C$4, P42&lt;'Accessibility Standards'!$C$2, Q42="Yes", R42&lt;'Accessibility Standards'!$C$10), "Accessible", "Inaccessible")</f>
        <v>Inaccessible</v>
      </c>
      <c r="X42" s="633" t="str">
        <f t="shared" si="3"/>
        <v>Inaccessible</v>
      </c>
    </row>
    <row r="43" spans="1:24" hidden="1">
      <c r="A43" s="811" t="str">
        <f>A42</f>
        <v>20_21</v>
      </c>
      <c r="B43" s="689" t="s">
        <v>753</v>
      </c>
      <c r="C43" t="s">
        <v>430</v>
      </c>
      <c r="N43" s="633">
        <f>MIN(_xlfn.IFNA(INDEX(Nodes!$M$4:$M$449, MATCH(C43, Nodes!$C$4:$C$449, 0)), 1E+99), _xlfn.IFNA(INDEX(Nodes!$M$4:$M$449, MATCH(D43, Nodes!$C$4:$C$449, 0)), 1E+99), _xlfn.IFNA(INDEX(Edges!$M$4:$M$428, MATCH(E43, Edges!$C$4:$C$428, 0)), 1E+99), _xlfn.IFNA(INDEX(Edges!$M$4:$M$428, MATCH(F43, Edges!$C$4:$C$428, 0)), 1E+99), _xlfn.IFNA(INDEX(Edges!$M$4:$M$428, MATCH(G43, Edges!$C$4:$C$428, 0)), 1E+99), _xlfn.IFNA(INDEX(Edges!$M$4:$M$428, MATCH(H43, Edges!$C$4:$C$428, 0)), 1E+99), _xlfn.IFNA(INDEX(Edges!$M$4:$M$428, MATCH(I43, Edges!$C$4:$C$428, 0)), 1E+99), _xlfn.IFNA(INDEX(Edges!$M$4:$M$428, MATCH(J43, Edges!$C$4:$C$428, 0)), 1E+99), _xlfn.IFNA(INDEX(Edges!$M$4:$M$428, MATCH(K43, Edges!$C$4:$C$428, 0)), 1E+99), _xlfn.IFNA(INDEX(Edges!$M$4:$M$428, MATCH(L43, Edges!$C$4:$C$428, 0)), 1E+99))</f>
        <v>180</v>
      </c>
      <c r="O43" s="633" t="str">
        <f>IF(AND(IF(C43&lt;&gt;"", INDEX(Nodes!$V$4:$V$449, MATCH(C43, Nodes!$C$4:$C$449, 0))="Yes", TRUE), IF(D43&lt;&gt;"", INDEX(Nodes!$V$4:$V$449, MATCH(D43, Nodes!$C$4:$C$449, 0))="Yes", TRUE), IF(E43&lt;&gt;"", INDEX(Edges!$V$4:$V$431, MATCH(E43, Edges!$C$4:$C$431, 0))="Yes", TRUE), IF(F43&lt;&gt;"", INDEX(Edges!$V$4:$V$431, MATCH(F43, Edges!$C$4:$C$431, 0))="Yes", TRUE), IF(G43&lt;&gt;"", INDEX(Edges!$V$4:$V$431, MATCH(G43, Edges!$C$4:$C$431, 0))="Yes", TRUE), IF(H43&lt;&gt;"", INDEX(Edges!$V$4:$V$431, MATCH(H43, Edges!$C$4:$C$431, 0))="Yes", TRUE), IF(I43&lt;&gt;"", INDEX(Edges!$V$4:$V$431, MATCH(I43, Edges!$C$4:$C$431, 0))="Yes", TRUE), IF(J43&lt;&gt;"", INDEX(Edges!$V$4:$V$431, MATCH(J43, Edges!$C$4:$C$431, 0))="Yes", TRUE), IF(K43&lt;&gt;"", INDEX(Edges!$V$4:$V$431, MATCH(K43, Edges!$C$4:$C$431, 0))="Yes", TRUE), IF(L43&lt;&gt;"", INDEX(Edges!$V$4:$V$431, MATCH(L43, Edges!$C$4:$C$431, 0))="Yes", TRUE)), "Yes", "No")</f>
        <v>No</v>
      </c>
      <c r="P43" s="633">
        <f>MAX(_xlfn.IFNA(INDEX(Nodes!$I$4:$I$449, MATCH(C43, Nodes!$C$4:$C$449, 0)), -1E+99), _xlfn.IFNA(INDEX(Nodes!$I$4:$I$449, MATCH(D43, Nodes!$C$4:$C$449, 0)), -1E+99), _xlfn.IFNA(INDEX(Edges!$I$4:$I$431, MATCH(E43, Edges!$C$4:$C$431, 0)), -1E+99), _xlfn.IFNA(INDEX(Edges!$I$4:$I$431, MATCH(F43, Edges!$C$4:$C$431, 0)), -1E+99), _xlfn.IFNA(INDEX(Edges!$I$4:$I$431, MATCH(G43, Edges!$C$4:$C$431, 0)), -1E+99), _xlfn.IFNA(INDEX(Edges!$I$4:$I$431, MATCH(H43, Edges!$C$4:$C$431, 0)), -1E+99), _xlfn.IFNA(INDEX(Edges!$I$4:$I$431, MATCH(I43, Edges!$C$4:$C$431, 0)), -1E+99), _xlfn.IFNA(INDEX(Edges!$I$4:$I$431, MATCH(J43, Edges!$C$4:$C$431, 0)), -1E+99), _xlfn.IFNA(INDEX(Edges!$I$4:$I$431, MATCH(K43, Edges!$C$4:$C$431, 0)), -1E+99), _xlfn.IFNA(INDEX(Edges!$I$4:$I$431, MATCH(L43, Edges!$C$4:$C$431, 0)), -1E+99))</f>
        <v>3</v>
      </c>
      <c r="Q43" s="633" t="str">
        <f>IF(AND(IF(C43&lt;&gt;"", INDEX(Nodes!$P$4:$P$449, MATCH(C43, Nodes!$C$4:$C$449, 0))="Yes"), IF(D43&lt;&gt;"", INDEX(Nodes!$P$4:$P$449, MATCH(D43, Nodes!$C$4:$C$449, 0))="Yes")), "Yes", "No")</f>
        <v>No</v>
      </c>
      <c r="R43" s="633">
        <f>MAX(_xlfn.IFNA(INDEX(Nodes!$Q$4:$Q$449, MATCH(C43, Nodes!$C$4:$C$449, 0)), -1E+99), _xlfn.IFNA(INDEX(Nodes!$Q$4:$Q$449, MATCH(D43, Nodes!$C$4:$C$449, 0)), -1E+99), _xlfn.IFNA(INDEX(Edges!$Q$4:$Q$431, MATCH(E43, Edges!$C$4:$C$431, 0)), -1E+99), _xlfn.IFNA(INDEX(Edges!$Q$4:$Q$431, MATCH(F43, Edges!$C$4:$C$431, 0)), -1E+99), _xlfn.IFNA(INDEX(Edges!$Q$4:$Q$431, MATCH(G43, Edges!$C$4:$C$431, 0)), -1E+99), _xlfn.IFNA(INDEX(Edges!$Q$4:$Q$431, MATCH(H43, Edges!$C$4:$C$431, 0)), -1E+99), _xlfn.IFNA(INDEX(Edges!$Q$4:$Q$431, MATCH(I43, Edges!$C$4:$C$431, 0)), -1E+99), _xlfn.IFNA(INDEX(Edges!$Q$4:$Q$431, MATCH(J43, Edges!$C$4:$C$431, 0)), -1E+99), _xlfn.IFNA(INDEX(Edges!$Q$4:$Q$431, MATCH(K43, Edges!$C$4:$C$431, 0)), -1E+99), _xlfn.IFNA(INDEX(Edges!$Q$4:$Q$431, MATCH(L43, Edges!$C$4:$C$431, 0)), -1E+99))</f>
        <v>0</v>
      </c>
      <c r="S43" t="str">
        <f>IF(OR(IF(C43&lt;&gt;"", INDEX(Nodes!$Z$4:$Z$449, MATCH(C43, Nodes!$C$4:$C$449, 0))="Yes", FALSE), IF(D43&lt;&gt;"", INDEX(Nodes!$Z$4:$Z$449, MATCH(D43, Nodes!$C$4:$C$449, 0))="Yes", FALSE), IF(E43&lt;&gt;"", INDEX(Edges!$Z$4:$Z$431, MATCH(E43, Edges!$C$4:$C$431, 0))="Yes", FALSE), IF(F43&lt;&gt;"", INDEX(Edges!$Z$4:$Z$431, MATCH(F43, Edges!$C$4:$C$431, 0))="Yes", FALSE), IF(G43&lt;&gt;"", INDEX(Edges!$Z$4:$Z$431, MATCH(G43, Edges!$C$4:$C$431, 0))="Yes", FALSE), IF(H43&lt;&gt;"", INDEX(Edges!$Z$4:$Z$431, MATCH(H43, Edges!$C$4:$C$431, 0))="Yes", FALSE), IF(I43&lt;&gt;"", INDEX(Edges!$Z$4:$Z$431, MATCH(I43, Edges!$C$4:$C$431, 0))="Yes", FALSE), IF(J43&lt;&gt;"", INDEX(Edges!$Z$4:$Z$431, MATCH(J43, Edges!$C$4:$C$431, 0))="Yes", FALSE), IF(K43&lt;&gt;"", INDEX(Edges!$Z$4:$Z$431, MATCH(K43, Edges!$C$4:$C$431, 0))="Yes", FALSE), IF(L43&lt;&gt;"", INDEX(Edges!$Z$4:$Z$431, MATCH(L43, Edges!$C$4:$C$431, 0))="Yes", FALSE)), "Yes","No")</f>
        <v>Yes</v>
      </c>
      <c r="T43" s="633" t="str">
        <f>IF(OR(IF(C43&lt;&gt;"", INDEX(Nodes!$AC$4:$AC$449, MATCH(C43, Nodes!$C$4:$C$449, 0))="Yes", FALSE), IF(D43&lt;&gt;"", INDEX(Nodes!$AC$4:$AC$449, MATCH(D43, Nodes!$C$4:$C$449, 0))="Yes", FALSE), IF(E43&lt;&gt;"", INDEX(Edges!$AC$4:$AC$431, MATCH(E43, Edges!$C$4:$C$431, 0))="Yes", FALSE), IF(F43&lt;&gt;"", INDEX(Edges!$AC$4:$AC$431, MATCH(F43, Edges!$C$4:$C$431, 0))="Yes", FALSE), IF(G43&lt;&gt;"", INDEX(Edges!$AC$4:$AC$431, MATCH(G43, Edges!$C$4:$C$431, 0))="Yes", FALSE), IF(H43&lt;&gt;"", INDEX(Edges!$AC$4:$AC$431, MATCH(H43, Edges!$C$4:$C$431, 0))="Yes", FALSE), IF(I43&lt;&gt;"", INDEX(Edges!$AC$4:$AC$431, MATCH(I43, Edges!$C$4:$C$431, 0))="Yes", FALSE), IF(J43&lt;&gt;"", INDEX(Edges!$AC$4:$AC$431, MATCH(J43, Edges!$C$4:$C$431, 0))="Yes", FALSE), IF(K43&lt;&gt;"", INDEX(Edges!$AC$4:$AC$431, MATCH(K43, Edges!$C$4:$C$431, 0))="Yes", FALSE), IF(L43&lt;&gt;"", INDEX(Edges!$AC$4:$AC$431, MATCH(L43, Edges!$C$4:$C$431, 0))="Yes", FALSE)), "Yes","No")</f>
        <v>No</v>
      </c>
      <c r="U43" t="str">
        <f>IF(OR(IF(C43&lt;&gt;"", INDEX(Nodes!$AF$4:$AF$449, MATCH(C43, Nodes!$C$4:$C$449, 0))="Yes", FALSE), IF(D43&lt;&gt;"", INDEX(Nodes!$AF$4:$AF$449, MATCH(D43, Nodes!$C$4:$C$449, 0))="Yes", FALSE), IF(E43&lt;&gt;"", INDEX(Edges!$AG$4:$AG$431, MATCH(E43, Edges!$C$4:$C$431, 0))="Yes", FALSE), IF(F43&lt;&gt;"", INDEX(Edges!$AG$4:$AG$431, MATCH(F43, Edges!$C$4:$C$431, 0))="Yes", FALSE), IF(G43&lt;&gt;"", INDEX(Edges!$AG$4:$AG$431, MATCH(G43, Edges!$C$4:$C$431, 0))="Yes", FALSE), IF(H43&lt;&gt;"", INDEX(Edges!$AG$4:$AG$431, MATCH(H43, Edges!$C$4:$C$431, 0))="Yes", FALSE), IF(I43&lt;&gt;"", INDEX(Edges!$AG$4:$AG$431, MATCH(I43, Edges!$C$4:$C$431, 0))="Yes", FALSE), IF(J43&lt;&gt;"", INDEX(Edges!$AG$4:$AG$431, MATCH(J43, Edges!$C$4:$C$431, 0))="Yes", FALSE), IF(K43&lt;&gt;"", INDEX(Edges!$AG$4:$AG$431, MATCH(K43, Edges!$C$4:$C$431, 0))="Yes", FALSE), IF(L43&lt;&gt;"", INDEX(Edges!$AG$4:$AG$431, MATCH(L43, Edges!$C$4:$C$431, 0))="Yes", FALSE)), "Yes","No")</f>
        <v>Yes</v>
      </c>
      <c r="V43" s="720" t="str">
        <f t="shared" si="5"/>
        <v>Accessible</v>
      </c>
      <c r="W43" s="633" t="str">
        <f>IF(AND(N43&gt;='Accessibility Standards'!$C$4, P43&lt;'Accessibility Standards'!$C$2, Q43="Yes", R43&lt;'Accessibility Standards'!$C$10), "Accessible", "Inaccessible")</f>
        <v>Inaccessible</v>
      </c>
      <c r="X43" s="633" t="str">
        <f t="shared" si="3"/>
        <v>Inaccessible</v>
      </c>
    </row>
    <row r="44" spans="1:24">
      <c r="A44" s="689" t="s">
        <v>832</v>
      </c>
      <c r="B44" s="689" t="s">
        <v>752</v>
      </c>
      <c r="C44" t="s">
        <v>431</v>
      </c>
      <c r="E44" t="s">
        <v>965</v>
      </c>
      <c r="N44" s="633">
        <f>MIN(_xlfn.IFNA(INDEX(Nodes!$M$4:$M$449, MATCH(C44, Nodes!$C$4:$C$449, 0)), 1E+99), _xlfn.IFNA(INDEX(Nodes!$M$4:$M$449, MATCH(D44, Nodes!$C$4:$C$449, 0)), 1E+99), _xlfn.IFNA(INDEX(Edges!$M$4:$M$428, MATCH(E44, Edges!$C$4:$C$428, 0)), 1E+99), _xlfn.IFNA(INDEX(Edges!$M$4:$M$428, MATCH(F44, Edges!$C$4:$C$428, 0)), 1E+99), _xlfn.IFNA(INDEX(Edges!$M$4:$M$428, MATCH(G44, Edges!$C$4:$C$428, 0)), 1E+99), _xlfn.IFNA(INDEX(Edges!$M$4:$M$428, MATCH(H44, Edges!$C$4:$C$428, 0)), 1E+99), _xlfn.IFNA(INDEX(Edges!$M$4:$M$428, MATCH(I44, Edges!$C$4:$C$428, 0)), 1E+99), _xlfn.IFNA(INDEX(Edges!$M$4:$M$428, MATCH(J44, Edges!$C$4:$C$428, 0)), 1E+99), _xlfn.IFNA(INDEX(Edges!$M$4:$M$428, MATCH(K44, Edges!$C$4:$C$428, 0)), 1E+99), _xlfn.IFNA(INDEX(Edges!$M$4:$M$428, MATCH(L44, Edges!$C$4:$C$428, 0)), 1E+99))</f>
        <v>20</v>
      </c>
      <c r="O44" s="633" t="str">
        <f>IF(AND(IF(C44&lt;&gt;"", INDEX(Nodes!$V$4:$V$449, MATCH(C44, Nodes!$C$4:$C$449, 0))="Yes", TRUE), IF(D44&lt;&gt;"", INDEX(Nodes!$V$4:$V$449, MATCH(D44, Nodes!$C$4:$C$449, 0))="Yes", TRUE), IF(E44&lt;&gt;"", INDEX(Edges!$V$4:$V$431, MATCH(E44, Edges!$C$4:$C$431, 0))="Yes", TRUE), IF(F44&lt;&gt;"", INDEX(Edges!$V$4:$V$431, MATCH(F44, Edges!$C$4:$C$431, 0))="Yes", TRUE), IF(G44&lt;&gt;"", INDEX(Edges!$V$4:$V$431, MATCH(G44, Edges!$C$4:$C$431, 0))="Yes", TRUE), IF(H44&lt;&gt;"", INDEX(Edges!$V$4:$V$431, MATCH(H44, Edges!$C$4:$C$431, 0))="Yes", TRUE), IF(I44&lt;&gt;"", INDEX(Edges!$V$4:$V$431, MATCH(I44, Edges!$C$4:$C$431, 0))="Yes", TRUE), IF(J44&lt;&gt;"", INDEX(Edges!$V$4:$V$431, MATCH(J44, Edges!$C$4:$C$431, 0))="Yes", TRUE), IF(K44&lt;&gt;"", INDEX(Edges!$V$4:$V$431, MATCH(K44, Edges!$C$4:$C$431, 0))="Yes", TRUE), IF(L44&lt;&gt;"", INDEX(Edges!$V$4:$V$431, MATCH(L44, Edges!$C$4:$C$431, 0))="Yes", TRUE)), "Yes", "No")</f>
        <v>No</v>
      </c>
      <c r="P44" s="633">
        <f>MAX(_xlfn.IFNA(INDEX(Nodes!$I$4:$I$449, MATCH(C44, Nodes!$C$4:$C$449, 0)), -1E+99), _xlfn.IFNA(INDEX(Nodes!$I$4:$I$449, MATCH(D44, Nodes!$C$4:$C$449, 0)), -1E+99), _xlfn.IFNA(INDEX(Edges!$I$4:$I$431, MATCH(E44, Edges!$C$4:$C$431, 0)), -1E+99), _xlfn.IFNA(INDEX(Edges!$I$4:$I$431, MATCH(F44, Edges!$C$4:$C$431, 0)), -1E+99), _xlfn.IFNA(INDEX(Edges!$I$4:$I$431, MATCH(G44, Edges!$C$4:$C$431, 0)), -1E+99), _xlfn.IFNA(INDEX(Edges!$I$4:$I$431, MATCH(H44, Edges!$C$4:$C$431, 0)), -1E+99), _xlfn.IFNA(INDEX(Edges!$I$4:$I$431, MATCH(I44, Edges!$C$4:$C$431, 0)), -1E+99), _xlfn.IFNA(INDEX(Edges!$I$4:$I$431, MATCH(J44, Edges!$C$4:$C$431, 0)), -1E+99), _xlfn.IFNA(INDEX(Edges!$I$4:$I$431, MATCH(K44, Edges!$C$4:$C$431, 0)), -1E+99), _xlfn.IFNA(INDEX(Edges!$I$4:$I$431, MATCH(L44, Edges!$C$4:$C$431, 0)), -1E+99))</f>
        <v>2</v>
      </c>
      <c r="Q44" s="633" t="str">
        <f>IF(AND(IF(C44&lt;&gt;"", INDEX(Nodes!$P$4:$P$449, MATCH(C44, Nodes!$C$4:$C$449, 0))="Yes"), IF(D44&lt;&gt;"", INDEX(Nodes!$P$4:$P$449, MATCH(D44, Nodes!$C$4:$C$449, 0))="Yes")), "Yes", "No")</f>
        <v>No</v>
      </c>
      <c r="R44" s="633">
        <f>MAX(_xlfn.IFNA(INDEX(Nodes!$Q$4:$Q$449, MATCH(C44, Nodes!$C$4:$C$449, 0)), -1E+99), _xlfn.IFNA(INDEX(Nodes!$Q$4:$Q$449, MATCH(D44, Nodes!$C$4:$C$449, 0)), -1E+99), _xlfn.IFNA(INDEX(Edges!$Q$4:$Q$431, MATCH(E44, Edges!$C$4:$C$431, 0)), -1E+99), _xlfn.IFNA(INDEX(Edges!$Q$4:$Q$431, MATCH(F44, Edges!$C$4:$C$431, 0)), -1E+99), _xlfn.IFNA(INDEX(Edges!$Q$4:$Q$431, MATCH(G44, Edges!$C$4:$C$431, 0)), -1E+99), _xlfn.IFNA(INDEX(Edges!$Q$4:$Q$431, MATCH(H44, Edges!$C$4:$C$431, 0)), -1E+99), _xlfn.IFNA(INDEX(Edges!$Q$4:$Q$431, MATCH(I44, Edges!$C$4:$C$431, 0)), -1E+99), _xlfn.IFNA(INDEX(Edges!$Q$4:$Q$431, MATCH(J44, Edges!$C$4:$C$431, 0)), -1E+99), _xlfn.IFNA(INDEX(Edges!$Q$4:$Q$431, MATCH(K44, Edges!$C$4:$C$431, 0)), -1E+99), _xlfn.IFNA(INDEX(Edges!$Q$4:$Q$431, MATCH(L44, Edges!$C$4:$C$431, 0)), -1E+99))</f>
        <v>1</v>
      </c>
      <c r="S44" t="str">
        <f>IF(OR(IF(C44&lt;&gt;"", INDEX(Nodes!$Z$4:$Z$449, MATCH(C44, Nodes!$C$4:$C$449, 0))="Yes", FALSE), IF(D44&lt;&gt;"", INDEX(Nodes!$Z$4:$Z$449, MATCH(D44, Nodes!$C$4:$C$449, 0))="Yes", FALSE), IF(E44&lt;&gt;"", INDEX(Edges!$Z$4:$Z$431, MATCH(E44, Edges!$C$4:$C$431, 0))="Yes", FALSE), IF(F44&lt;&gt;"", INDEX(Edges!$Z$4:$Z$431, MATCH(F44, Edges!$C$4:$C$431, 0))="Yes", FALSE), IF(G44&lt;&gt;"", INDEX(Edges!$Z$4:$Z$431, MATCH(G44, Edges!$C$4:$C$431, 0))="Yes", FALSE), IF(H44&lt;&gt;"", INDEX(Edges!$Z$4:$Z$431, MATCH(H44, Edges!$C$4:$C$431, 0))="Yes", FALSE), IF(I44&lt;&gt;"", INDEX(Edges!$Z$4:$Z$431, MATCH(I44, Edges!$C$4:$C$431, 0))="Yes", FALSE), IF(J44&lt;&gt;"", INDEX(Edges!$Z$4:$Z$431, MATCH(J44, Edges!$C$4:$C$431, 0))="Yes", FALSE), IF(K44&lt;&gt;"", INDEX(Edges!$Z$4:$Z$431, MATCH(K44, Edges!$C$4:$C$431, 0))="Yes", FALSE), IF(L44&lt;&gt;"", INDEX(Edges!$Z$4:$Z$431, MATCH(L44, Edges!$C$4:$C$431, 0))="Yes", FALSE)), "Yes","No")</f>
        <v>Yes</v>
      </c>
      <c r="T44" s="633" t="str">
        <f>IF(OR(IF(C44&lt;&gt;"", INDEX(Nodes!$AC$4:$AC$449, MATCH(C44, Nodes!$C$4:$C$449, 0))="Yes", FALSE), IF(D44&lt;&gt;"", INDEX(Nodes!$AC$4:$AC$449, MATCH(D44, Nodes!$C$4:$C$449, 0))="Yes", FALSE), IF(E44&lt;&gt;"", INDEX(Edges!$AC$4:$AC$431, MATCH(E44, Edges!$C$4:$C$431, 0))="Yes", FALSE), IF(F44&lt;&gt;"", INDEX(Edges!$AC$4:$AC$431, MATCH(F44, Edges!$C$4:$C$431, 0))="Yes", FALSE), IF(G44&lt;&gt;"", INDEX(Edges!$AC$4:$AC$431, MATCH(G44, Edges!$C$4:$C$431, 0))="Yes", FALSE), IF(H44&lt;&gt;"", INDEX(Edges!$AC$4:$AC$431, MATCH(H44, Edges!$C$4:$C$431, 0))="Yes", FALSE), IF(I44&lt;&gt;"", INDEX(Edges!$AC$4:$AC$431, MATCH(I44, Edges!$C$4:$C$431, 0))="Yes", FALSE), IF(J44&lt;&gt;"", INDEX(Edges!$AC$4:$AC$431, MATCH(J44, Edges!$C$4:$C$431, 0))="Yes", FALSE), IF(K44&lt;&gt;"", INDEX(Edges!$AC$4:$AC$431, MATCH(K44, Edges!$C$4:$C$431, 0))="Yes", FALSE), IF(L44&lt;&gt;"", INDEX(Edges!$AC$4:$AC$431, MATCH(L44, Edges!$C$4:$C$431, 0))="Yes", FALSE)), "Yes","No")</f>
        <v>Yes</v>
      </c>
      <c r="U44" t="str">
        <f>IF(OR(IF(C44&lt;&gt;"", INDEX(Nodes!$AF$4:$AF$449, MATCH(C44, Nodes!$C$4:$C$449, 0))="Yes", FALSE), IF(D44&lt;&gt;"", INDEX(Nodes!$AF$4:$AF$449, MATCH(D44, Nodes!$C$4:$C$449, 0))="Yes", FALSE), IF(E44&lt;&gt;"", INDEX(Edges!$AG$4:$AG$431, MATCH(E44, Edges!$C$4:$C$431, 0))="Yes", FALSE), IF(F44&lt;&gt;"", INDEX(Edges!$AG$4:$AG$431, MATCH(F44, Edges!$C$4:$C$431, 0))="Yes", FALSE), IF(G44&lt;&gt;"", INDEX(Edges!$AG$4:$AG$431, MATCH(G44, Edges!$C$4:$C$431, 0))="Yes", FALSE), IF(H44&lt;&gt;"", INDEX(Edges!$AG$4:$AG$431, MATCH(H44, Edges!$C$4:$C$431, 0))="Yes", FALSE), IF(I44&lt;&gt;"", INDEX(Edges!$AG$4:$AG$431, MATCH(I44, Edges!$C$4:$C$431, 0))="Yes", FALSE), IF(J44&lt;&gt;"", INDEX(Edges!$AG$4:$AG$431, MATCH(J44, Edges!$C$4:$C$431, 0))="Yes", FALSE), IF(K44&lt;&gt;"", INDEX(Edges!$AG$4:$AG$431, MATCH(K44, Edges!$C$4:$C$431, 0))="Yes", FALSE), IF(L44&lt;&gt;"", INDEX(Edges!$AG$4:$AG$431, MATCH(L44, Edges!$C$4:$C$431, 0))="Yes", FALSE)), "Yes","No")</f>
        <v>Yes</v>
      </c>
      <c r="V44" s="720" t="str">
        <f t="shared" si="5"/>
        <v>Accessible</v>
      </c>
      <c r="W44" s="633" t="str">
        <f>IF(AND(N44&gt;='Accessibility Standards'!$C$4, P44&lt;'Accessibility Standards'!$C$2, Q44="Yes", R44&lt;'Accessibility Standards'!$C$10), "Accessible", "Inaccessible")</f>
        <v>Inaccessible</v>
      </c>
      <c r="X44" s="633" t="str">
        <f t="shared" si="3"/>
        <v>Inaccessible</v>
      </c>
    </row>
    <row r="45" spans="1:24" hidden="1">
      <c r="A45" s="811" t="str">
        <f>A44</f>
        <v>21_22</v>
      </c>
      <c r="B45" s="689" t="s">
        <v>753</v>
      </c>
      <c r="C45" t="s">
        <v>432</v>
      </c>
      <c r="E45" s="689" t="s">
        <v>966</v>
      </c>
      <c r="N45" s="633">
        <f>MIN(_xlfn.IFNA(INDEX(Nodes!$M$4:$M$449, MATCH(C45, Nodes!$C$4:$C$449, 0)), 1E+99), _xlfn.IFNA(INDEX(Nodes!$M$4:$M$449, MATCH(D45, Nodes!$C$4:$C$449, 0)), 1E+99), _xlfn.IFNA(INDEX(Edges!$M$4:$M$428, MATCH(E45, Edges!$C$4:$C$428, 0)), 1E+99), _xlfn.IFNA(INDEX(Edges!$M$4:$M$428, MATCH(F45, Edges!$C$4:$C$428, 0)), 1E+99), _xlfn.IFNA(INDEX(Edges!$M$4:$M$428, MATCH(G45, Edges!$C$4:$C$428, 0)), 1E+99), _xlfn.IFNA(INDEX(Edges!$M$4:$M$428, MATCH(H45, Edges!$C$4:$C$428, 0)), 1E+99), _xlfn.IFNA(INDEX(Edges!$M$4:$M$428, MATCH(I45, Edges!$C$4:$C$428, 0)), 1E+99), _xlfn.IFNA(INDEX(Edges!$M$4:$M$428, MATCH(J45, Edges!$C$4:$C$428, 0)), 1E+99), _xlfn.IFNA(INDEX(Edges!$M$4:$M$428, MATCH(K45, Edges!$C$4:$C$428, 0)), 1E+99), _xlfn.IFNA(INDEX(Edges!$M$4:$M$428, MATCH(L45, Edges!$C$4:$C$428, 0)), 1E+99))</f>
        <v>0</v>
      </c>
      <c r="O45" s="633" t="str">
        <f>IF(AND(IF(C45&lt;&gt;"", INDEX(Nodes!$V$4:$V$449, MATCH(C45, Nodes!$C$4:$C$449, 0))="Yes", TRUE), IF(D45&lt;&gt;"", INDEX(Nodes!$V$4:$V$449, MATCH(D45, Nodes!$C$4:$C$449, 0))="Yes", TRUE), IF(E45&lt;&gt;"", INDEX(Edges!$V$4:$V$431, MATCH(E45, Edges!$C$4:$C$431, 0))="Yes", TRUE), IF(F45&lt;&gt;"", INDEX(Edges!$V$4:$V$431, MATCH(F45, Edges!$C$4:$C$431, 0))="Yes", TRUE), IF(G45&lt;&gt;"", INDEX(Edges!$V$4:$V$431, MATCH(G45, Edges!$C$4:$C$431, 0))="Yes", TRUE), IF(H45&lt;&gt;"", INDEX(Edges!$V$4:$V$431, MATCH(H45, Edges!$C$4:$C$431, 0))="Yes", TRUE), IF(I45&lt;&gt;"", INDEX(Edges!$V$4:$V$431, MATCH(I45, Edges!$C$4:$C$431, 0))="Yes", TRUE), IF(J45&lt;&gt;"", INDEX(Edges!$V$4:$V$431, MATCH(J45, Edges!$C$4:$C$431, 0))="Yes", TRUE), IF(K45&lt;&gt;"", INDEX(Edges!$V$4:$V$431, MATCH(K45, Edges!$C$4:$C$431, 0))="Yes", TRUE), IF(L45&lt;&gt;"", INDEX(Edges!$V$4:$V$431, MATCH(L45, Edges!$C$4:$C$431, 0))="Yes", TRUE)), "Yes", "No")</f>
        <v>No</v>
      </c>
      <c r="P45" s="633">
        <f>MAX(_xlfn.IFNA(INDEX(Nodes!$I$4:$I$449, MATCH(C45, Nodes!$C$4:$C$449, 0)), -1E+99), _xlfn.IFNA(INDEX(Nodes!$I$4:$I$449, MATCH(D45, Nodes!$C$4:$C$449, 0)), -1E+99), _xlfn.IFNA(INDEX(Edges!$I$4:$I$431, MATCH(E45, Edges!$C$4:$C$431, 0)), -1E+99), _xlfn.IFNA(INDEX(Edges!$I$4:$I$431, MATCH(F45, Edges!$C$4:$C$431, 0)), -1E+99), _xlfn.IFNA(INDEX(Edges!$I$4:$I$431, MATCH(G45, Edges!$C$4:$C$431, 0)), -1E+99), _xlfn.IFNA(INDEX(Edges!$I$4:$I$431, MATCH(H45, Edges!$C$4:$C$431, 0)), -1E+99), _xlfn.IFNA(INDEX(Edges!$I$4:$I$431, MATCH(I45, Edges!$C$4:$C$431, 0)), -1E+99), _xlfn.IFNA(INDEX(Edges!$I$4:$I$431, MATCH(J45, Edges!$C$4:$C$431, 0)), -1E+99), _xlfn.IFNA(INDEX(Edges!$I$4:$I$431, MATCH(K45, Edges!$C$4:$C$431, 0)), -1E+99), _xlfn.IFNA(INDEX(Edges!$I$4:$I$431, MATCH(L45, Edges!$C$4:$C$431, 0)), -1E+99))</f>
        <v>2</v>
      </c>
      <c r="Q45" s="633" t="str">
        <f>IF(AND(IF(C45&lt;&gt;"", INDEX(Nodes!$P$4:$P$449, MATCH(C45, Nodes!$C$4:$C$449, 0))="Yes"), IF(D45&lt;&gt;"", INDEX(Nodes!$P$4:$P$449, MATCH(D45, Nodes!$C$4:$C$449, 0))="Yes")), "Yes", "No")</f>
        <v>No</v>
      </c>
      <c r="R45" s="633">
        <f>MAX(_xlfn.IFNA(INDEX(Nodes!$Q$4:$Q$449, MATCH(C45, Nodes!$C$4:$C$449, 0)), -1E+99), _xlfn.IFNA(INDEX(Nodes!$Q$4:$Q$449, MATCH(D45, Nodes!$C$4:$C$449, 0)), -1E+99), _xlfn.IFNA(INDEX(Edges!$Q$4:$Q$431, MATCH(E45, Edges!$C$4:$C$431, 0)), -1E+99), _xlfn.IFNA(INDEX(Edges!$Q$4:$Q$431, MATCH(F45, Edges!$C$4:$C$431, 0)), -1E+99), _xlfn.IFNA(INDEX(Edges!$Q$4:$Q$431, MATCH(G45, Edges!$C$4:$C$431, 0)), -1E+99), _xlfn.IFNA(INDEX(Edges!$Q$4:$Q$431, MATCH(H45, Edges!$C$4:$C$431, 0)), -1E+99), _xlfn.IFNA(INDEX(Edges!$Q$4:$Q$431, MATCH(I45, Edges!$C$4:$C$431, 0)), -1E+99), _xlfn.IFNA(INDEX(Edges!$Q$4:$Q$431, MATCH(J45, Edges!$C$4:$C$431, 0)), -1E+99), _xlfn.IFNA(INDEX(Edges!$Q$4:$Q$431, MATCH(K45, Edges!$C$4:$C$431, 0)), -1E+99), _xlfn.IFNA(INDEX(Edges!$Q$4:$Q$431, MATCH(L45, Edges!$C$4:$C$431, 0)), -1E+99))</f>
        <v>1</v>
      </c>
      <c r="S45" t="str">
        <f>IF(OR(IF(C45&lt;&gt;"", INDEX(Nodes!$Z$4:$Z$449, MATCH(C45, Nodes!$C$4:$C$449, 0))="Yes", FALSE), IF(D45&lt;&gt;"", INDEX(Nodes!$Z$4:$Z$449, MATCH(D45, Nodes!$C$4:$C$449, 0))="Yes", FALSE), IF(E45&lt;&gt;"", INDEX(Edges!$Z$4:$Z$431, MATCH(E45, Edges!$C$4:$C$431, 0))="Yes", FALSE), IF(F45&lt;&gt;"", INDEX(Edges!$Z$4:$Z$431, MATCH(F45, Edges!$C$4:$C$431, 0))="Yes", FALSE), IF(G45&lt;&gt;"", INDEX(Edges!$Z$4:$Z$431, MATCH(G45, Edges!$C$4:$C$431, 0))="Yes", FALSE), IF(H45&lt;&gt;"", INDEX(Edges!$Z$4:$Z$431, MATCH(H45, Edges!$C$4:$C$431, 0))="Yes", FALSE), IF(I45&lt;&gt;"", INDEX(Edges!$Z$4:$Z$431, MATCH(I45, Edges!$C$4:$C$431, 0))="Yes", FALSE), IF(J45&lt;&gt;"", INDEX(Edges!$Z$4:$Z$431, MATCH(J45, Edges!$C$4:$C$431, 0))="Yes", FALSE), IF(K45&lt;&gt;"", INDEX(Edges!$Z$4:$Z$431, MATCH(K45, Edges!$C$4:$C$431, 0))="Yes", FALSE), IF(L45&lt;&gt;"", INDEX(Edges!$Z$4:$Z$431, MATCH(L45, Edges!$C$4:$C$431, 0))="Yes", FALSE)), "Yes","No")</f>
        <v>Yes</v>
      </c>
      <c r="T45" s="633" t="str">
        <f>IF(OR(IF(C45&lt;&gt;"", INDEX(Nodes!$AC$4:$AC$449, MATCH(C45, Nodes!$C$4:$C$449, 0))="Yes", FALSE), IF(D45&lt;&gt;"", INDEX(Nodes!$AC$4:$AC$449, MATCH(D45, Nodes!$C$4:$C$449, 0))="Yes", FALSE), IF(E45&lt;&gt;"", INDEX(Edges!$AC$4:$AC$431, MATCH(E45, Edges!$C$4:$C$431, 0))="Yes", FALSE), IF(F45&lt;&gt;"", INDEX(Edges!$AC$4:$AC$431, MATCH(F45, Edges!$C$4:$C$431, 0))="Yes", FALSE), IF(G45&lt;&gt;"", INDEX(Edges!$AC$4:$AC$431, MATCH(G45, Edges!$C$4:$C$431, 0))="Yes", FALSE), IF(H45&lt;&gt;"", INDEX(Edges!$AC$4:$AC$431, MATCH(H45, Edges!$C$4:$C$431, 0))="Yes", FALSE), IF(I45&lt;&gt;"", INDEX(Edges!$AC$4:$AC$431, MATCH(I45, Edges!$C$4:$C$431, 0))="Yes", FALSE), IF(J45&lt;&gt;"", INDEX(Edges!$AC$4:$AC$431, MATCH(J45, Edges!$C$4:$C$431, 0))="Yes", FALSE), IF(K45&lt;&gt;"", INDEX(Edges!$AC$4:$AC$431, MATCH(K45, Edges!$C$4:$C$431, 0))="Yes", FALSE), IF(L45&lt;&gt;"", INDEX(Edges!$AC$4:$AC$431, MATCH(L45, Edges!$C$4:$C$431, 0))="Yes", FALSE)), "Yes","No")</f>
        <v>Yes</v>
      </c>
      <c r="U45" t="str">
        <f>IF(OR(IF(C45&lt;&gt;"", INDEX(Nodes!$AF$4:$AF$449, MATCH(C45, Nodes!$C$4:$C$449, 0))="Yes", FALSE), IF(D45&lt;&gt;"", INDEX(Nodes!$AF$4:$AF$449, MATCH(D45, Nodes!$C$4:$C$449, 0))="Yes", FALSE), IF(E45&lt;&gt;"", INDEX(Edges!$AG$4:$AG$431, MATCH(E45, Edges!$C$4:$C$431, 0))="Yes", FALSE), IF(F45&lt;&gt;"", INDEX(Edges!$AG$4:$AG$431, MATCH(F45, Edges!$C$4:$C$431, 0))="Yes", FALSE), IF(G45&lt;&gt;"", INDEX(Edges!$AG$4:$AG$431, MATCH(G45, Edges!$C$4:$C$431, 0))="Yes", FALSE), IF(H45&lt;&gt;"", INDEX(Edges!$AG$4:$AG$431, MATCH(H45, Edges!$C$4:$C$431, 0))="Yes", FALSE), IF(I45&lt;&gt;"", INDEX(Edges!$AG$4:$AG$431, MATCH(I45, Edges!$C$4:$C$431, 0))="Yes", FALSE), IF(J45&lt;&gt;"", INDEX(Edges!$AG$4:$AG$431, MATCH(J45, Edges!$C$4:$C$431, 0))="Yes", FALSE), IF(K45&lt;&gt;"", INDEX(Edges!$AG$4:$AG$431, MATCH(K45, Edges!$C$4:$C$431, 0))="Yes", FALSE), IF(L45&lt;&gt;"", INDEX(Edges!$AG$4:$AG$431, MATCH(L45, Edges!$C$4:$C$431, 0))="Yes", FALSE)), "Yes","No")</f>
        <v>Yes</v>
      </c>
      <c r="V45" s="720" t="str">
        <f t="shared" si="5"/>
        <v>Inaccessible</v>
      </c>
      <c r="W45" s="633" t="str">
        <f>IF(AND(N45&gt;='Accessibility Standards'!$C$4, P45&lt;'Accessibility Standards'!$C$2, Q45="Yes", R45&lt;'Accessibility Standards'!$C$10), "Accessible", "Inaccessible")</f>
        <v>Inaccessible</v>
      </c>
      <c r="X45" s="633" t="str">
        <f t="shared" si="3"/>
        <v>Inaccessible</v>
      </c>
    </row>
    <row r="46" spans="1:24">
      <c r="A46" s="689" t="s">
        <v>833</v>
      </c>
      <c r="B46" s="689" t="s">
        <v>752</v>
      </c>
      <c r="C46" t="s">
        <v>702</v>
      </c>
      <c r="E46" s="718" t="s">
        <v>968</v>
      </c>
      <c r="F46" s="199"/>
      <c r="N46" s="633">
        <f>MIN(_xlfn.IFNA(INDEX(Nodes!$M$4:$M$449, MATCH(C46, Nodes!$C$4:$C$449, 0)), 1E+99), _xlfn.IFNA(INDEX(Nodes!$M$4:$M$449, MATCH(D46, Nodes!$C$4:$C$449, 0)), 1E+99), _xlfn.IFNA(INDEX(Edges!$M$4:$M$428, MATCH(E46, Edges!$C$4:$C$428, 0)), 1E+99), _xlfn.IFNA(INDEX(Edges!$M$4:$M$428, MATCH(F46, Edges!$C$4:$C$428, 0)), 1E+99), _xlfn.IFNA(INDEX(Edges!$M$4:$M$428, MATCH(G46, Edges!$C$4:$C$428, 0)), 1E+99), _xlfn.IFNA(INDEX(Edges!$M$4:$M$428, MATCH(H46, Edges!$C$4:$C$428, 0)), 1E+99), _xlfn.IFNA(INDEX(Edges!$M$4:$M$428, MATCH(I46, Edges!$C$4:$C$428, 0)), 1E+99), _xlfn.IFNA(INDEX(Edges!$M$4:$M$428, MATCH(J46, Edges!$C$4:$C$428, 0)), 1E+99), _xlfn.IFNA(INDEX(Edges!$M$4:$M$428, MATCH(K46, Edges!$C$4:$C$428, 0)), 1E+99), _xlfn.IFNA(INDEX(Edges!$M$4:$M$428, MATCH(L46, Edges!$C$4:$C$428, 0)), 1E+99))</f>
        <v>90</v>
      </c>
      <c r="O46" s="633" t="str">
        <f>IF(AND(IF(C46&lt;&gt;"", INDEX(Nodes!$V$4:$V$449, MATCH(C46, Nodes!$C$4:$C$449, 0))="Yes", TRUE), IF(D46&lt;&gt;"", INDEX(Nodes!$V$4:$V$449, MATCH(D46, Nodes!$C$4:$C$449, 0))="Yes", TRUE), IF(E46&lt;&gt;"", INDEX(Edges!$V$4:$V$431, MATCH(E46, Edges!$C$4:$C$431, 0))="Yes", TRUE), IF(F46&lt;&gt;"", INDEX(Edges!$V$4:$V$431, MATCH(F46, Edges!$C$4:$C$431, 0))="Yes", TRUE), IF(G46&lt;&gt;"", INDEX(Edges!$V$4:$V$431, MATCH(G46, Edges!$C$4:$C$431, 0))="Yes", TRUE), IF(H46&lt;&gt;"", INDEX(Edges!$V$4:$V$431, MATCH(H46, Edges!$C$4:$C$431, 0))="Yes", TRUE), IF(I46&lt;&gt;"", INDEX(Edges!$V$4:$V$431, MATCH(I46, Edges!$C$4:$C$431, 0))="Yes", TRUE), IF(J46&lt;&gt;"", INDEX(Edges!$V$4:$V$431, MATCH(J46, Edges!$C$4:$C$431, 0))="Yes", TRUE), IF(K46&lt;&gt;"", INDEX(Edges!$V$4:$V$431, MATCH(K46, Edges!$C$4:$C$431, 0))="Yes", TRUE), IF(L46&lt;&gt;"", INDEX(Edges!$V$4:$V$431, MATCH(L46, Edges!$C$4:$C$431, 0))="Yes", TRUE)), "Yes", "No")</f>
        <v>No</v>
      </c>
      <c r="P46" s="633">
        <f>MAX(_xlfn.IFNA(INDEX(Nodes!$I$4:$I$449, MATCH(C46, Nodes!$C$4:$C$449, 0)), -1E+99), _xlfn.IFNA(INDEX(Nodes!$I$4:$I$449, MATCH(D46, Nodes!$C$4:$C$449, 0)), -1E+99), _xlfn.IFNA(INDEX(Edges!$I$4:$I$431, MATCH(E46, Edges!$C$4:$C$431, 0)), -1E+99), _xlfn.IFNA(INDEX(Edges!$I$4:$I$431, MATCH(F46, Edges!$C$4:$C$431, 0)), -1E+99), _xlfn.IFNA(INDEX(Edges!$I$4:$I$431, MATCH(G46, Edges!$C$4:$C$431, 0)), -1E+99), _xlfn.IFNA(INDEX(Edges!$I$4:$I$431, MATCH(H46, Edges!$C$4:$C$431, 0)), -1E+99), _xlfn.IFNA(INDEX(Edges!$I$4:$I$431, MATCH(I46, Edges!$C$4:$C$431, 0)), -1E+99), _xlfn.IFNA(INDEX(Edges!$I$4:$I$431, MATCH(J46, Edges!$C$4:$C$431, 0)), -1E+99), _xlfn.IFNA(INDEX(Edges!$I$4:$I$431, MATCH(K46, Edges!$C$4:$C$431, 0)), -1E+99), _xlfn.IFNA(INDEX(Edges!$I$4:$I$431, MATCH(L46, Edges!$C$4:$C$431, 0)), -1E+99))</f>
        <v>2</v>
      </c>
      <c r="Q46" s="633" t="str">
        <f>IF(AND(IF(C46&lt;&gt;"", INDEX(Nodes!$P$4:$P$449, MATCH(C46, Nodes!$C$4:$C$449, 0))="Yes"), IF(D46&lt;&gt;"", INDEX(Nodes!$P$4:$P$449, MATCH(D46, Nodes!$C$4:$C$449, 0))="Yes")), "Yes", "No")</f>
        <v>No</v>
      </c>
      <c r="R46" s="633">
        <f>MAX(_xlfn.IFNA(INDEX(Nodes!$Q$4:$Q$449, MATCH(C46, Nodes!$C$4:$C$449, 0)), -1E+99), _xlfn.IFNA(INDEX(Nodes!$Q$4:$Q$449, MATCH(D46, Nodes!$C$4:$C$449, 0)), -1E+99), _xlfn.IFNA(INDEX(Edges!$Q$4:$Q$431, MATCH(E46, Edges!$C$4:$C$431, 0)), -1E+99), _xlfn.IFNA(INDEX(Edges!$Q$4:$Q$431, MATCH(F46, Edges!$C$4:$C$431, 0)), -1E+99), _xlfn.IFNA(INDEX(Edges!$Q$4:$Q$431, MATCH(G46, Edges!$C$4:$C$431, 0)), -1E+99), _xlfn.IFNA(INDEX(Edges!$Q$4:$Q$431, MATCH(H46, Edges!$C$4:$C$431, 0)), -1E+99), _xlfn.IFNA(INDEX(Edges!$Q$4:$Q$431, MATCH(I46, Edges!$C$4:$C$431, 0)), -1E+99), _xlfn.IFNA(INDEX(Edges!$Q$4:$Q$431, MATCH(J46, Edges!$C$4:$C$431, 0)), -1E+99), _xlfn.IFNA(INDEX(Edges!$Q$4:$Q$431, MATCH(K46, Edges!$C$4:$C$431, 0)), -1E+99), _xlfn.IFNA(INDEX(Edges!$Q$4:$Q$431, MATCH(L46, Edges!$C$4:$C$431, 0)), -1E+99))</f>
        <v>0</v>
      </c>
      <c r="S46" t="str">
        <f>IF(OR(IF(C46&lt;&gt;"", INDEX(Nodes!$Z$4:$Z$449, MATCH(C46, Nodes!$C$4:$C$449, 0))="Yes", FALSE), IF(D46&lt;&gt;"", INDEX(Nodes!$Z$4:$Z$449, MATCH(D46, Nodes!$C$4:$C$449, 0))="Yes", FALSE), IF(E46&lt;&gt;"", INDEX(Edges!$Z$4:$Z$431, MATCH(E46, Edges!$C$4:$C$431, 0))="Yes", FALSE), IF(F46&lt;&gt;"", INDEX(Edges!$Z$4:$Z$431, MATCH(F46, Edges!$C$4:$C$431, 0))="Yes", FALSE), IF(G46&lt;&gt;"", INDEX(Edges!$Z$4:$Z$431, MATCH(G46, Edges!$C$4:$C$431, 0))="Yes", FALSE), IF(H46&lt;&gt;"", INDEX(Edges!$Z$4:$Z$431, MATCH(H46, Edges!$C$4:$C$431, 0))="Yes", FALSE), IF(I46&lt;&gt;"", INDEX(Edges!$Z$4:$Z$431, MATCH(I46, Edges!$C$4:$C$431, 0))="Yes", FALSE), IF(J46&lt;&gt;"", INDEX(Edges!$Z$4:$Z$431, MATCH(J46, Edges!$C$4:$C$431, 0))="Yes", FALSE), IF(K46&lt;&gt;"", INDEX(Edges!$Z$4:$Z$431, MATCH(K46, Edges!$C$4:$C$431, 0))="Yes", FALSE), IF(L46&lt;&gt;"", INDEX(Edges!$Z$4:$Z$431, MATCH(L46, Edges!$C$4:$C$431, 0))="Yes", FALSE)), "Yes","No")</f>
        <v>Yes</v>
      </c>
      <c r="T46" s="633" t="str">
        <f>IF(OR(IF(C46&lt;&gt;"", INDEX(Nodes!$AC$4:$AC$449, MATCH(C46, Nodes!$C$4:$C$449, 0))="Yes", FALSE), IF(D46&lt;&gt;"", INDEX(Nodes!$AC$4:$AC$449, MATCH(D46, Nodes!$C$4:$C$449, 0))="Yes", FALSE), IF(E46&lt;&gt;"", INDEX(Edges!$AC$4:$AC$431, MATCH(E46, Edges!$C$4:$C$431, 0))="Yes", FALSE), IF(F46&lt;&gt;"", INDEX(Edges!$AC$4:$AC$431, MATCH(F46, Edges!$C$4:$C$431, 0))="Yes", FALSE), IF(G46&lt;&gt;"", INDEX(Edges!$AC$4:$AC$431, MATCH(G46, Edges!$C$4:$C$431, 0))="Yes", FALSE), IF(H46&lt;&gt;"", INDEX(Edges!$AC$4:$AC$431, MATCH(H46, Edges!$C$4:$C$431, 0))="Yes", FALSE), IF(I46&lt;&gt;"", INDEX(Edges!$AC$4:$AC$431, MATCH(I46, Edges!$C$4:$C$431, 0))="Yes", FALSE), IF(J46&lt;&gt;"", INDEX(Edges!$AC$4:$AC$431, MATCH(J46, Edges!$C$4:$C$431, 0))="Yes", FALSE), IF(K46&lt;&gt;"", INDEX(Edges!$AC$4:$AC$431, MATCH(K46, Edges!$C$4:$C$431, 0))="Yes", FALSE), IF(L46&lt;&gt;"", INDEX(Edges!$AC$4:$AC$431, MATCH(L46, Edges!$C$4:$C$431, 0))="Yes", FALSE)), "Yes","No")</f>
        <v>No</v>
      </c>
      <c r="U46" t="str">
        <f>IF(OR(IF(C46&lt;&gt;"", INDEX(Nodes!$AF$4:$AF$449, MATCH(C46, Nodes!$C$4:$C$449, 0))="Yes", FALSE), IF(D46&lt;&gt;"", INDEX(Nodes!$AF$4:$AF$449, MATCH(D46, Nodes!$C$4:$C$449, 0))="Yes", FALSE), IF(E46&lt;&gt;"", INDEX(Edges!$AG$4:$AG$431, MATCH(E46, Edges!$C$4:$C$431, 0))="Yes", FALSE), IF(F46&lt;&gt;"", INDEX(Edges!$AG$4:$AG$431, MATCH(F46, Edges!$C$4:$C$431, 0))="Yes", FALSE), IF(G46&lt;&gt;"", INDEX(Edges!$AG$4:$AG$431, MATCH(G46, Edges!$C$4:$C$431, 0))="Yes", FALSE), IF(H46&lt;&gt;"", INDEX(Edges!$AG$4:$AG$431, MATCH(H46, Edges!$C$4:$C$431, 0))="Yes", FALSE), IF(I46&lt;&gt;"", INDEX(Edges!$AG$4:$AG$431, MATCH(I46, Edges!$C$4:$C$431, 0))="Yes", FALSE), IF(J46&lt;&gt;"", INDEX(Edges!$AG$4:$AG$431, MATCH(J46, Edges!$C$4:$C$431, 0))="Yes", FALSE), IF(K46&lt;&gt;"", INDEX(Edges!$AG$4:$AG$431, MATCH(K46, Edges!$C$4:$C$431, 0))="Yes", FALSE), IF(L46&lt;&gt;"", INDEX(Edges!$AG$4:$AG$431, MATCH(L46, Edges!$C$4:$C$431, 0))="Yes", FALSE)), "Yes","No")</f>
        <v>No</v>
      </c>
      <c r="V46" s="720" t="str">
        <f t="shared" si="5"/>
        <v>Accessible</v>
      </c>
      <c r="W46" s="633" t="str">
        <f>IF(AND(N46&gt;='Accessibility Standards'!$C$4, P46&lt;'Accessibility Standards'!$C$2, Q46="Yes", R46&lt;'Accessibility Standards'!$C$10), "Accessible", "Inaccessible")</f>
        <v>Inaccessible</v>
      </c>
      <c r="X46" s="633" t="str">
        <f t="shared" si="3"/>
        <v>Inaccessible</v>
      </c>
    </row>
    <row r="47" spans="1:24" hidden="1">
      <c r="A47" s="811" t="str">
        <f>A46</f>
        <v>22_23</v>
      </c>
      <c r="B47" s="689" t="s">
        <v>753</v>
      </c>
      <c r="E47" s="718" t="s">
        <v>967</v>
      </c>
      <c r="F47" s="199"/>
      <c r="N47" s="633">
        <f>MIN(_xlfn.IFNA(INDEX(Nodes!$M$4:$M$449, MATCH(C47, Nodes!$C$4:$C$449, 0)), 1E+99), _xlfn.IFNA(INDEX(Nodes!$M$4:$M$449, MATCH(D47, Nodes!$C$4:$C$449, 0)), 1E+99), _xlfn.IFNA(INDEX(Edges!$M$4:$M$428, MATCH(E47, Edges!$C$4:$C$428, 0)), 1E+99), _xlfn.IFNA(INDEX(Edges!$M$4:$M$428, MATCH(F47, Edges!$C$4:$C$428, 0)), 1E+99), _xlfn.IFNA(INDEX(Edges!$M$4:$M$428, MATCH(G47, Edges!$C$4:$C$428, 0)), 1E+99), _xlfn.IFNA(INDEX(Edges!$M$4:$M$428, MATCH(H47, Edges!$C$4:$C$428, 0)), 1E+99), _xlfn.IFNA(INDEX(Edges!$M$4:$M$428, MATCH(I47, Edges!$C$4:$C$428, 0)), 1E+99), _xlfn.IFNA(INDEX(Edges!$M$4:$M$428, MATCH(J47, Edges!$C$4:$C$428, 0)), 1E+99), _xlfn.IFNA(INDEX(Edges!$M$4:$M$428, MATCH(K47, Edges!$C$4:$C$428, 0)), 1E+99), _xlfn.IFNA(INDEX(Edges!$M$4:$M$428, MATCH(L47, Edges!$C$4:$C$428, 0)), 1E+99))</f>
        <v>40</v>
      </c>
      <c r="O47" s="633" t="str">
        <f>IF(AND(IF(C47&lt;&gt;"", INDEX(Nodes!$V$4:$V$449, MATCH(C47, Nodes!$C$4:$C$449, 0))="Yes", TRUE), IF(D47&lt;&gt;"", INDEX(Nodes!$V$4:$V$449, MATCH(D47, Nodes!$C$4:$C$449, 0))="Yes", TRUE), IF(E47&lt;&gt;"", INDEX(Edges!$V$4:$V$431, MATCH(E47, Edges!$C$4:$C$431, 0))="Yes", TRUE), IF(F47&lt;&gt;"", INDEX(Edges!$V$4:$V$431, MATCH(F47, Edges!$C$4:$C$431, 0))="Yes", TRUE), IF(G47&lt;&gt;"", INDEX(Edges!$V$4:$V$431, MATCH(G47, Edges!$C$4:$C$431, 0))="Yes", TRUE), IF(H47&lt;&gt;"", INDEX(Edges!$V$4:$V$431, MATCH(H47, Edges!$C$4:$C$431, 0))="Yes", TRUE), IF(I47&lt;&gt;"", INDEX(Edges!$V$4:$V$431, MATCH(I47, Edges!$C$4:$C$431, 0))="Yes", TRUE), IF(J47&lt;&gt;"", INDEX(Edges!$V$4:$V$431, MATCH(J47, Edges!$C$4:$C$431, 0))="Yes", TRUE), IF(K47&lt;&gt;"", INDEX(Edges!$V$4:$V$431, MATCH(K47, Edges!$C$4:$C$431, 0))="Yes", TRUE), IF(L47&lt;&gt;"", INDEX(Edges!$V$4:$V$431, MATCH(L47, Edges!$C$4:$C$431, 0))="Yes", TRUE)), "Yes", "No")</f>
        <v>No</v>
      </c>
      <c r="P47" s="633">
        <f>MAX(_xlfn.IFNA(INDEX(Nodes!$I$4:$I$449, MATCH(C47, Nodes!$C$4:$C$449, 0)), -1E+99), _xlfn.IFNA(INDEX(Nodes!$I$4:$I$449, MATCH(D47, Nodes!$C$4:$C$449, 0)), -1E+99), _xlfn.IFNA(INDEX(Edges!$I$4:$I$431, MATCH(E47, Edges!$C$4:$C$431, 0)), -1E+99), _xlfn.IFNA(INDEX(Edges!$I$4:$I$431, MATCH(F47, Edges!$C$4:$C$431, 0)), -1E+99), _xlfn.IFNA(INDEX(Edges!$I$4:$I$431, MATCH(G47, Edges!$C$4:$C$431, 0)), -1E+99), _xlfn.IFNA(INDEX(Edges!$I$4:$I$431, MATCH(H47, Edges!$C$4:$C$431, 0)), -1E+99), _xlfn.IFNA(INDEX(Edges!$I$4:$I$431, MATCH(I47, Edges!$C$4:$C$431, 0)), -1E+99), _xlfn.IFNA(INDEX(Edges!$I$4:$I$431, MATCH(J47, Edges!$C$4:$C$431, 0)), -1E+99), _xlfn.IFNA(INDEX(Edges!$I$4:$I$431, MATCH(K47, Edges!$C$4:$C$431, 0)), -1E+99), _xlfn.IFNA(INDEX(Edges!$I$4:$I$431, MATCH(L47, Edges!$C$4:$C$431, 0)), -1E+99))</f>
        <v>0</v>
      </c>
      <c r="Q47" s="633" t="str">
        <f>IF(AND(IF(C47&lt;&gt;"", INDEX(Nodes!$P$4:$P$449, MATCH(C47, Nodes!$C$4:$C$449, 0))="Yes"), IF(D47&lt;&gt;"", INDEX(Nodes!$P$4:$P$449, MATCH(D47, Nodes!$C$4:$C$449, 0))="Yes")), "Yes", "No")</f>
        <v>No</v>
      </c>
      <c r="R47" s="633">
        <f>MAX(_xlfn.IFNA(INDEX(Nodes!$Q$4:$Q$449, MATCH(C47, Nodes!$C$4:$C$449, 0)), -1E+99), _xlfn.IFNA(INDEX(Nodes!$Q$4:$Q$449, MATCH(D47, Nodes!$C$4:$C$449, 0)), -1E+99), _xlfn.IFNA(INDEX(Edges!$Q$4:$Q$431, MATCH(E47, Edges!$C$4:$C$431, 0)), -1E+99), _xlfn.IFNA(INDEX(Edges!$Q$4:$Q$431, MATCH(F47, Edges!$C$4:$C$431, 0)), -1E+99), _xlfn.IFNA(INDEX(Edges!$Q$4:$Q$431, MATCH(G47, Edges!$C$4:$C$431, 0)), -1E+99), _xlfn.IFNA(INDEX(Edges!$Q$4:$Q$431, MATCH(H47, Edges!$C$4:$C$431, 0)), -1E+99), _xlfn.IFNA(INDEX(Edges!$Q$4:$Q$431, MATCH(I47, Edges!$C$4:$C$431, 0)), -1E+99), _xlfn.IFNA(INDEX(Edges!$Q$4:$Q$431, MATCH(J47, Edges!$C$4:$C$431, 0)), -1E+99), _xlfn.IFNA(INDEX(Edges!$Q$4:$Q$431, MATCH(K47, Edges!$C$4:$C$431, 0)), -1E+99), _xlfn.IFNA(INDEX(Edges!$Q$4:$Q$431, MATCH(L47, Edges!$C$4:$C$431, 0)), -1E+99))</f>
        <v>12</v>
      </c>
      <c r="S47" t="str">
        <f>IF(OR(IF(C47&lt;&gt;"", INDEX(Nodes!$Z$4:$Z$449, MATCH(C47, Nodes!$C$4:$C$449, 0))="Yes", FALSE), IF(D47&lt;&gt;"", INDEX(Nodes!$Z$4:$Z$449, MATCH(D47, Nodes!$C$4:$C$449, 0))="Yes", FALSE), IF(E47&lt;&gt;"", INDEX(Edges!$Z$4:$Z$431, MATCH(E47, Edges!$C$4:$C$431, 0))="Yes", FALSE), IF(F47&lt;&gt;"", INDEX(Edges!$Z$4:$Z$431, MATCH(F47, Edges!$C$4:$C$431, 0))="Yes", FALSE), IF(G47&lt;&gt;"", INDEX(Edges!$Z$4:$Z$431, MATCH(G47, Edges!$C$4:$C$431, 0))="Yes", FALSE), IF(H47&lt;&gt;"", INDEX(Edges!$Z$4:$Z$431, MATCH(H47, Edges!$C$4:$C$431, 0))="Yes", FALSE), IF(I47&lt;&gt;"", INDEX(Edges!$Z$4:$Z$431, MATCH(I47, Edges!$C$4:$C$431, 0))="Yes", FALSE), IF(J47&lt;&gt;"", INDEX(Edges!$Z$4:$Z$431, MATCH(J47, Edges!$C$4:$C$431, 0))="Yes", FALSE), IF(K47&lt;&gt;"", INDEX(Edges!$Z$4:$Z$431, MATCH(K47, Edges!$C$4:$C$431, 0))="Yes", FALSE), IF(L47&lt;&gt;"", INDEX(Edges!$Z$4:$Z$431, MATCH(L47, Edges!$C$4:$C$431, 0))="Yes", FALSE)), "Yes","No")</f>
        <v>Yes</v>
      </c>
      <c r="T47" s="633" t="str">
        <f>IF(OR(IF(C47&lt;&gt;"", INDEX(Nodes!$AC$4:$AC$449, MATCH(C47, Nodes!$C$4:$C$449, 0))="Yes", FALSE), IF(D47&lt;&gt;"", INDEX(Nodes!$AC$4:$AC$449, MATCH(D47, Nodes!$C$4:$C$449, 0))="Yes", FALSE), IF(E47&lt;&gt;"", INDEX(Edges!$AC$4:$AC$431, MATCH(E47, Edges!$C$4:$C$431, 0))="Yes", FALSE), IF(F47&lt;&gt;"", INDEX(Edges!$AC$4:$AC$431, MATCH(F47, Edges!$C$4:$C$431, 0))="Yes", FALSE), IF(G47&lt;&gt;"", INDEX(Edges!$AC$4:$AC$431, MATCH(G47, Edges!$C$4:$C$431, 0))="Yes", FALSE), IF(H47&lt;&gt;"", INDEX(Edges!$AC$4:$AC$431, MATCH(H47, Edges!$C$4:$C$431, 0))="Yes", FALSE), IF(I47&lt;&gt;"", INDEX(Edges!$AC$4:$AC$431, MATCH(I47, Edges!$C$4:$C$431, 0))="Yes", FALSE), IF(J47&lt;&gt;"", INDEX(Edges!$AC$4:$AC$431, MATCH(J47, Edges!$C$4:$C$431, 0))="Yes", FALSE), IF(K47&lt;&gt;"", INDEX(Edges!$AC$4:$AC$431, MATCH(K47, Edges!$C$4:$C$431, 0))="Yes", FALSE), IF(L47&lt;&gt;"", INDEX(Edges!$AC$4:$AC$431, MATCH(L47, Edges!$C$4:$C$431, 0))="Yes", FALSE)), "Yes","No")</f>
        <v>Yes</v>
      </c>
      <c r="U47" t="str">
        <f>IF(OR(IF(C47&lt;&gt;"", INDEX(Nodes!$AF$4:$AF$449, MATCH(C47, Nodes!$C$4:$C$449, 0))="Yes", FALSE), IF(D47&lt;&gt;"", INDEX(Nodes!$AF$4:$AF$449, MATCH(D47, Nodes!$C$4:$C$449, 0))="Yes", FALSE), IF(E47&lt;&gt;"", INDEX(Edges!$AG$4:$AG$431, MATCH(E47, Edges!$C$4:$C$431, 0))="Yes", FALSE), IF(F47&lt;&gt;"", INDEX(Edges!$AG$4:$AG$431, MATCH(F47, Edges!$C$4:$C$431, 0))="Yes", FALSE), IF(G47&lt;&gt;"", INDEX(Edges!$AG$4:$AG$431, MATCH(G47, Edges!$C$4:$C$431, 0))="Yes", FALSE), IF(H47&lt;&gt;"", INDEX(Edges!$AG$4:$AG$431, MATCH(H47, Edges!$C$4:$C$431, 0))="Yes", FALSE), IF(I47&lt;&gt;"", INDEX(Edges!$AG$4:$AG$431, MATCH(I47, Edges!$C$4:$C$431, 0))="Yes", FALSE), IF(J47&lt;&gt;"", INDEX(Edges!$AG$4:$AG$431, MATCH(J47, Edges!$C$4:$C$431, 0))="Yes", FALSE), IF(K47&lt;&gt;"", INDEX(Edges!$AG$4:$AG$431, MATCH(K47, Edges!$C$4:$C$431, 0))="Yes", FALSE), IF(L47&lt;&gt;"", INDEX(Edges!$AG$4:$AG$431, MATCH(L47, Edges!$C$4:$C$431, 0))="Yes", FALSE)), "Yes","No")</f>
        <v>No</v>
      </c>
      <c r="V47" s="720" t="str">
        <f t="shared" si="5"/>
        <v>Accessible</v>
      </c>
      <c r="W47" s="633" t="str">
        <f>IF(AND(N47&gt;='Accessibility Standards'!$C$4, P47&lt;'Accessibility Standards'!$C$2, Q47="Yes", R47&lt;'Accessibility Standards'!$C$10), "Accessible", "Inaccessible")</f>
        <v>Inaccessible</v>
      </c>
      <c r="X47" s="633" t="str">
        <f t="shared" si="3"/>
        <v>Inaccessible</v>
      </c>
    </row>
    <row r="48" spans="1:24">
      <c r="A48" s="689" t="s">
        <v>834</v>
      </c>
      <c r="B48" s="689" t="s">
        <v>752</v>
      </c>
      <c r="E48" s="557" t="s">
        <v>969</v>
      </c>
      <c r="F48" s="557" t="s">
        <v>970</v>
      </c>
      <c r="N48" s="633">
        <f>MIN(_xlfn.IFNA(INDEX(Nodes!$M$4:$M$449, MATCH(C48, Nodes!$C$4:$C$449, 0)), 1E+99), _xlfn.IFNA(INDEX(Nodes!$M$4:$M$449, MATCH(D48, Nodes!$C$4:$C$449, 0)), 1E+99), _xlfn.IFNA(INDEX(Edges!$M$4:$M$428, MATCH(E48, Edges!$C$4:$C$428, 0)), 1E+99), _xlfn.IFNA(INDEX(Edges!$M$4:$M$428, MATCH(F48, Edges!$C$4:$C$428, 0)), 1E+99), _xlfn.IFNA(INDEX(Edges!$M$4:$M$428, MATCH(G48, Edges!$C$4:$C$428, 0)), 1E+99), _xlfn.IFNA(INDEX(Edges!$M$4:$M$428, MATCH(H48, Edges!$C$4:$C$428, 0)), 1E+99), _xlfn.IFNA(INDEX(Edges!$M$4:$M$428, MATCH(I48, Edges!$C$4:$C$428, 0)), 1E+99), _xlfn.IFNA(INDEX(Edges!$M$4:$M$428, MATCH(J48, Edges!$C$4:$C$428, 0)), 1E+99), _xlfn.IFNA(INDEX(Edges!$M$4:$M$428, MATCH(K48, Edges!$C$4:$C$428, 0)), 1E+99), _xlfn.IFNA(INDEX(Edges!$M$4:$M$428, MATCH(L48, Edges!$C$4:$C$428, 0)), 1E+99))</f>
        <v>40</v>
      </c>
      <c r="O48" s="633" t="str">
        <f>IF(AND(IF(C48&lt;&gt;"", INDEX(Nodes!$V$4:$V$449, MATCH(C48, Nodes!$C$4:$C$449, 0))="Yes", TRUE), IF(D48&lt;&gt;"", INDEX(Nodes!$V$4:$V$449, MATCH(D48, Nodes!$C$4:$C$449, 0))="Yes", TRUE), IF(E48&lt;&gt;"", INDEX(Edges!$V$4:$V$431, MATCH(E48, Edges!$C$4:$C$431, 0))="Yes", TRUE), IF(F48&lt;&gt;"", INDEX(Edges!$V$4:$V$431, MATCH(F48, Edges!$C$4:$C$431, 0))="Yes", TRUE), IF(G48&lt;&gt;"", INDEX(Edges!$V$4:$V$431, MATCH(G48, Edges!$C$4:$C$431, 0))="Yes", TRUE), IF(H48&lt;&gt;"", INDEX(Edges!$V$4:$V$431, MATCH(H48, Edges!$C$4:$C$431, 0))="Yes", TRUE), IF(I48&lt;&gt;"", INDEX(Edges!$V$4:$V$431, MATCH(I48, Edges!$C$4:$C$431, 0))="Yes", TRUE), IF(J48&lt;&gt;"", INDEX(Edges!$V$4:$V$431, MATCH(J48, Edges!$C$4:$C$431, 0))="Yes", TRUE), IF(K48&lt;&gt;"", INDEX(Edges!$V$4:$V$431, MATCH(K48, Edges!$C$4:$C$431, 0))="Yes", TRUE), IF(L48&lt;&gt;"", INDEX(Edges!$V$4:$V$431, MATCH(L48, Edges!$C$4:$C$431, 0))="Yes", TRUE)), "Yes", "No")</f>
        <v>No</v>
      </c>
      <c r="P48" s="633">
        <f>MAX(_xlfn.IFNA(INDEX(Nodes!$I$4:$I$449, MATCH(C48, Nodes!$C$4:$C$449, 0)), -1E+99), _xlfn.IFNA(INDEX(Nodes!$I$4:$I$449, MATCH(D48, Nodes!$C$4:$C$449, 0)), -1E+99), _xlfn.IFNA(INDEX(Edges!$I$4:$I$431, MATCH(E48, Edges!$C$4:$C$431, 0)), -1E+99), _xlfn.IFNA(INDEX(Edges!$I$4:$I$431, MATCH(F48, Edges!$C$4:$C$431, 0)), -1E+99), _xlfn.IFNA(INDEX(Edges!$I$4:$I$431, MATCH(G48, Edges!$C$4:$C$431, 0)), -1E+99), _xlfn.IFNA(INDEX(Edges!$I$4:$I$431, MATCH(H48, Edges!$C$4:$C$431, 0)), -1E+99), _xlfn.IFNA(INDEX(Edges!$I$4:$I$431, MATCH(I48, Edges!$C$4:$C$431, 0)), -1E+99), _xlfn.IFNA(INDEX(Edges!$I$4:$I$431, MATCH(J48, Edges!$C$4:$C$431, 0)), -1E+99), _xlfn.IFNA(INDEX(Edges!$I$4:$I$431, MATCH(K48, Edges!$C$4:$C$431, 0)), -1E+99), _xlfn.IFNA(INDEX(Edges!$I$4:$I$431, MATCH(L48, Edges!$C$4:$C$431, 0)), -1E+99))</f>
        <v>2</v>
      </c>
      <c r="Q48" s="633" t="str">
        <f>IF(AND(IF(C48&lt;&gt;"", INDEX(Nodes!$P$4:$P$449, MATCH(C48, Nodes!$C$4:$C$449, 0))="Yes"), IF(D48&lt;&gt;"", INDEX(Nodes!$P$4:$P$449, MATCH(D48, Nodes!$C$4:$C$449, 0))="Yes")), "Yes", "No")</f>
        <v>No</v>
      </c>
      <c r="R48" s="633">
        <f>MAX(_xlfn.IFNA(INDEX(Nodes!$Q$4:$Q$449, MATCH(C48, Nodes!$C$4:$C$449, 0)), -1E+99), _xlfn.IFNA(INDEX(Nodes!$Q$4:$Q$449, MATCH(D48, Nodes!$C$4:$C$449, 0)), -1E+99), _xlfn.IFNA(INDEX(Edges!$Q$4:$Q$431, MATCH(E48, Edges!$C$4:$C$431, 0)), -1E+99), _xlfn.IFNA(INDEX(Edges!$Q$4:$Q$431, MATCH(F48, Edges!$C$4:$C$431, 0)), -1E+99), _xlfn.IFNA(INDEX(Edges!$Q$4:$Q$431, MATCH(G48, Edges!$C$4:$C$431, 0)), -1E+99), _xlfn.IFNA(INDEX(Edges!$Q$4:$Q$431, MATCH(H48, Edges!$C$4:$C$431, 0)), -1E+99), _xlfn.IFNA(INDEX(Edges!$Q$4:$Q$431, MATCH(I48, Edges!$C$4:$C$431, 0)), -1E+99), _xlfn.IFNA(INDEX(Edges!$Q$4:$Q$431, MATCH(J48, Edges!$C$4:$C$431, 0)), -1E+99), _xlfn.IFNA(INDEX(Edges!$Q$4:$Q$431, MATCH(K48, Edges!$C$4:$C$431, 0)), -1E+99), _xlfn.IFNA(INDEX(Edges!$Q$4:$Q$431, MATCH(L48, Edges!$C$4:$C$431, 0)), -1E+99))</f>
        <v>0</v>
      </c>
      <c r="S48" t="str">
        <f>IF(OR(IF(C48&lt;&gt;"", INDEX(Nodes!$Z$4:$Z$449, MATCH(C48, Nodes!$C$4:$C$449, 0))="Yes", FALSE), IF(D48&lt;&gt;"", INDEX(Nodes!$Z$4:$Z$449, MATCH(D48, Nodes!$C$4:$C$449, 0))="Yes", FALSE), IF(E48&lt;&gt;"", INDEX(Edges!$Z$4:$Z$431, MATCH(E48, Edges!$C$4:$C$431, 0))="Yes", FALSE), IF(F48&lt;&gt;"", INDEX(Edges!$Z$4:$Z$431, MATCH(F48, Edges!$C$4:$C$431, 0))="Yes", FALSE), IF(G48&lt;&gt;"", INDEX(Edges!$Z$4:$Z$431, MATCH(G48, Edges!$C$4:$C$431, 0))="Yes", FALSE), IF(H48&lt;&gt;"", INDEX(Edges!$Z$4:$Z$431, MATCH(H48, Edges!$C$4:$C$431, 0))="Yes", FALSE), IF(I48&lt;&gt;"", INDEX(Edges!$Z$4:$Z$431, MATCH(I48, Edges!$C$4:$C$431, 0))="Yes", FALSE), IF(J48&lt;&gt;"", INDEX(Edges!$Z$4:$Z$431, MATCH(J48, Edges!$C$4:$C$431, 0))="Yes", FALSE), IF(K48&lt;&gt;"", INDEX(Edges!$Z$4:$Z$431, MATCH(K48, Edges!$C$4:$C$431, 0))="Yes", FALSE), IF(L48&lt;&gt;"", INDEX(Edges!$Z$4:$Z$431, MATCH(L48, Edges!$C$4:$C$431, 0))="Yes", FALSE)), "Yes","No")</f>
        <v>Yes</v>
      </c>
      <c r="T48" s="633" t="str">
        <f>IF(OR(IF(C48&lt;&gt;"", INDEX(Nodes!$AC$4:$AC$449, MATCH(C48, Nodes!$C$4:$C$449, 0))="Yes", FALSE), IF(D48&lt;&gt;"", INDEX(Nodes!$AC$4:$AC$449, MATCH(D48, Nodes!$C$4:$C$449, 0))="Yes", FALSE), IF(E48&lt;&gt;"", INDEX(Edges!$AC$4:$AC$431, MATCH(E48, Edges!$C$4:$C$431, 0))="Yes", FALSE), IF(F48&lt;&gt;"", INDEX(Edges!$AC$4:$AC$431, MATCH(F48, Edges!$C$4:$C$431, 0))="Yes", FALSE), IF(G48&lt;&gt;"", INDEX(Edges!$AC$4:$AC$431, MATCH(G48, Edges!$C$4:$C$431, 0))="Yes", FALSE), IF(H48&lt;&gt;"", INDEX(Edges!$AC$4:$AC$431, MATCH(H48, Edges!$C$4:$C$431, 0))="Yes", FALSE), IF(I48&lt;&gt;"", INDEX(Edges!$AC$4:$AC$431, MATCH(I48, Edges!$C$4:$C$431, 0))="Yes", FALSE), IF(J48&lt;&gt;"", INDEX(Edges!$AC$4:$AC$431, MATCH(J48, Edges!$C$4:$C$431, 0))="Yes", FALSE), IF(K48&lt;&gt;"", INDEX(Edges!$AC$4:$AC$431, MATCH(K48, Edges!$C$4:$C$431, 0))="Yes", FALSE), IF(L48&lt;&gt;"", INDEX(Edges!$AC$4:$AC$431, MATCH(L48, Edges!$C$4:$C$431, 0))="Yes", FALSE)), "Yes","No")</f>
        <v>No</v>
      </c>
      <c r="U48" t="str">
        <f>IF(OR(IF(C48&lt;&gt;"", INDEX(Nodes!$AF$4:$AF$449, MATCH(C48, Nodes!$C$4:$C$449, 0))="Yes", FALSE), IF(D48&lt;&gt;"", INDEX(Nodes!$AF$4:$AF$449, MATCH(D48, Nodes!$C$4:$C$449, 0))="Yes", FALSE), IF(E48&lt;&gt;"", INDEX(Edges!$AG$4:$AG$431, MATCH(E48, Edges!$C$4:$C$431, 0))="Yes", FALSE), IF(F48&lt;&gt;"", INDEX(Edges!$AG$4:$AG$431, MATCH(F48, Edges!$C$4:$C$431, 0))="Yes", FALSE), IF(G48&lt;&gt;"", INDEX(Edges!$AG$4:$AG$431, MATCH(G48, Edges!$C$4:$C$431, 0))="Yes", FALSE), IF(H48&lt;&gt;"", INDEX(Edges!$AG$4:$AG$431, MATCH(H48, Edges!$C$4:$C$431, 0))="Yes", FALSE), IF(I48&lt;&gt;"", INDEX(Edges!$AG$4:$AG$431, MATCH(I48, Edges!$C$4:$C$431, 0))="Yes", FALSE), IF(J48&lt;&gt;"", INDEX(Edges!$AG$4:$AG$431, MATCH(J48, Edges!$C$4:$C$431, 0))="Yes", FALSE), IF(K48&lt;&gt;"", INDEX(Edges!$AG$4:$AG$431, MATCH(K48, Edges!$C$4:$C$431, 0))="Yes", FALSE), IF(L48&lt;&gt;"", INDEX(Edges!$AG$4:$AG$431, MATCH(L48, Edges!$C$4:$C$431, 0))="Yes", FALSE)), "Yes","No")</f>
        <v>No</v>
      </c>
      <c r="V48" s="720" t="str">
        <f t="shared" si="5"/>
        <v>Accessible</v>
      </c>
      <c r="W48" s="633" t="str">
        <f>IF(AND(N48&gt;='Accessibility Standards'!$C$4, P48&lt;'Accessibility Standards'!$C$2, Q48="Yes", R48&lt;'Accessibility Standards'!$C$10), "Accessible", "Inaccessible")</f>
        <v>Inaccessible</v>
      </c>
      <c r="X48" s="633" t="str">
        <f t="shared" si="3"/>
        <v>Inaccessible</v>
      </c>
    </row>
    <row r="49" spans="1:24" hidden="1">
      <c r="A49" s="811" t="str">
        <f>A48</f>
        <v>23_24</v>
      </c>
      <c r="B49" s="689" t="s">
        <v>753</v>
      </c>
      <c r="C49" t="s">
        <v>703</v>
      </c>
      <c r="D49" t="s">
        <v>436</v>
      </c>
      <c r="E49" s="199" t="s">
        <v>971</v>
      </c>
      <c r="F49" s="199"/>
      <c r="N49" s="633">
        <f>MIN(_xlfn.IFNA(INDEX(Nodes!$M$4:$M$449, MATCH(C49, Nodes!$C$4:$C$449, 0)), 1E+99), _xlfn.IFNA(INDEX(Nodes!$M$4:$M$449, MATCH(D49, Nodes!$C$4:$C$449, 0)), 1E+99), _xlfn.IFNA(INDEX(Edges!$M$4:$M$428, MATCH(E49, Edges!$C$4:$C$428, 0)), 1E+99), _xlfn.IFNA(INDEX(Edges!$M$4:$M$428, MATCH(F49, Edges!$C$4:$C$428, 0)), 1E+99), _xlfn.IFNA(INDEX(Edges!$M$4:$M$428, MATCH(G49, Edges!$C$4:$C$428, 0)), 1E+99), _xlfn.IFNA(INDEX(Edges!$M$4:$M$428, MATCH(H49, Edges!$C$4:$C$428, 0)), 1E+99), _xlfn.IFNA(INDEX(Edges!$M$4:$M$428, MATCH(I49, Edges!$C$4:$C$428, 0)), 1E+99), _xlfn.IFNA(INDEX(Edges!$M$4:$M$428, MATCH(J49, Edges!$C$4:$C$428, 0)), 1E+99), _xlfn.IFNA(INDEX(Edges!$M$4:$M$428, MATCH(K49, Edges!$C$4:$C$428, 0)), 1E+99), _xlfn.IFNA(INDEX(Edges!$M$4:$M$428, MATCH(L49, Edges!$C$4:$C$428, 0)), 1E+99))</f>
        <v>0</v>
      </c>
      <c r="O49" s="633" t="str">
        <f>IF(AND(IF(C49&lt;&gt;"", INDEX(Nodes!$V$4:$V$449, MATCH(C49, Nodes!$C$4:$C$449, 0))="Yes", TRUE), IF(D49&lt;&gt;"", INDEX(Nodes!$V$4:$V$449, MATCH(D49, Nodes!$C$4:$C$449, 0))="Yes", TRUE), IF(E49&lt;&gt;"", INDEX(Edges!$V$4:$V$431, MATCH(E49, Edges!$C$4:$C$431, 0))="Yes", TRUE), IF(F49&lt;&gt;"", INDEX(Edges!$V$4:$V$431, MATCH(F49, Edges!$C$4:$C$431, 0))="Yes", TRUE), IF(G49&lt;&gt;"", INDEX(Edges!$V$4:$V$431, MATCH(G49, Edges!$C$4:$C$431, 0))="Yes", TRUE), IF(H49&lt;&gt;"", INDEX(Edges!$V$4:$V$431, MATCH(H49, Edges!$C$4:$C$431, 0))="Yes", TRUE), IF(I49&lt;&gt;"", INDEX(Edges!$V$4:$V$431, MATCH(I49, Edges!$C$4:$C$431, 0))="Yes", TRUE), IF(J49&lt;&gt;"", INDEX(Edges!$V$4:$V$431, MATCH(J49, Edges!$C$4:$C$431, 0))="Yes", TRUE), IF(K49&lt;&gt;"", INDEX(Edges!$V$4:$V$431, MATCH(K49, Edges!$C$4:$C$431, 0))="Yes", TRUE), IF(L49&lt;&gt;"", INDEX(Edges!$V$4:$V$431, MATCH(L49, Edges!$C$4:$C$431, 0))="Yes", TRUE)), "Yes", "No")</f>
        <v>No</v>
      </c>
      <c r="P49" s="633">
        <f>MAX(_xlfn.IFNA(INDEX(Nodes!$I$4:$I$449, MATCH(C49, Nodes!$C$4:$C$449, 0)), -1E+99), _xlfn.IFNA(INDEX(Nodes!$I$4:$I$449, MATCH(D49, Nodes!$C$4:$C$449, 0)), -1E+99), _xlfn.IFNA(INDEX(Edges!$I$4:$I$431, MATCH(E49, Edges!$C$4:$C$431, 0)), -1E+99), _xlfn.IFNA(INDEX(Edges!$I$4:$I$431, MATCH(F49, Edges!$C$4:$C$431, 0)), -1E+99), _xlfn.IFNA(INDEX(Edges!$I$4:$I$431, MATCH(G49, Edges!$C$4:$C$431, 0)), -1E+99), _xlfn.IFNA(INDEX(Edges!$I$4:$I$431, MATCH(H49, Edges!$C$4:$C$431, 0)), -1E+99), _xlfn.IFNA(INDEX(Edges!$I$4:$I$431, MATCH(I49, Edges!$C$4:$C$431, 0)), -1E+99), _xlfn.IFNA(INDEX(Edges!$I$4:$I$431, MATCH(J49, Edges!$C$4:$C$431, 0)), -1E+99), _xlfn.IFNA(INDEX(Edges!$I$4:$I$431, MATCH(K49, Edges!$C$4:$C$431, 0)), -1E+99), _xlfn.IFNA(INDEX(Edges!$I$4:$I$431, MATCH(L49, Edges!$C$4:$C$431, 0)), -1E+99))</f>
        <v>3</v>
      </c>
      <c r="Q49" s="633" t="str">
        <f>IF(AND(IF(C49&lt;&gt;"", INDEX(Nodes!$P$4:$P$449, MATCH(C49, Nodes!$C$4:$C$449, 0))="Yes"), IF(D49&lt;&gt;"", INDEX(Nodes!$P$4:$P$449, MATCH(D49, Nodes!$C$4:$C$449, 0))="Yes")), "Yes", "No")</f>
        <v>No</v>
      </c>
      <c r="R49" s="633">
        <f>MAX(_xlfn.IFNA(INDEX(Nodes!$Q$4:$Q$449, MATCH(C49, Nodes!$C$4:$C$449, 0)), -1E+99), _xlfn.IFNA(INDEX(Nodes!$Q$4:$Q$449, MATCH(D49, Nodes!$C$4:$C$449, 0)), -1E+99), _xlfn.IFNA(INDEX(Edges!$Q$4:$Q$431, MATCH(E49, Edges!$C$4:$C$431, 0)), -1E+99), _xlfn.IFNA(INDEX(Edges!$Q$4:$Q$431, MATCH(F49, Edges!$C$4:$C$431, 0)), -1E+99), _xlfn.IFNA(INDEX(Edges!$Q$4:$Q$431, MATCH(G49, Edges!$C$4:$C$431, 0)), -1E+99), _xlfn.IFNA(INDEX(Edges!$Q$4:$Q$431, MATCH(H49, Edges!$C$4:$C$431, 0)), -1E+99), _xlfn.IFNA(INDEX(Edges!$Q$4:$Q$431, MATCH(I49, Edges!$C$4:$C$431, 0)), -1E+99), _xlfn.IFNA(INDEX(Edges!$Q$4:$Q$431, MATCH(J49, Edges!$C$4:$C$431, 0)), -1E+99), _xlfn.IFNA(INDEX(Edges!$Q$4:$Q$431, MATCH(K49, Edges!$C$4:$C$431, 0)), -1E+99), _xlfn.IFNA(INDEX(Edges!$Q$4:$Q$431, MATCH(L49, Edges!$C$4:$C$431, 0)), -1E+99))</f>
        <v>0</v>
      </c>
      <c r="S49" t="str">
        <f>IF(OR(IF(C49&lt;&gt;"", INDEX(Nodes!$Z$4:$Z$449, MATCH(C49, Nodes!$C$4:$C$449, 0))="Yes", FALSE), IF(D49&lt;&gt;"", INDEX(Nodes!$Z$4:$Z$449, MATCH(D49, Nodes!$C$4:$C$449, 0))="Yes", FALSE), IF(E49&lt;&gt;"", INDEX(Edges!$Z$4:$Z$431, MATCH(E49, Edges!$C$4:$C$431, 0))="Yes", FALSE), IF(F49&lt;&gt;"", INDEX(Edges!$Z$4:$Z$431, MATCH(F49, Edges!$C$4:$C$431, 0))="Yes", FALSE), IF(G49&lt;&gt;"", INDEX(Edges!$Z$4:$Z$431, MATCH(G49, Edges!$C$4:$C$431, 0))="Yes", FALSE), IF(H49&lt;&gt;"", INDEX(Edges!$Z$4:$Z$431, MATCH(H49, Edges!$C$4:$C$431, 0))="Yes", FALSE), IF(I49&lt;&gt;"", INDEX(Edges!$Z$4:$Z$431, MATCH(I49, Edges!$C$4:$C$431, 0))="Yes", FALSE), IF(J49&lt;&gt;"", INDEX(Edges!$Z$4:$Z$431, MATCH(J49, Edges!$C$4:$C$431, 0))="Yes", FALSE), IF(K49&lt;&gt;"", INDEX(Edges!$Z$4:$Z$431, MATCH(K49, Edges!$C$4:$C$431, 0))="Yes", FALSE), IF(L49&lt;&gt;"", INDEX(Edges!$Z$4:$Z$431, MATCH(L49, Edges!$C$4:$C$431, 0))="Yes", FALSE)), "Yes","No")</f>
        <v>Yes</v>
      </c>
      <c r="T49" s="633" t="str">
        <f>IF(OR(IF(C49&lt;&gt;"", INDEX(Nodes!$AC$4:$AC$449, MATCH(C49, Nodes!$C$4:$C$449, 0))="Yes", FALSE), IF(D49&lt;&gt;"", INDEX(Nodes!$AC$4:$AC$449, MATCH(D49, Nodes!$C$4:$C$449, 0))="Yes", FALSE), IF(E49&lt;&gt;"", INDEX(Edges!$AC$4:$AC$431, MATCH(E49, Edges!$C$4:$C$431, 0))="Yes", FALSE), IF(F49&lt;&gt;"", INDEX(Edges!$AC$4:$AC$431, MATCH(F49, Edges!$C$4:$C$431, 0))="Yes", FALSE), IF(G49&lt;&gt;"", INDEX(Edges!$AC$4:$AC$431, MATCH(G49, Edges!$C$4:$C$431, 0))="Yes", FALSE), IF(H49&lt;&gt;"", INDEX(Edges!$AC$4:$AC$431, MATCH(H49, Edges!$C$4:$C$431, 0))="Yes", FALSE), IF(I49&lt;&gt;"", INDEX(Edges!$AC$4:$AC$431, MATCH(I49, Edges!$C$4:$C$431, 0))="Yes", FALSE), IF(J49&lt;&gt;"", INDEX(Edges!$AC$4:$AC$431, MATCH(J49, Edges!$C$4:$C$431, 0))="Yes", FALSE), IF(K49&lt;&gt;"", INDEX(Edges!$AC$4:$AC$431, MATCH(K49, Edges!$C$4:$C$431, 0))="Yes", FALSE), IF(L49&lt;&gt;"", INDEX(Edges!$AC$4:$AC$431, MATCH(L49, Edges!$C$4:$C$431, 0))="Yes", FALSE)), "Yes","No")</f>
        <v>No</v>
      </c>
      <c r="U49" t="str">
        <f>IF(OR(IF(C49&lt;&gt;"", INDEX(Nodes!$AF$4:$AF$449, MATCH(C49, Nodes!$C$4:$C$449, 0))="Yes", FALSE), IF(D49&lt;&gt;"", INDEX(Nodes!$AF$4:$AF$449, MATCH(D49, Nodes!$C$4:$C$449, 0))="Yes", FALSE), IF(E49&lt;&gt;"", INDEX(Edges!$AG$4:$AG$431, MATCH(E49, Edges!$C$4:$C$431, 0))="Yes", FALSE), IF(F49&lt;&gt;"", INDEX(Edges!$AG$4:$AG$431, MATCH(F49, Edges!$C$4:$C$431, 0))="Yes", FALSE), IF(G49&lt;&gt;"", INDEX(Edges!$AG$4:$AG$431, MATCH(G49, Edges!$C$4:$C$431, 0))="Yes", FALSE), IF(H49&lt;&gt;"", INDEX(Edges!$AG$4:$AG$431, MATCH(H49, Edges!$C$4:$C$431, 0))="Yes", FALSE), IF(I49&lt;&gt;"", INDEX(Edges!$AG$4:$AG$431, MATCH(I49, Edges!$C$4:$C$431, 0))="Yes", FALSE), IF(J49&lt;&gt;"", INDEX(Edges!$AG$4:$AG$431, MATCH(J49, Edges!$C$4:$C$431, 0))="Yes", FALSE), IF(K49&lt;&gt;"", INDEX(Edges!$AG$4:$AG$431, MATCH(K49, Edges!$C$4:$C$431, 0))="Yes", FALSE), IF(L49&lt;&gt;"", INDEX(Edges!$AG$4:$AG$431, MATCH(L49, Edges!$C$4:$C$431, 0))="Yes", FALSE)), "Yes","No")</f>
        <v>No</v>
      </c>
      <c r="V49" s="720" t="str">
        <f t="shared" si="5"/>
        <v>Inaccessible</v>
      </c>
      <c r="W49" s="633" t="str">
        <f>IF(AND(N49&gt;='Accessibility Standards'!$C$4, P49&lt;'Accessibility Standards'!$C$2, Q49="Yes", R49&lt;'Accessibility Standards'!$C$10), "Accessible", "Inaccessible")</f>
        <v>Inaccessible</v>
      </c>
      <c r="X49" s="633" t="str">
        <f t="shared" si="3"/>
        <v>Inaccessible</v>
      </c>
    </row>
    <row r="50" spans="1:24">
      <c r="A50" s="689" t="s">
        <v>835</v>
      </c>
      <c r="B50" s="689" t="s">
        <v>752</v>
      </c>
      <c r="C50" t="s">
        <v>439</v>
      </c>
      <c r="E50" s="718" t="s">
        <v>972</v>
      </c>
      <c r="F50" s="199"/>
      <c r="N50" s="633">
        <f>MIN(_xlfn.IFNA(INDEX(Nodes!$M$4:$M$449, MATCH(C50, Nodes!$C$4:$C$449, 0)), 1E+99), _xlfn.IFNA(INDEX(Nodes!$M$4:$M$449, MATCH(D50, Nodes!$C$4:$C$449, 0)), 1E+99), _xlfn.IFNA(INDEX(Edges!$M$4:$M$428, MATCH(E50, Edges!$C$4:$C$428, 0)), 1E+99), _xlfn.IFNA(INDEX(Edges!$M$4:$M$428, MATCH(F50, Edges!$C$4:$C$428, 0)), 1E+99), _xlfn.IFNA(INDEX(Edges!$M$4:$M$428, MATCH(G50, Edges!$C$4:$C$428, 0)), 1E+99), _xlfn.IFNA(INDEX(Edges!$M$4:$M$428, MATCH(H50, Edges!$C$4:$C$428, 0)), 1E+99), _xlfn.IFNA(INDEX(Edges!$M$4:$M$428, MATCH(I50, Edges!$C$4:$C$428, 0)), 1E+99), _xlfn.IFNA(INDEX(Edges!$M$4:$M$428, MATCH(J50, Edges!$C$4:$C$428, 0)), 1E+99), _xlfn.IFNA(INDEX(Edges!$M$4:$M$428, MATCH(K50, Edges!$C$4:$C$428, 0)), 1E+99), _xlfn.IFNA(INDEX(Edges!$M$4:$M$428, MATCH(L50, Edges!$C$4:$C$428, 0)), 1E+99))</f>
        <v>138</v>
      </c>
      <c r="O50" s="633" t="str">
        <f>IF(AND(IF(C50&lt;&gt;"", INDEX(Nodes!$V$4:$V$449, MATCH(C50, Nodes!$C$4:$C$449, 0))="Yes", TRUE), IF(D50&lt;&gt;"", INDEX(Nodes!$V$4:$V$449, MATCH(D50, Nodes!$C$4:$C$449, 0))="Yes", TRUE), IF(E50&lt;&gt;"", INDEX(Edges!$V$4:$V$431, MATCH(E50, Edges!$C$4:$C$431, 0))="Yes", TRUE), IF(F50&lt;&gt;"", INDEX(Edges!$V$4:$V$431, MATCH(F50, Edges!$C$4:$C$431, 0))="Yes", TRUE), IF(G50&lt;&gt;"", INDEX(Edges!$V$4:$V$431, MATCH(G50, Edges!$C$4:$C$431, 0))="Yes", TRUE), IF(H50&lt;&gt;"", INDEX(Edges!$V$4:$V$431, MATCH(H50, Edges!$C$4:$C$431, 0))="Yes", TRUE), IF(I50&lt;&gt;"", INDEX(Edges!$V$4:$V$431, MATCH(I50, Edges!$C$4:$C$431, 0))="Yes", TRUE), IF(J50&lt;&gt;"", INDEX(Edges!$V$4:$V$431, MATCH(J50, Edges!$C$4:$C$431, 0))="Yes", TRUE), IF(K50&lt;&gt;"", INDEX(Edges!$V$4:$V$431, MATCH(K50, Edges!$C$4:$C$431, 0))="Yes", TRUE), IF(L50&lt;&gt;"", INDEX(Edges!$V$4:$V$431, MATCH(L50, Edges!$C$4:$C$431, 0))="Yes", TRUE)), "Yes", "No")</f>
        <v>No</v>
      </c>
      <c r="P50" s="633">
        <f>MAX(_xlfn.IFNA(INDEX(Nodes!$I$4:$I$449, MATCH(C50, Nodes!$C$4:$C$449, 0)), -1E+99), _xlfn.IFNA(INDEX(Nodes!$I$4:$I$449, MATCH(D50, Nodes!$C$4:$C$449, 0)), -1E+99), _xlfn.IFNA(INDEX(Edges!$I$4:$I$431, MATCH(E50, Edges!$C$4:$C$431, 0)), -1E+99), _xlfn.IFNA(INDEX(Edges!$I$4:$I$431, MATCH(F50, Edges!$C$4:$C$431, 0)), -1E+99), _xlfn.IFNA(INDEX(Edges!$I$4:$I$431, MATCH(G50, Edges!$C$4:$C$431, 0)), -1E+99), _xlfn.IFNA(INDEX(Edges!$I$4:$I$431, MATCH(H50, Edges!$C$4:$C$431, 0)), -1E+99), _xlfn.IFNA(INDEX(Edges!$I$4:$I$431, MATCH(I50, Edges!$C$4:$C$431, 0)), -1E+99), _xlfn.IFNA(INDEX(Edges!$I$4:$I$431, MATCH(J50, Edges!$C$4:$C$431, 0)), -1E+99), _xlfn.IFNA(INDEX(Edges!$I$4:$I$431, MATCH(K50, Edges!$C$4:$C$431, 0)), -1E+99), _xlfn.IFNA(INDEX(Edges!$I$4:$I$431, MATCH(L50, Edges!$C$4:$C$431, 0)), -1E+99))</f>
        <v>2</v>
      </c>
      <c r="Q50" s="633" t="str">
        <f>IF(AND(IF(C50&lt;&gt;"", INDEX(Nodes!$P$4:$P$449, MATCH(C50, Nodes!$C$4:$C$449, 0))="Yes"), IF(D50&lt;&gt;"", INDEX(Nodes!$P$4:$P$449, MATCH(D50, Nodes!$C$4:$C$449, 0))="Yes")), "Yes", "No")</f>
        <v>No</v>
      </c>
      <c r="R50" s="633">
        <f>MAX(_xlfn.IFNA(INDEX(Nodes!$Q$4:$Q$449, MATCH(C50, Nodes!$C$4:$C$449, 0)), -1E+99), _xlfn.IFNA(INDEX(Nodes!$Q$4:$Q$449, MATCH(D50, Nodes!$C$4:$C$449, 0)), -1E+99), _xlfn.IFNA(INDEX(Edges!$Q$4:$Q$431, MATCH(E50, Edges!$C$4:$C$431, 0)), -1E+99), _xlfn.IFNA(INDEX(Edges!$Q$4:$Q$431, MATCH(F50, Edges!$C$4:$C$431, 0)), -1E+99), _xlfn.IFNA(INDEX(Edges!$Q$4:$Q$431, MATCH(G50, Edges!$C$4:$C$431, 0)), -1E+99), _xlfn.IFNA(INDEX(Edges!$Q$4:$Q$431, MATCH(H50, Edges!$C$4:$C$431, 0)), -1E+99), _xlfn.IFNA(INDEX(Edges!$Q$4:$Q$431, MATCH(I50, Edges!$C$4:$C$431, 0)), -1E+99), _xlfn.IFNA(INDEX(Edges!$Q$4:$Q$431, MATCH(J50, Edges!$C$4:$C$431, 0)), -1E+99), _xlfn.IFNA(INDEX(Edges!$Q$4:$Q$431, MATCH(K50, Edges!$C$4:$C$431, 0)), -1E+99), _xlfn.IFNA(INDEX(Edges!$Q$4:$Q$431, MATCH(L50, Edges!$C$4:$C$431, 0)), -1E+99))</f>
        <v>0</v>
      </c>
      <c r="S50" t="str">
        <f>IF(OR(IF(C50&lt;&gt;"", INDEX(Nodes!$Z$4:$Z$449, MATCH(C50, Nodes!$C$4:$C$449, 0))="Yes", FALSE), IF(D50&lt;&gt;"", INDEX(Nodes!$Z$4:$Z$449, MATCH(D50, Nodes!$C$4:$C$449, 0))="Yes", FALSE), IF(E50&lt;&gt;"", INDEX(Edges!$Z$4:$Z$431, MATCH(E50, Edges!$C$4:$C$431, 0))="Yes", FALSE), IF(F50&lt;&gt;"", INDEX(Edges!$Z$4:$Z$431, MATCH(F50, Edges!$C$4:$C$431, 0))="Yes", FALSE), IF(G50&lt;&gt;"", INDEX(Edges!$Z$4:$Z$431, MATCH(G50, Edges!$C$4:$C$431, 0))="Yes", FALSE), IF(H50&lt;&gt;"", INDEX(Edges!$Z$4:$Z$431, MATCH(H50, Edges!$C$4:$C$431, 0))="Yes", FALSE), IF(I50&lt;&gt;"", INDEX(Edges!$Z$4:$Z$431, MATCH(I50, Edges!$C$4:$C$431, 0))="Yes", FALSE), IF(J50&lt;&gt;"", INDEX(Edges!$Z$4:$Z$431, MATCH(J50, Edges!$C$4:$C$431, 0))="Yes", FALSE), IF(K50&lt;&gt;"", INDEX(Edges!$Z$4:$Z$431, MATCH(K50, Edges!$C$4:$C$431, 0))="Yes", FALSE), IF(L50&lt;&gt;"", INDEX(Edges!$Z$4:$Z$431, MATCH(L50, Edges!$C$4:$C$431, 0))="Yes", FALSE)), "Yes","No")</f>
        <v>Yes</v>
      </c>
      <c r="T50" s="633" t="str">
        <f>IF(OR(IF(C50&lt;&gt;"", INDEX(Nodes!$AC$4:$AC$449, MATCH(C50, Nodes!$C$4:$C$449, 0))="Yes", FALSE), IF(D50&lt;&gt;"", INDEX(Nodes!$AC$4:$AC$449, MATCH(D50, Nodes!$C$4:$C$449, 0))="Yes", FALSE), IF(E50&lt;&gt;"", INDEX(Edges!$AC$4:$AC$431, MATCH(E50, Edges!$C$4:$C$431, 0))="Yes", FALSE), IF(F50&lt;&gt;"", INDEX(Edges!$AC$4:$AC$431, MATCH(F50, Edges!$C$4:$C$431, 0))="Yes", FALSE), IF(G50&lt;&gt;"", INDEX(Edges!$AC$4:$AC$431, MATCH(G50, Edges!$C$4:$C$431, 0))="Yes", FALSE), IF(H50&lt;&gt;"", INDEX(Edges!$AC$4:$AC$431, MATCH(H50, Edges!$C$4:$C$431, 0))="Yes", FALSE), IF(I50&lt;&gt;"", INDEX(Edges!$AC$4:$AC$431, MATCH(I50, Edges!$C$4:$C$431, 0))="Yes", FALSE), IF(J50&lt;&gt;"", INDEX(Edges!$AC$4:$AC$431, MATCH(J50, Edges!$C$4:$C$431, 0))="Yes", FALSE), IF(K50&lt;&gt;"", INDEX(Edges!$AC$4:$AC$431, MATCH(K50, Edges!$C$4:$C$431, 0))="Yes", FALSE), IF(L50&lt;&gt;"", INDEX(Edges!$AC$4:$AC$431, MATCH(L50, Edges!$C$4:$C$431, 0))="Yes", FALSE)), "Yes","No")</f>
        <v>No</v>
      </c>
      <c r="U50" t="str">
        <f>IF(OR(IF(C50&lt;&gt;"", INDEX(Nodes!$AF$4:$AF$449, MATCH(C50, Nodes!$C$4:$C$449, 0))="Yes", FALSE), IF(D50&lt;&gt;"", INDEX(Nodes!$AF$4:$AF$449, MATCH(D50, Nodes!$C$4:$C$449, 0))="Yes", FALSE), IF(E50&lt;&gt;"", INDEX(Edges!$AG$4:$AG$431, MATCH(E50, Edges!$C$4:$C$431, 0))="Yes", FALSE), IF(F50&lt;&gt;"", INDEX(Edges!$AG$4:$AG$431, MATCH(F50, Edges!$C$4:$C$431, 0))="Yes", FALSE), IF(G50&lt;&gt;"", INDEX(Edges!$AG$4:$AG$431, MATCH(G50, Edges!$C$4:$C$431, 0))="Yes", FALSE), IF(H50&lt;&gt;"", INDEX(Edges!$AG$4:$AG$431, MATCH(H50, Edges!$C$4:$C$431, 0))="Yes", FALSE), IF(I50&lt;&gt;"", INDEX(Edges!$AG$4:$AG$431, MATCH(I50, Edges!$C$4:$C$431, 0))="Yes", FALSE), IF(J50&lt;&gt;"", INDEX(Edges!$AG$4:$AG$431, MATCH(J50, Edges!$C$4:$C$431, 0))="Yes", FALSE), IF(K50&lt;&gt;"", INDEX(Edges!$AG$4:$AG$431, MATCH(K50, Edges!$C$4:$C$431, 0))="Yes", FALSE), IF(L50&lt;&gt;"", INDEX(Edges!$AG$4:$AG$431, MATCH(L50, Edges!$C$4:$C$431, 0))="Yes", FALSE)), "Yes","No")</f>
        <v>No</v>
      </c>
      <c r="V50" s="720" t="str">
        <f t="shared" si="5"/>
        <v>Accessible</v>
      </c>
      <c r="W50" s="633" t="str">
        <f>IF(AND(N50&gt;='Accessibility Standards'!$C$4, P50&lt;'Accessibility Standards'!$C$2, Q50="Yes", R50&lt;'Accessibility Standards'!$C$10), "Accessible", "Inaccessible")</f>
        <v>Inaccessible</v>
      </c>
      <c r="X50" s="633" t="str">
        <f t="shared" si="3"/>
        <v>Inaccessible</v>
      </c>
    </row>
    <row r="51" spans="1:24" hidden="1">
      <c r="A51" s="811" t="str">
        <f>A50</f>
        <v>24_25</v>
      </c>
      <c r="B51" s="689" t="s">
        <v>753</v>
      </c>
      <c r="C51" t="s">
        <v>437</v>
      </c>
      <c r="D51" t="s">
        <v>440</v>
      </c>
      <c r="E51" s="718" t="s">
        <v>973</v>
      </c>
      <c r="N51" s="633">
        <f>MIN(_xlfn.IFNA(INDEX(Nodes!$M$4:$M$449, MATCH(C51, Nodes!$C$4:$C$449, 0)), 1E+99), _xlfn.IFNA(INDEX(Nodes!$M$4:$M$449, MATCH(D51, Nodes!$C$4:$C$449, 0)), 1E+99), _xlfn.IFNA(INDEX(Edges!$M$4:$M$428, MATCH(E51, Edges!$C$4:$C$428, 0)), 1E+99), _xlfn.IFNA(INDEX(Edges!$M$4:$M$428, MATCH(F51, Edges!$C$4:$C$428, 0)), 1E+99), _xlfn.IFNA(INDEX(Edges!$M$4:$M$428, MATCH(G51, Edges!$C$4:$C$428, 0)), 1E+99), _xlfn.IFNA(INDEX(Edges!$M$4:$M$428, MATCH(H51, Edges!$C$4:$C$428, 0)), 1E+99), _xlfn.IFNA(INDEX(Edges!$M$4:$M$428, MATCH(I51, Edges!$C$4:$C$428, 0)), 1E+99), _xlfn.IFNA(INDEX(Edges!$M$4:$M$428, MATCH(J51, Edges!$C$4:$C$428, 0)), 1E+99), _xlfn.IFNA(INDEX(Edges!$M$4:$M$428, MATCH(K51, Edges!$C$4:$C$428, 0)), 1E+99), _xlfn.IFNA(INDEX(Edges!$M$4:$M$428, MATCH(L51, Edges!$C$4:$C$428, 0)), 1E+99))</f>
        <v>0</v>
      </c>
      <c r="O51" s="633" t="str">
        <f>IF(AND(IF(C51&lt;&gt;"", INDEX(Nodes!$V$4:$V$449, MATCH(C51, Nodes!$C$4:$C$449, 0))="Yes", TRUE), IF(D51&lt;&gt;"", INDEX(Nodes!$V$4:$V$449, MATCH(D51, Nodes!$C$4:$C$449, 0))="Yes", TRUE), IF(E51&lt;&gt;"", INDEX(Edges!$V$4:$V$431, MATCH(E51, Edges!$C$4:$C$431, 0))="Yes", TRUE), IF(F51&lt;&gt;"", INDEX(Edges!$V$4:$V$431, MATCH(F51, Edges!$C$4:$C$431, 0))="Yes", TRUE), IF(G51&lt;&gt;"", INDEX(Edges!$V$4:$V$431, MATCH(G51, Edges!$C$4:$C$431, 0))="Yes", TRUE), IF(H51&lt;&gt;"", INDEX(Edges!$V$4:$V$431, MATCH(H51, Edges!$C$4:$C$431, 0))="Yes", TRUE), IF(I51&lt;&gt;"", INDEX(Edges!$V$4:$V$431, MATCH(I51, Edges!$C$4:$C$431, 0))="Yes", TRUE), IF(J51&lt;&gt;"", INDEX(Edges!$V$4:$V$431, MATCH(J51, Edges!$C$4:$C$431, 0))="Yes", TRUE), IF(K51&lt;&gt;"", INDEX(Edges!$V$4:$V$431, MATCH(K51, Edges!$C$4:$C$431, 0))="Yes", TRUE), IF(L51&lt;&gt;"", INDEX(Edges!$V$4:$V$431, MATCH(L51, Edges!$C$4:$C$431, 0))="Yes", TRUE)), "Yes", "No")</f>
        <v>No</v>
      </c>
      <c r="P51" s="633">
        <f>MAX(_xlfn.IFNA(INDEX(Nodes!$I$4:$I$449, MATCH(C51, Nodes!$C$4:$C$449, 0)), -1E+99), _xlfn.IFNA(INDEX(Nodes!$I$4:$I$449, MATCH(D51, Nodes!$C$4:$C$449, 0)), -1E+99), _xlfn.IFNA(INDEX(Edges!$I$4:$I$431, MATCH(E51, Edges!$C$4:$C$431, 0)), -1E+99), _xlfn.IFNA(INDEX(Edges!$I$4:$I$431, MATCH(F51, Edges!$C$4:$C$431, 0)), -1E+99), _xlfn.IFNA(INDEX(Edges!$I$4:$I$431, MATCH(G51, Edges!$C$4:$C$431, 0)), -1E+99), _xlfn.IFNA(INDEX(Edges!$I$4:$I$431, MATCH(H51, Edges!$C$4:$C$431, 0)), -1E+99), _xlfn.IFNA(INDEX(Edges!$I$4:$I$431, MATCH(I51, Edges!$C$4:$C$431, 0)), -1E+99), _xlfn.IFNA(INDEX(Edges!$I$4:$I$431, MATCH(J51, Edges!$C$4:$C$431, 0)), -1E+99), _xlfn.IFNA(INDEX(Edges!$I$4:$I$431, MATCH(K51, Edges!$C$4:$C$431, 0)), -1E+99), _xlfn.IFNA(INDEX(Edges!$I$4:$I$431, MATCH(L51, Edges!$C$4:$C$431, 0)), -1E+99))</f>
        <v>3</v>
      </c>
      <c r="Q51" s="633" t="str">
        <f>IF(AND(IF(C51&lt;&gt;"", INDEX(Nodes!$P$4:$P$449, MATCH(C51, Nodes!$C$4:$C$449, 0))="Yes"), IF(D51&lt;&gt;"", INDEX(Nodes!$P$4:$P$449, MATCH(D51, Nodes!$C$4:$C$449, 0))="Yes")), "Yes", "No")</f>
        <v>No</v>
      </c>
      <c r="R51" s="633">
        <f>MAX(_xlfn.IFNA(INDEX(Nodes!$Q$4:$Q$449, MATCH(C51, Nodes!$C$4:$C$449, 0)), -1E+99), _xlfn.IFNA(INDEX(Nodes!$Q$4:$Q$449, MATCH(D51, Nodes!$C$4:$C$449, 0)), -1E+99), _xlfn.IFNA(INDEX(Edges!$Q$4:$Q$431, MATCH(E51, Edges!$C$4:$C$431, 0)), -1E+99), _xlfn.IFNA(INDEX(Edges!$Q$4:$Q$431, MATCH(F51, Edges!$C$4:$C$431, 0)), -1E+99), _xlfn.IFNA(INDEX(Edges!$Q$4:$Q$431, MATCH(G51, Edges!$C$4:$C$431, 0)), -1E+99), _xlfn.IFNA(INDEX(Edges!$Q$4:$Q$431, MATCH(H51, Edges!$C$4:$C$431, 0)), -1E+99), _xlfn.IFNA(INDEX(Edges!$Q$4:$Q$431, MATCH(I51, Edges!$C$4:$C$431, 0)), -1E+99), _xlfn.IFNA(INDEX(Edges!$Q$4:$Q$431, MATCH(J51, Edges!$C$4:$C$431, 0)), -1E+99), _xlfn.IFNA(INDEX(Edges!$Q$4:$Q$431, MATCH(K51, Edges!$C$4:$C$431, 0)), -1E+99), _xlfn.IFNA(INDEX(Edges!$Q$4:$Q$431, MATCH(L51, Edges!$C$4:$C$431, 0)), -1E+99))</f>
        <v>0</v>
      </c>
      <c r="S51" t="str">
        <f>IF(OR(IF(C51&lt;&gt;"", INDEX(Nodes!$Z$4:$Z$449, MATCH(C51, Nodes!$C$4:$C$449, 0))="Yes", FALSE), IF(D51&lt;&gt;"", INDEX(Nodes!$Z$4:$Z$449, MATCH(D51, Nodes!$C$4:$C$449, 0))="Yes", FALSE), IF(E51&lt;&gt;"", INDEX(Edges!$Z$4:$Z$431, MATCH(E51, Edges!$C$4:$C$431, 0))="Yes", FALSE), IF(F51&lt;&gt;"", INDEX(Edges!$Z$4:$Z$431, MATCH(F51, Edges!$C$4:$C$431, 0))="Yes", FALSE), IF(G51&lt;&gt;"", INDEX(Edges!$Z$4:$Z$431, MATCH(G51, Edges!$C$4:$C$431, 0))="Yes", FALSE), IF(H51&lt;&gt;"", INDEX(Edges!$Z$4:$Z$431, MATCH(H51, Edges!$C$4:$C$431, 0))="Yes", FALSE), IF(I51&lt;&gt;"", INDEX(Edges!$Z$4:$Z$431, MATCH(I51, Edges!$C$4:$C$431, 0))="Yes", FALSE), IF(J51&lt;&gt;"", INDEX(Edges!$Z$4:$Z$431, MATCH(J51, Edges!$C$4:$C$431, 0))="Yes", FALSE), IF(K51&lt;&gt;"", INDEX(Edges!$Z$4:$Z$431, MATCH(K51, Edges!$C$4:$C$431, 0))="Yes", FALSE), IF(L51&lt;&gt;"", INDEX(Edges!$Z$4:$Z$431, MATCH(L51, Edges!$C$4:$C$431, 0))="Yes", FALSE)), "Yes","No")</f>
        <v>Yes</v>
      </c>
      <c r="T51" s="633" t="str">
        <f>IF(OR(IF(C51&lt;&gt;"", INDEX(Nodes!$AC$4:$AC$449, MATCH(C51, Nodes!$C$4:$C$449, 0))="Yes", FALSE), IF(D51&lt;&gt;"", INDEX(Nodes!$AC$4:$AC$449, MATCH(D51, Nodes!$C$4:$C$449, 0))="Yes", FALSE), IF(E51&lt;&gt;"", INDEX(Edges!$AC$4:$AC$431, MATCH(E51, Edges!$C$4:$C$431, 0))="Yes", FALSE), IF(F51&lt;&gt;"", INDEX(Edges!$AC$4:$AC$431, MATCH(F51, Edges!$C$4:$C$431, 0))="Yes", FALSE), IF(G51&lt;&gt;"", INDEX(Edges!$AC$4:$AC$431, MATCH(G51, Edges!$C$4:$C$431, 0))="Yes", FALSE), IF(H51&lt;&gt;"", INDEX(Edges!$AC$4:$AC$431, MATCH(H51, Edges!$C$4:$C$431, 0))="Yes", FALSE), IF(I51&lt;&gt;"", INDEX(Edges!$AC$4:$AC$431, MATCH(I51, Edges!$C$4:$C$431, 0))="Yes", FALSE), IF(J51&lt;&gt;"", INDEX(Edges!$AC$4:$AC$431, MATCH(J51, Edges!$C$4:$C$431, 0))="Yes", FALSE), IF(K51&lt;&gt;"", INDEX(Edges!$AC$4:$AC$431, MATCH(K51, Edges!$C$4:$C$431, 0))="Yes", FALSE), IF(L51&lt;&gt;"", INDEX(Edges!$AC$4:$AC$431, MATCH(L51, Edges!$C$4:$C$431, 0))="Yes", FALSE)), "Yes","No")</f>
        <v>No</v>
      </c>
      <c r="U51" t="str">
        <f>IF(OR(IF(C51&lt;&gt;"", INDEX(Nodes!$AF$4:$AF$449, MATCH(C51, Nodes!$C$4:$C$449, 0))="Yes", FALSE), IF(D51&lt;&gt;"", INDEX(Nodes!$AF$4:$AF$449, MATCH(D51, Nodes!$C$4:$C$449, 0))="Yes", FALSE), IF(E51&lt;&gt;"", INDEX(Edges!$AG$4:$AG$431, MATCH(E51, Edges!$C$4:$C$431, 0))="Yes", FALSE), IF(F51&lt;&gt;"", INDEX(Edges!$AG$4:$AG$431, MATCH(F51, Edges!$C$4:$C$431, 0))="Yes", FALSE), IF(G51&lt;&gt;"", INDEX(Edges!$AG$4:$AG$431, MATCH(G51, Edges!$C$4:$C$431, 0))="Yes", FALSE), IF(H51&lt;&gt;"", INDEX(Edges!$AG$4:$AG$431, MATCH(H51, Edges!$C$4:$C$431, 0))="Yes", FALSE), IF(I51&lt;&gt;"", INDEX(Edges!$AG$4:$AG$431, MATCH(I51, Edges!$C$4:$C$431, 0))="Yes", FALSE), IF(J51&lt;&gt;"", INDEX(Edges!$AG$4:$AG$431, MATCH(J51, Edges!$C$4:$C$431, 0))="Yes", FALSE), IF(K51&lt;&gt;"", INDEX(Edges!$AG$4:$AG$431, MATCH(K51, Edges!$C$4:$C$431, 0))="Yes", FALSE), IF(L51&lt;&gt;"", INDEX(Edges!$AG$4:$AG$431, MATCH(L51, Edges!$C$4:$C$431, 0))="Yes", FALSE)), "Yes","No")</f>
        <v>Yes</v>
      </c>
      <c r="V51" s="720" t="str">
        <f t="shared" si="5"/>
        <v>Inaccessible</v>
      </c>
      <c r="W51" s="633" t="str">
        <f>IF(AND(N51&gt;='Accessibility Standards'!$C$4, P51&lt;'Accessibility Standards'!$C$2, Q51="Yes", R51&lt;'Accessibility Standards'!$C$10), "Accessible", "Inaccessible")</f>
        <v>Inaccessible</v>
      </c>
      <c r="X51" s="633" t="str">
        <f t="shared" si="3"/>
        <v>Inaccessible</v>
      </c>
    </row>
    <row r="52" spans="1:24">
      <c r="A52" s="689" t="s">
        <v>836</v>
      </c>
      <c r="B52" s="689" t="s">
        <v>752</v>
      </c>
      <c r="C52" t="s">
        <v>441</v>
      </c>
      <c r="E52" t="s">
        <v>974</v>
      </c>
      <c r="F52" t="s">
        <v>975</v>
      </c>
      <c r="N52" s="633">
        <f>MIN(_xlfn.IFNA(INDEX(Nodes!$M$4:$M$449, MATCH(C52, Nodes!$C$4:$C$449, 0)), 1E+99), _xlfn.IFNA(INDEX(Nodes!$M$4:$M$449, MATCH(D52, Nodes!$C$4:$C$449, 0)), 1E+99), _xlfn.IFNA(INDEX(Edges!$M$4:$M$428, MATCH(E52, Edges!$C$4:$C$428, 0)), 1E+99), _xlfn.IFNA(INDEX(Edges!$M$4:$M$428, MATCH(F52, Edges!$C$4:$C$428, 0)), 1E+99), _xlfn.IFNA(INDEX(Edges!$M$4:$M$428, MATCH(G52, Edges!$C$4:$C$428, 0)), 1E+99), _xlfn.IFNA(INDEX(Edges!$M$4:$M$428, MATCH(H52, Edges!$C$4:$C$428, 0)), 1E+99), _xlfn.IFNA(INDEX(Edges!$M$4:$M$428, MATCH(I52, Edges!$C$4:$C$428, 0)), 1E+99), _xlfn.IFNA(INDEX(Edges!$M$4:$M$428, MATCH(J52, Edges!$C$4:$C$428, 0)), 1E+99), _xlfn.IFNA(INDEX(Edges!$M$4:$M$428, MATCH(K52, Edges!$C$4:$C$428, 0)), 1E+99), _xlfn.IFNA(INDEX(Edges!$M$4:$M$428, MATCH(L52, Edges!$C$4:$C$428, 0)), 1E+99))</f>
        <v>100</v>
      </c>
      <c r="O52" s="633" t="str">
        <f>IF(AND(IF(C52&lt;&gt;"", INDEX(Nodes!$V$4:$V$449, MATCH(C52, Nodes!$C$4:$C$449, 0))="Yes", TRUE), IF(D52&lt;&gt;"", INDEX(Nodes!$V$4:$V$449, MATCH(D52, Nodes!$C$4:$C$449, 0))="Yes", TRUE), IF(E52&lt;&gt;"", INDEX(Edges!$V$4:$V$431, MATCH(E52, Edges!$C$4:$C$431, 0))="Yes", TRUE), IF(F52&lt;&gt;"", INDEX(Edges!$V$4:$V$431, MATCH(F52, Edges!$C$4:$C$431, 0))="Yes", TRUE), IF(G52&lt;&gt;"", INDEX(Edges!$V$4:$V$431, MATCH(G52, Edges!$C$4:$C$431, 0))="Yes", TRUE), IF(H52&lt;&gt;"", INDEX(Edges!$V$4:$V$431, MATCH(H52, Edges!$C$4:$C$431, 0))="Yes", TRUE), IF(I52&lt;&gt;"", INDEX(Edges!$V$4:$V$431, MATCH(I52, Edges!$C$4:$C$431, 0))="Yes", TRUE), IF(J52&lt;&gt;"", INDEX(Edges!$V$4:$V$431, MATCH(J52, Edges!$C$4:$C$431, 0))="Yes", TRUE), IF(K52&lt;&gt;"", INDEX(Edges!$V$4:$V$431, MATCH(K52, Edges!$C$4:$C$431, 0))="Yes", TRUE), IF(L52&lt;&gt;"", INDEX(Edges!$V$4:$V$431, MATCH(L52, Edges!$C$4:$C$431, 0))="Yes", TRUE)), "Yes", "No")</f>
        <v>No</v>
      </c>
      <c r="P52" s="633">
        <f>MAX(_xlfn.IFNA(INDEX(Nodes!$I$4:$I$449, MATCH(C52, Nodes!$C$4:$C$449, 0)), -1E+99), _xlfn.IFNA(INDEX(Nodes!$I$4:$I$449, MATCH(D52, Nodes!$C$4:$C$449, 0)), -1E+99), _xlfn.IFNA(INDEX(Edges!$I$4:$I$431, MATCH(E52, Edges!$C$4:$C$431, 0)), -1E+99), _xlfn.IFNA(INDEX(Edges!$I$4:$I$431, MATCH(F52, Edges!$C$4:$C$431, 0)), -1E+99), _xlfn.IFNA(INDEX(Edges!$I$4:$I$431, MATCH(G52, Edges!$C$4:$C$431, 0)), -1E+99), _xlfn.IFNA(INDEX(Edges!$I$4:$I$431, MATCH(H52, Edges!$C$4:$C$431, 0)), -1E+99), _xlfn.IFNA(INDEX(Edges!$I$4:$I$431, MATCH(I52, Edges!$C$4:$C$431, 0)), -1E+99), _xlfn.IFNA(INDEX(Edges!$I$4:$I$431, MATCH(J52, Edges!$C$4:$C$431, 0)), -1E+99), _xlfn.IFNA(INDEX(Edges!$I$4:$I$431, MATCH(K52, Edges!$C$4:$C$431, 0)), -1E+99), _xlfn.IFNA(INDEX(Edges!$I$4:$I$431, MATCH(L52, Edges!$C$4:$C$431, 0)), -1E+99))</f>
        <v>6.1</v>
      </c>
      <c r="Q52" s="633" t="str">
        <f>IF(AND(IF(C52&lt;&gt;"", INDEX(Nodes!$P$4:$P$449, MATCH(C52, Nodes!$C$4:$C$449, 0))="Yes"), IF(D52&lt;&gt;"", INDEX(Nodes!$P$4:$P$449, MATCH(D52, Nodes!$C$4:$C$449, 0))="Yes")), "Yes", "No")</f>
        <v>No</v>
      </c>
      <c r="R52" s="633">
        <f>MAX(_xlfn.IFNA(INDEX(Nodes!$Q$4:$Q$449, MATCH(C52, Nodes!$C$4:$C$449, 0)), -1E+99), _xlfn.IFNA(INDEX(Nodes!$Q$4:$Q$449, MATCH(D52, Nodes!$C$4:$C$449, 0)), -1E+99), _xlfn.IFNA(INDEX(Edges!$Q$4:$Q$431, MATCH(E52, Edges!$C$4:$C$431, 0)), -1E+99), _xlfn.IFNA(INDEX(Edges!$Q$4:$Q$431, MATCH(F52, Edges!$C$4:$C$431, 0)), -1E+99), _xlfn.IFNA(INDEX(Edges!$Q$4:$Q$431, MATCH(G52, Edges!$C$4:$C$431, 0)), -1E+99), _xlfn.IFNA(INDEX(Edges!$Q$4:$Q$431, MATCH(H52, Edges!$C$4:$C$431, 0)), -1E+99), _xlfn.IFNA(INDEX(Edges!$Q$4:$Q$431, MATCH(I52, Edges!$C$4:$C$431, 0)), -1E+99), _xlfn.IFNA(INDEX(Edges!$Q$4:$Q$431, MATCH(J52, Edges!$C$4:$C$431, 0)), -1E+99), _xlfn.IFNA(INDEX(Edges!$Q$4:$Q$431, MATCH(K52, Edges!$C$4:$C$431, 0)), -1E+99), _xlfn.IFNA(INDEX(Edges!$Q$4:$Q$431, MATCH(L52, Edges!$C$4:$C$431, 0)), -1E+99))</f>
        <v>0</v>
      </c>
      <c r="S52" t="str">
        <f>IF(OR(IF(C52&lt;&gt;"", INDEX(Nodes!$Z$4:$Z$449, MATCH(C52, Nodes!$C$4:$C$449, 0))="Yes", FALSE), IF(D52&lt;&gt;"", INDEX(Nodes!$Z$4:$Z$449, MATCH(D52, Nodes!$C$4:$C$449, 0))="Yes", FALSE), IF(E52&lt;&gt;"", INDEX(Edges!$Z$4:$Z$431, MATCH(E52, Edges!$C$4:$C$431, 0))="Yes", FALSE), IF(F52&lt;&gt;"", INDEX(Edges!$Z$4:$Z$431, MATCH(F52, Edges!$C$4:$C$431, 0))="Yes", FALSE), IF(G52&lt;&gt;"", INDEX(Edges!$Z$4:$Z$431, MATCH(G52, Edges!$C$4:$C$431, 0))="Yes", FALSE), IF(H52&lt;&gt;"", INDEX(Edges!$Z$4:$Z$431, MATCH(H52, Edges!$C$4:$C$431, 0))="Yes", FALSE), IF(I52&lt;&gt;"", INDEX(Edges!$Z$4:$Z$431, MATCH(I52, Edges!$C$4:$C$431, 0))="Yes", FALSE), IF(J52&lt;&gt;"", INDEX(Edges!$Z$4:$Z$431, MATCH(J52, Edges!$C$4:$C$431, 0))="Yes", FALSE), IF(K52&lt;&gt;"", INDEX(Edges!$Z$4:$Z$431, MATCH(K52, Edges!$C$4:$C$431, 0))="Yes", FALSE), IF(L52&lt;&gt;"", INDEX(Edges!$Z$4:$Z$431, MATCH(L52, Edges!$C$4:$C$431, 0))="Yes", FALSE)), "Yes","No")</f>
        <v>Yes</v>
      </c>
      <c r="T52" s="633" t="str">
        <f>IF(OR(IF(C52&lt;&gt;"", INDEX(Nodes!$AC$4:$AC$449, MATCH(C52, Nodes!$C$4:$C$449, 0))="Yes", FALSE), IF(D52&lt;&gt;"", INDEX(Nodes!$AC$4:$AC$449, MATCH(D52, Nodes!$C$4:$C$449, 0))="Yes", FALSE), IF(E52&lt;&gt;"", INDEX(Edges!$AC$4:$AC$431, MATCH(E52, Edges!$C$4:$C$431, 0))="Yes", FALSE), IF(F52&lt;&gt;"", INDEX(Edges!$AC$4:$AC$431, MATCH(F52, Edges!$C$4:$C$431, 0))="Yes", FALSE), IF(G52&lt;&gt;"", INDEX(Edges!$AC$4:$AC$431, MATCH(G52, Edges!$C$4:$C$431, 0))="Yes", FALSE), IF(H52&lt;&gt;"", INDEX(Edges!$AC$4:$AC$431, MATCH(H52, Edges!$C$4:$C$431, 0))="Yes", FALSE), IF(I52&lt;&gt;"", INDEX(Edges!$AC$4:$AC$431, MATCH(I52, Edges!$C$4:$C$431, 0))="Yes", FALSE), IF(J52&lt;&gt;"", INDEX(Edges!$AC$4:$AC$431, MATCH(J52, Edges!$C$4:$C$431, 0))="Yes", FALSE), IF(K52&lt;&gt;"", INDEX(Edges!$AC$4:$AC$431, MATCH(K52, Edges!$C$4:$C$431, 0))="Yes", FALSE), IF(L52&lt;&gt;"", INDEX(Edges!$AC$4:$AC$431, MATCH(L52, Edges!$C$4:$C$431, 0))="Yes", FALSE)), "Yes","No")</f>
        <v>No</v>
      </c>
      <c r="U52" t="str">
        <f>IF(OR(IF(C52&lt;&gt;"", INDEX(Nodes!$AF$4:$AF$449, MATCH(C52, Nodes!$C$4:$C$449, 0))="Yes", FALSE), IF(D52&lt;&gt;"", INDEX(Nodes!$AF$4:$AF$449, MATCH(D52, Nodes!$C$4:$C$449, 0))="Yes", FALSE), IF(E52&lt;&gt;"", INDEX(Edges!$AG$4:$AG$431, MATCH(E52, Edges!$C$4:$C$431, 0))="Yes", FALSE), IF(F52&lt;&gt;"", INDEX(Edges!$AG$4:$AG$431, MATCH(F52, Edges!$C$4:$C$431, 0))="Yes", FALSE), IF(G52&lt;&gt;"", INDEX(Edges!$AG$4:$AG$431, MATCH(G52, Edges!$C$4:$C$431, 0))="Yes", FALSE), IF(H52&lt;&gt;"", INDEX(Edges!$AG$4:$AG$431, MATCH(H52, Edges!$C$4:$C$431, 0))="Yes", FALSE), IF(I52&lt;&gt;"", INDEX(Edges!$AG$4:$AG$431, MATCH(I52, Edges!$C$4:$C$431, 0))="Yes", FALSE), IF(J52&lt;&gt;"", INDEX(Edges!$AG$4:$AG$431, MATCH(J52, Edges!$C$4:$C$431, 0))="Yes", FALSE), IF(K52&lt;&gt;"", INDEX(Edges!$AG$4:$AG$431, MATCH(K52, Edges!$C$4:$C$431, 0))="Yes", FALSE), IF(L52&lt;&gt;"", INDEX(Edges!$AG$4:$AG$431, MATCH(L52, Edges!$C$4:$C$431, 0))="Yes", FALSE)), "Yes","No")</f>
        <v>No</v>
      </c>
      <c r="V52" s="720" t="str">
        <f t="shared" si="5"/>
        <v>Accessible</v>
      </c>
      <c r="W52" s="633" t="str">
        <f>IF(AND(N52&gt;='Accessibility Standards'!$C$4, P52&lt;'Accessibility Standards'!$C$2, Q52="Yes", R52&lt;'Accessibility Standards'!$C$10), "Accessible", "Inaccessible")</f>
        <v>Inaccessible</v>
      </c>
      <c r="X52" s="633" t="str">
        <f t="shared" si="3"/>
        <v>Inaccessible</v>
      </c>
    </row>
    <row r="53" spans="1:24" hidden="1">
      <c r="A53" s="811" t="str">
        <f>A52</f>
        <v>25_26</v>
      </c>
      <c r="B53" s="689" t="s">
        <v>753</v>
      </c>
      <c r="E53" t="s">
        <v>976</v>
      </c>
      <c r="F53" t="s">
        <v>977</v>
      </c>
      <c r="G53" t="s">
        <v>978</v>
      </c>
      <c r="H53" t="s">
        <v>979</v>
      </c>
      <c r="N53" s="633">
        <f>MIN(_xlfn.IFNA(INDEX(Nodes!$M$4:$M$449, MATCH(C53, Nodes!$C$4:$C$449, 0)), 1E+99), _xlfn.IFNA(INDEX(Nodes!$M$4:$M$449, MATCH(D53, Nodes!$C$4:$C$449, 0)), 1E+99), _xlfn.IFNA(INDEX(Edges!$M$4:$M$428, MATCH(E53, Edges!$C$4:$C$428, 0)), 1E+99), _xlfn.IFNA(INDEX(Edges!$M$4:$M$428, MATCH(F53, Edges!$C$4:$C$428, 0)), 1E+99), _xlfn.IFNA(INDEX(Edges!$M$4:$M$428, MATCH(G53, Edges!$C$4:$C$428, 0)), 1E+99), _xlfn.IFNA(INDEX(Edges!$M$4:$M$428, MATCH(H53, Edges!$C$4:$C$428, 0)), 1E+99), _xlfn.IFNA(INDEX(Edges!$M$4:$M$428, MATCH(I53, Edges!$C$4:$C$428, 0)), 1E+99), _xlfn.IFNA(INDEX(Edges!$M$4:$M$428, MATCH(J53, Edges!$C$4:$C$428, 0)), 1E+99), _xlfn.IFNA(INDEX(Edges!$M$4:$M$428, MATCH(K53, Edges!$C$4:$C$428, 0)), 1E+99), _xlfn.IFNA(INDEX(Edges!$M$4:$M$428, MATCH(L53, Edges!$C$4:$C$428, 0)), 1E+99))</f>
        <v>100</v>
      </c>
      <c r="O53" s="633" t="str">
        <f>IF(AND(IF(C53&lt;&gt;"", INDEX(Nodes!$V$4:$V$449, MATCH(C53, Nodes!$C$4:$C$449, 0))="Yes", TRUE), IF(D53&lt;&gt;"", INDEX(Nodes!$V$4:$V$449, MATCH(D53, Nodes!$C$4:$C$449, 0))="Yes", TRUE), IF(E53&lt;&gt;"", INDEX(Edges!$V$4:$V$431, MATCH(E53, Edges!$C$4:$C$431, 0))="Yes", TRUE), IF(F53&lt;&gt;"", INDEX(Edges!$V$4:$V$431, MATCH(F53, Edges!$C$4:$C$431, 0))="Yes", TRUE), IF(G53&lt;&gt;"", INDEX(Edges!$V$4:$V$431, MATCH(G53, Edges!$C$4:$C$431, 0))="Yes", TRUE), IF(H53&lt;&gt;"", INDEX(Edges!$V$4:$V$431, MATCH(H53, Edges!$C$4:$C$431, 0))="Yes", TRUE), IF(I53&lt;&gt;"", INDEX(Edges!$V$4:$V$431, MATCH(I53, Edges!$C$4:$C$431, 0))="Yes", TRUE), IF(J53&lt;&gt;"", INDEX(Edges!$V$4:$V$431, MATCH(J53, Edges!$C$4:$C$431, 0))="Yes", TRUE), IF(K53&lt;&gt;"", INDEX(Edges!$V$4:$V$431, MATCH(K53, Edges!$C$4:$C$431, 0))="Yes", TRUE), IF(L53&lt;&gt;"", INDEX(Edges!$V$4:$V$431, MATCH(L53, Edges!$C$4:$C$431, 0))="Yes", TRUE)), "Yes", "No")</f>
        <v>No</v>
      </c>
      <c r="P53" s="633">
        <f>MAX(_xlfn.IFNA(INDEX(Nodes!$I$4:$I$449, MATCH(C53, Nodes!$C$4:$C$449, 0)), -1E+99), _xlfn.IFNA(INDEX(Nodes!$I$4:$I$449, MATCH(D53, Nodes!$C$4:$C$449, 0)), -1E+99), _xlfn.IFNA(INDEX(Edges!$I$4:$I$431, MATCH(E53, Edges!$C$4:$C$431, 0)), -1E+99), _xlfn.IFNA(INDEX(Edges!$I$4:$I$431, MATCH(F53, Edges!$C$4:$C$431, 0)), -1E+99), _xlfn.IFNA(INDEX(Edges!$I$4:$I$431, MATCH(G53, Edges!$C$4:$C$431, 0)), -1E+99), _xlfn.IFNA(INDEX(Edges!$I$4:$I$431, MATCH(H53, Edges!$C$4:$C$431, 0)), -1E+99), _xlfn.IFNA(INDEX(Edges!$I$4:$I$431, MATCH(I53, Edges!$C$4:$C$431, 0)), -1E+99), _xlfn.IFNA(INDEX(Edges!$I$4:$I$431, MATCH(J53, Edges!$C$4:$C$431, 0)), -1E+99), _xlfn.IFNA(INDEX(Edges!$I$4:$I$431, MATCH(K53, Edges!$C$4:$C$431, 0)), -1E+99), _xlfn.IFNA(INDEX(Edges!$I$4:$I$431, MATCH(L53, Edges!$C$4:$C$431, 0)), -1E+99))</f>
        <v>9.5</v>
      </c>
      <c r="Q53" s="633" t="str">
        <f>IF(AND(IF(C53&lt;&gt;"", INDEX(Nodes!$P$4:$P$449, MATCH(C53, Nodes!$C$4:$C$449, 0))="Yes"), IF(D53&lt;&gt;"", INDEX(Nodes!$P$4:$P$449, MATCH(D53, Nodes!$C$4:$C$449, 0))="Yes")), "Yes", "No")</f>
        <v>No</v>
      </c>
      <c r="R53" s="633">
        <f>MAX(_xlfn.IFNA(INDEX(Nodes!$Q$4:$Q$449, MATCH(C53, Nodes!$C$4:$C$449, 0)), -1E+99), _xlfn.IFNA(INDEX(Nodes!$Q$4:$Q$449, MATCH(D53, Nodes!$C$4:$C$449, 0)), -1E+99), _xlfn.IFNA(INDEX(Edges!$Q$4:$Q$431, MATCH(E53, Edges!$C$4:$C$431, 0)), -1E+99), _xlfn.IFNA(INDEX(Edges!$Q$4:$Q$431, MATCH(F53, Edges!$C$4:$C$431, 0)), -1E+99), _xlfn.IFNA(INDEX(Edges!$Q$4:$Q$431, MATCH(G53, Edges!$C$4:$C$431, 0)), -1E+99), _xlfn.IFNA(INDEX(Edges!$Q$4:$Q$431, MATCH(H53, Edges!$C$4:$C$431, 0)), -1E+99), _xlfn.IFNA(INDEX(Edges!$Q$4:$Q$431, MATCH(I53, Edges!$C$4:$C$431, 0)), -1E+99), _xlfn.IFNA(INDEX(Edges!$Q$4:$Q$431, MATCH(J53, Edges!$C$4:$C$431, 0)), -1E+99), _xlfn.IFNA(INDEX(Edges!$Q$4:$Q$431, MATCH(K53, Edges!$C$4:$C$431, 0)), -1E+99), _xlfn.IFNA(INDEX(Edges!$Q$4:$Q$431, MATCH(L53, Edges!$C$4:$C$431, 0)), -1E+99))</f>
        <v>0</v>
      </c>
      <c r="S53" t="str">
        <f>IF(OR(IF(C53&lt;&gt;"", INDEX(Nodes!$Z$4:$Z$449, MATCH(C53, Nodes!$C$4:$C$449, 0))="Yes", FALSE), IF(D53&lt;&gt;"", INDEX(Nodes!$Z$4:$Z$449, MATCH(D53, Nodes!$C$4:$C$449, 0))="Yes", FALSE), IF(E53&lt;&gt;"", INDEX(Edges!$Z$4:$Z$431, MATCH(E53, Edges!$C$4:$C$431, 0))="Yes", FALSE), IF(F53&lt;&gt;"", INDEX(Edges!$Z$4:$Z$431, MATCH(F53, Edges!$C$4:$C$431, 0))="Yes", FALSE), IF(G53&lt;&gt;"", INDEX(Edges!$Z$4:$Z$431, MATCH(G53, Edges!$C$4:$C$431, 0))="Yes", FALSE), IF(H53&lt;&gt;"", INDEX(Edges!$Z$4:$Z$431, MATCH(H53, Edges!$C$4:$C$431, 0))="Yes", FALSE), IF(I53&lt;&gt;"", INDEX(Edges!$Z$4:$Z$431, MATCH(I53, Edges!$C$4:$C$431, 0))="Yes", FALSE), IF(J53&lt;&gt;"", INDEX(Edges!$Z$4:$Z$431, MATCH(J53, Edges!$C$4:$C$431, 0))="Yes", FALSE), IF(K53&lt;&gt;"", INDEX(Edges!$Z$4:$Z$431, MATCH(K53, Edges!$C$4:$C$431, 0))="Yes", FALSE), IF(L53&lt;&gt;"", INDEX(Edges!$Z$4:$Z$431, MATCH(L53, Edges!$C$4:$C$431, 0))="Yes", FALSE)), "Yes","No")</f>
        <v>Yes</v>
      </c>
      <c r="T53" s="633" t="str">
        <f>IF(OR(IF(C53&lt;&gt;"", INDEX(Nodes!$AC$4:$AC$449, MATCH(C53, Nodes!$C$4:$C$449, 0))="Yes", FALSE), IF(D53&lt;&gt;"", INDEX(Nodes!$AC$4:$AC$449, MATCH(D53, Nodes!$C$4:$C$449, 0))="Yes", FALSE), IF(E53&lt;&gt;"", INDEX(Edges!$AC$4:$AC$431, MATCH(E53, Edges!$C$4:$C$431, 0))="Yes", FALSE), IF(F53&lt;&gt;"", INDEX(Edges!$AC$4:$AC$431, MATCH(F53, Edges!$C$4:$C$431, 0))="Yes", FALSE), IF(G53&lt;&gt;"", INDEX(Edges!$AC$4:$AC$431, MATCH(G53, Edges!$C$4:$C$431, 0))="Yes", FALSE), IF(H53&lt;&gt;"", INDEX(Edges!$AC$4:$AC$431, MATCH(H53, Edges!$C$4:$C$431, 0))="Yes", FALSE), IF(I53&lt;&gt;"", INDEX(Edges!$AC$4:$AC$431, MATCH(I53, Edges!$C$4:$C$431, 0))="Yes", FALSE), IF(J53&lt;&gt;"", INDEX(Edges!$AC$4:$AC$431, MATCH(J53, Edges!$C$4:$C$431, 0))="Yes", FALSE), IF(K53&lt;&gt;"", INDEX(Edges!$AC$4:$AC$431, MATCH(K53, Edges!$C$4:$C$431, 0))="Yes", FALSE), IF(L53&lt;&gt;"", INDEX(Edges!$AC$4:$AC$431, MATCH(L53, Edges!$C$4:$C$431, 0))="Yes", FALSE)), "Yes","No")</f>
        <v>No</v>
      </c>
      <c r="U53" t="str">
        <f>IF(OR(IF(C53&lt;&gt;"", INDEX(Nodes!$AF$4:$AF$449, MATCH(C53, Nodes!$C$4:$C$449, 0))="Yes", FALSE), IF(D53&lt;&gt;"", INDEX(Nodes!$AF$4:$AF$449, MATCH(D53, Nodes!$C$4:$C$449, 0))="Yes", FALSE), IF(E53&lt;&gt;"", INDEX(Edges!$AG$4:$AG$431, MATCH(E53, Edges!$C$4:$C$431, 0))="Yes", FALSE), IF(F53&lt;&gt;"", INDEX(Edges!$AG$4:$AG$431, MATCH(F53, Edges!$C$4:$C$431, 0))="Yes", FALSE), IF(G53&lt;&gt;"", INDEX(Edges!$AG$4:$AG$431, MATCH(G53, Edges!$C$4:$C$431, 0))="Yes", FALSE), IF(H53&lt;&gt;"", INDEX(Edges!$AG$4:$AG$431, MATCH(H53, Edges!$C$4:$C$431, 0))="Yes", FALSE), IF(I53&lt;&gt;"", INDEX(Edges!$AG$4:$AG$431, MATCH(I53, Edges!$C$4:$C$431, 0))="Yes", FALSE), IF(J53&lt;&gt;"", INDEX(Edges!$AG$4:$AG$431, MATCH(J53, Edges!$C$4:$C$431, 0))="Yes", FALSE), IF(K53&lt;&gt;"", INDEX(Edges!$AG$4:$AG$431, MATCH(K53, Edges!$C$4:$C$431, 0))="Yes", FALSE), IF(L53&lt;&gt;"", INDEX(Edges!$AG$4:$AG$431, MATCH(L53, Edges!$C$4:$C$431, 0))="Yes", FALSE)), "Yes","No")</f>
        <v>No</v>
      </c>
      <c r="V53" s="720" t="str">
        <f t="shared" si="5"/>
        <v>Accessible</v>
      </c>
      <c r="W53" s="633" t="str">
        <f>IF(AND(N53&gt;='Accessibility Standards'!$C$4, P53&lt;'Accessibility Standards'!$C$2, Q53="Yes", R53&lt;'Accessibility Standards'!$C$10), "Accessible", "Inaccessible")</f>
        <v>Inaccessible</v>
      </c>
      <c r="X53" s="633" t="str">
        <f t="shared" si="3"/>
        <v>Inaccessible</v>
      </c>
    </row>
    <row r="54" spans="1:24">
      <c r="A54" s="689" t="s">
        <v>837</v>
      </c>
      <c r="B54" s="689" t="s">
        <v>752</v>
      </c>
      <c r="C54" t="s">
        <v>443</v>
      </c>
      <c r="D54" t="s">
        <v>446</v>
      </c>
      <c r="N54" s="633">
        <f>MIN(_xlfn.IFNA(INDEX(Nodes!$M$4:$M$449, MATCH(C54, Nodes!$C$4:$C$449, 0)), 1E+99), _xlfn.IFNA(INDEX(Nodes!$M$4:$M$449, MATCH(D54, Nodes!$C$4:$C$449, 0)), 1E+99), _xlfn.IFNA(INDEX(Edges!$M$4:$M$428, MATCH(E54, Edges!$C$4:$C$428, 0)), 1E+99), _xlfn.IFNA(INDEX(Edges!$M$4:$M$428, MATCH(F54, Edges!$C$4:$C$428, 0)), 1E+99), _xlfn.IFNA(INDEX(Edges!$M$4:$M$428, MATCH(G54, Edges!$C$4:$C$428, 0)), 1E+99), _xlfn.IFNA(INDEX(Edges!$M$4:$M$428, MATCH(H54, Edges!$C$4:$C$428, 0)), 1E+99), _xlfn.IFNA(INDEX(Edges!$M$4:$M$428, MATCH(I54, Edges!$C$4:$C$428, 0)), 1E+99), _xlfn.IFNA(INDEX(Edges!$M$4:$M$428, MATCH(J54, Edges!$C$4:$C$428, 0)), 1E+99), _xlfn.IFNA(INDEX(Edges!$M$4:$M$428, MATCH(K54, Edges!$C$4:$C$428, 0)), 1E+99), _xlfn.IFNA(INDEX(Edges!$M$4:$M$428, MATCH(L54, Edges!$C$4:$C$428, 0)), 1E+99))</f>
        <v>120</v>
      </c>
      <c r="O54" s="633" t="str">
        <f>IF(AND(IF(C54&lt;&gt;"", INDEX(Nodes!$V$4:$V$449, MATCH(C54, Nodes!$C$4:$C$449, 0))="Yes", TRUE), IF(D54&lt;&gt;"", INDEX(Nodes!$V$4:$V$449, MATCH(D54, Nodes!$C$4:$C$449, 0))="Yes", TRUE), IF(E54&lt;&gt;"", INDEX(Edges!$V$4:$V$431, MATCH(E54, Edges!$C$4:$C$431, 0))="Yes", TRUE), IF(F54&lt;&gt;"", INDEX(Edges!$V$4:$V$431, MATCH(F54, Edges!$C$4:$C$431, 0))="Yes", TRUE), IF(G54&lt;&gt;"", INDEX(Edges!$V$4:$V$431, MATCH(G54, Edges!$C$4:$C$431, 0))="Yes", TRUE), IF(H54&lt;&gt;"", INDEX(Edges!$V$4:$V$431, MATCH(H54, Edges!$C$4:$C$431, 0))="Yes", TRUE), IF(I54&lt;&gt;"", INDEX(Edges!$V$4:$V$431, MATCH(I54, Edges!$C$4:$C$431, 0))="Yes", TRUE), IF(J54&lt;&gt;"", INDEX(Edges!$V$4:$V$431, MATCH(J54, Edges!$C$4:$C$431, 0))="Yes", TRUE), IF(K54&lt;&gt;"", INDEX(Edges!$V$4:$V$431, MATCH(K54, Edges!$C$4:$C$431, 0))="Yes", TRUE), IF(L54&lt;&gt;"", INDEX(Edges!$V$4:$V$431, MATCH(L54, Edges!$C$4:$C$431, 0))="Yes", TRUE)), "Yes", "No")</f>
        <v>No</v>
      </c>
      <c r="P54" s="633">
        <f>MAX(_xlfn.IFNA(INDEX(Nodes!$I$4:$I$449, MATCH(C54, Nodes!$C$4:$C$449, 0)), -1E+99), _xlfn.IFNA(INDEX(Nodes!$I$4:$I$449, MATCH(D54, Nodes!$C$4:$C$449, 0)), -1E+99), _xlfn.IFNA(INDEX(Edges!$I$4:$I$431, MATCH(E54, Edges!$C$4:$C$431, 0)), -1E+99), _xlfn.IFNA(INDEX(Edges!$I$4:$I$431, MATCH(F54, Edges!$C$4:$C$431, 0)), -1E+99), _xlfn.IFNA(INDEX(Edges!$I$4:$I$431, MATCH(G54, Edges!$C$4:$C$431, 0)), -1E+99), _xlfn.IFNA(INDEX(Edges!$I$4:$I$431, MATCH(H54, Edges!$C$4:$C$431, 0)), -1E+99), _xlfn.IFNA(INDEX(Edges!$I$4:$I$431, MATCH(I54, Edges!$C$4:$C$431, 0)), -1E+99), _xlfn.IFNA(INDEX(Edges!$I$4:$I$431, MATCH(J54, Edges!$C$4:$C$431, 0)), -1E+99), _xlfn.IFNA(INDEX(Edges!$I$4:$I$431, MATCH(K54, Edges!$C$4:$C$431, 0)), -1E+99), _xlfn.IFNA(INDEX(Edges!$I$4:$I$431, MATCH(L54, Edges!$C$4:$C$431, 0)), -1E+99))</f>
        <v>2</v>
      </c>
      <c r="Q54" s="633" t="str">
        <f>IF(AND(IF(C54&lt;&gt;"", INDEX(Nodes!$P$4:$P$449, MATCH(C54, Nodes!$C$4:$C$449, 0))="Yes"), IF(D54&lt;&gt;"", INDEX(Nodes!$P$4:$P$449, MATCH(D54, Nodes!$C$4:$C$449, 0))="Yes")), "Yes", "No")</f>
        <v>No</v>
      </c>
      <c r="R54" s="633">
        <f>MAX(_xlfn.IFNA(INDEX(Nodes!$Q$4:$Q$449, MATCH(C54, Nodes!$C$4:$C$449, 0)), -1E+99), _xlfn.IFNA(INDEX(Nodes!$Q$4:$Q$449, MATCH(D54, Nodes!$C$4:$C$449, 0)), -1E+99), _xlfn.IFNA(INDEX(Edges!$Q$4:$Q$431, MATCH(E54, Edges!$C$4:$C$431, 0)), -1E+99), _xlfn.IFNA(INDEX(Edges!$Q$4:$Q$431, MATCH(F54, Edges!$C$4:$C$431, 0)), -1E+99), _xlfn.IFNA(INDEX(Edges!$Q$4:$Q$431, MATCH(G54, Edges!$C$4:$C$431, 0)), -1E+99), _xlfn.IFNA(INDEX(Edges!$Q$4:$Q$431, MATCH(H54, Edges!$C$4:$C$431, 0)), -1E+99), _xlfn.IFNA(INDEX(Edges!$Q$4:$Q$431, MATCH(I54, Edges!$C$4:$C$431, 0)), -1E+99), _xlfn.IFNA(INDEX(Edges!$Q$4:$Q$431, MATCH(J54, Edges!$C$4:$C$431, 0)), -1E+99), _xlfn.IFNA(INDEX(Edges!$Q$4:$Q$431, MATCH(K54, Edges!$C$4:$C$431, 0)), -1E+99), _xlfn.IFNA(INDEX(Edges!$Q$4:$Q$431, MATCH(L54, Edges!$C$4:$C$431, 0)), -1E+99))</f>
        <v>0</v>
      </c>
      <c r="S54" t="str">
        <f>IF(OR(IF(C54&lt;&gt;"", INDEX(Nodes!$Z$4:$Z$449, MATCH(C54, Nodes!$C$4:$C$449, 0))="Yes", FALSE), IF(D54&lt;&gt;"", INDEX(Nodes!$Z$4:$Z$449, MATCH(D54, Nodes!$C$4:$C$449, 0))="Yes", FALSE), IF(E54&lt;&gt;"", INDEX(Edges!$Z$4:$Z$431, MATCH(E54, Edges!$C$4:$C$431, 0))="Yes", FALSE), IF(F54&lt;&gt;"", INDEX(Edges!$Z$4:$Z$431, MATCH(F54, Edges!$C$4:$C$431, 0))="Yes", FALSE), IF(G54&lt;&gt;"", INDEX(Edges!$Z$4:$Z$431, MATCH(G54, Edges!$C$4:$C$431, 0))="Yes", FALSE), IF(H54&lt;&gt;"", INDEX(Edges!$Z$4:$Z$431, MATCH(H54, Edges!$C$4:$C$431, 0))="Yes", FALSE), IF(I54&lt;&gt;"", INDEX(Edges!$Z$4:$Z$431, MATCH(I54, Edges!$C$4:$C$431, 0))="Yes", FALSE), IF(J54&lt;&gt;"", INDEX(Edges!$Z$4:$Z$431, MATCH(J54, Edges!$C$4:$C$431, 0))="Yes", FALSE), IF(K54&lt;&gt;"", INDEX(Edges!$Z$4:$Z$431, MATCH(K54, Edges!$C$4:$C$431, 0))="Yes", FALSE), IF(L54&lt;&gt;"", INDEX(Edges!$Z$4:$Z$431, MATCH(L54, Edges!$C$4:$C$431, 0))="Yes", FALSE)), "Yes","No")</f>
        <v>Yes</v>
      </c>
      <c r="T54" s="633" t="str">
        <f>IF(OR(IF(C54&lt;&gt;"", INDEX(Nodes!$AC$4:$AC$449, MATCH(C54, Nodes!$C$4:$C$449, 0))="Yes", FALSE), IF(D54&lt;&gt;"", INDEX(Nodes!$AC$4:$AC$449, MATCH(D54, Nodes!$C$4:$C$449, 0))="Yes", FALSE), IF(E54&lt;&gt;"", INDEX(Edges!$AC$4:$AC$431, MATCH(E54, Edges!$C$4:$C$431, 0))="Yes", FALSE), IF(F54&lt;&gt;"", INDEX(Edges!$AC$4:$AC$431, MATCH(F54, Edges!$C$4:$C$431, 0))="Yes", FALSE), IF(G54&lt;&gt;"", INDEX(Edges!$AC$4:$AC$431, MATCH(G54, Edges!$C$4:$C$431, 0))="Yes", FALSE), IF(H54&lt;&gt;"", INDEX(Edges!$AC$4:$AC$431, MATCH(H54, Edges!$C$4:$C$431, 0))="Yes", FALSE), IF(I54&lt;&gt;"", INDEX(Edges!$AC$4:$AC$431, MATCH(I54, Edges!$C$4:$C$431, 0))="Yes", FALSE), IF(J54&lt;&gt;"", INDEX(Edges!$AC$4:$AC$431, MATCH(J54, Edges!$C$4:$C$431, 0))="Yes", FALSE), IF(K54&lt;&gt;"", INDEX(Edges!$AC$4:$AC$431, MATCH(K54, Edges!$C$4:$C$431, 0))="Yes", FALSE), IF(L54&lt;&gt;"", INDEX(Edges!$AC$4:$AC$431, MATCH(L54, Edges!$C$4:$C$431, 0))="Yes", FALSE)), "Yes","No")</f>
        <v>No</v>
      </c>
      <c r="U54" t="str">
        <f>IF(OR(IF(C54&lt;&gt;"", INDEX(Nodes!$AF$4:$AF$449, MATCH(C54, Nodes!$C$4:$C$449, 0))="Yes", FALSE), IF(D54&lt;&gt;"", INDEX(Nodes!$AF$4:$AF$449, MATCH(D54, Nodes!$C$4:$C$449, 0))="Yes", FALSE), IF(E54&lt;&gt;"", INDEX(Edges!$AG$4:$AG$431, MATCH(E54, Edges!$C$4:$C$431, 0))="Yes", FALSE), IF(F54&lt;&gt;"", INDEX(Edges!$AG$4:$AG$431, MATCH(F54, Edges!$C$4:$C$431, 0))="Yes", FALSE), IF(G54&lt;&gt;"", INDEX(Edges!$AG$4:$AG$431, MATCH(G54, Edges!$C$4:$C$431, 0))="Yes", FALSE), IF(H54&lt;&gt;"", INDEX(Edges!$AG$4:$AG$431, MATCH(H54, Edges!$C$4:$C$431, 0))="Yes", FALSE), IF(I54&lt;&gt;"", INDEX(Edges!$AG$4:$AG$431, MATCH(I54, Edges!$C$4:$C$431, 0))="Yes", FALSE), IF(J54&lt;&gt;"", INDEX(Edges!$AG$4:$AG$431, MATCH(J54, Edges!$C$4:$C$431, 0))="Yes", FALSE), IF(K54&lt;&gt;"", INDEX(Edges!$AG$4:$AG$431, MATCH(K54, Edges!$C$4:$C$431, 0))="Yes", FALSE), IF(L54&lt;&gt;"", INDEX(Edges!$AG$4:$AG$431, MATCH(L54, Edges!$C$4:$C$431, 0))="Yes", FALSE)), "Yes","No")</f>
        <v>No</v>
      </c>
      <c r="V54" s="720" t="str">
        <f t="shared" si="5"/>
        <v>Accessible</v>
      </c>
      <c r="W54" s="633" t="str">
        <f>IF(AND(N54&gt;='Accessibility Standards'!$C$4, P54&lt;'Accessibility Standards'!$C$2, Q54="Yes", R54&lt;'Accessibility Standards'!$C$10), "Accessible", "Inaccessible")</f>
        <v>Inaccessible</v>
      </c>
      <c r="X54" s="633" t="str">
        <f t="shared" si="3"/>
        <v>Inaccessible</v>
      </c>
    </row>
    <row r="55" spans="1:24" hidden="1">
      <c r="A55" s="811" t="str">
        <f>A54</f>
        <v>26_27</v>
      </c>
      <c r="B55" s="689" t="s">
        <v>753</v>
      </c>
      <c r="C55" t="s">
        <v>447</v>
      </c>
      <c r="N55" s="633">
        <f>MIN(_xlfn.IFNA(INDEX(Nodes!$M$4:$M$449, MATCH(C55, Nodes!$C$4:$C$449, 0)), 1E+99), _xlfn.IFNA(INDEX(Nodes!$M$4:$M$449, MATCH(D55, Nodes!$C$4:$C$449, 0)), 1E+99), _xlfn.IFNA(INDEX(Edges!$M$4:$M$428, MATCH(E55, Edges!$C$4:$C$428, 0)), 1E+99), _xlfn.IFNA(INDEX(Edges!$M$4:$M$428, MATCH(F55, Edges!$C$4:$C$428, 0)), 1E+99), _xlfn.IFNA(INDEX(Edges!$M$4:$M$428, MATCH(G55, Edges!$C$4:$C$428, 0)), 1E+99), _xlfn.IFNA(INDEX(Edges!$M$4:$M$428, MATCH(H55, Edges!$C$4:$C$428, 0)), 1E+99), _xlfn.IFNA(INDEX(Edges!$M$4:$M$428, MATCH(I55, Edges!$C$4:$C$428, 0)), 1E+99), _xlfn.IFNA(INDEX(Edges!$M$4:$M$428, MATCH(J55, Edges!$C$4:$C$428, 0)), 1E+99), _xlfn.IFNA(INDEX(Edges!$M$4:$M$428, MATCH(K55, Edges!$C$4:$C$428, 0)), 1E+99), _xlfn.IFNA(INDEX(Edges!$M$4:$M$428, MATCH(L55, Edges!$C$4:$C$428, 0)), 1E+99))</f>
        <v>100</v>
      </c>
      <c r="O55" s="633" t="str">
        <f>IF(AND(IF(C55&lt;&gt;"", INDEX(Nodes!$V$4:$V$449, MATCH(C55, Nodes!$C$4:$C$449, 0))="Yes", TRUE), IF(D55&lt;&gt;"", INDEX(Nodes!$V$4:$V$449, MATCH(D55, Nodes!$C$4:$C$449, 0))="Yes", TRUE), IF(E55&lt;&gt;"", INDEX(Edges!$V$4:$V$431, MATCH(E55, Edges!$C$4:$C$431, 0))="Yes", TRUE), IF(F55&lt;&gt;"", INDEX(Edges!$V$4:$V$431, MATCH(F55, Edges!$C$4:$C$431, 0))="Yes", TRUE), IF(G55&lt;&gt;"", INDEX(Edges!$V$4:$V$431, MATCH(G55, Edges!$C$4:$C$431, 0))="Yes", TRUE), IF(H55&lt;&gt;"", INDEX(Edges!$V$4:$V$431, MATCH(H55, Edges!$C$4:$C$431, 0))="Yes", TRUE), IF(I55&lt;&gt;"", INDEX(Edges!$V$4:$V$431, MATCH(I55, Edges!$C$4:$C$431, 0))="Yes", TRUE), IF(J55&lt;&gt;"", INDEX(Edges!$V$4:$V$431, MATCH(J55, Edges!$C$4:$C$431, 0))="Yes", TRUE), IF(K55&lt;&gt;"", INDEX(Edges!$V$4:$V$431, MATCH(K55, Edges!$C$4:$C$431, 0))="Yes", TRUE), IF(L55&lt;&gt;"", INDEX(Edges!$V$4:$V$431, MATCH(L55, Edges!$C$4:$C$431, 0))="Yes", TRUE)), "Yes", "No")</f>
        <v>No</v>
      </c>
      <c r="P55" s="633">
        <f>MAX(_xlfn.IFNA(INDEX(Nodes!$I$4:$I$449, MATCH(C55, Nodes!$C$4:$C$449, 0)), -1E+99), _xlfn.IFNA(INDEX(Nodes!$I$4:$I$449, MATCH(D55, Nodes!$C$4:$C$449, 0)), -1E+99), _xlfn.IFNA(INDEX(Edges!$I$4:$I$431, MATCH(E55, Edges!$C$4:$C$431, 0)), -1E+99), _xlfn.IFNA(INDEX(Edges!$I$4:$I$431, MATCH(F55, Edges!$C$4:$C$431, 0)), -1E+99), _xlfn.IFNA(INDEX(Edges!$I$4:$I$431, MATCH(G55, Edges!$C$4:$C$431, 0)), -1E+99), _xlfn.IFNA(INDEX(Edges!$I$4:$I$431, MATCH(H55, Edges!$C$4:$C$431, 0)), -1E+99), _xlfn.IFNA(INDEX(Edges!$I$4:$I$431, MATCH(I55, Edges!$C$4:$C$431, 0)), -1E+99), _xlfn.IFNA(INDEX(Edges!$I$4:$I$431, MATCH(J55, Edges!$C$4:$C$431, 0)), -1E+99), _xlfn.IFNA(INDEX(Edges!$I$4:$I$431, MATCH(K55, Edges!$C$4:$C$431, 0)), -1E+99), _xlfn.IFNA(INDEX(Edges!$I$4:$I$431, MATCH(L55, Edges!$C$4:$C$431, 0)), -1E+99))</f>
        <v>2</v>
      </c>
      <c r="Q55" s="633" t="str">
        <f>IF(AND(IF(C55&lt;&gt;"", INDEX(Nodes!$P$4:$P$449, MATCH(C55, Nodes!$C$4:$C$449, 0))="Yes"), IF(D55&lt;&gt;"", INDEX(Nodes!$P$4:$P$449, MATCH(D55, Nodes!$C$4:$C$449, 0))="Yes")), "Yes", "No")</f>
        <v>No</v>
      </c>
      <c r="R55" s="633">
        <f>MAX(_xlfn.IFNA(INDEX(Nodes!$Q$4:$Q$449, MATCH(C55, Nodes!$C$4:$C$449, 0)), -1E+99), _xlfn.IFNA(INDEX(Nodes!$Q$4:$Q$449, MATCH(D55, Nodes!$C$4:$C$449, 0)), -1E+99), _xlfn.IFNA(INDEX(Edges!$Q$4:$Q$431, MATCH(E55, Edges!$C$4:$C$431, 0)), -1E+99), _xlfn.IFNA(INDEX(Edges!$Q$4:$Q$431, MATCH(F55, Edges!$C$4:$C$431, 0)), -1E+99), _xlfn.IFNA(INDEX(Edges!$Q$4:$Q$431, MATCH(G55, Edges!$C$4:$C$431, 0)), -1E+99), _xlfn.IFNA(INDEX(Edges!$Q$4:$Q$431, MATCH(H55, Edges!$C$4:$C$431, 0)), -1E+99), _xlfn.IFNA(INDEX(Edges!$Q$4:$Q$431, MATCH(I55, Edges!$C$4:$C$431, 0)), -1E+99), _xlfn.IFNA(INDEX(Edges!$Q$4:$Q$431, MATCH(J55, Edges!$C$4:$C$431, 0)), -1E+99), _xlfn.IFNA(INDEX(Edges!$Q$4:$Q$431, MATCH(K55, Edges!$C$4:$C$431, 0)), -1E+99), _xlfn.IFNA(INDEX(Edges!$Q$4:$Q$431, MATCH(L55, Edges!$C$4:$C$431, 0)), -1E+99))</f>
        <v>0</v>
      </c>
      <c r="S55" t="str">
        <f>IF(OR(IF(C55&lt;&gt;"", INDEX(Nodes!$Z$4:$Z$449, MATCH(C55, Nodes!$C$4:$C$449, 0))="Yes", FALSE), IF(D55&lt;&gt;"", INDEX(Nodes!$Z$4:$Z$449, MATCH(D55, Nodes!$C$4:$C$449, 0))="Yes", FALSE), IF(E55&lt;&gt;"", INDEX(Edges!$Z$4:$Z$431, MATCH(E55, Edges!$C$4:$C$431, 0))="Yes", FALSE), IF(F55&lt;&gt;"", INDEX(Edges!$Z$4:$Z$431, MATCH(F55, Edges!$C$4:$C$431, 0))="Yes", FALSE), IF(G55&lt;&gt;"", INDEX(Edges!$Z$4:$Z$431, MATCH(G55, Edges!$C$4:$C$431, 0))="Yes", FALSE), IF(H55&lt;&gt;"", INDEX(Edges!$Z$4:$Z$431, MATCH(H55, Edges!$C$4:$C$431, 0))="Yes", FALSE), IF(I55&lt;&gt;"", INDEX(Edges!$Z$4:$Z$431, MATCH(I55, Edges!$C$4:$C$431, 0))="Yes", FALSE), IF(J55&lt;&gt;"", INDEX(Edges!$Z$4:$Z$431, MATCH(J55, Edges!$C$4:$C$431, 0))="Yes", FALSE), IF(K55&lt;&gt;"", INDEX(Edges!$Z$4:$Z$431, MATCH(K55, Edges!$C$4:$C$431, 0))="Yes", FALSE), IF(L55&lt;&gt;"", INDEX(Edges!$Z$4:$Z$431, MATCH(L55, Edges!$C$4:$C$431, 0))="Yes", FALSE)), "Yes","No")</f>
        <v>Yes</v>
      </c>
      <c r="T55" s="633" t="str">
        <f>IF(OR(IF(C55&lt;&gt;"", INDEX(Nodes!$AC$4:$AC$449, MATCH(C55, Nodes!$C$4:$C$449, 0))="Yes", FALSE), IF(D55&lt;&gt;"", INDEX(Nodes!$AC$4:$AC$449, MATCH(D55, Nodes!$C$4:$C$449, 0))="Yes", FALSE), IF(E55&lt;&gt;"", INDEX(Edges!$AC$4:$AC$431, MATCH(E55, Edges!$C$4:$C$431, 0))="Yes", FALSE), IF(F55&lt;&gt;"", INDEX(Edges!$AC$4:$AC$431, MATCH(F55, Edges!$C$4:$C$431, 0))="Yes", FALSE), IF(G55&lt;&gt;"", INDEX(Edges!$AC$4:$AC$431, MATCH(G55, Edges!$C$4:$C$431, 0))="Yes", FALSE), IF(H55&lt;&gt;"", INDEX(Edges!$AC$4:$AC$431, MATCH(H55, Edges!$C$4:$C$431, 0))="Yes", FALSE), IF(I55&lt;&gt;"", INDEX(Edges!$AC$4:$AC$431, MATCH(I55, Edges!$C$4:$C$431, 0))="Yes", FALSE), IF(J55&lt;&gt;"", INDEX(Edges!$AC$4:$AC$431, MATCH(J55, Edges!$C$4:$C$431, 0))="Yes", FALSE), IF(K55&lt;&gt;"", INDEX(Edges!$AC$4:$AC$431, MATCH(K55, Edges!$C$4:$C$431, 0))="Yes", FALSE), IF(L55&lt;&gt;"", INDEX(Edges!$AC$4:$AC$431, MATCH(L55, Edges!$C$4:$C$431, 0))="Yes", FALSE)), "Yes","No")</f>
        <v>No</v>
      </c>
      <c r="U55" t="str">
        <f>IF(OR(IF(C55&lt;&gt;"", INDEX(Nodes!$AF$4:$AF$449, MATCH(C55, Nodes!$C$4:$C$449, 0))="Yes", FALSE), IF(D55&lt;&gt;"", INDEX(Nodes!$AF$4:$AF$449, MATCH(D55, Nodes!$C$4:$C$449, 0))="Yes", FALSE), IF(E55&lt;&gt;"", INDEX(Edges!$AG$4:$AG$431, MATCH(E55, Edges!$C$4:$C$431, 0))="Yes", FALSE), IF(F55&lt;&gt;"", INDEX(Edges!$AG$4:$AG$431, MATCH(F55, Edges!$C$4:$C$431, 0))="Yes", FALSE), IF(G55&lt;&gt;"", INDEX(Edges!$AG$4:$AG$431, MATCH(G55, Edges!$C$4:$C$431, 0))="Yes", FALSE), IF(H55&lt;&gt;"", INDEX(Edges!$AG$4:$AG$431, MATCH(H55, Edges!$C$4:$C$431, 0))="Yes", FALSE), IF(I55&lt;&gt;"", INDEX(Edges!$AG$4:$AG$431, MATCH(I55, Edges!$C$4:$C$431, 0))="Yes", FALSE), IF(J55&lt;&gt;"", INDEX(Edges!$AG$4:$AG$431, MATCH(J55, Edges!$C$4:$C$431, 0))="Yes", FALSE), IF(K55&lt;&gt;"", INDEX(Edges!$AG$4:$AG$431, MATCH(K55, Edges!$C$4:$C$431, 0))="Yes", FALSE), IF(L55&lt;&gt;"", INDEX(Edges!$AG$4:$AG$431, MATCH(L55, Edges!$C$4:$C$431, 0))="Yes", FALSE)), "Yes","No")</f>
        <v>Yes</v>
      </c>
      <c r="V55" s="720" t="str">
        <f t="shared" si="5"/>
        <v>Accessible</v>
      </c>
      <c r="W55" s="633" t="str">
        <f>IF(AND(N55&gt;='Accessibility Standards'!$C$4, P55&lt;'Accessibility Standards'!$C$2, Q55="Yes", R55&lt;'Accessibility Standards'!$C$10), "Accessible", "Inaccessible")</f>
        <v>Inaccessible</v>
      </c>
      <c r="X55" s="633" t="str">
        <f t="shared" si="3"/>
        <v>Inaccessible</v>
      </c>
    </row>
    <row r="56" spans="1:24">
      <c r="A56" s="689" t="s">
        <v>838</v>
      </c>
      <c r="B56" s="689" t="s">
        <v>752</v>
      </c>
      <c r="C56" t="s">
        <v>755</v>
      </c>
      <c r="D56" t="s">
        <v>450</v>
      </c>
      <c r="E56" s="689" t="s">
        <v>980</v>
      </c>
      <c r="N56" s="633">
        <f>MIN(_xlfn.IFNA(INDEX(Nodes!$M$4:$M$449, MATCH(C56, Nodes!$C$4:$C$449, 0)), 1E+99), _xlfn.IFNA(INDEX(Nodes!$M$4:$M$449, MATCH(D56, Nodes!$C$4:$C$449, 0)), 1E+99), _xlfn.IFNA(INDEX(Edges!$M$4:$M$428, MATCH(E56, Edges!$C$4:$C$428, 0)), 1E+99), _xlfn.IFNA(INDEX(Edges!$M$4:$M$428, MATCH(F56, Edges!$C$4:$C$428, 0)), 1E+99), _xlfn.IFNA(INDEX(Edges!$M$4:$M$428, MATCH(G56, Edges!$C$4:$C$428, 0)), 1E+99), _xlfn.IFNA(INDEX(Edges!$M$4:$M$428, MATCH(H56, Edges!$C$4:$C$428, 0)), 1E+99), _xlfn.IFNA(INDEX(Edges!$M$4:$M$428, MATCH(I56, Edges!$C$4:$C$428, 0)), 1E+99), _xlfn.IFNA(INDEX(Edges!$M$4:$M$428, MATCH(J56, Edges!$C$4:$C$428, 0)), 1E+99), _xlfn.IFNA(INDEX(Edges!$M$4:$M$428, MATCH(K56, Edges!$C$4:$C$428, 0)), 1E+99), _xlfn.IFNA(INDEX(Edges!$M$4:$M$428, MATCH(L56, Edges!$C$4:$C$428, 0)), 1E+99))</f>
        <v>0</v>
      </c>
      <c r="O56" s="633" t="str">
        <f>IF(AND(IF(C56&lt;&gt;"", INDEX(Nodes!$V$4:$V$449, MATCH(C56, Nodes!$C$4:$C$449, 0))="Yes", TRUE), IF(D56&lt;&gt;"", INDEX(Nodes!$V$4:$V$449, MATCH(D56, Nodes!$C$4:$C$449, 0))="Yes", TRUE), IF(E56&lt;&gt;"", INDEX(Edges!$V$4:$V$431, MATCH(E56, Edges!$C$4:$C$431, 0))="Yes", TRUE), IF(F56&lt;&gt;"", INDEX(Edges!$V$4:$V$431, MATCH(F56, Edges!$C$4:$C$431, 0))="Yes", TRUE), IF(G56&lt;&gt;"", INDEX(Edges!$V$4:$V$431, MATCH(G56, Edges!$C$4:$C$431, 0))="Yes", TRUE), IF(H56&lt;&gt;"", INDEX(Edges!$V$4:$V$431, MATCH(H56, Edges!$C$4:$C$431, 0))="Yes", TRUE), IF(I56&lt;&gt;"", INDEX(Edges!$V$4:$V$431, MATCH(I56, Edges!$C$4:$C$431, 0))="Yes", TRUE), IF(J56&lt;&gt;"", INDEX(Edges!$V$4:$V$431, MATCH(J56, Edges!$C$4:$C$431, 0))="Yes", TRUE), IF(K56&lt;&gt;"", INDEX(Edges!$V$4:$V$431, MATCH(K56, Edges!$C$4:$C$431, 0))="Yes", TRUE), IF(L56&lt;&gt;"", INDEX(Edges!$V$4:$V$431, MATCH(L56, Edges!$C$4:$C$431, 0))="Yes", TRUE)), "Yes", "No")</f>
        <v>No</v>
      </c>
      <c r="P56" s="633">
        <f>MAX(_xlfn.IFNA(INDEX(Nodes!$I$4:$I$449, MATCH(C56, Nodes!$C$4:$C$449, 0)), -1E+99), _xlfn.IFNA(INDEX(Nodes!$I$4:$I$449, MATCH(D56, Nodes!$C$4:$C$449, 0)), -1E+99), _xlfn.IFNA(INDEX(Edges!$I$4:$I$431, MATCH(E56, Edges!$C$4:$C$431, 0)), -1E+99), _xlfn.IFNA(INDEX(Edges!$I$4:$I$431, MATCH(F56, Edges!$C$4:$C$431, 0)), -1E+99), _xlfn.IFNA(INDEX(Edges!$I$4:$I$431, MATCH(G56, Edges!$C$4:$C$431, 0)), -1E+99), _xlfn.IFNA(INDEX(Edges!$I$4:$I$431, MATCH(H56, Edges!$C$4:$C$431, 0)), -1E+99), _xlfn.IFNA(INDEX(Edges!$I$4:$I$431, MATCH(I56, Edges!$C$4:$C$431, 0)), -1E+99), _xlfn.IFNA(INDEX(Edges!$I$4:$I$431, MATCH(J56, Edges!$C$4:$C$431, 0)), -1E+99), _xlfn.IFNA(INDEX(Edges!$I$4:$I$431, MATCH(K56, Edges!$C$4:$C$431, 0)), -1E+99), _xlfn.IFNA(INDEX(Edges!$I$4:$I$431, MATCH(L56, Edges!$C$4:$C$431, 0)), -1E+99))</f>
        <v>2.9</v>
      </c>
      <c r="Q56" s="633" t="str">
        <f>IF(AND(IF(C56&lt;&gt;"", INDEX(Nodes!$P$4:$P$449, MATCH(C56, Nodes!$C$4:$C$449, 0))="Yes"), IF(D56&lt;&gt;"", INDEX(Nodes!$P$4:$P$449, MATCH(D56, Nodes!$C$4:$C$449, 0))="Yes")), "Yes", "No")</f>
        <v>No</v>
      </c>
      <c r="R56" s="633">
        <f>MAX(_xlfn.IFNA(INDEX(Nodes!$Q$4:$Q$449, MATCH(C56, Nodes!$C$4:$C$449, 0)), -1E+99), _xlfn.IFNA(INDEX(Nodes!$Q$4:$Q$449, MATCH(D56, Nodes!$C$4:$C$449, 0)), -1E+99), _xlfn.IFNA(INDEX(Edges!$Q$4:$Q$431, MATCH(E56, Edges!$C$4:$C$431, 0)), -1E+99), _xlfn.IFNA(INDEX(Edges!$Q$4:$Q$431, MATCH(F56, Edges!$C$4:$C$431, 0)), -1E+99), _xlfn.IFNA(INDEX(Edges!$Q$4:$Q$431, MATCH(G56, Edges!$C$4:$C$431, 0)), -1E+99), _xlfn.IFNA(INDEX(Edges!$Q$4:$Q$431, MATCH(H56, Edges!$C$4:$C$431, 0)), -1E+99), _xlfn.IFNA(INDEX(Edges!$Q$4:$Q$431, MATCH(I56, Edges!$C$4:$C$431, 0)), -1E+99), _xlfn.IFNA(INDEX(Edges!$Q$4:$Q$431, MATCH(J56, Edges!$C$4:$C$431, 0)), -1E+99), _xlfn.IFNA(INDEX(Edges!$Q$4:$Q$431, MATCH(K56, Edges!$C$4:$C$431, 0)), -1E+99), _xlfn.IFNA(INDEX(Edges!$Q$4:$Q$431, MATCH(L56, Edges!$C$4:$C$431, 0)), -1E+99))</f>
        <v>1</v>
      </c>
      <c r="S56" t="str">
        <f>IF(OR(IF(C56&lt;&gt;"", INDEX(Nodes!$Z$4:$Z$449, MATCH(C56, Nodes!$C$4:$C$449, 0))="Yes", FALSE), IF(D56&lt;&gt;"", INDEX(Nodes!$Z$4:$Z$449, MATCH(D56, Nodes!$C$4:$C$449, 0))="Yes", FALSE), IF(E56&lt;&gt;"", INDEX(Edges!$Z$4:$Z$431, MATCH(E56, Edges!$C$4:$C$431, 0))="Yes", FALSE), IF(F56&lt;&gt;"", INDEX(Edges!$Z$4:$Z$431, MATCH(F56, Edges!$C$4:$C$431, 0))="Yes", FALSE), IF(G56&lt;&gt;"", INDEX(Edges!$Z$4:$Z$431, MATCH(G56, Edges!$C$4:$C$431, 0))="Yes", FALSE), IF(H56&lt;&gt;"", INDEX(Edges!$Z$4:$Z$431, MATCH(H56, Edges!$C$4:$C$431, 0))="Yes", FALSE), IF(I56&lt;&gt;"", INDEX(Edges!$Z$4:$Z$431, MATCH(I56, Edges!$C$4:$C$431, 0))="Yes", FALSE), IF(J56&lt;&gt;"", INDEX(Edges!$Z$4:$Z$431, MATCH(J56, Edges!$C$4:$C$431, 0))="Yes", FALSE), IF(K56&lt;&gt;"", INDEX(Edges!$Z$4:$Z$431, MATCH(K56, Edges!$C$4:$C$431, 0))="Yes", FALSE), IF(L56&lt;&gt;"", INDEX(Edges!$Z$4:$Z$431, MATCH(L56, Edges!$C$4:$C$431, 0))="Yes", FALSE)), "Yes","No")</f>
        <v>Yes</v>
      </c>
      <c r="T56" s="633" t="str">
        <f>IF(OR(IF(C56&lt;&gt;"", INDEX(Nodes!$AC$4:$AC$449, MATCH(C56, Nodes!$C$4:$C$449, 0))="Yes", FALSE), IF(D56&lt;&gt;"", INDEX(Nodes!$AC$4:$AC$449, MATCH(D56, Nodes!$C$4:$C$449, 0))="Yes", FALSE), IF(E56&lt;&gt;"", INDEX(Edges!$AC$4:$AC$431, MATCH(E56, Edges!$C$4:$C$431, 0))="Yes", FALSE), IF(F56&lt;&gt;"", INDEX(Edges!$AC$4:$AC$431, MATCH(F56, Edges!$C$4:$C$431, 0))="Yes", FALSE), IF(G56&lt;&gt;"", INDEX(Edges!$AC$4:$AC$431, MATCH(G56, Edges!$C$4:$C$431, 0))="Yes", FALSE), IF(H56&lt;&gt;"", INDEX(Edges!$AC$4:$AC$431, MATCH(H56, Edges!$C$4:$C$431, 0))="Yes", FALSE), IF(I56&lt;&gt;"", INDEX(Edges!$AC$4:$AC$431, MATCH(I56, Edges!$C$4:$C$431, 0))="Yes", FALSE), IF(J56&lt;&gt;"", INDEX(Edges!$AC$4:$AC$431, MATCH(J56, Edges!$C$4:$C$431, 0))="Yes", FALSE), IF(K56&lt;&gt;"", INDEX(Edges!$AC$4:$AC$431, MATCH(K56, Edges!$C$4:$C$431, 0))="Yes", FALSE), IF(L56&lt;&gt;"", INDEX(Edges!$AC$4:$AC$431, MATCH(L56, Edges!$C$4:$C$431, 0))="Yes", FALSE)), "Yes","No")</f>
        <v>Yes</v>
      </c>
      <c r="U56" t="str">
        <f>IF(OR(IF(C56&lt;&gt;"", INDEX(Nodes!$AF$4:$AF$449, MATCH(C56, Nodes!$C$4:$C$449, 0))="Yes", FALSE), IF(D56&lt;&gt;"", INDEX(Nodes!$AF$4:$AF$449, MATCH(D56, Nodes!$C$4:$C$449, 0))="Yes", FALSE), IF(E56&lt;&gt;"", INDEX(Edges!$AG$4:$AG$431, MATCH(E56, Edges!$C$4:$C$431, 0))="Yes", FALSE), IF(F56&lt;&gt;"", INDEX(Edges!$AG$4:$AG$431, MATCH(F56, Edges!$C$4:$C$431, 0))="Yes", FALSE), IF(G56&lt;&gt;"", INDEX(Edges!$AG$4:$AG$431, MATCH(G56, Edges!$C$4:$C$431, 0))="Yes", FALSE), IF(H56&lt;&gt;"", INDEX(Edges!$AG$4:$AG$431, MATCH(H56, Edges!$C$4:$C$431, 0))="Yes", FALSE), IF(I56&lt;&gt;"", INDEX(Edges!$AG$4:$AG$431, MATCH(I56, Edges!$C$4:$C$431, 0))="Yes", FALSE), IF(J56&lt;&gt;"", INDEX(Edges!$AG$4:$AG$431, MATCH(J56, Edges!$C$4:$C$431, 0))="Yes", FALSE), IF(K56&lt;&gt;"", INDEX(Edges!$AG$4:$AG$431, MATCH(K56, Edges!$C$4:$C$431, 0))="Yes", FALSE), IF(L56&lt;&gt;"", INDEX(Edges!$AG$4:$AG$431, MATCH(L56, Edges!$C$4:$C$431, 0))="Yes", FALSE)), "Yes","No")</f>
        <v>No</v>
      </c>
      <c r="V56" s="720" t="str">
        <f t="shared" si="5"/>
        <v>Inaccessible</v>
      </c>
      <c r="W56" s="633" t="str">
        <f>IF(AND(N56&gt;='Accessibility Standards'!$C$4, P56&lt;'Accessibility Standards'!$C$2, Q56="Yes", R56&lt;'Accessibility Standards'!$C$10), "Accessible", "Inaccessible")</f>
        <v>Inaccessible</v>
      </c>
      <c r="X56" s="633" t="str">
        <f t="shared" si="3"/>
        <v>Inaccessible</v>
      </c>
    </row>
    <row r="57" spans="1:24" hidden="1">
      <c r="A57" s="811" t="str">
        <f>A56</f>
        <v>27_28</v>
      </c>
      <c r="B57" s="689" t="s">
        <v>753</v>
      </c>
      <c r="C57" t="s">
        <v>754</v>
      </c>
      <c r="E57" s="689" t="s">
        <v>981</v>
      </c>
      <c r="N57" s="633">
        <f>MIN(_xlfn.IFNA(INDEX(Nodes!$M$4:$M$449, MATCH(C57, Nodes!$C$4:$C$449, 0)), 1E+99), _xlfn.IFNA(INDEX(Nodes!$M$4:$M$449, MATCH(D57, Nodes!$C$4:$C$449, 0)), 1E+99), _xlfn.IFNA(INDEX(Edges!$M$4:$M$428, MATCH(E57, Edges!$C$4:$C$428, 0)), 1E+99), _xlfn.IFNA(INDEX(Edges!$M$4:$M$428, MATCH(F57, Edges!$C$4:$C$428, 0)), 1E+99), _xlfn.IFNA(INDEX(Edges!$M$4:$M$428, MATCH(G57, Edges!$C$4:$C$428, 0)), 1E+99), _xlfn.IFNA(INDEX(Edges!$M$4:$M$428, MATCH(H57, Edges!$C$4:$C$428, 0)), 1E+99), _xlfn.IFNA(INDEX(Edges!$M$4:$M$428, MATCH(I57, Edges!$C$4:$C$428, 0)), 1E+99), _xlfn.IFNA(INDEX(Edges!$M$4:$M$428, MATCH(J57, Edges!$C$4:$C$428, 0)), 1E+99), _xlfn.IFNA(INDEX(Edges!$M$4:$M$428, MATCH(K57, Edges!$C$4:$C$428, 0)), 1E+99), _xlfn.IFNA(INDEX(Edges!$M$4:$M$428, MATCH(L57, Edges!$C$4:$C$428, 0)), 1E+99))</f>
        <v>94</v>
      </c>
      <c r="O57" s="633" t="str">
        <f>IF(AND(IF(C57&lt;&gt;"", INDEX(Nodes!$V$4:$V$449, MATCH(C57, Nodes!$C$4:$C$449, 0))="Yes", TRUE), IF(D57&lt;&gt;"", INDEX(Nodes!$V$4:$V$449, MATCH(D57, Nodes!$C$4:$C$449, 0))="Yes", TRUE), IF(E57&lt;&gt;"", INDEX(Edges!$V$4:$V$431, MATCH(E57, Edges!$C$4:$C$431, 0))="Yes", TRUE), IF(F57&lt;&gt;"", INDEX(Edges!$V$4:$V$431, MATCH(F57, Edges!$C$4:$C$431, 0))="Yes", TRUE), IF(G57&lt;&gt;"", INDEX(Edges!$V$4:$V$431, MATCH(G57, Edges!$C$4:$C$431, 0))="Yes", TRUE), IF(H57&lt;&gt;"", INDEX(Edges!$V$4:$V$431, MATCH(H57, Edges!$C$4:$C$431, 0))="Yes", TRUE), IF(I57&lt;&gt;"", INDEX(Edges!$V$4:$V$431, MATCH(I57, Edges!$C$4:$C$431, 0))="Yes", TRUE), IF(J57&lt;&gt;"", INDEX(Edges!$V$4:$V$431, MATCH(J57, Edges!$C$4:$C$431, 0))="Yes", TRUE), IF(K57&lt;&gt;"", INDEX(Edges!$V$4:$V$431, MATCH(K57, Edges!$C$4:$C$431, 0))="Yes", TRUE), IF(L57&lt;&gt;"", INDEX(Edges!$V$4:$V$431, MATCH(L57, Edges!$C$4:$C$431, 0))="Yes", TRUE)), "Yes", "No")</f>
        <v>No</v>
      </c>
      <c r="P57" s="633">
        <f>MAX(_xlfn.IFNA(INDEX(Nodes!$I$4:$I$449, MATCH(C57, Nodes!$C$4:$C$449, 0)), -1E+99), _xlfn.IFNA(INDEX(Nodes!$I$4:$I$449, MATCH(D57, Nodes!$C$4:$C$449, 0)), -1E+99), _xlfn.IFNA(INDEX(Edges!$I$4:$I$431, MATCH(E57, Edges!$C$4:$C$431, 0)), -1E+99), _xlfn.IFNA(INDEX(Edges!$I$4:$I$431, MATCH(F57, Edges!$C$4:$C$431, 0)), -1E+99), _xlfn.IFNA(INDEX(Edges!$I$4:$I$431, MATCH(G57, Edges!$C$4:$C$431, 0)), -1E+99), _xlfn.IFNA(INDEX(Edges!$I$4:$I$431, MATCH(H57, Edges!$C$4:$C$431, 0)), -1E+99), _xlfn.IFNA(INDEX(Edges!$I$4:$I$431, MATCH(I57, Edges!$C$4:$C$431, 0)), -1E+99), _xlfn.IFNA(INDEX(Edges!$I$4:$I$431, MATCH(J57, Edges!$C$4:$C$431, 0)), -1E+99), _xlfn.IFNA(INDEX(Edges!$I$4:$I$431, MATCH(K57, Edges!$C$4:$C$431, 0)), -1E+99), _xlfn.IFNA(INDEX(Edges!$I$4:$I$431, MATCH(L57, Edges!$C$4:$C$431, 0)), -1E+99))</f>
        <v>2</v>
      </c>
      <c r="Q57" s="633" t="str">
        <f>IF(AND(IF(C57&lt;&gt;"", INDEX(Nodes!$P$4:$P$449, MATCH(C57, Nodes!$C$4:$C$449, 0))="Yes"), IF(D57&lt;&gt;"", INDEX(Nodes!$P$4:$P$449, MATCH(D57, Nodes!$C$4:$C$449, 0))="Yes")), "Yes", "No")</f>
        <v>No</v>
      </c>
      <c r="R57" s="633">
        <f>MAX(_xlfn.IFNA(INDEX(Nodes!$Q$4:$Q$449, MATCH(C57, Nodes!$C$4:$C$449, 0)), -1E+99), _xlfn.IFNA(INDEX(Nodes!$Q$4:$Q$449, MATCH(D57, Nodes!$C$4:$C$449, 0)), -1E+99), _xlfn.IFNA(INDEX(Edges!$Q$4:$Q$431, MATCH(E57, Edges!$C$4:$C$431, 0)), -1E+99), _xlfn.IFNA(INDEX(Edges!$Q$4:$Q$431, MATCH(F57, Edges!$C$4:$C$431, 0)), -1E+99), _xlfn.IFNA(INDEX(Edges!$Q$4:$Q$431, MATCH(G57, Edges!$C$4:$C$431, 0)), -1E+99), _xlfn.IFNA(INDEX(Edges!$Q$4:$Q$431, MATCH(H57, Edges!$C$4:$C$431, 0)), -1E+99), _xlfn.IFNA(INDEX(Edges!$Q$4:$Q$431, MATCH(I57, Edges!$C$4:$C$431, 0)), -1E+99), _xlfn.IFNA(INDEX(Edges!$Q$4:$Q$431, MATCH(J57, Edges!$C$4:$C$431, 0)), -1E+99), _xlfn.IFNA(INDEX(Edges!$Q$4:$Q$431, MATCH(K57, Edges!$C$4:$C$431, 0)), -1E+99), _xlfn.IFNA(INDEX(Edges!$Q$4:$Q$431, MATCH(L57, Edges!$C$4:$C$431, 0)), -1E+99))</f>
        <v>1</v>
      </c>
      <c r="S57" t="str">
        <f>IF(OR(IF(C57&lt;&gt;"", INDEX(Nodes!$Z$4:$Z$449, MATCH(C57, Nodes!$C$4:$C$449, 0))="Yes", FALSE), IF(D57&lt;&gt;"", INDEX(Nodes!$Z$4:$Z$449, MATCH(D57, Nodes!$C$4:$C$449, 0))="Yes", FALSE), IF(E57&lt;&gt;"", INDEX(Edges!$Z$4:$Z$431, MATCH(E57, Edges!$C$4:$C$431, 0))="Yes", FALSE), IF(F57&lt;&gt;"", INDEX(Edges!$Z$4:$Z$431, MATCH(F57, Edges!$C$4:$C$431, 0))="Yes", FALSE), IF(G57&lt;&gt;"", INDEX(Edges!$Z$4:$Z$431, MATCH(G57, Edges!$C$4:$C$431, 0))="Yes", FALSE), IF(H57&lt;&gt;"", INDEX(Edges!$Z$4:$Z$431, MATCH(H57, Edges!$C$4:$C$431, 0))="Yes", FALSE), IF(I57&lt;&gt;"", INDEX(Edges!$Z$4:$Z$431, MATCH(I57, Edges!$C$4:$C$431, 0))="Yes", FALSE), IF(J57&lt;&gt;"", INDEX(Edges!$Z$4:$Z$431, MATCH(J57, Edges!$C$4:$C$431, 0))="Yes", FALSE), IF(K57&lt;&gt;"", INDEX(Edges!$Z$4:$Z$431, MATCH(K57, Edges!$C$4:$C$431, 0))="Yes", FALSE), IF(L57&lt;&gt;"", INDEX(Edges!$Z$4:$Z$431, MATCH(L57, Edges!$C$4:$C$431, 0))="Yes", FALSE)), "Yes","No")</f>
        <v>Yes</v>
      </c>
      <c r="T57" s="633" t="str">
        <f>IF(OR(IF(C57&lt;&gt;"", INDEX(Nodes!$AC$4:$AC$449, MATCH(C57, Nodes!$C$4:$C$449, 0))="Yes", FALSE), IF(D57&lt;&gt;"", INDEX(Nodes!$AC$4:$AC$449, MATCH(D57, Nodes!$C$4:$C$449, 0))="Yes", FALSE), IF(E57&lt;&gt;"", INDEX(Edges!$AC$4:$AC$431, MATCH(E57, Edges!$C$4:$C$431, 0))="Yes", FALSE), IF(F57&lt;&gt;"", INDEX(Edges!$AC$4:$AC$431, MATCH(F57, Edges!$C$4:$C$431, 0))="Yes", FALSE), IF(G57&lt;&gt;"", INDEX(Edges!$AC$4:$AC$431, MATCH(G57, Edges!$C$4:$C$431, 0))="Yes", FALSE), IF(H57&lt;&gt;"", INDEX(Edges!$AC$4:$AC$431, MATCH(H57, Edges!$C$4:$C$431, 0))="Yes", FALSE), IF(I57&lt;&gt;"", INDEX(Edges!$AC$4:$AC$431, MATCH(I57, Edges!$C$4:$C$431, 0))="Yes", FALSE), IF(J57&lt;&gt;"", INDEX(Edges!$AC$4:$AC$431, MATCH(J57, Edges!$C$4:$C$431, 0))="Yes", FALSE), IF(K57&lt;&gt;"", INDEX(Edges!$AC$4:$AC$431, MATCH(K57, Edges!$C$4:$C$431, 0))="Yes", FALSE), IF(L57&lt;&gt;"", INDEX(Edges!$AC$4:$AC$431, MATCH(L57, Edges!$C$4:$C$431, 0))="Yes", FALSE)), "Yes","No")</f>
        <v>Yes</v>
      </c>
      <c r="U57" t="str">
        <f>IF(OR(IF(C57&lt;&gt;"", INDEX(Nodes!$AF$4:$AF$449, MATCH(C57, Nodes!$C$4:$C$449, 0))="Yes", FALSE), IF(D57&lt;&gt;"", INDEX(Nodes!$AF$4:$AF$449, MATCH(D57, Nodes!$C$4:$C$449, 0))="Yes", FALSE), IF(E57&lt;&gt;"", INDEX(Edges!$AG$4:$AG$431, MATCH(E57, Edges!$C$4:$C$431, 0))="Yes", FALSE), IF(F57&lt;&gt;"", INDEX(Edges!$AG$4:$AG$431, MATCH(F57, Edges!$C$4:$C$431, 0))="Yes", FALSE), IF(G57&lt;&gt;"", INDEX(Edges!$AG$4:$AG$431, MATCH(G57, Edges!$C$4:$C$431, 0))="Yes", FALSE), IF(H57&lt;&gt;"", INDEX(Edges!$AG$4:$AG$431, MATCH(H57, Edges!$C$4:$C$431, 0))="Yes", FALSE), IF(I57&lt;&gt;"", INDEX(Edges!$AG$4:$AG$431, MATCH(I57, Edges!$C$4:$C$431, 0))="Yes", FALSE), IF(J57&lt;&gt;"", INDEX(Edges!$AG$4:$AG$431, MATCH(J57, Edges!$C$4:$C$431, 0))="Yes", FALSE), IF(K57&lt;&gt;"", INDEX(Edges!$AG$4:$AG$431, MATCH(K57, Edges!$C$4:$C$431, 0))="Yes", FALSE), IF(L57&lt;&gt;"", INDEX(Edges!$AG$4:$AG$431, MATCH(L57, Edges!$C$4:$C$431, 0))="Yes", FALSE)), "Yes","No")</f>
        <v>No</v>
      </c>
      <c r="V57" s="720" t="str">
        <f t="shared" si="5"/>
        <v>Accessible</v>
      </c>
      <c r="W57" s="633" t="str">
        <f>IF(AND(N57&gt;='Accessibility Standards'!$C$4, P57&lt;'Accessibility Standards'!$C$2, Q57="Yes", R57&lt;'Accessibility Standards'!$C$10), "Accessible", "Inaccessible")</f>
        <v>Inaccessible</v>
      </c>
      <c r="X57" s="633" t="str">
        <f t="shared" si="3"/>
        <v>Inaccessible</v>
      </c>
    </row>
    <row r="58" spans="1:24">
      <c r="A58" s="689" t="s">
        <v>839</v>
      </c>
      <c r="B58" s="689" t="s">
        <v>752</v>
      </c>
      <c r="C58" t="s">
        <v>449</v>
      </c>
      <c r="D58" t="s">
        <v>452</v>
      </c>
      <c r="N58" s="633">
        <f>MIN(_xlfn.IFNA(INDEX(Nodes!$M$4:$M$449, MATCH(C58, Nodes!$C$4:$C$449, 0)), 1E+99), _xlfn.IFNA(INDEX(Nodes!$M$4:$M$449, MATCH(D58, Nodes!$C$4:$C$449, 0)), 1E+99), _xlfn.IFNA(INDEX(Edges!$M$4:$M$428, MATCH(E58, Edges!$C$4:$C$428, 0)), 1E+99), _xlfn.IFNA(INDEX(Edges!$M$4:$M$428, MATCH(F58, Edges!$C$4:$C$428, 0)), 1E+99), _xlfn.IFNA(INDEX(Edges!$M$4:$M$428, MATCH(G58, Edges!$C$4:$C$428, 0)), 1E+99), _xlfn.IFNA(INDEX(Edges!$M$4:$M$428, MATCH(H58, Edges!$C$4:$C$428, 0)), 1E+99), _xlfn.IFNA(INDEX(Edges!$M$4:$M$428, MATCH(I58, Edges!$C$4:$C$428, 0)), 1E+99), _xlfn.IFNA(INDEX(Edges!$M$4:$M$428, MATCH(J58, Edges!$C$4:$C$428, 0)), 1E+99), _xlfn.IFNA(INDEX(Edges!$M$4:$M$428, MATCH(K58, Edges!$C$4:$C$428, 0)), 1E+99), _xlfn.IFNA(INDEX(Edges!$M$4:$M$428, MATCH(L58, Edges!$C$4:$C$428, 0)), 1E+99))</f>
        <v>0</v>
      </c>
      <c r="O58" s="633" t="str">
        <f>IF(AND(IF(C58&lt;&gt;"", INDEX(Nodes!$V$4:$V$449, MATCH(C58, Nodes!$C$4:$C$449, 0))="Yes", TRUE), IF(D58&lt;&gt;"", INDEX(Nodes!$V$4:$V$449, MATCH(D58, Nodes!$C$4:$C$449, 0))="Yes", TRUE), IF(E58&lt;&gt;"", INDEX(Edges!$V$4:$V$431, MATCH(E58, Edges!$C$4:$C$431, 0))="Yes", TRUE), IF(F58&lt;&gt;"", INDEX(Edges!$V$4:$V$431, MATCH(F58, Edges!$C$4:$C$431, 0))="Yes", TRUE), IF(G58&lt;&gt;"", INDEX(Edges!$V$4:$V$431, MATCH(G58, Edges!$C$4:$C$431, 0))="Yes", TRUE), IF(H58&lt;&gt;"", INDEX(Edges!$V$4:$V$431, MATCH(H58, Edges!$C$4:$C$431, 0))="Yes", TRUE), IF(I58&lt;&gt;"", INDEX(Edges!$V$4:$V$431, MATCH(I58, Edges!$C$4:$C$431, 0))="Yes", TRUE), IF(J58&lt;&gt;"", INDEX(Edges!$V$4:$V$431, MATCH(J58, Edges!$C$4:$C$431, 0))="Yes", TRUE), IF(K58&lt;&gt;"", INDEX(Edges!$V$4:$V$431, MATCH(K58, Edges!$C$4:$C$431, 0))="Yes", TRUE), IF(L58&lt;&gt;"", INDEX(Edges!$V$4:$V$431, MATCH(L58, Edges!$C$4:$C$431, 0))="Yes", TRUE)), "Yes", "No")</f>
        <v>No</v>
      </c>
      <c r="P58" s="633">
        <f>MAX(_xlfn.IFNA(INDEX(Nodes!$I$4:$I$449, MATCH(C58, Nodes!$C$4:$C$449, 0)), -1E+99), _xlfn.IFNA(INDEX(Nodes!$I$4:$I$449, MATCH(D58, Nodes!$C$4:$C$449, 0)), -1E+99), _xlfn.IFNA(INDEX(Edges!$I$4:$I$431, MATCH(E58, Edges!$C$4:$C$431, 0)), -1E+99), _xlfn.IFNA(INDEX(Edges!$I$4:$I$431, MATCH(F58, Edges!$C$4:$C$431, 0)), -1E+99), _xlfn.IFNA(INDEX(Edges!$I$4:$I$431, MATCH(G58, Edges!$C$4:$C$431, 0)), -1E+99), _xlfn.IFNA(INDEX(Edges!$I$4:$I$431, MATCH(H58, Edges!$C$4:$C$431, 0)), -1E+99), _xlfn.IFNA(INDEX(Edges!$I$4:$I$431, MATCH(I58, Edges!$C$4:$C$431, 0)), -1E+99), _xlfn.IFNA(INDEX(Edges!$I$4:$I$431, MATCH(J58, Edges!$C$4:$C$431, 0)), -1E+99), _xlfn.IFNA(INDEX(Edges!$I$4:$I$431, MATCH(K58, Edges!$C$4:$C$431, 0)), -1E+99), _xlfn.IFNA(INDEX(Edges!$I$4:$I$431, MATCH(L58, Edges!$C$4:$C$431, 0)), -1E+99))</f>
        <v>3</v>
      </c>
      <c r="Q58" s="633" t="str">
        <f>IF(AND(IF(C58&lt;&gt;"", INDEX(Nodes!$P$4:$P$449, MATCH(C58, Nodes!$C$4:$C$449, 0))="Yes"), IF(D58&lt;&gt;"", INDEX(Nodes!$P$4:$P$449, MATCH(D58, Nodes!$C$4:$C$449, 0))="Yes")), "Yes", "No")</f>
        <v>No</v>
      </c>
      <c r="R58" s="633">
        <f>MAX(_xlfn.IFNA(INDEX(Nodes!$Q$4:$Q$449, MATCH(C58, Nodes!$C$4:$C$449, 0)), -1E+99), _xlfn.IFNA(INDEX(Nodes!$Q$4:$Q$449, MATCH(D58, Nodes!$C$4:$C$449, 0)), -1E+99), _xlfn.IFNA(INDEX(Edges!$Q$4:$Q$431, MATCH(E58, Edges!$C$4:$C$431, 0)), -1E+99), _xlfn.IFNA(INDEX(Edges!$Q$4:$Q$431, MATCH(F58, Edges!$C$4:$C$431, 0)), -1E+99), _xlfn.IFNA(INDEX(Edges!$Q$4:$Q$431, MATCH(G58, Edges!$C$4:$C$431, 0)), -1E+99), _xlfn.IFNA(INDEX(Edges!$Q$4:$Q$431, MATCH(H58, Edges!$C$4:$C$431, 0)), -1E+99), _xlfn.IFNA(INDEX(Edges!$Q$4:$Q$431, MATCH(I58, Edges!$C$4:$C$431, 0)), -1E+99), _xlfn.IFNA(INDEX(Edges!$Q$4:$Q$431, MATCH(J58, Edges!$C$4:$C$431, 0)), -1E+99), _xlfn.IFNA(INDEX(Edges!$Q$4:$Q$431, MATCH(K58, Edges!$C$4:$C$431, 0)), -1E+99), _xlfn.IFNA(INDEX(Edges!$Q$4:$Q$431, MATCH(L58, Edges!$C$4:$C$431, 0)), -1E+99))</f>
        <v>0</v>
      </c>
      <c r="S58" t="str">
        <f>IF(OR(IF(C58&lt;&gt;"", INDEX(Nodes!$Z$4:$Z$449, MATCH(C58, Nodes!$C$4:$C$449, 0))="Yes", FALSE), IF(D58&lt;&gt;"", INDEX(Nodes!$Z$4:$Z$449, MATCH(D58, Nodes!$C$4:$C$449, 0))="Yes", FALSE), IF(E58&lt;&gt;"", INDEX(Edges!$Z$4:$Z$431, MATCH(E58, Edges!$C$4:$C$431, 0))="Yes", FALSE), IF(F58&lt;&gt;"", INDEX(Edges!$Z$4:$Z$431, MATCH(F58, Edges!$C$4:$C$431, 0))="Yes", FALSE), IF(G58&lt;&gt;"", INDEX(Edges!$Z$4:$Z$431, MATCH(G58, Edges!$C$4:$C$431, 0))="Yes", FALSE), IF(H58&lt;&gt;"", INDEX(Edges!$Z$4:$Z$431, MATCH(H58, Edges!$C$4:$C$431, 0))="Yes", FALSE), IF(I58&lt;&gt;"", INDEX(Edges!$Z$4:$Z$431, MATCH(I58, Edges!$C$4:$C$431, 0))="Yes", FALSE), IF(J58&lt;&gt;"", INDEX(Edges!$Z$4:$Z$431, MATCH(J58, Edges!$C$4:$C$431, 0))="Yes", FALSE), IF(K58&lt;&gt;"", INDEX(Edges!$Z$4:$Z$431, MATCH(K58, Edges!$C$4:$C$431, 0))="Yes", FALSE), IF(L58&lt;&gt;"", INDEX(Edges!$Z$4:$Z$431, MATCH(L58, Edges!$C$4:$C$431, 0))="Yes", FALSE)), "Yes","No")</f>
        <v>No</v>
      </c>
      <c r="T58" s="633" t="str">
        <f>IF(OR(IF(C58&lt;&gt;"", INDEX(Nodes!$AC$4:$AC$449, MATCH(C58, Nodes!$C$4:$C$449, 0))="Yes", FALSE), IF(D58&lt;&gt;"", INDEX(Nodes!$AC$4:$AC$449, MATCH(D58, Nodes!$C$4:$C$449, 0))="Yes", FALSE), IF(E58&lt;&gt;"", INDEX(Edges!$AC$4:$AC$431, MATCH(E58, Edges!$C$4:$C$431, 0))="Yes", FALSE), IF(F58&lt;&gt;"", INDEX(Edges!$AC$4:$AC$431, MATCH(F58, Edges!$C$4:$C$431, 0))="Yes", FALSE), IF(G58&lt;&gt;"", INDEX(Edges!$AC$4:$AC$431, MATCH(G58, Edges!$C$4:$C$431, 0))="Yes", FALSE), IF(H58&lt;&gt;"", INDEX(Edges!$AC$4:$AC$431, MATCH(H58, Edges!$C$4:$C$431, 0))="Yes", FALSE), IF(I58&lt;&gt;"", INDEX(Edges!$AC$4:$AC$431, MATCH(I58, Edges!$C$4:$C$431, 0))="Yes", FALSE), IF(J58&lt;&gt;"", INDEX(Edges!$AC$4:$AC$431, MATCH(J58, Edges!$C$4:$C$431, 0))="Yes", FALSE), IF(K58&lt;&gt;"", INDEX(Edges!$AC$4:$AC$431, MATCH(K58, Edges!$C$4:$C$431, 0))="Yes", FALSE), IF(L58&lt;&gt;"", INDEX(Edges!$AC$4:$AC$431, MATCH(L58, Edges!$C$4:$C$431, 0))="Yes", FALSE)), "Yes","No")</f>
        <v>No</v>
      </c>
      <c r="U58" t="str">
        <f>IF(OR(IF(C58&lt;&gt;"", INDEX(Nodes!$AF$4:$AF$449, MATCH(C58, Nodes!$C$4:$C$449, 0))="Yes", FALSE), IF(D58&lt;&gt;"", INDEX(Nodes!$AF$4:$AF$449, MATCH(D58, Nodes!$C$4:$C$449, 0))="Yes", FALSE), IF(E58&lt;&gt;"", INDEX(Edges!$AG$4:$AG$431, MATCH(E58, Edges!$C$4:$C$431, 0))="Yes", FALSE), IF(F58&lt;&gt;"", INDEX(Edges!$AG$4:$AG$431, MATCH(F58, Edges!$C$4:$C$431, 0))="Yes", FALSE), IF(G58&lt;&gt;"", INDEX(Edges!$AG$4:$AG$431, MATCH(G58, Edges!$C$4:$C$431, 0))="Yes", FALSE), IF(H58&lt;&gt;"", INDEX(Edges!$AG$4:$AG$431, MATCH(H58, Edges!$C$4:$C$431, 0))="Yes", FALSE), IF(I58&lt;&gt;"", INDEX(Edges!$AG$4:$AG$431, MATCH(I58, Edges!$C$4:$C$431, 0))="Yes", FALSE), IF(J58&lt;&gt;"", INDEX(Edges!$AG$4:$AG$431, MATCH(J58, Edges!$C$4:$C$431, 0))="Yes", FALSE), IF(K58&lt;&gt;"", INDEX(Edges!$AG$4:$AG$431, MATCH(K58, Edges!$C$4:$C$431, 0))="Yes", FALSE), IF(L58&lt;&gt;"", INDEX(Edges!$AG$4:$AG$431, MATCH(L58, Edges!$C$4:$C$431, 0))="Yes", FALSE)), "Yes","No")</f>
        <v>No</v>
      </c>
      <c r="V58" s="720" t="str">
        <f t="shared" si="5"/>
        <v>Inaccessible</v>
      </c>
      <c r="W58" s="633" t="str">
        <f>IF(AND(N58&gt;='Accessibility Standards'!$C$4, P58&lt;'Accessibility Standards'!$C$2, Q58="Yes", R58&lt;'Accessibility Standards'!$C$10), "Accessible", "Inaccessible")</f>
        <v>Inaccessible</v>
      </c>
      <c r="X58" s="633" t="str">
        <f t="shared" si="3"/>
        <v>Inaccessible</v>
      </c>
    </row>
    <row r="59" spans="1:24" hidden="1">
      <c r="A59" s="811" t="str">
        <f>A58</f>
        <v>28_29</v>
      </c>
      <c r="B59" s="689" t="s">
        <v>753</v>
      </c>
      <c r="C59" t="s">
        <v>453</v>
      </c>
      <c r="N59" s="633">
        <f>MIN(_xlfn.IFNA(INDEX(Nodes!$M$4:$M$449, MATCH(C59, Nodes!$C$4:$C$449, 0)), 1E+99), _xlfn.IFNA(INDEX(Nodes!$M$4:$M$449, MATCH(D59, Nodes!$C$4:$C$449, 0)), 1E+99), _xlfn.IFNA(INDEX(Edges!$M$4:$M$428, MATCH(E59, Edges!$C$4:$C$428, 0)), 1E+99), _xlfn.IFNA(INDEX(Edges!$M$4:$M$428, MATCH(F59, Edges!$C$4:$C$428, 0)), 1E+99), _xlfn.IFNA(INDEX(Edges!$M$4:$M$428, MATCH(G59, Edges!$C$4:$C$428, 0)), 1E+99), _xlfn.IFNA(INDEX(Edges!$M$4:$M$428, MATCH(H59, Edges!$C$4:$C$428, 0)), 1E+99), _xlfn.IFNA(INDEX(Edges!$M$4:$M$428, MATCH(I59, Edges!$C$4:$C$428, 0)), 1E+99), _xlfn.IFNA(INDEX(Edges!$M$4:$M$428, MATCH(J59, Edges!$C$4:$C$428, 0)), 1E+99), _xlfn.IFNA(INDEX(Edges!$M$4:$M$428, MATCH(K59, Edges!$C$4:$C$428, 0)), 1E+99), _xlfn.IFNA(INDEX(Edges!$M$4:$M$428, MATCH(L59, Edges!$C$4:$C$428, 0)), 1E+99))</f>
        <v>150</v>
      </c>
      <c r="O59" s="633" t="str">
        <f>IF(AND(IF(C59&lt;&gt;"", INDEX(Nodes!$V$4:$V$449, MATCH(C59, Nodes!$C$4:$C$449, 0))="Yes", TRUE), IF(D59&lt;&gt;"", INDEX(Nodes!$V$4:$V$449, MATCH(D59, Nodes!$C$4:$C$449, 0))="Yes", TRUE), IF(E59&lt;&gt;"", INDEX(Edges!$V$4:$V$431, MATCH(E59, Edges!$C$4:$C$431, 0))="Yes", TRUE), IF(F59&lt;&gt;"", INDEX(Edges!$V$4:$V$431, MATCH(F59, Edges!$C$4:$C$431, 0))="Yes", TRUE), IF(G59&lt;&gt;"", INDEX(Edges!$V$4:$V$431, MATCH(G59, Edges!$C$4:$C$431, 0))="Yes", TRUE), IF(H59&lt;&gt;"", INDEX(Edges!$V$4:$V$431, MATCH(H59, Edges!$C$4:$C$431, 0))="Yes", TRUE), IF(I59&lt;&gt;"", INDEX(Edges!$V$4:$V$431, MATCH(I59, Edges!$C$4:$C$431, 0))="Yes", TRUE), IF(J59&lt;&gt;"", INDEX(Edges!$V$4:$V$431, MATCH(J59, Edges!$C$4:$C$431, 0))="Yes", TRUE), IF(K59&lt;&gt;"", INDEX(Edges!$V$4:$V$431, MATCH(K59, Edges!$C$4:$C$431, 0))="Yes", TRUE), IF(L59&lt;&gt;"", INDEX(Edges!$V$4:$V$431, MATCH(L59, Edges!$C$4:$C$431, 0))="Yes", TRUE)), "Yes", "No")</f>
        <v>No</v>
      </c>
      <c r="P59" s="633">
        <f>MAX(_xlfn.IFNA(INDEX(Nodes!$I$4:$I$449, MATCH(C59, Nodes!$C$4:$C$449, 0)), -1E+99), _xlfn.IFNA(INDEX(Nodes!$I$4:$I$449, MATCH(D59, Nodes!$C$4:$C$449, 0)), -1E+99), _xlfn.IFNA(INDEX(Edges!$I$4:$I$431, MATCH(E59, Edges!$C$4:$C$431, 0)), -1E+99), _xlfn.IFNA(INDEX(Edges!$I$4:$I$431, MATCH(F59, Edges!$C$4:$C$431, 0)), -1E+99), _xlfn.IFNA(INDEX(Edges!$I$4:$I$431, MATCH(G59, Edges!$C$4:$C$431, 0)), -1E+99), _xlfn.IFNA(INDEX(Edges!$I$4:$I$431, MATCH(H59, Edges!$C$4:$C$431, 0)), -1E+99), _xlfn.IFNA(INDEX(Edges!$I$4:$I$431, MATCH(I59, Edges!$C$4:$C$431, 0)), -1E+99), _xlfn.IFNA(INDEX(Edges!$I$4:$I$431, MATCH(J59, Edges!$C$4:$C$431, 0)), -1E+99), _xlfn.IFNA(INDEX(Edges!$I$4:$I$431, MATCH(K59, Edges!$C$4:$C$431, 0)), -1E+99), _xlfn.IFNA(INDEX(Edges!$I$4:$I$431, MATCH(L59, Edges!$C$4:$C$431, 0)), -1E+99))</f>
        <v>3</v>
      </c>
      <c r="Q59" s="633" t="str">
        <f>IF(AND(IF(C59&lt;&gt;"", INDEX(Nodes!$P$4:$P$449, MATCH(C59, Nodes!$C$4:$C$449, 0))="Yes"), IF(D59&lt;&gt;"", INDEX(Nodes!$P$4:$P$449, MATCH(D59, Nodes!$C$4:$C$449, 0))="Yes")), "Yes", "No")</f>
        <v>No</v>
      </c>
      <c r="R59" s="633">
        <f>MAX(_xlfn.IFNA(INDEX(Nodes!$Q$4:$Q$449, MATCH(C59, Nodes!$C$4:$C$449, 0)), -1E+99), _xlfn.IFNA(INDEX(Nodes!$Q$4:$Q$449, MATCH(D59, Nodes!$C$4:$C$449, 0)), -1E+99), _xlfn.IFNA(INDEX(Edges!$Q$4:$Q$431, MATCH(E59, Edges!$C$4:$C$431, 0)), -1E+99), _xlfn.IFNA(INDEX(Edges!$Q$4:$Q$431, MATCH(F59, Edges!$C$4:$C$431, 0)), -1E+99), _xlfn.IFNA(INDEX(Edges!$Q$4:$Q$431, MATCH(G59, Edges!$C$4:$C$431, 0)), -1E+99), _xlfn.IFNA(INDEX(Edges!$Q$4:$Q$431, MATCH(H59, Edges!$C$4:$C$431, 0)), -1E+99), _xlfn.IFNA(INDEX(Edges!$Q$4:$Q$431, MATCH(I59, Edges!$C$4:$C$431, 0)), -1E+99), _xlfn.IFNA(INDEX(Edges!$Q$4:$Q$431, MATCH(J59, Edges!$C$4:$C$431, 0)), -1E+99), _xlfn.IFNA(INDEX(Edges!$Q$4:$Q$431, MATCH(K59, Edges!$C$4:$C$431, 0)), -1E+99), _xlfn.IFNA(INDEX(Edges!$Q$4:$Q$431, MATCH(L59, Edges!$C$4:$C$431, 0)), -1E+99))</f>
        <v>0</v>
      </c>
      <c r="S59" t="str">
        <f>IF(OR(IF(C59&lt;&gt;"", INDEX(Nodes!$Z$4:$Z$449, MATCH(C59, Nodes!$C$4:$C$449, 0))="Yes", FALSE), IF(D59&lt;&gt;"", INDEX(Nodes!$Z$4:$Z$449, MATCH(D59, Nodes!$C$4:$C$449, 0))="Yes", FALSE), IF(E59&lt;&gt;"", INDEX(Edges!$Z$4:$Z$431, MATCH(E59, Edges!$C$4:$C$431, 0))="Yes", FALSE), IF(F59&lt;&gt;"", INDEX(Edges!$Z$4:$Z$431, MATCH(F59, Edges!$C$4:$C$431, 0))="Yes", FALSE), IF(G59&lt;&gt;"", INDEX(Edges!$Z$4:$Z$431, MATCH(G59, Edges!$C$4:$C$431, 0))="Yes", FALSE), IF(H59&lt;&gt;"", INDEX(Edges!$Z$4:$Z$431, MATCH(H59, Edges!$C$4:$C$431, 0))="Yes", FALSE), IF(I59&lt;&gt;"", INDEX(Edges!$Z$4:$Z$431, MATCH(I59, Edges!$C$4:$C$431, 0))="Yes", FALSE), IF(J59&lt;&gt;"", INDEX(Edges!$Z$4:$Z$431, MATCH(J59, Edges!$C$4:$C$431, 0))="Yes", FALSE), IF(K59&lt;&gt;"", INDEX(Edges!$Z$4:$Z$431, MATCH(K59, Edges!$C$4:$C$431, 0))="Yes", FALSE), IF(L59&lt;&gt;"", INDEX(Edges!$Z$4:$Z$431, MATCH(L59, Edges!$C$4:$C$431, 0))="Yes", FALSE)), "Yes","No")</f>
        <v>Yes</v>
      </c>
      <c r="T59" s="633" t="str">
        <f>IF(OR(IF(C59&lt;&gt;"", INDEX(Nodes!$AC$4:$AC$449, MATCH(C59, Nodes!$C$4:$C$449, 0))="Yes", FALSE), IF(D59&lt;&gt;"", INDEX(Nodes!$AC$4:$AC$449, MATCH(D59, Nodes!$C$4:$C$449, 0))="Yes", FALSE), IF(E59&lt;&gt;"", INDEX(Edges!$AC$4:$AC$431, MATCH(E59, Edges!$C$4:$C$431, 0))="Yes", FALSE), IF(F59&lt;&gt;"", INDEX(Edges!$AC$4:$AC$431, MATCH(F59, Edges!$C$4:$C$431, 0))="Yes", FALSE), IF(G59&lt;&gt;"", INDEX(Edges!$AC$4:$AC$431, MATCH(G59, Edges!$C$4:$C$431, 0))="Yes", FALSE), IF(H59&lt;&gt;"", INDEX(Edges!$AC$4:$AC$431, MATCH(H59, Edges!$C$4:$C$431, 0))="Yes", FALSE), IF(I59&lt;&gt;"", INDEX(Edges!$AC$4:$AC$431, MATCH(I59, Edges!$C$4:$C$431, 0))="Yes", FALSE), IF(J59&lt;&gt;"", INDEX(Edges!$AC$4:$AC$431, MATCH(J59, Edges!$C$4:$C$431, 0))="Yes", FALSE), IF(K59&lt;&gt;"", INDEX(Edges!$AC$4:$AC$431, MATCH(K59, Edges!$C$4:$C$431, 0))="Yes", FALSE), IF(L59&lt;&gt;"", INDEX(Edges!$AC$4:$AC$431, MATCH(L59, Edges!$C$4:$C$431, 0))="Yes", FALSE)), "Yes","No")</f>
        <v>No</v>
      </c>
      <c r="U59" t="str">
        <f>IF(OR(IF(C59&lt;&gt;"", INDEX(Nodes!$AF$4:$AF$449, MATCH(C59, Nodes!$C$4:$C$449, 0))="Yes", FALSE), IF(D59&lt;&gt;"", INDEX(Nodes!$AF$4:$AF$449, MATCH(D59, Nodes!$C$4:$C$449, 0))="Yes", FALSE), IF(E59&lt;&gt;"", INDEX(Edges!$AG$4:$AG$431, MATCH(E59, Edges!$C$4:$C$431, 0))="Yes", FALSE), IF(F59&lt;&gt;"", INDEX(Edges!$AG$4:$AG$431, MATCH(F59, Edges!$C$4:$C$431, 0))="Yes", FALSE), IF(G59&lt;&gt;"", INDEX(Edges!$AG$4:$AG$431, MATCH(G59, Edges!$C$4:$C$431, 0))="Yes", FALSE), IF(H59&lt;&gt;"", INDEX(Edges!$AG$4:$AG$431, MATCH(H59, Edges!$C$4:$C$431, 0))="Yes", FALSE), IF(I59&lt;&gt;"", INDEX(Edges!$AG$4:$AG$431, MATCH(I59, Edges!$C$4:$C$431, 0))="Yes", FALSE), IF(J59&lt;&gt;"", INDEX(Edges!$AG$4:$AG$431, MATCH(J59, Edges!$C$4:$C$431, 0))="Yes", FALSE), IF(K59&lt;&gt;"", INDEX(Edges!$AG$4:$AG$431, MATCH(K59, Edges!$C$4:$C$431, 0))="Yes", FALSE), IF(L59&lt;&gt;"", INDEX(Edges!$AG$4:$AG$431, MATCH(L59, Edges!$C$4:$C$431, 0))="Yes", FALSE)), "Yes","No")</f>
        <v>No</v>
      </c>
      <c r="V59" s="720" t="str">
        <f t="shared" si="5"/>
        <v>Accessible</v>
      </c>
      <c r="W59" s="633" t="str">
        <f>IF(AND(N59&gt;='Accessibility Standards'!$C$4, P59&lt;'Accessibility Standards'!$C$2, Q59="Yes", R59&lt;'Accessibility Standards'!$C$10), "Accessible", "Inaccessible")</f>
        <v>Inaccessible</v>
      </c>
      <c r="X59" s="633" t="str">
        <f t="shared" si="3"/>
        <v>Inaccessible</v>
      </c>
    </row>
    <row r="60" spans="1:24">
      <c r="A60" s="689" t="s">
        <v>840</v>
      </c>
      <c r="B60" s="689" t="s">
        <v>752</v>
      </c>
      <c r="C60" t="s">
        <v>757</v>
      </c>
      <c r="N60" s="633">
        <f>MIN(_xlfn.IFNA(INDEX(Nodes!$M$4:$M$449, MATCH(C60, Nodes!$C$4:$C$449, 0)), 1E+99), _xlfn.IFNA(INDEX(Nodes!$M$4:$M$449, MATCH(D60, Nodes!$C$4:$C$449, 0)), 1E+99), _xlfn.IFNA(INDEX(Edges!$M$4:$M$428, MATCH(E60, Edges!$C$4:$C$428, 0)), 1E+99), _xlfn.IFNA(INDEX(Edges!$M$4:$M$428, MATCH(F60, Edges!$C$4:$C$428, 0)), 1E+99), _xlfn.IFNA(INDEX(Edges!$M$4:$M$428, MATCH(G60, Edges!$C$4:$C$428, 0)), 1E+99), _xlfn.IFNA(INDEX(Edges!$M$4:$M$428, MATCH(H60, Edges!$C$4:$C$428, 0)), 1E+99), _xlfn.IFNA(INDEX(Edges!$M$4:$M$428, MATCH(I60, Edges!$C$4:$C$428, 0)), 1E+99), _xlfn.IFNA(INDEX(Edges!$M$4:$M$428, MATCH(J60, Edges!$C$4:$C$428, 0)), 1E+99), _xlfn.IFNA(INDEX(Edges!$M$4:$M$428, MATCH(K60, Edges!$C$4:$C$428, 0)), 1E+99), _xlfn.IFNA(INDEX(Edges!$M$4:$M$428, MATCH(L60, Edges!$C$4:$C$428, 0)), 1E+99))</f>
        <v>100</v>
      </c>
      <c r="O60" s="633" t="str">
        <f>IF(AND(IF(C60&lt;&gt;"", INDEX(Nodes!$V$4:$V$449, MATCH(C60, Nodes!$C$4:$C$449, 0))="Yes", TRUE), IF(D60&lt;&gt;"", INDEX(Nodes!$V$4:$V$449, MATCH(D60, Nodes!$C$4:$C$449, 0))="Yes", TRUE), IF(E60&lt;&gt;"", INDEX(Edges!$V$4:$V$431, MATCH(E60, Edges!$C$4:$C$431, 0))="Yes", TRUE), IF(F60&lt;&gt;"", INDEX(Edges!$V$4:$V$431, MATCH(F60, Edges!$C$4:$C$431, 0))="Yes", TRUE), IF(G60&lt;&gt;"", INDEX(Edges!$V$4:$V$431, MATCH(G60, Edges!$C$4:$C$431, 0))="Yes", TRUE), IF(H60&lt;&gt;"", INDEX(Edges!$V$4:$V$431, MATCH(H60, Edges!$C$4:$C$431, 0))="Yes", TRUE), IF(I60&lt;&gt;"", INDEX(Edges!$V$4:$V$431, MATCH(I60, Edges!$C$4:$C$431, 0))="Yes", TRUE), IF(J60&lt;&gt;"", INDEX(Edges!$V$4:$V$431, MATCH(J60, Edges!$C$4:$C$431, 0))="Yes", TRUE), IF(K60&lt;&gt;"", INDEX(Edges!$V$4:$V$431, MATCH(K60, Edges!$C$4:$C$431, 0))="Yes", TRUE), IF(L60&lt;&gt;"", INDEX(Edges!$V$4:$V$431, MATCH(L60, Edges!$C$4:$C$431, 0))="Yes", TRUE)), "Yes", "No")</f>
        <v>No</v>
      </c>
      <c r="P60" s="633">
        <f>MAX(_xlfn.IFNA(INDEX(Nodes!$I$4:$I$449, MATCH(C60, Nodes!$C$4:$C$449, 0)), -1E+99), _xlfn.IFNA(INDEX(Nodes!$I$4:$I$449, MATCH(D60, Nodes!$C$4:$C$449, 0)), -1E+99), _xlfn.IFNA(INDEX(Edges!$I$4:$I$431, MATCH(E60, Edges!$C$4:$C$431, 0)), -1E+99), _xlfn.IFNA(INDEX(Edges!$I$4:$I$431, MATCH(F60, Edges!$C$4:$C$431, 0)), -1E+99), _xlfn.IFNA(INDEX(Edges!$I$4:$I$431, MATCH(G60, Edges!$C$4:$C$431, 0)), -1E+99), _xlfn.IFNA(INDEX(Edges!$I$4:$I$431, MATCH(H60, Edges!$C$4:$C$431, 0)), -1E+99), _xlfn.IFNA(INDEX(Edges!$I$4:$I$431, MATCH(I60, Edges!$C$4:$C$431, 0)), -1E+99), _xlfn.IFNA(INDEX(Edges!$I$4:$I$431, MATCH(J60, Edges!$C$4:$C$431, 0)), -1E+99), _xlfn.IFNA(INDEX(Edges!$I$4:$I$431, MATCH(K60, Edges!$C$4:$C$431, 0)), -1E+99), _xlfn.IFNA(INDEX(Edges!$I$4:$I$431, MATCH(L60, Edges!$C$4:$C$431, 0)), -1E+99))</f>
        <v>3</v>
      </c>
      <c r="Q60" s="633" t="str">
        <f>IF(AND(IF(C60&lt;&gt;"", INDEX(Nodes!$P$4:$P$449, MATCH(C60, Nodes!$C$4:$C$449, 0))="Yes"), IF(D60&lt;&gt;"", INDEX(Nodes!$P$4:$P$449, MATCH(D60, Nodes!$C$4:$C$449, 0))="Yes")), "Yes", "No")</f>
        <v>No</v>
      </c>
      <c r="R60" s="633">
        <f>MAX(_xlfn.IFNA(INDEX(Nodes!$Q$4:$Q$449, MATCH(C60, Nodes!$C$4:$C$449, 0)), -1E+99), _xlfn.IFNA(INDEX(Nodes!$Q$4:$Q$449, MATCH(D60, Nodes!$C$4:$C$449, 0)), -1E+99), _xlfn.IFNA(INDEX(Edges!$Q$4:$Q$431, MATCH(E60, Edges!$C$4:$C$431, 0)), -1E+99), _xlfn.IFNA(INDEX(Edges!$Q$4:$Q$431, MATCH(F60, Edges!$C$4:$C$431, 0)), -1E+99), _xlfn.IFNA(INDEX(Edges!$Q$4:$Q$431, MATCH(G60, Edges!$C$4:$C$431, 0)), -1E+99), _xlfn.IFNA(INDEX(Edges!$Q$4:$Q$431, MATCH(H60, Edges!$C$4:$C$431, 0)), -1E+99), _xlfn.IFNA(INDEX(Edges!$Q$4:$Q$431, MATCH(I60, Edges!$C$4:$C$431, 0)), -1E+99), _xlfn.IFNA(INDEX(Edges!$Q$4:$Q$431, MATCH(J60, Edges!$C$4:$C$431, 0)), -1E+99), _xlfn.IFNA(INDEX(Edges!$Q$4:$Q$431, MATCH(K60, Edges!$C$4:$C$431, 0)), -1E+99), _xlfn.IFNA(INDEX(Edges!$Q$4:$Q$431, MATCH(L60, Edges!$C$4:$C$431, 0)), -1E+99))</f>
        <v>0</v>
      </c>
      <c r="S60" t="str">
        <f>IF(OR(IF(C60&lt;&gt;"", INDEX(Nodes!$Z$4:$Z$449, MATCH(C60, Nodes!$C$4:$C$449, 0))="Yes", FALSE), IF(D60&lt;&gt;"", INDEX(Nodes!$Z$4:$Z$449, MATCH(D60, Nodes!$C$4:$C$449, 0))="Yes", FALSE), IF(E60&lt;&gt;"", INDEX(Edges!$Z$4:$Z$431, MATCH(E60, Edges!$C$4:$C$431, 0))="Yes", FALSE), IF(F60&lt;&gt;"", INDEX(Edges!$Z$4:$Z$431, MATCH(F60, Edges!$C$4:$C$431, 0))="Yes", FALSE), IF(G60&lt;&gt;"", INDEX(Edges!$Z$4:$Z$431, MATCH(G60, Edges!$C$4:$C$431, 0))="Yes", FALSE), IF(H60&lt;&gt;"", INDEX(Edges!$Z$4:$Z$431, MATCH(H60, Edges!$C$4:$C$431, 0))="Yes", FALSE), IF(I60&lt;&gt;"", INDEX(Edges!$Z$4:$Z$431, MATCH(I60, Edges!$C$4:$C$431, 0))="Yes", FALSE), IF(J60&lt;&gt;"", INDEX(Edges!$Z$4:$Z$431, MATCH(J60, Edges!$C$4:$C$431, 0))="Yes", FALSE), IF(K60&lt;&gt;"", INDEX(Edges!$Z$4:$Z$431, MATCH(K60, Edges!$C$4:$C$431, 0))="Yes", FALSE), IF(L60&lt;&gt;"", INDEX(Edges!$Z$4:$Z$431, MATCH(L60, Edges!$C$4:$C$431, 0))="Yes", FALSE)), "Yes","No")</f>
        <v>Yes</v>
      </c>
      <c r="T60" s="633" t="str">
        <f>IF(OR(IF(C60&lt;&gt;"", INDEX(Nodes!$AC$4:$AC$449, MATCH(C60, Nodes!$C$4:$C$449, 0))="Yes", FALSE), IF(D60&lt;&gt;"", INDEX(Nodes!$AC$4:$AC$449, MATCH(D60, Nodes!$C$4:$C$449, 0))="Yes", FALSE), IF(E60&lt;&gt;"", INDEX(Edges!$AC$4:$AC$431, MATCH(E60, Edges!$C$4:$C$431, 0))="Yes", FALSE), IF(F60&lt;&gt;"", INDEX(Edges!$AC$4:$AC$431, MATCH(F60, Edges!$C$4:$C$431, 0))="Yes", FALSE), IF(G60&lt;&gt;"", INDEX(Edges!$AC$4:$AC$431, MATCH(G60, Edges!$C$4:$C$431, 0))="Yes", FALSE), IF(H60&lt;&gt;"", INDEX(Edges!$AC$4:$AC$431, MATCH(H60, Edges!$C$4:$C$431, 0))="Yes", FALSE), IF(I60&lt;&gt;"", INDEX(Edges!$AC$4:$AC$431, MATCH(I60, Edges!$C$4:$C$431, 0))="Yes", FALSE), IF(J60&lt;&gt;"", INDEX(Edges!$AC$4:$AC$431, MATCH(J60, Edges!$C$4:$C$431, 0))="Yes", FALSE), IF(K60&lt;&gt;"", INDEX(Edges!$AC$4:$AC$431, MATCH(K60, Edges!$C$4:$C$431, 0))="Yes", FALSE), IF(L60&lt;&gt;"", INDEX(Edges!$AC$4:$AC$431, MATCH(L60, Edges!$C$4:$C$431, 0))="Yes", FALSE)), "Yes","No")</f>
        <v>No</v>
      </c>
      <c r="U60" t="str">
        <f>IF(OR(IF(C60&lt;&gt;"", INDEX(Nodes!$AF$4:$AF$449, MATCH(C60, Nodes!$C$4:$C$449, 0))="Yes", FALSE), IF(D60&lt;&gt;"", INDEX(Nodes!$AF$4:$AF$449, MATCH(D60, Nodes!$C$4:$C$449, 0))="Yes", FALSE), IF(E60&lt;&gt;"", INDEX(Edges!$AG$4:$AG$431, MATCH(E60, Edges!$C$4:$C$431, 0))="Yes", FALSE), IF(F60&lt;&gt;"", INDEX(Edges!$AG$4:$AG$431, MATCH(F60, Edges!$C$4:$C$431, 0))="Yes", FALSE), IF(G60&lt;&gt;"", INDEX(Edges!$AG$4:$AG$431, MATCH(G60, Edges!$C$4:$C$431, 0))="Yes", FALSE), IF(H60&lt;&gt;"", INDEX(Edges!$AG$4:$AG$431, MATCH(H60, Edges!$C$4:$C$431, 0))="Yes", FALSE), IF(I60&lt;&gt;"", INDEX(Edges!$AG$4:$AG$431, MATCH(I60, Edges!$C$4:$C$431, 0))="Yes", FALSE), IF(J60&lt;&gt;"", INDEX(Edges!$AG$4:$AG$431, MATCH(J60, Edges!$C$4:$C$431, 0))="Yes", FALSE), IF(K60&lt;&gt;"", INDEX(Edges!$AG$4:$AG$431, MATCH(K60, Edges!$C$4:$C$431, 0))="Yes", FALSE), IF(L60&lt;&gt;"", INDEX(Edges!$AG$4:$AG$431, MATCH(L60, Edges!$C$4:$C$431, 0))="Yes", FALSE)), "Yes","No")</f>
        <v>No</v>
      </c>
      <c r="V60" s="720" t="str">
        <f t="shared" si="5"/>
        <v>Accessible</v>
      </c>
      <c r="W60" s="633" t="str">
        <f>IF(AND(N60&gt;='Accessibility Standards'!$C$4, P60&lt;'Accessibility Standards'!$C$2, Q60="Yes", R60&lt;'Accessibility Standards'!$C$10), "Accessible", "Inaccessible")</f>
        <v>Inaccessible</v>
      </c>
      <c r="X60" s="633" t="str">
        <f t="shared" si="3"/>
        <v>Inaccessible</v>
      </c>
    </row>
    <row r="61" spans="1:24" hidden="1">
      <c r="A61" s="811" t="str">
        <f>A60</f>
        <v>29_30</v>
      </c>
      <c r="B61" s="689" t="s">
        <v>753</v>
      </c>
      <c r="C61" t="s">
        <v>756</v>
      </c>
      <c r="D61" t="s">
        <v>458</v>
      </c>
      <c r="E61" s="689" t="s">
        <v>982</v>
      </c>
      <c r="N61" s="633">
        <f>MIN(_xlfn.IFNA(INDEX(Nodes!$M$4:$M$449, MATCH(C61, Nodes!$C$4:$C$449, 0)), 1E+99), _xlfn.IFNA(INDEX(Nodes!$M$4:$M$449, MATCH(D61, Nodes!$C$4:$C$449, 0)), 1E+99), _xlfn.IFNA(INDEX(Edges!$M$4:$M$428, MATCH(E61, Edges!$C$4:$C$428, 0)), 1E+99), _xlfn.IFNA(INDEX(Edges!$M$4:$M$428, MATCH(F61, Edges!$C$4:$C$428, 0)), 1E+99), _xlfn.IFNA(INDEX(Edges!$M$4:$M$428, MATCH(G61, Edges!$C$4:$C$428, 0)), 1E+99), _xlfn.IFNA(INDEX(Edges!$M$4:$M$428, MATCH(H61, Edges!$C$4:$C$428, 0)), 1E+99), _xlfn.IFNA(INDEX(Edges!$M$4:$M$428, MATCH(I61, Edges!$C$4:$C$428, 0)), 1E+99), _xlfn.IFNA(INDEX(Edges!$M$4:$M$428, MATCH(J61, Edges!$C$4:$C$428, 0)), 1E+99), _xlfn.IFNA(INDEX(Edges!$M$4:$M$428, MATCH(K61, Edges!$C$4:$C$428, 0)), 1E+99), _xlfn.IFNA(INDEX(Edges!$M$4:$M$428, MATCH(L61, Edges!$C$4:$C$428, 0)), 1E+99))</f>
        <v>0</v>
      </c>
      <c r="O61" s="633" t="str">
        <f>IF(AND(IF(C61&lt;&gt;"", INDEX(Nodes!$V$4:$V$449, MATCH(C61, Nodes!$C$4:$C$449, 0))="Yes", TRUE), IF(D61&lt;&gt;"", INDEX(Nodes!$V$4:$V$449, MATCH(D61, Nodes!$C$4:$C$449, 0))="Yes", TRUE), IF(E61&lt;&gt;"", INDEX(Edges!$V$4:$V$431, MATCH(E61, Edges!$C$4:$C$431, 0))="Yes", TRUE), IF(F61&lt;&gt;"", INDEX(Edges!$V$4:$V$431, MATCH(F61, Edges!$C$4:$C$431, 0))="Yes", TRUE), IF(G61&lt;&gt;"", INDEX(Edges!$V$4:$V$431, MATCH(G61, Edges!$C$4:$C$431, 0))="Yes", TRUE), IF(H61&lt;&gt;"", INDEX(Edges!$V$4:$V$431, MATCH(H61, Edges!$C$4:$C$431, 0))="Yes", TRUE), IF(I61&lt;&gt;"", INDEX(Edges!$V$4:$V$431, MATCH(I61, Edges!$C$4:$C$431, 0))="Yes", TRUE), IF(J61&lt;&gt;"", INDEX(Edges!$V$4:$V$431, MATCH(J61, Edges!$C$4:$C$431, 0))="Yes", TRUE), IF(K61&lt;&gt;"", INDEX(Edges!$V$4:$V$431, MATCH(K61, Edges!$C$4:$C$431, 0))="Yes", TRUE), IF(L61&lt;&gt;"", INDEX(Edges!$V$4:$V$431, MATCH(L61, Edges!$C$4:$C$431, 0))="Yes", TRUE)), "Yes", "No")</f>
        <v>No</v>
      </c>
      <c r="P61" s="633">
        <f>MAX(_xlfn.IFNA(INDEX(Nodes!$I$4:$I$449, MATCH(C61, Nodes!$C$4:$C$449, 0)), -1E+99), _xlfn.IFNA(INDEX(Nodes!$I$4:$I$449, MATCH(D61, Nodes!$C$4:$C$449, 0)), -1E+99), _xlfn.IFNA(INDEX(Edges!$I$4:$I$431, MATCH(E61, Edges!$C$4:$C$431, 0)), -1E+99), _xlfn.IFNA(INDEX(Edges!$I$4:$I$431, MATCH(F61, Edges!$C$4:$C$431, 0)), -1E+99), _xlfn.IFNA(INDEX(Edges!$I$4:$I$431, MATCH(G61, Edges!$C$4:$C$431, 0)), -1E+99), _xlfn.IFNA(INDEX(Edges!$I$4:$I$431, MATCH(H61, Edges!$C$4:$C$431, 0)), -1E+99), _xlfn.IFNA(INDEX(Edges!$I$4:$I$431, MATCH(I61, Edges!$C$4:$C$431, 0)), -1E+99), _xlfn.IFNA(INDEX(Edges!$I$4:$I$431, MATCH(J61, Edges!$C$4:$C$431, 0)), -1E+99), _xlfn.IFNA(INDEX(Edges!$I$4:$I$431, MATCH(K61, Edges!$C$4:$C$431, 0)), -1E+99), _xlfn.IFNA(INDEX(Edges!$I$4:$I$431, MATCH(L61, Edges!$C$4:$C$431, 0)), -1E+99))</f>
        <v>3</v>
      </c>
      <c r="Q61" s="633" t="str">
        <f>IF(AND(IF(C61&lt;&gt;"", INDEX(Nodes!$P$4:$P$449, MATCH(C61, Nodes!$C$4:$C$449, 0))="Yes"), IF(D61&lt;&gt;"", INDEX(Nodes!$P$4:$P$449, MATCH(D61, Nodes!$C$4:$C$449, 0))="Yes")), "Yes", "No")</f>
        <v>No</v>
      </c>
      <c r="R61" s="633">
        <f>MAX(_xlfn.IFNA(INDEX(Nodes!$Q$4:$Q$449, MATCH(C61, Nodes!$C$4:$C$449, 0)), -1E+99), _xlfn.IFNA(INDEX(Nodes!$Q$4:$Q$449, MATCH(D61, Nodes!$C$4:$C$449, 0)), -1E+99), _xlfn.IFNA(INDEX(Edges!$Q$4:$Q$431, MATCH(E61, Edges!$C$4:$C$431, 0)), -1E+99), _xlfn.IFNA(INDEX(Edges!$Q$4:$Q$431, MATCH(F61, Edges!$C$4:$C$431, 0)), -1E+99), _xlfn.IFNA(INDEX(Edges!$Q$4:$Q$431, MATCH(G61, Edges!$C$4:$C$431, 0)), -1E+99), _xlfn.IFNA(INDEX(Edges!$Q$4:$Q$431, MATCH(H61, Edges!$C$4:$C$431, 0)), -1E+99), _xlfn.IFNA(INDEX(Edges!$Q$4:$Q$431, MATCH(I61, Edges!$C$4:$C$431, 0)), -1E+99), _xlfn.IFNA(INDEX(Edges!$Q$4:$Q$431, MATCH(J61, Edges!$C$4:$C$431, 0)), -1E+99), _xlfn.IFNA(INDEX(Edges!$Q$4:$Q$431, MATCH(K61, Edges!$C$4:$C$431, 0)), -1E+99), _xlfn.IFNA(INDEX(Edges!$Q$4:$Q$431, MATCH(L61, Edges!$C$4:$C$431, 0)), -1E+99))</f>
        <v>0</v>
      </c>
      <c r="S61" t="str">
        <f>IF(OR(IF(C61&lt;&gt;"", INDEX(Nodes!$Z$4:$Z$449, MATCH(C61, Nodes!$C$4:$C$449, 0))="Yes", FALSE), IF(D61&lt;&gt;"", INDEX(Nodes!$Z$4:$Z$449, MATCH(D61, Nodes!$C$4:$C$449, 0))="Yes", FALSE), IF(E61&lt;&gt;"", INDEX(Edges!$Z$4:$Z$431, MATCH(E61, Edges!$C$4:$C$431, 0))="Yes", FALSE), IF(F61&lt;&gt;"", INDEX(Edges!$Z$4:$Z$431, MATCH(F61, Edges!$C$4:$C$431, 0))="Yes", FALSE), IF(G61&lt;&gt;"", INDEX(Edges!$Z$4:$Z$431, MATCH(G61, Edges!$C$4:$C$431, 0))="Yes", FALSE), IF(H61&lt;&gt;"", INDEX(Edges!$Z$4:$Z$431, MATCH(H61, Edges!$C$4:$C$431, 0))="Yes", FALSE), IF(I61&lt;&gt;"", INDEX(Edges!$Z$4:$Z$431, MATCH(I61, Edges!$C$4:$C$431, 0))="Yes", FALSE), IF(J61&lt;&gt;"", INDEX(Edges!$Z$4:$Z$431, MATCH(J61, Edges!$C$4:$C$431, 0))="Yes", FALSE), IF(K61&lt;&gt;"", INDEX(Edges!$Z$4:$Z$431, MATCH(K61, Edges!$C$4:$C$431, 0))="Yes", FALSE), IF(L61&lt;&gt;"", INDEX(Edges!$Z$4:$Z$431, MATCH(L61, Edges!$C$4:$C$431, 0))="Yes", FALSE)), "Yes","No")</f>
        <v>Yes</v>
      </c>
      <c r="T61" s="633" t="str">
        <f>IF(OR(IF(C61&lt;&gt;"", INDEX(Nodes!$AC$4:$AC$449, MATCH(C61, Nodes!$C$4:$C$449, 0))="Yes", FALSE), IF(D61&lt;&gt;"", INDEX(Nodes!$AC$4:$AC$449, MATCH(D61, Nodes!$C$4:$C$449, 0))="Yes", FALSE), IF(E61&lt;&gt;"", INDEX(Edges!$AC$4:$AC$431, MATCH(E61, Edges!$C$4:$C$431, 0))="Yes", FALSE), IF(F61&lt;&gt;"", INDEX(Edges!$AC$4:$AC$431, MATCH(F61, Edges!$C$4:$C$431, 0))="Yes", FALSE), IF(G61&lt;&gt;"", INDEX(Edges!$AC$4:$AC$431, MATCH(G61, Edges!$C$4:$C$431, 0))="Yes", FALSE), IF(H61&lt;&gt;"", INDEX(Edges!$AC$4:$AC$431, MATCH(H61, Edges!$C$4:$C$431, 0))="Yes", FALSE), IF(I61&lt;&gt;"", INDEX(Edges!$AC$4:$AC$431, MATCH(I61, Edges!$C$4:$C$431, 0))="Yes", FALSE), IF(J61&lt;&gt;"", INDEX(Edges!$AC$4:$AC$431, MATCH(J61, Edges!$C$4:$C$431, 0))="Yes", FALSE), IF(K61&lt;&gt;"", INDEX(Edges!$AC$4:$AC$431, MATCH(K61, Edges!$C$4:$C$431, 0))="Yes", FALSE), IF(L61&lt;&gt;"", INDEX(Edges!$AC$4:$AC$431, MATCH(L61, Edges!$C$4:$C$431, 0))="Yes", FALSE)), "Yes","No")</f>
        <v>No</v>
      </c>
      <c r="U61" t="str">
        <f>IF(OR(IF(C61&lt;&gt;"", INDEX(Nodes!$AF$4:$AF$449, MATCH(C61, Nodes!$C$4:$C$449, 0))="Yes", FALSE), IF(D61&lt;&gt;"", INDEX(Nodes!$AF$4:$AF$449, MATCH(D61, Nodes!$C$4:$C$449, 0))="Yes", FALSE), IF(E61&lt;&gt;"", INDEX(Edges!$AG$4:$AG$431, MATCH(E61, Edges!$C$4:$C$431, 0))="Yes", FALSE), IF(F61&lt;&gt;"", INDEX(Edges!$AG$4:$AG$431, MATCH(F61, Edges!$C$4:$C$431, 0))="Yes", FALSE), IF(G61&lt;&gt;"", INDEX(Edges!$AG$4:$AG$431, MATCH(G61, Edges!$C$4:$C$431, 0))="Yes", FALSE), IF(H61&lt;&gt;"", INDEX(Edges!$AG$4:$AG$431, MATCH(H61, Edges!$C$4:$C$431, 0))="Yes", FALSE), IF(I61&lt;&gt;"", INDEX(Edges!$AG$4:$AG$431, MATCH(I61, Edges!$C$4:$C$431, 0))="Yes", FALSE), IF(J61&lt;&gt;"", INDEX(Edges!$AG$4:$AG$431, MATCH(J61, Edges!$C$4:$C$431, 0))="Yes", FALSE), IF(K61&lt;&gt;"", INDEX(Edges!$AG$4:$AG$431, MATCH(K61, Edges!$C$4:$C$431, 0))="Yes", FALSE), IF(L61&lt;&gt;"", INDEX(Edges!$AG$4:$AG$431, MATCH(L61, Edges!$C$4:$C$431, 0))="Yes", FALSE)), "Yes","No")</f>
        <v>No</v>
      </c>
      <c r="V61" s="720" t="str">
        <f t="shared" si="5"/>
        <v>Inaccessible</v>
      </c>
      <c r="W61" s="633" t="str">
        <f>IF(AND(N61&gt;='Accessibility Standards'!$C$4, P61&lt;'Accessibility Standards'!$C$2, Q61="Yes", R61&lt;'Accessibility Standards'!$C$10), "Accessible", "Inaccessible")</f>
        <v>Inaccessible</v>
      </c>
      <c r="X61" s="633" t="str">
        <f t="shared" si="3"/>
        <v>Inaccessible</v>
      </c>
    </row>
    <row r="62" spans="1:24">
      <c r="A62" s="689" t="s">
        <v>841</v>
      </c>
      <c r="B62" s="689" t="s">
        <v>752</v>
      </c>
      <c r="C62" t="s">
        <v>461</v>
      </c>
      <c r="E62" s="557" t="s">
        <v>983</v>
      </c>
      <c r="N62" s="633">
        <f>MIN(_xlfn.IFNA(INDEX(Nodes!$M$4:$M$449, MATCH(C62, Nodes!$C$4:$C$449, 0)), 1E+99), _xlfn.IFNA(INDEX(Nodes!$M$4:$M$449, MATCH(D62, Nodes!$C$4:$C$449, 0)), 1E+99), _xlfn.IFNA(INDEX(Edges!$M$4:$M$428, MATCH(E62, Edges!$C$4:$C$428, 0)), 1E+99), _xlfn.IFNA(INDEX(Edges!$M$4:$M$428, MATCH(F62, Edges!$C$4:$C$428, 0)), 1E+99), _xlfn.IFNA(INDEX(Edges!$M$4:$M$428, MATCH(G62, Edges!$C$4:$C$428, 0)), 1E+99), _xlfn.IFNA(INDEX(Edges!$M$4:$M$428, MATCH(H62, Edges!$C$4:$C$428, 0)), 1E+99), _xlfn.IFNA(INDEX(Edges!$M$4:$M$428, MATCH(I62, Edges!$C$4:$C$428, 0)), 1E+99), _xlfn.IFNA(INDEX(Edges!$M$4:$M$428, MATCH(J62, Edges!$C$4:$C$428, 0)), 1E+99), _xlfn.IFNA(INDEX(Edges!$M$4:$M$428, MATCH(K62, Edges!$C$4:$C$428, 0)), 1E+99), _xlfn.IFNA(INDEX(Edges!$M$4:$M$428, MATCH(L62, Edges!$C$4:$C$428, 0)), 1E+99))</f>
        <v>0</v>
      </c>
      <c r="O62" s="633" t="str">
        <f>IF(AND(IF(C62&lt;&gt;"", INDEX(Nodes!$V$4:$V$449, MATCH(C62, Nodes!$C$4:$C$449, 0))="Yes", TRUE), IF(D62&lt;&gt;"", INDEX(Nodes!$V$4:$V$449, MATCH(D62, Nodes!$C$4:$C$449, 0))="Yes", TRUE), IF(E62&lt;&gt;"", INDEX(Edges!$V$4:$V$431, MATCH(E62, Edges!$C$4:$C$431, 0))="Yes", TRUE), IF(F62&lt;&gt;"", INDEX(Edges!$V$4:$V$431, MATCH(F62, Edges!$C$4:$C$431, 0))="Yes", TRUE), IF(G62&lt;&gt;"", INDEX(Edges!$V$4:$V$431, MATCH(G62, Edges!$C$4:$C$431, 0))="Yes", TRUE), IF(H62&lt;&gt;"", INDEX(Edges!$V$4:$V$431, MATCH(H62, Edges!$C$4:$C$431, 0))="Yes", TRUE), IF(I62&lt;&gt;"", INDEX(Edges!$V$4:$V$431, MATCH(I62, Edges!$C$4:$C$431, 0))="Yes", TRUE), IF(J62&lt;&gt;"", INDEX(Edges!$V$4:$V$431, MATCH(J62, Edges!$C$4:$C$431, 0))="Yes", TRUE), IF(K62&lt;&gt;"", INDEX(Edges!$V$4:$V$431, MATCH(K62, Edges!$C$4:$C$431, 0))="Yes", TRUE), IF(L62&lt;&gt;"", INDEX(Edges!$V$4:$V$431, MATCH(L62, Edges!$C$4:$C$431, 0))="Yes", TRUE)), "Yes", "No")</f>
        <v>No</v>
      </c>
      <c r="P62" s="633">
        <f>MAX(_xlfn.IFNA(INDEX(Nodes!$I$4:$I$449, MATCH(C62, Nodes!$C$4:$C$449, 0)), -1E+99), _xlfn.IFNA(INDEX(Nodes!$I$4:$I$449, MATCH(D62, Nodes!$C$4:$C$449, 0)), -1E+99), _xlfn.IFNA(INDEX(Edges!$I$4:$I$431, MATCH(E62, Edges!$C$4:$C$431, 0)), -1E+99), _xlfn.IFNA(INDEX(Edges!$I$4:$I$431, MATCH(F62, Edges!$C$4:$C$431, 0)), -1E+99), _xlfn.IFNA(INDEX(Edges!$I$4:$I$431, MATCH(G62, Edges!$C$4:$C$431, 0)), -1E+99), _xlfn.IFNA(INDEX(Edges!$I$4:$I$431, MATCH(H62, Edges!$C$4:$C$431, 0)), -1E+99), _xlfn.IFNA(INDEX(Edges!$I$4:$I$431, MATCH(I62, Edges!$C$4:$C$431, 0)), -1E+99), _xlfn.IFNA(INDEX(Edges!$I$4:$I$431, MATCH(J62, Edges!$C$4:$C$431, 0)), -1E+99), _xlfn.IFNA(INDEX(Edges!$I$4:$I$431, MATCH(K62, Edges!$C$4:$C$431, 0)), -1E+99), _xlfn.IFNA(INDEX(Edges!$I$4:$I$431, MATCH(L62, Edges!$C$4:$C$431, 0)), -1E+99))</f>
        <v>1.5</v>
      </c>
      <c r="Q62" s="633" t="str">
        <f>IF(AND(IF(C62&lt;&gt;"", INDEX(Nodes!$P$4:$P$449, MATCH(C62, Nodes!$C$4:$C$449, 0))="Yes"), IF(D62&lt;&gt;"", INDEX(Nodes!$P$4:$P$449, MATCH(D62, Nodes!$C$4:$C$449, 0))="Yes")), "Yes", "No")</f>
        <v>No</v>
      </c>
      <c r="R62" s="633">
        <f>MAX(_xlfn.IFNA(INDEX(Nodes!$Q$4:$Q$449, MATCH(C62, Nodes!$C$4:$C$449, 0)), -1E+99), _xlfn.IFNA(INDEX(Nodes!$Q$4:$Q$449, MATCH(D62, Nodes!$C$4:$C$449, 0)), -1E+99), _xlfn.IFNA(INDEX(Edges!$Q$4:$Q$431, MATCH(E62, Edges!$C$4:$C$431, 0)), -1E+99), _xlfn.IFNA(INDEX(Edges!$Q$4:$Q$431, MATCH(F62, Edges!$C$4:$C$431, 0)), -1E+99), _xlfn.IFNA(INDEX(Edges!$Q$4:$Q$431, MATCH(G62, Edges!$C$4:$C$431, 0)), -1E+99), _xlfn.IFNA(INDEX(Edges!$Q$4:$Q$431, MATCH(H62, Edges!$C$4:$C$431, 0)), -1E+99), _xlfn.IFNA(INDEX(Edges!$Q$4:$Q$431, MATCH(I62, Edges!$C$4:$C$431, 0)), -1E+99), _xlfn.IFNA(INDEX(Edges!$Q$4:$Q$431, MATCH(J62, Edges!$C$4:$C$431, 0)), -1E+99), _xlfn.IFNA(INDEX(Edges!$Q$4:$Q$431, MATCH(K62, Edges!$C$4:$C$431, 0)), -1E+99), _xlfn.IFNA(INDEX(Edges!$Q$4:$Q$431, MATCH(L62, Edges!$C$4:$C$431, 0)), -1E+99))</f>
        <v>1</v>
      </c>
      <c r="S62" t="str">
        <f>IF(OR(IF(C62&lt;&gt;"", INDEX(Nodes!$Z$4:$Z$449, MATCH(C62, Nodes!$C$4:$C$449, 0))="Yes", FALSE), IF(D62&lt;&gt;"", INDEX(Nodes!$Z$4:$Z$449, MATCH(D62, Nodes!$C$4:$C$449, 0))="Yes", FALSE), IF(E62&lt;&gt;"", INDEX(Edges!$Z$4:$Z$431, MATCH(E62, Edges!$C$4:$C$431, 0))="Yes", FALSE), IF(F62&lt;&gt;"", INDEX(Edges!$Z$4:$Z$431, MATCH(F62, Edges!$C$4:$C$431, 0))="Yes", FALSE), IF(G62&lt;&gt;"", INDEX(Edges!$Z$4:$Z$431, MATCH(G62, Edges!$C$4:$C$431, 0))="Yes", FALSE), IF(H62&lt;&gt;"", INDEX(Edges!$Z$4:$Z$431, MATCH(H62, Edges!$C$4:$C$431, 0))="Yes", FALSE), IF(I62&lt;&gt;"", INDEX(Edges!$Z$4:$Z$431, MATCH(I62, Edges!$C$4:$C$431, 0))="Yes", FALSE), IF(J62&lt;&gt;"", INDEX(Edges!$Z$4:$Z$431, MATCH(J62, Edges!$C$4:$C$431, 0))="Yes", FALSE), IF(K62&lt;&gt;"", INDEX(Edges!$Z$4:$Z$431, MATCH(K62, Edges!$C$4:$C$431, 0))="Yes", FALSE), IF(L62&lt;&gt;"", INDEX(Edges!$Z$4:$Z$431, MATCH(L62, Edges!$C$4:$C$431, 0))="Yes", FALSE)), "Yes","No")</f>
        <v>Yes</v>
      </c>
      <c r="T62" s="633" t="str">
        <f>IF(OR(IF(C62&lt;&gt;"", INDEX(Nodes!$AC$4:$AC$449, MATCH(C62, Nodes!$C$4:$C$449, 0))="Yes", FALSE), IF(D62&lt;&gt;"", INDEX(Nodes!$AC$4:$AC$449, MATCH(D62, Nodes!$C$4:$C$449, 0))="Yes", FALSE), IF(E62&lt;&gt;"", INDEX(Edges!$AC$4:$AC$431, MATCH(E62, Edges!$C$4:$C$431, 0))="Yes", FALSE), IF(F62&lt;&gt;"", INDEX(Edges!$AC$4:$AC$431, MATCH(F62, Edges!$C$4:$C$431, 0))="Yes", FALSE), IF(G62&lt;&gt;"", INDEX(Edges!$AC$4:$AC$431, MATCH(G62, Edges!$C$4:$C$431, 0))="Yes", FALSE), IF(H62&lt;&gt;"", INDEX(Edges!$AC$4:$AC$431, MATCH(H62, Edges!$C$4:$C$431, 0))="Yes", FALSE), IF(I62&lt;&gt;"", INDEX(Edges!$AC$4:$AC$431, MATCH(I62, Edges!$C$4:$C$431, 0))="Yes", FALSE), IF(J62&lt;&gt;"", INDEX(Edges!$AC$4:$AC$431, MATCH(J62, Edges!$C$4:$C$431, 0))="Yes", FALSE), IF(K62&lt;&gt;"", INDEX(Edges!$AC$4:$AC$431, MATCH(K62, Edges!$C$4:$C$431, 0))="Yes", FALSE), IF(L62&lt;&gt;"", INDEX(Edges!$AC$4:$AC$431, MATCH(L62, Edges!$C$4:$C$431, 0))="Yes", FALSE)), "Yes","No")</f>
        <v>No</v>
      </c>
      <c r="U62" t="str">
        <f>IF(OR(IF(C62&lt;&gt;"", INDEX(Nodes!$AF$4:$AF$449, MATCH(C62, Nodes!$C$4:$C$449, 0))="Yes", FALSE), IF(D62&lt;&gt;"", INDEX(Nodes!$AF$4:$AF$449, MATCH(D62, Nodes!$C$4:$C$449, 0))="Yes", FALSE), IF(E62&lt;&gt;"", INDEX(Edges!$AG$4:$AG$431, MATCH(E62, Edges!$C$4:$C$431, 0))="Yes", FALSE), IF(F62&lt;&gt;"", INDEX(Edges!$AG$4:$AG$431, MATCH(F62, Edges!$C$4:$C$431, 0))="Yes", FALSE), IF(G62&lt;&gt;"", INDEX(Edges!$AG$4:$AG$431, MATCH(G62, Edges!$C$4:$C$431, 0))="Yes", FALSE), IF(H62&lt;&gt;"", INDEX(Edges!$AG$4:$AG$431, MATCH(H62, Edges!$C$4:$C$431, 0))="Yes", FALSE), IF(I62&lt;&gt;"", INDEX(Edges!$AG$4:$AG$431, MATCH(I62, Edges!$C$4:$C$431, 0))="Yes", FALSE), IF(J62&lt;&gt;"", INDEX(Edges!$AG$4:$AG$431, MATCH(J62, Edges!$C$4:$C$431, 0))="Yes", FALSE), IF(K62&lt;&gt;"", INDEX(Edges!$AG$4:$AG$431, MATCH(K62, Edges!$C$4:$C$431, 0))="Yes", FALSE), IF(L62&lt;&gt;"", INDEX(Edges!$AG$4:$AG$431, MATCH(L62, Edges!$C$4:$C$431, 0))="Yes", FALSE)), "Yes","No")</f>
        <v>No</v>
      </c>
      <c r="V62" s="720" t="str">
        <f t="shared" si="5"/>
        <v>Inaccessible</v>
      </c>
      <c r="W62" s="633" t="str">
        <f>IF(AND(N62&gt;='Accessibility Standards'!$C$4, P62&lt;'Accessibility Standards'!$C$2, Q62="Yes", R62&lt;'Accessibility Standards'!$C$10), "Accessible", "Inaccessible")</f>
        <v>Inaccessible</v>
      </c>
      <c r="X62" s="633" t="str">
        <f t="shared" si="3"/>
        <v>Inaccessible</v>
      </c>
    </row>
    <row r="63" spans="1:24" hidden="1">
      <c r="A63" s="811" t="str">
        <f>A62</f>
        <v>30_31</v>
      </c>
      <c r="B63" s="689" t="s">
        <v>753</v>
      </c>
      <c r="C63" t="s">
        <v>459</v>
      </c>
      <c r="D63" t="s">
        <v>462</v>
      </c>
      <c r="E63" s="557" t="s">
        <v>984</v>
      </c>
      <c r="N63" s="633">
        <f>MIN(_xlfn.IFNA(INDEX(Nodes!$M$4:$M$449, MATCH(C63, Nodes!$C$4:$C$449, 0)), 1E+99), _xlfn.IFNA(INDEX(Nodes!$M$4:$M$449, MATCH(D63, Nodes!$C$4:$C$449, 0)), 1E+99), _xlfn.IFNA(INDEX(Edges!$M$4:$M$428, MATCH(E63, Edges!$C$4:$C$428, 0)), 1E+99), _xlfn.IFNA(INDEX(Edges!$M$4:$M$428, MATCH(F63, Edges!$C$4:$C$428, 0)), 1E+99), _xlfn.IFNA(INDEX(Edges!$M$4:$M$428, MATCH(G63, Edges!$C$4:$C$428, 0)), 1E+99), _xlfn.IFNA(INDEX(Edges!$M$4:$M$428, MATCH(H63, Edges!$C$4:$C$428, 0)), 1E+99), _xlfn.IFNA(INDEX(Edges!$M$4:$M$428, MATCH(I63, Edges!$C$4:$C$428, 0)), 1E+99), _xlfn.IFNA(INDEX(Edges!$M$4:$M$428, MATCH(J63, Edges!$C$4:$C$428, 0)), 1E+99), _xlfn.IFNA(INDEX(Edges!$M$4:$M$428, MATCH(K63, Edges!$C$4:$C$428, 0)), 1E+99), _xlfn.IFNA(INDEX(Edges!$M$4:$M$428, MATCH(L63, Edges!$C$4:$C$428, 0)), 1E+99))</f>
        <v>0</v>
      </c>
      <c r="O63" s="633" t="str">
        <f>IF(AND(IF(C63&lt;&gt;"", INDEX(Nodes!$V$4:$V$449, MATCH(C63, Nodes!$C$4:$C$449, 0))="Yes", TRUE), IF(D63&lt;&gt;"", INDEX(Nodes!$V$4:$V$449, MATCH(D63, Nodes!$C$4:$C$449, 0))="Yes", TRUE), IF(E63&lt;&gt;"", INDEX(Edges!$V$4:$V$431, MATCH(E63, Edges!$C$4:$C$431, 0))="Yes", TRUE), IF(F63&lt;&gt;"", INDEX(Edges!$V$4:$V$431, MATCH(F63, Edges!$C$4:$C$431, 0))="Yes", TRUE), IF(G63&lt;&gt;"", INDEX(Edges!$V$4:$V$431, MATCH(G63, Edges!$C$4:$C$431, 0))="Yes", TRUE), IF(H63&lt;&gt;"", INDEX(Edges!$V$4:$V$431, MATCH(H63, Edges!$C$4:$C$431, 0))="Yes", TRUE), IF(I63&lt;&gt;"", INDEX(Edges!$V$4:$V$431, MATCH(I63, Edges!$C$4:$C$431, 0))="Yes", TRUE), IF(J63&lt;&gt;"", INDEX(Edges!$V$4:$V$431, MATCH(J63, Edges!$C$4:$C$431, 0))="Yes", TRUE), IF(K63&lt;&gt;"", INDEX(Edges!$V$4:$V$431, MATCH(K63, Edges!$C$4:$C$431, 0))="Yes", TRUE), IF(L63&lt;&gt;"", INDEX(Edges!$V$4:$V$431, MATCH(L63, Edges!$C$4:$C$431, 0))="Yes", TRUE)), "Yes", "No")</f>
        <v>No</v>
      </c>
      <c r="P63" s="633">
        <f>MAX(_xlfn.IFNA(INDEX(Nodes!$I$4:$I$449, MATCH(C63, Nodes!$C$4:$C$449, 0)), -1E+99), _xlfn.IFNA(INDEX(Nodes!$I$4:$I$449, MATCH(D63, Nodes!$C$4:$C$449, 0)), -1E+99), _xlfn.IFNA(INDEX(Edges!$I$4:$I$431, MATCH(E63, Edges!$C$4:$C$431, 0)), -1E+99), _xlfn.IFNA(INDEX(Edges!$I$4:$I$431, MATCH(F63, Edges!$C$4:$C$431, 0)), -1E+99), _xlfn.IFNA(INDEX(Edges!$I$4:$I$431, MATCH(G63, Edges!$C$4:$C$431, 0)), -1E+99), _xlfn.IFNA(INDEX(Edges!$I$4:$I$431, MATCH(H63, Edges!$C$4:$C$431, 0)), -1E+99), _xlfn.IFNA(INDEX(Edges!$I$4:$I$431, MATCH(I63, Edges!$C$4:$C$431, 0)), -1E+99), _xlfn.IFNA(INDEX(Edges!$I$4:$I$431, MATCH(J63, Edges!$C$4:$C$431, 0)), -1E+99), _xlfn.IFNA(INDEX(Edges!$I$4:$I$431, MATCH(K63, Edges!$C$4:$C$431, 0)), -1E+99), _xlfn.IFNA(INDEX(Edges!$I$4:$I$431, MATCH(L63, Edges!$C$4:$C$431, 0)), -1E+99))</f>
        <v>4.5999999999999996</v>
      </c>
      <c r="Q63" s="633" t="str">
        <f>IF(AND(IF(C63&lt;&gt;"", INDEX(Nodes!$P$4:$P$449, MATCH(C63, Nodes!$C$4:$C$449, 0))="Yes"), IF(D63&lt;&gt;"", INDEX(Nodes!$P$4:$P$449, MATCH(D63, Nodes!$C$4:$C$449, 0))="Yes")), "Yes", "No")</f>
        <v>Yes</v>
      </c>
      <c r="R63" s="633">
        <f>MAX(_xlfn.IFNA(INDEX(Nodes!$Q$4:$Q$449, MATCH(C63, Nodes!$C$4:$C$449, 0)), -1E+99), _xlfn.IFNA(INDEX(Nodes!$Q$4:$Q$449, MATCH(D63, Nodes!$C$4:$C$449, 0)), -1E+99), _xlfn.IFNA(INDEX(Edges!$Q$4:$Q$431, MATCH(E63, Edges!$C$4:$C$431, 0)), -1E+99), _xlfn.IFNA(INDEX(Edges!$Q$4:$Q$431, MATCH(F63, Edges!$C$4:$C$431, 0)), -1E+99), _xlfn.IFNA(INDEX(Edges!$Q$4:$Q$431, MATCH(G63, Edges!$C$4:$C$431, 0)), -1E+99), _xlfn.IFNA(INDEX(Edges!$Q$4:$Q$431, MATCH(H63, Edges!$C$4:$C$431, 0)), -1E+99), _xlfn.IFNA(INDEX(Edges!$Q$4:$Q$431, MATCH(I63, Edges!$C$4:$C$431, 0)), -1E+99), _xlfn.IFNA(INDEX(Edges!$Q$4:$Q$431, MATCH(J63, Edges!$C$4:$C$431, 0)), -1E+99), _xlfn.IFNA(INDEX(Edges!$Q$4:$Q$431, MATCH(K63, Edges!$C$4:$C$431, 0)), -1E+99), _xlfn.IFNA(INDEX(Edges!$Q$4:$Q$431, MATCH(L63, Edges!$C$4:$C$431, 0)), -1E+99))</f>
        <v>1</v>
      </c>
      <c r="S63" t="str">
        <f>IF(OR(IF(C63&lt;&gt;"", INDEX(Nodes!$Z$4:$Z$449, MATCH(C63, Nodes!$C$4:$C$449, 0))="Yes", FALSE), IF(D63&lt;&gt;"", INDEX(Nodes!$Z$4:$Z$449, MATCH(D63, Nodes!$C$4:$C$449, 0))="Yes", FALSE), IF(E63&lt;&gt;"", INDEX(Edges!$Z$4:$Z$431, MATCH(E63, Edges!$C$4:$C$431, 0))="Yes", FALSE), IF(F63&lt;&gt;"", INDEX(Edges!$Z$4:$Z$431, MATCH(F63, Edges!$C$4:$C$431, 0))="Yes", FALSE), IF(G63&lt;&gt;"", INDEX(Edges!$Z$4:$Z$431, MATCH(G63, Edges!$C$4:$C$431, 0))="Yes", FALSE), IF(H63&lt;&gt;"", INDEX(Edges!$Z$4:$Z$431, MATCH(H63, Edges!$C$4:$C$431, 0))="Yes", FALSE), IF(I63&lt;&gt;"", INDEX(Edges!$Z$4:$Z$431, MATCH(I63, Edges!$C$4:$C$431, 0))="Yes", FALSE), IF(J63&lt;&gt;"", INDEX(Edges!$Z$4:$Z$431, MATCH(J63, Edges!$C$4:$C$431, 0))="Yes", FALSE), IF(K63&lt;&gt;"", INDEX(Edges!$Z$4:$Z$431, MATCH(K63, Edges!$C$4:$C$431, 0))="Yes", FALSE), IF(L63&lt;&gt;"", INDEX(Edges!$Z$4:$Z$431, MATCH(L63, Edges!$C$4:$C$431, 0))="Yes", FALSE)), "Yes","No")</f>
        <v>Yes</v>
      </c>
      <c r="T63" s="633" t="str">
        <f>IF(OR(IF(C63&lt;&gt;"", INDEX(Nodes!$AC$4:$AC$449, MATCH(C63, Nodes!$C$4:$C$449, 0))="Yes", FALSE), IF(D63&lt;&gt;"", INDEX(Nodes!$AC$4:$AC$449, MATCH(D63, Nodes!$C$4:$C$449, 0))="Yes", FALSE), IF(E63&lt;&gt;"", INDEX(Edges!$AC$4:$AC$431, MATCH(E63, Edges!$C$4:$C$431, 0))="Yes", FALSE), IF(F63&lt;&gt;"", INDEX(Edges!$AC$4:$AC$431, MATCH(F63, Edges!$C$4:$C$431, 0))="Yes", FALSE), IF(G63&lt;&gt;"", INDEX(Edges!$AC$4:$AC$431, MATCH(G63, Edges!$C$4:$C$431, 0))="Yes", FALSE), IF(H63&lt;&gt;"", INDEX(Edges!$AC$4:$AC$431, MATCH(H63, Edges!$C$4:$C$431, 0))="Yes", FALSE), IF(I63&lt;&gt;"", INDEX(Edges!$AC$4:$AC$431, MATCH(I63, Edges!$C$4:$C$431, 0))="Yes", FALSE), IF(J63&lt;&gt;"", INDEX(Edges!$AC$4:$AC$431, MATCH(J63, Edges!$C$4:$C$431, 0))="Yes", FALSE), IF(K63&lt;&gt;"", INDEX(Edges!$AC$4:$AC$431, MATCH(K63, Edges!$C$4:$C$431, 0))="Yes", FALSE), IF(L63&lt;&gt;"", INDEX(Edges!$AC$4:$AC$431, MATCH(L63, Edges!$C$4:$C$431, 0))="Yes", FALSE)), "Yes","No")</f>
        <v>No</v>
      </c>
      <c r="U63" t="str">
        <f>IF(OR(IF(C63&lt;&gt;"", INDEX(Nodes!$AF$4:$AF$449, MATCH(C63, Nodes!$C$4:$C$449, 0))="Yes", FALSE), IF(D63&lt;&gt;"", INDEX(Nodes!$AF$4:$AF$449, MATCH(D63, Nodes!$C$4:$C$449, 0))="Yes", FALSE), IF(E63&lt;&gt;"", INDEX(Edges!$AG$4:$AG$431, MATCH(E63, Edges!$C$4:$C$431, 0))="Yes", FALSE), IF(F63&lt;&gt;"", INDEX(Edges!$AG$4:$AG$431, MATCH(F63, Edges!$C$4:$C$431, 0))="Yes", FALSE), IF(G63&lt;&gt;"", INDEX(Edges!$AG$4:$AG$431, MATCH(G63, Edges!$C$4:$C$431, 0))="Yes", FALSE), IF(H63&lt;&gt;"", INDEX(Edges!$AG$4:$AG$431, MATCH(H63, Edges!$C$4:$C$431, 0))="Yes", FALSE), IF(I63&lt;&gt;"", INDEX(Edges!$AG$4:$AG$431, MATCH(I63, Edges!$C$4:$C$431, 0))="Yes", FALSE), IF(J63&lt;&gt;"", INDEX(Edges!$AG$4:$AG$431, MATCH(J63, Edges!$C$4:$C$431, 0))="Yes", FALSE), IF(K63&lt;&gt;"", INDEX(Edges!$AG$4:$AG$431, MATCH(K63, Edges!$C$4:$C$431, 0))="Yes", FALSE), IF(L63&lt;&gt;"", INDEX(Edges!$AG$4:$AG$431, MATCH(L63, Edges!$C$4:$C$431, 0))="Yes", FALSE)), "Yes","No")</f>
        <v>No</v>
      </c>
      <c r="V63" s="720" t="str">
        <f t="shared" si="5"/>
        <v>Inaccessible</v>
      </c>
      <c r="W63" s="633" t="str">
        <f>IF(AND(N63&gt;='Accessibility Standards'!$C$4, P63&lt;'Accessibility Standards'!$C$2, Q63="Yes", R63&lt;'Accessibility Standards'!$C$10), "Accessible", "Inaccessible")</f>
        <v>Inaccessible</v>
      </c>
      <c r="X63" s="633" t="str">
        <f t="shared" si="3"/>
        <v>Inaccessible</v>
      </c>
    </row>
    <row r="64" spans="1:24">
      <c r="A64" s="689" t="s">
        <v>842</v>
      </c>
      <c r="B64" s="689" t="s">
        <v>752</v>
      </c>
      <c r="C64" t="s">
        <v>758</v>
      </c>
      <c r="D64" t="s">
        <v>466</v>
      </c>
      <c r="N64" s="633">
        <f>MIN(_xlfn.IFNA(INDEX(Nodes!$M$4:$M$449, MATCH(C64, Nodes!$C$4:$C$449, 0)), 1E+99), _xlfn.IFNA(INDEX(Nodes!$M$4:$M$449, MATCH(D64, Nodes!$C$4:$C$449, 0)), 1E+99), _xlfn.IFNA(INDEX(Edges!$M$4:$M$428, MATCH(E64, Edges!$C$4:$C$428, 0)), 1E+99), _xlfn.IFNA(INDEX(Edges!$M$4:$M$428, MATCH(F64, Edges!$C$4:$C$428, 0)), 1E+99), _xlfn.IFNA(INDEX(Edges!$M$4:$M$428, MATCH(G64, Edges!$C$4:$C$428, 0)), 1E+99), _xlfn.IFNA(INDEX(Edges!$M$4:$M$428, MATCH(H64, Edges!$C$4:$C$428, 0)), 1E+99), _xlfn.IFNA(INDEX(Edges!$M$4:$M$428, MATCH(I64, Edges!$C$4:$C$428, 0)), 1E+99), _xlfn.IFNA(INDEX(Edges!$M$4:$M$428, MATCH(J64, Edges!$C$4:$C$428, 0)), 1E+99), _xlfn.IFNA(INDEX(Edges!$M$4:$M$428, MATCH(K64, Edges!$C$4:$C$428, 0)), 1E+99), _xlfn.IFNA(INDEX(Edges!$M$4:$M$428, MATCH(L64, Edges!$C$4:$C$428, 0)), 1E+99))</f>
        <v>0</v>
      </c>
      <c r="O64" s="633" t="str">
        <f>IF(AND(IF(C64&lt;&gt;"", INDEX(Nodes!$V$4:$V$449, MATCH(C64, Nodes!$C$4:$C$449, 0))="Yes", TRUE), IF(D64&lt;&gt;"", INDEX(Nodes!$V$4:$V$449, MATCH(D64, Nodes!$C$4:$C$449, 0))="Yes", TRUE), IF(E64&lt;&gt;"", INDEX(Edges!$V$4:$V$431, MATCH(E64, Edges!$C$4:$C$431, 0))="Yes", TRUE), IF(F64&lt;&gt;"", INDEX(Edges!$V$4:$V$431, MATCH(F64, Edges!$C$4:$C$431, 0))="Yes", TRUE), IF(G64&lt;&gt;"", INDEX(Edges!$V$4:$V$431, MATCH(G64, Edges!$C$4:$C$431, 0))="Yes", TRUE), IF(H64&lt;&gt;"", INDEX(Edges!$V$4:$V$431, MATCH(H64, Edges!$C$4:$C$431, 0))="Yes", TRUE), IF(I64&lt;&gt;"", INDEX(Edges!$V$4:$V$431, MATCH(I64, Edges!$C$4:$C$431, 0))="Yes", TRUE), IF(J64&lt;&gt;"", INDEX(Edges!$V$4:$V$431, MATCH(J64, Edges!$C$4:$C$431, 0))="Yes", TRUE), IF(K64&lt;&gt;"", INDEX(Edges!$V$4:$V$431, MATCH(K64, Edges!$C$4:$C$431, 0))="Yes", TRUE), IF(L64&lt;&gt;"", INDEX(Edges!$V$4:$V$431, MATCH(L64, Edges!$C$4:$C$431, 0))="Yes", TRUE)), "Yes", "No")</f>
        <v>No</v>
      </c>
      <c r="P64" s="633">
        <f>MAX(_xlfn.IFNA(INDEX(Nodes!$I$4:$I$449, MATCH(C64, Nodes!$C$4:$C$449, 0)), -1E+99), _xlfn.IFNA(INDEX(Nodes!$I$4:$I$449, MATCH(D64, Nodes!$C$4:$C$449, 0)), -1E+99), _xlfn.IFNA(INDEX(Edges!$I$4:$I$431, MATCH(E64, Edges!$C$4:$C$431, 0)), -1E+99), _xlfn.IFNA(INDEX(Edges!$I$4:$I$431, MATCH(F64, Edges!$C$4:$C$431, 0)), -1E+99), _xlfn.IFNA(INDEX(Edges!$I$4:$I$431, MATCH(G64, Edges!$C$4:$C$431, 0)), -1E+99), _xlfn.IFNA(INDEX(Edges!$I$4:$I$431, MATCH(H64, Edges!$C$4:$C$431, 0)), -1E+99), _xlfn.IFNA(INDEX(Edges!$I$4:$I$431, MATCH(I64, Edges!$C$4:$C$431, 0)), -1E+99), _xlfn.IFNA(INDEX(Edges!$I$4:$I$431, MATCH(J64, Edges!$C$4:$C$431, 0)), -1E+99), _xlfn.IFNA(INDEX(Edges!$I$4:$I$431, MATCH(K64, Edges!$C$4:$C$431, 0)), -1E+99), _xlfn.IFNA(INDEX(Edges!$I$4:$I$431, MATCH(L64, Edges!$C$4:$C$431, 0)), -1E+99))</f>
        <v>4</v>
      </c>
      <c r="Q64" s="633" t="str">
        <f>IF(AND(IF(C64&lt;&gt;"", INDEX(Nodes!$P$4:$P$449, MATCH(C64, Nodes!$C$4:$C$449, 0))="Yes"), IF(D64&lt;&gt;"", INDEX(Nodes!$P$4:$P$449, MATCH(D64, Nodes!$C$4:$C$449, 0))="Yes")), "Yes", "No")</f>
        <v>No</v>
      </c>
      <c r="R64" s="633">
        <f>MAX(_xlfn.IFNA(INDEX(Nodes!$Q$4:$Q$449, MATCH(C64, Nodes!$C$4:$C$449, 0)), -1E+99), _xlfn.IFNA(INDEX(Nodes!$Q$4:$Q$449, MATCH(D64, Nodes!$C$4:$C$449, 0)), -1E+99), _xlfn.IFNA(INDEX(Edges!$Q$4:$Q$431, MATCH(E64, Edges!$C$4:$C$431, 0)), -1E+99), _xlfn.IFNA(INDEX(Edges!$Q$4:$Q$431, MATCH(F64, Edges!$C$4:$C$431, 0)), -1E+99), _xlfn.IFNA(INDEX(Edges!$Q$4:$Q$431, MATCH(G64, Edges!$C$4:$C$431, 0)), -1E+99), _xlfn.IFNA(INDEX(Edges!$Q$4:$Q$431, MATCH(H64, Edges!$C$4:$C$431, 0)), -1E+99), _xlfn.IFNA(INDEX(Edges!$Q$4:$Q$431, MATCH(I64, Edges!$C$4:$C$431, 0)), -1E+99), _xlfn.IFNA(INDEX(Edges!$Q$4:$Q$431, MATCH(J64, Edges!$C$4:$C$431, 0)), -1E+99), _xlfn.IFNA(INDEX(Edges!$Q$4:$Q$431, MATCH(K64, Edges!$C$4:$C$431, 0)), -1E+99), _xlfn.IFNA(INDEX(Edges!$Q$4:$Q$431, MATCH(L64, Edges!$C$4:$C$431, 0)), -1E+99))</f>
        <v>1</v>
      </c>
      <c r="S64" t="str">
        <f>IF(OR(IF(C64&lt;&gt;"", INDEX(Nodes!$Z$4:$Z$449, MATCH(C64, Nodes!$C$4:$C$449, 0))="Yes", FALSE), IF(D64&lt;&gt;"", INDEX(Nodes!$Z$4:$Z$449, MATCH(D64, Nodes!$C$4:$C$449, 0))="Yes", FALSE), IF(E64&lt;&gt;"", INDEX(Edges!$Z$4:$Z$431, MATCH(E64, Edges!$C$4:$C$431, 0))="Yes", FALSE), IF(F64&lt;&gt;"", INDEX(Edges!$Z$4:$Z$431, MATCH(F64, Edges!$C$4:$C$431, 0))="Yes", FALSE), IF(G64&lt;&gt;"", INDEX(Edges!$Z$4:$Z$431, MATCH(G64, Edges!$C$4:$C$431, 0))="Yes", FALSE), IF(H64&lt;&gt;"", INDEX(Edges!$Z$4:$Z$431, MATCH(H64, Edges!$C$4:$C$431, 0))="Yes", FALSE), IF(I64&lt;&gt;"", INDEX(Edges!$Z$4:$Z$431, MATCH(I64, Edges!$C$4:$C$431, 0))="Yes", FALSE), IF(J64&lt;&gt;"", INDEX(Edges!$Z$4:$Z$431, MATCH(J64, Edges!$C$4:$C$431, 0))="Yes", FALSE), IF(K64&lt;&gt;"", INDEX(Edges!$Z$4:$Z$431, MATCH(K64, Edges!$C$4:$C$431, 0))="Yes", FALSE), IF(L64&lt;&gt;"", INDEX(Edges!$Z$4:$Z$431, MATCH(L64, Edges!$C$4:$C$431, 0))="Yes", FALSE)), "Yes","No")</f>
        <v>Yes</v>
      </c>
      <c r="T64" s="633" t="str">
        <f>IF(OR(IF(C64&lt;&gt;"", INDEX(Nodes!$AC$4:$AC$449, MATCH(C64, Nodes!$C$4:$C$449, 0))="Yes", FALSE), IF(D64&lt;&gt;"", INDEX(Nodes!$AC$4:$AC$449, MATCH(D64, Nodes!$C$4:$C$449, 0))="Yes", FALSE), IF(E64&lt;&gt;"", INDEX(Edges!$AC$4:$AC$431, MATCH(E64, Edges!$C$4:$C$431, 0))="Yes", FALSE), IF(F64&lt;&gt;"", INDEX(Edges!$AC$4:$AC$431, MATCH(F64, Edges!$C$4:$C$431, 0))="Yes", FALSE), IF(G64&lt;&gt;"", INDEX(Edges!$AC$4:$AC$431, MATCH(G64, Edges!$C$4:$C$431, 0))="Yes", FALSE), IF(H64&lt;&gt;"", INDEX(Edges!$AC$4:$AC$431, MATCH(H64, Edges!$C$4:$C$431, 0))="Yes", FALSE), IF(I64&lt;&gt;"", INDEX(Edges!$AC$4:$AC$431, MATCH(I64, Edges!$C$4:$C$431, 0))="Yes", FALSE), IF(J64&lt;&gt;"", INDEX(Edges!$AC$4:$AC$431, MATCH(J64, Edges!$C$4:$C$431, 0))="Yes", FALSE), IF(K64&lt;&gt;"", INDEX(Edges!$AC$4:$AC$431, MATCH(K64, Edges!$C$4:$C$431, 0))="Yes", FALSE), IF(L64&lt;&gt;"", INDEX(Edges!$AC$4:$AC$431, MATCH(L64, Edges!$C$4:$C$431, 0))="Yes", FALSE)), "Yes","No")</f>
        <v>No</v>
      </c>
      <c r="U64" t="str">
        <f>IF(OR(IF(C64&lt;&gt;"", INDEX(Nodes!$AF$4:$AF$449, MATCH(C64, Nodes!$C$4:$C$449, 0))="Yes", FALSE), IF(D64&lt;&gt;"", INDEX(Nodes!$AF$4:$AF$449, MATCH(D64, Nodes!$C$4:$C$449, 0))="Yes", FALSE), IF(E64&lt;&gt;"", INDEX(Edges!$AG$4:$AG$431, MATCH(E64, Edges!$C$4:$C$431, 0))="Yes", FALSE), IF(F64&lt;&gt;"", INDEX(Edges!$AG$4:$AG$431, MATCH(F64, Edges!$C$4:$C$431, 0))="Yes", FALSE), IF(G64&lt;&gt;"", INDEX(Edges!$AG$4:$AG$431, MATCH(G64, Edges!$C$4:$C$431, 0))="Yes", FALSE), IF(H64&lt;&gt;"", INDEX(Edges!$AG$4:$AG$431, MATCH(H64, Edges!$C$4:$C$431, 0))="Yes", FALSE), IF(I64&lt;&gt;"", INDEX(Edges!$AG$4:$AG$431, MATCH(I64, Edges!$C$4:$C$431, 0))="Yes", FALSE), IF(J64&lt;&gt;"", INDEX(Edges!$AG$4:$AG$431, MATCH(J64, Edges!$C$4:$C$431, 0))="Yes", FALSE), IF(K64&lt;&gt;"", INDEX(Edges!$AG$4:$AG$431, MATCH(K64, Edges!$C$4:$C$431, 0))="Yes", FALSE), IF(L64&lt;&gt;"", INDEX(Edges!$AG$4:$AG$431, MATCH(L64, Edges!$C$4:$C$431, 0))="Yes", FALSE)), "Yes","No")</f>
        <v>Yes</v>
      </c>
      <c r="V64" s="720" t="str">
        <f t="shared" si="5"/>
        <v>Inaccessible</v>
      </c>
      <c r="W64" s="633" t="str">
        <f>IF(AND(N64&gt;='Accessibility Standards'!$C$4, P64&lt;'Accessibility Standards'!$C$2, Q64="Yes", R64&lt;'Accessibility Standards'!$C$10), "Accessible", "Inaccessible")</f>
        <v>Inaccessible</v>
      </c>
      <c r="X64" s="633" t="str">
        <f t="shared" si="3"/>
        <v>Inaccessible</v>
      </c>
    </row>
    <row r="65" spans="1:24" hidden="1">
      <c r="A65" s="811" t="str">
        <f>A64</f>
        <v>31_32</v>
      </c>
      <c r="B65" s="689" t="s">
        <v>753</v>
      </c>
      <c r="E65" s="689" t="s">
        <v>985</v>
      </c>
      <c r="N65" s="633">
        <f>MIN(_xlfn.IFNA(INDEX(Nodes!$M$4:$M$449, MATCH(C65, Nodes!$C$4:$C$449, 0)), 1E+99), _xlfn.IFNA(INDEX(Nodes!$M$4:$M$449, MATCH(D65, Nodes!$C$4:$C$449, 0)), 1E+99), _xlfn.IFNA(INDEX(Edges!$M$4:$M$428, MATCH(E65, Edges!$C$4:$C$428, 0)), 1E+99), _xlfn.IFNA(INDEX(Edges!$M$4:$M$428, MATCH(F65, Edges!$C$4:$C$428, 0)), 1E+99), _xlfn.IFNA(INDEX(Edges!$M$4:$M$428, MATCH(G65, Edges!$C$4:$C$428, 0)), 1E+99), _xlfn.IFNA(INDEX(Edges!$M$4:$M$428, MATCH(H65, Edges!$C$4:$C$428, 0)), 1E+99), _xlfn.IFNA(INDEX(Edges!$M$4:$M$428, MATCH(I65, Edges!$C$4:$C$428, 0)), 1E+99), _xlfn.IFNA(INDEX(Edges!$M$4:$M$428, MATCH(J65, Edges!$C$4:$C$428, 0)), 1E+99), _xlfn.IFNA(INDEX(Edges!$M$4:$M$428, MATCH(K65, Edges!$C$4:$C$428, 0)), 1E+99), _xlfn.IFNA(INDEX(Edges!$M$4:$M$428, MATCH(L65, Edges!$C$4:$C$428, 0)), 1E+99))</f>
        <v>220</v>
      </c>
      <c r="O65" s="633" t="str">
        <f>IF(AND(IF(C65&lt;&gt;"", INDEX(Nodes!$V$4:$V$449, MATCH(C65, Nodes!$C$4:$C$449, 0))="Yes", TRUE), IF(D65&lt;&gt;"", INDEX(Nodes!$V$4:$V$449, MATCH(D65, Nodes!$C$4:$C$449, 0))="Yes", TRUE), IF(E65&lt;&gt;"", INDEX(Edges!$V$4:$V$431, MATCH(E65, Edges!$C$4:$C$431, 0))="Yes", TRUE), IF(F65&lt;&gt;"", INDEX(Edges!$V$4:$V$431, MATCH(F65, Edges!$C$4:$C$431, 0))="Yes", TRUE), IF(G65&lt;&gt;"", INDEX(Edges!$V$4:$V$431, MATCH(G65, Edges!$C$4:$C$431, 0))="Yes", TRUE), IF(H65&lt;&gt;"", INDEX(Edges!$V$4:$V$431, MATCH(H65, Edges!$C$4:$C$431, 0))="Yes", TRUE), IF(I65&lt;&gt;"", INDEX(Edges!$V$4:$V$431, MATCH(I65, Edges!$C$4:$C$431, 0))="Yes", TRUE), IF(J65&lt;&gt;"", INDEX(Edges!$V$4:$V$431, MATCH(J65, Edges!$C$4:$C$431, 0))="Yes", TRUE), IF(K65&lt;&gt;"", INDEX(Edges!$V$4:$V$431, MATCH(K65, Edges!$C$4:$C$431, 0))="Yes", TRUE), IF(L65&lt;&gt;"", INDEX(Edges!$V$4:$V$431, MATCH(L65, Edges!$C$4:$C$431, 0))="Yes", TRUE)), "Yes", "No")</f>
        <v>No</v>
      </c>
      <c r="P65" s="633">
        <f>MAX(_xlfn.IFNA(INDEX(Nodes!$I$4:$I$449, MATCH(C65, Nodes!$C$4:$C$449, 0)), -1E+99), _xlfn.IFNA(INDEX(Nodes!$I$4:$I$449, MATCH(D65, Nodes!$C$4:$C$449, 0)), -1E+99), _xlfn.IFNA(INDEX(Edges!$I$4:$I$431, MATCH(E65, Edges!$C$4:$C$431, 0)), -1E+99), _xlfn.IFNA(INDEX(Edges!$I$4:$I$431, MATCH(F65, Edges!$C$4:$C$431, 0)), -1E+99), _xlfn.IFNA(INDEX(Edges!$I$4:$I$431, MATCH(G65, Edges!$C$4:$C$431, 0)), -1E+99), _xlfn.IFNA(INDEX(Edges!$I$4:$I$431, MATCH(H65, Edges!$C$4:$C$431, 0)), -1E+99), _xlfn.IFNA(INDEX(Edges!$I$4:$I$431, MATCH(I65, Edges!$C$4:$C$431, 0)), -1E+99), _xlfn.IFNA(INDEX(Edges!$I$4:$I$431, MATCH(J65, Edges!$C$4:$C$431, 0)), -1E+99), _xlfn.IFNA(INDEX(Edges!$I$4:$I$431, MATCH(K65, Edges!$C$4:$C$431, 0)), -1E+99), _xlfn.IFNA(INDEX(Edges!$I$4:$I$431, MATCH(L65, Edges!$C$4:$C$431, 0)), -1E+99))</f>
        <v>0</v>
      </c>
      <c r="Q65" s="633" t="str">
        <f>IF(AND(IF(C65&lt;&gt;"", INDEX(Nodes!$P$4:$P$449, MATCH(C65, Nodes!$C$4:$C$449, 0))="Yes"), IF(D65&lt;&gt;"", INDEX(Nodes!$P$4:$P$449, MATCH(D65, Nodes!$C$4:$C$449, 0))="Yes")), "Yes", "No")</f>
        <v>No</v>
      </c>
      <c r="R65" s="633">
        <f>MAX(_xlfn.IFNA(INDEX(Nodes!$Q$4:$Q$449, MATCH(C65, Nodes!$C$4:$C$449, 0)), -1E+99), _xlfn.IFNA(INDEX(Nodes!$Q$4:$Q$449, MATCH(D65, Nodes!$C$4:$C$449, 0)), -1E+99), _xlfn.IFNA(INDEX(Edges!$Q$4:$Q$431, MATCH(E65, Edges!$C$4:$C$431, 0)), -1E+99), _xlfn.IFNA(INDEX(Edges!$Q$4:$Q$431, MATCH(F65, Edges!$C$4:$C$431, 0)), -1E+99), _xlfn.IFNA(INDEX(Edges!$Q$4:$Q$431, MATCH(G65, Edges!$C$4:$C$431, 0)), -1E+99), _xlfn.IFNA(INDEX(Edges!$Q$4:$Q$431, MATCH(H65, Edges!$C$4:$C$431, 0)), -1E+99), _xlfn.IFNA(INDEX(Edges!$Q$4:$Q$431, MATCH(I65, Edges!$C$4:$C$431, 0)), -1E+99), _xlfn.IFNA(INDEX(Edges!$Q$4:$Q$431, MATCH(J65, Edges!$C$4:$C$431, 0)), -1E+99), _xlfn.IFNA(INDEX(Edges!$Q$4:$Q$431, MATCH(K65, Edges!$C$4:$C$431, 0)), -1E+99), _xlfn.IFNA(INDEX(Edges!$Q$4:$Q$431, MATCH(L65, Edges!$C$4:$C$431, 0)), -1E+99))</f>
        <v>0</v>
      </c>
      <c r="S65" t="str">
        <f>IF(OR(IF(C65&lt;&gt;"", INDEX(Nodes!$Z$4:$Z$449, MATCH(C65, Nodes!$C$4:$C$449, 0))="Yes", FALSE), IF(D65&lt;&gt;"", INDEX(Nodes!$Z$4:$Z$449, MATCH(D65, Nodes!$C$4:$C$449, 0))="Yes", FALSE), IF(E65&lt;&gt;"", INDEX(Edges!$Z$4:$Z$431, MATCH(E65, Edges!$C$4:$C$431, 0))="Yes", FALSE), IF(F65&lt;&gt;"", INDEX(Edges!$Z$4:$Z$431, MATCH(F65, Edges!$C$4:$C$431, 0))="Yes", FALSE), IF(G65&lt;&gt;"", INDEX(Edges!$Z$4:$Z$431, MATCH(G65, Edges!$C$4:$C$431, 0))="Yes", FALSE), IF(H65&lt;&gt;"", INDEX(Edges!$Z$4:$Z$431, MATCH(H65, Edges!$C$4:$C$431, 0))="Yes", FALSE), IF(I65&lt;&gt;"", INDEX(Edges!$Z$4:$Z$431, MATCH(I65, Edges!$C$4:$C$431, 0))="Yes", FALSE), IF(J65&lt;&gt;"", INDEX(Edges!$Z$4:$Z$431, MATCH(J65, Edges!$C$4:$C$431, 0))="Yes", FALSE), IF(K65&lt;&gt;"", INDEX(Edges!$Z$4:$Z$431, MATCH(K65, Edges!$C$4:$C$431, 0))="Yes", FALSE), IF(L65&lt;&gt;"", INDEX(Edges!$Z$4:$Z$431, MATCH(L65, Edges!$C$4:$C$431, 0))="Yes", FALSE)), "Yes","No")</f>
        <v>No</v>
      </c>
      <c r="T65" s="633" t="str">
        <f>IF(OR(IF(C65&lt;&gt;"", INDEX(Nodes!$AC$4:$AC$449, MATCH(C65, Nodes!$C$4:$C$449, 0))="Yes", FALSE), IF(D65&lt;&gt;"", INDEX(Nodes!$AC$4:$AC$449, MATCH(D65, Nodes!$C$4:$C$449, 0))="Yes", FALSE), IF(E65&lt;&gt;"", INDEX(Edges!$AC$4:$AC$431, MATCH(E65, Edges!$C$4:$C$431, 0))="Yes", FALSE), IF(F65&lt;&gt;"", INDEX(Edges!$AC$4:$AC$431, MATCH(F65, Edges!$C$4:$C$431, 0))="Yes", FALSE), IF(G65&lt;&gt;"", INDEX(Edges!$AC$4:$AC$431, MATCH(G65, Edges!$C$4:$C$431, 0))="Yes", FALSE), IF(H65&lt;&gt;"", INDEX(Edges!$AC$4:$AC$431, MATCH(H65, Edges!$C$4:$C$431, 0))="Yes", FALSE), IF(I65&lt;&gt;"", INDEX(Edges!$AC$4:$AC$431, MATCH(I65, Edges!$C$4:$C$431, 0))="Yes", FALSE), IF(J65&lt;&gt;"", INDEX(Edges!$AC$4:$AC$431, MATCH(J65, Edges!$C$4:$C$431, 0))="Yes", FALSE), IF(K65&lt;&gt;"", INDEX(Edges!$AC$4:$AC$431, MATCH(K65, Edges!$C$4:$C$431, 0))="Yes", FALSE), IF(L65&lt;&gt;"", INDEX(Edges!$AC$4:$AC$431, MATCH(L65, Edges!$C$4:$C$431, 0))="Yes", FALSE)), "Yes","No")</f>
        <v>No</v>
      </c>
      <c r="U65" t="str">
        <f>IF(OR(IF(C65&lt;&gt;"", INDEX(Nodes!$AF$4:$AF$449, MATCH(C65, Nodes!$C$4:$C$449, 0))="Yes", FALSE), IF(D65&lt;&gt;"", INDEX(Nodes!$AF$4:$AF$449, MATCH(D65, Nodes!$C$4:$C$449, 0))="Yes", FALSE), IF(E65&lt;&gt;"", INDEX(Edges!$AG$4:$AG$431, MATCH(E65, Edges!$C$4:$C$431, 0))="Yes", FALSE), IF(F65&lt;&gt;"", INDEX(Edges!$AG$4:$AG$431, MATCH(F65, Edges!$C$4:$C$431, 0))="Yes", FALSE), IF(G65&lt;&gt;"", INDEX(Edges!$AG$4:$AG$431, MATCH(G65, Edges!$C$4:$C$431, 0))="Yes", FALSE), IF(H65&lt;&gt;"", INDEX(Edges!$AG$4:$AG$431, MATCH(H65, Edges!$C$4:$C$431, 0))="Yes", FALSE), IF(I65&lt;&gt;"", INDEX(Edges!$AG$4:$AG$431, MATCH(I65, Edges!$C$4:$C$431, 0))="Yes", FALSE), IF(J65&lt;&gt;"", INDEX(Edges!$AG$4:$AG$431, MATCH(J65, Edges!$C$4:$C$431, 0))="Yes", FALSE), IF(K65&lt;&gt;"", INDEX(Edges!$AG$4:$AG$431, MATCH(K65, Edges!$C$4:$C$431, 0))="Yes", FALSE), IF(L65&lt;&gt;"", INDEX(Edges!$AG$4:$AG$431, MATCH(L65, Edges!$C$4:$C$431, 0))="Yes", FALSE)), "Yes","No")</f>
        <v>No</v>
      </c>
      <c r="V65" s="720" t="str">
        <f t="shared" si="5"/>
        <v>Accessible</v>
      </c>
      <c r="W65" s="633" t="str">
        <f>IF(AND(N65&gt;='Accessibility Standards'!$C$4, P65&lt;'Accessibility Standards'!$C$2, Q65="Yes", R65&lt;'Accessibility Standards'!$C$10), "Accessible", "Inaccessible")</f>
        <v>Inaccessible</v>
      </c>
      <c r="X65" s="633" t="str">
        <f t="shared" si="3"/>
        <v>Inaccessible</v>
      </c>
    </row>
    <row r="66" spans="1:24">
      <c r="A66" s="689" t="s">
        <v>843</v>
      </c>
      <c r="B66" s="689" t="s">
        <v>752</v>
      </c>
      <c r="C66" t="s">
        <v>468</v>
      </c>
      <c r="E66" t="s">
        <v>986</v>
      </c>
      <c r="F66" t="s">
        <v>987</v>
      </c>
      <c r="N66" s="633">
        <f>MIN(_xlfn.IFNA(INDEX(Nodes!$M$4:$M$449, MATCH(C66, Nodes!$C$4:$C$449, 0)), 1E+99), _xlfn.IFNA(INDEX(Nodes!$M$4:$M$449, MATCH(D66, Nodes!$C$4:$C$449, 0)), 1E+99), _xlfn.IFNA(INDEX(Edges!$M$4:$M$428, MATCH(E66, Edges!$C$4:$C$428, 0)), 1E+99), _xlfn.IFNA(INDEX(Edges!$M$4:$M$428, MATCH(F66, Edges!$C$4:$C$428, 0)), 1E+99), _xlfn.IFNA(INDEX(Edges!$M$4:$M$428, MATCH(G66, Edges!$C$4:$C$428, 0)), 1E+99), _xlfn.IFNA(INDEX(Edges!$M$4:$M$428, MATCH(H66, Edges!$C$4:$C$428, 0)), 1E+99), _xlfn.IFNA(INDEX(Edges!$M$4:$M$428, MATCH(I66, Edges!$C$4:$C$428, 0)), 1E+99), _xlfn.IFNA(INDEX(Edges!$M$4:$M$428, MATCH(J66, Edges!$C$4:$C$428, 0)), 1E+99), _xlfn.IFNA(INDEX(Edges!$M$4:$M$428, MATCH(K66, Edges!$C$4:$C$428, 0)), 1E+99), _xlfn.IFNA(INDEX(Edges!$M$4:$M$428, MATCH(L66, Edges!$C$4:$C$428, 0)), 1E+99))</f>
        <v>254</v>
      </c>
      <c r="O66" s="633" t="str">
        <f>IF(AND(IF(C66&lt;&gt;"", INDEX(Nodes!$V$4:$V$449, MATCH(C66, Nodes!$C$4:$C$449, 0))="Yes", TRUE), IF(D66&lt;&gt;"", INDEX(Nodes!$V$4:$V$449, MATCH(D66, Nodes!$C$4:$C$449, 0))="Yes", TRUE), IF(E66&lt;&gt;"", INDEX(Edges!$V$4:$V$431, MATCH(E66, Edges!$C$4:$C$431, 0))="Yes", TRUE), IF(F66&lt;&gt;"", INDEX(Edges!$V$4:$V$431, MATCH(F66, Edges!$C$4:$C$431, 0))="Yes", TRUE), IF(G66&lt;&gt;"", INDEX(Edges!$V$4:$V$431, MATCH(G66, Edges!$C$4:$C$431, 0))="Yes", TRUE), IF(H66&lt;&gt;"", INDEX(Edges!$V$4:$V$431, MATCH(H66, Edges!$C$4:$C$431, 0))="Yes", TRUE), IF(I66&lt;&gt;"", INDEX(Edges!$V$4:$V$431, MATCH(I66, Edges!$C$4:$C$431, 0))="Yes", TRUE), IF(J66&lt;&gt;"", INDEX(Edges!$V$4:$V$431, MATCH(J66, Edges!$C$4:$C$431, 0))="Yes", TRUE), IF(K66&lt;&gt;"", INDEX(Edges!$V$4:$V$431, MATCH(K66, Edges!$C$4:$C$431, 0))="Yes", TRUE), IF(L66&lt;&gt;"", INDEX(Edges!$V$4:$V$431, MATCH(L66, Edges!$C$4:$C$431, 0))="Yes", TRUE)), "Yes", "No")</f>
        <v>No</v>
      </c>
      <c r="P66" s="633">
        <f>MAX(_xlfn.IFNA(INDEX(Nodes!$I$4:$I$449, MATCH(C66, Nodes!$C$4:$C$449, 0)), -1E+99), _xlfn.IFNA(INDEX(Nodes!$I$4:$I$449, MATCH(D66, Nodes!$C$4:$C$449, 0)), -1E+99), _xlfn.IFNA(INDEX(Edges!$I$4:$I$431, MATCH(E66, Edges!$C$4:$C$431, 0)), -1E+99), _xlfn.IFNA(INDEX(Edges!$I$4:$I$431, MATCH(F66, Edges!$C$4:$C$431, 0)), -1E+99), _xlfn.IFNA(INDEX(Edges!$I$4:$I$431, MATCH(G66, Edges!$C$4:$C$431, 0)), -1E+99), _xlfn.IFNA(INDEX(Edges!$I$4:$I$431, MATCH(H66, Edges!$C$4:$C$431, 0)), -1E+99), _xlfn.IFNA(INDEX(Edges!$I$4:$I$431, MATCH(I66, Edges!$C$4:$C$431, 0)), -1E+99), _xlfn.IFNA(INDEX(Edges!$I$4:$I$431, MATCH(J66, Edges!$C$4:$C$431, 0)), -1E+99), _xlfn.IFNA(INDEX(Edges!$I$4:$I$431, MATCH(K66, Edges!$C$4:$C$431, 0)), -1E+99), _xlfn.IFNA(INDEX(Edges!$I$4:$I$431, MATCH(L66, Edges!$C$4:$C$431, 0)), -1E+99))</f>
        <v>0</v>
      </c>
      <c r="Q66" s="633" t="str">
        <f>IF(AND(IF(C66&lt;&gt;"", INDEX(Nodes!$P$4:$P$449, MATCH(C66, Nodes!$C$4:$C$449, 0))="Yes"), IF(D66&lt;&gt;"", INDEX(Nodes!$P$4:$P$449, MATCH(D66, Nodes!$C$4:$C$449, 0))="Yes")), "Yes", "No")</f>
        <v>No</v>
      </c>
      <c r="R66" s="633">
        <f>MAX(_xlfn.IFNA(INDEX(Nodes!$Q$4:$Q$449, MATCH(C66, Nodes!$C$4:$C$449, 0)), -1E+99), _xlfn.IFNA(INDEX(Nodes!$Q$4:$Q$449, MATCH(D66, Nodes!$C$4:$C$449, 0)), -1E+99), _xlfn.IFNA(INDEX(Edges!$Q$4:$Q$431, MATCH(E66, Edges!$C$4:$C$431, 0)), -1E+99), _xlfn.IFNA(INDEX(Edges!$Q$4:$Q$431, MATCH(F66, Edges!$C$4:$C$431, 0)), -1E+99), _xlfn.IFNA(INDEX(Edges!$Q$4:$Q$431, MATCH(G66, Edges!$C$4:$C$431, 0)), -1E+99), _xlfn.IFNA(INDEX(Edges!$Q$4:$Q$431, MATCH(H66, Edges!$C$4:$C$431, 0)), -1E+99), _xlfn.IFNA(INDEX(Edges!$Q$4:$Q$431, MATCH(I66, Edges!$C$4:$C$431, 0)), -1E+99), _xlfn.IFNA(INDEX(Edges!$Q$4:$Q$431, MATCH(J66, Edges!$C$4:$C$431, 0)), -1E+99), _xlfn.IFNA(INDEX(Edges!$Q$4:$Q$431, MATCH(K66, Edges!$C$4:$C$431, 0)), -1E+99), _xlfn.IFNA(INDEX(Edges!$Q$4:$Q$431, MATCH(L66, Edges!$C$4:$C$431, 0)), -1E+99))</f>
        <v>2</v>
      </c>
      <c r="S66" t="str">
        <f>IF(OR(IF(C66&lt;&gt;"", INDEX(Nodes!$Z$4:$Z$449, MATCH(C66, Nodes!$C$4:$C$449, 0))="Yes", FALSE), IF(D66&lt;&gt;"", INDEX(Nodes!$Z$4:$Z$449, MATCH(D66, Nodes!$C$4:$C$449, 0))="Yes", FALSE), IF(E66&lt;&gt;"", INDEX(Edges!$Z$4:$Z$431, MATCH(E66, Edges!$C$4:$C$431, 0))="Yes", FALSE), IF(F66&lt;&gt;"", INDEX(Edges!$Z$4:$Z$431, MATCH(F66, Edges!$C$4:$C$431, 0))="Yes", FALSE), IF(G66&lt;&gt;"", INDEX(Edges!$Z$4:$Z$431, MATCH(G66, Edges!$C$4:$C$431, 0))="Yes", FALSE), IF(H66&lt;&gt;"", INDEX(Edges!$Z$4:$Z$431, MATCH(H66, Edges!$C$4:$C$431, 0))="Yes", FALSE), IF(I66&lt;&gt;"", INDEX(Edges!$Z$4:$Z$431, MATCH(I66, Edges!$C$4:$C$431, 0))="Yes", FALSE), IF(J66&lt;&gt;"", INDEX(Edges!$Z$4:$Z$431, MATCH(J66, Edges!$C$4:$C$431, 0))="Yes", FALSE), IF(K66&lt;&gt;"", INDEX(Edges!$Z$4:$Z$431, MATCH(K66, Edges!$C$4:$C$431, 0))="Yes", FALSE), IF(L66&lt;&gt;"", INDEX(Edges!$Z$4:$Z$431, MATCH(L66, Edges!$C$4:$C$431, 0))="Yes", FALSE)), "Yes","No")</f>
        <v>No</v>
      </c>
      <c r="T66" s="633" t="str">
        <f>IF(OR(IF(C66&lt;&gt;"", INDEX(Nodes!$AC$4:$AC$449, MATCH(C66, Nodes!$C$4:$C$449, 0))="Yes", FALSE), IF(D66&lt;&gt;"", INDEX(Nodes!$AC$4:$AC$449, MATCH(D66, Nodes!$C$4:$C$449, 0))="Yes", FALSE), IF(E66&lt;&gt;"", INDEX(Edges!$AC$4:$AC$431, MATCH(E66, Edges!$C$4:$C$431, 0))="Yes", FALSE), IF(F66&lt;&gt;"", INDEX(Edges!$AC$4:$AC$431, MATCH(F66, Edges!$C$4:$C$431, 0))="Yes", FALSE), IF(G66&lt;&gt;"", INDEX(Edges!$AC$4:$AC$431, MATCH(G66, Edges!$C$4:$C$431, 0))="Yes", FALSE), IF(H66&lt;&gt;"", INDEX(Edges!$AC$4:$AC$431, MATCH(H66, Edges!$C$4:$C$431, 0))="Yes", FALSE), IF(I66&lt;&gt;"", INDEX(Edges!$AC$4:$AC$431, MATCH(I66, Edges!$C$4:$C$431, 0))="Yes", FALSE), IF(J66&lt;&gt;"", INDEX(Edges!$AC$4:$AC$431, MATCH(J66, Edges!$C$4:$C$431, 0))="Yes", FALSE), IF(K66&lt;&gt;"", INDEX(Edges!$AC$4:$AC$431, MATCH(K66, Edges!$C$4:$C$431, 0))="Yes", FALSE), IF(L66&lt;&gt;"", INDEX(Edges!$AC$4:$AC$431, MATCH(L66, Edges!$C$4:$C$431, 0))="Yes", FALSE)), "Yes","No")</f>
        <v>No</v>
      </c>
      <c r="U66" t="str">
        <f>IF(OR(IF(C66&lt;&gt;"", INDEX(Nodes!$AF$4:$AF$449, MATCH(C66, Nodes!$C$4:$C$449, 0))="Yes", FALSE), IF(D66&lt;&gt;"", INDEX(Nodes!$AF$4:$AF$449, MATCH(D66, Nodes!$C$4:$C$449, 0))="Yes", FALSE), IF(E66&lt;&gt;"", INDEX(Edges!$AG$4:$AG$431, MATCH(E66, Edges!$C$4:$C$431, 0))="Yes", FALSE), IF(F66&lt;&gt;"", INDEX(Edges!$AG$4:$AG$431, MATCH(F66, Edges!$C$4:$C$431, 0))="Yes", FALSE), IF(G66&lt;&gt;"", INDEX(Edges!$AG$4:$AG$431, MATCH(G66, Edges!$C$4:$C$431, 0))="Yes", FALSE), IF(H66&lt;&gt;"", INDEX(Edges!$AG$4:$AG$431, MATCH(H66, Edges!$C$4:$C$431, 0))="Yes", FALSE), IF(I66&lt;&gt;"", INDEX(Edges!$AG$4:$AG$431, MATCH(I66, Edges!$C$4:$C$431, 0))="Yes", FALSE), IF(J66&lt;&gt;"", INDEX(Edges!$AG$4:$AG$431, MATCH(J66, Edges!$C$4:$C$431, 0))="Yes", FALSE), IF(K66&lt;&gt;"", INDEX(Edges!$AG$4:$AG$431, MATCH(K66, Edges!$C$4:$C$431, 0))="Yes", FALSE), IF(L66&lt;&gt;"", INDEX(Edges!$AG$4:$AG$431, MATCH(L66, Edges!$C$4:$C$431, 0))="Yes", FALSE)), "Yes","No")</f>
        <v>No</v>
      </c>
      <c r="V66" s="720" t="str">
        <f t="shared" si="5"/>
        <v>Accessible</v>
      </c>
      <c r="W66" s="633" t="str">
        <f>IF(AND(N66&gt;='Accessibility Standards'!$C$4, P66&lt;'Accessibility Standards'!$C$2, Q66="Yes", R66&lt;'Accessibility Standards'!$C$10), "Accessible", "Inaccessible")</f>
        <v>Inaccessible</v>
      </c>
      <c r="X66" s="633" t="str">
        <f>IF(AND(O66="Yes", N66&gt;0), "Accessible", "Inaccessible")</f>
        <v>Inaccessible</v>
      </c>
    </row>
    <row r="67" spans="1:24" hidden="1">
      <c r="A67" s="811" t="str">
        <f>A66</f>
        <v>32_81</v>
      </c>
      <c r="B67" s="689" t="s">
        <v>753</v>
      </c>
      <c r="C67" t="s">
        <v>1105</v>
      </c>
      <c r="E67" t="s">
        <v>988</v>
      </c>
      <c r="F67" t="s">
        <v>989</v>
      </c>
      <c r="N67" s="633">
        <f>MIN(_xlfn.IFNA(INDEX(Nodes!$M$4:$M$449, MATCH(C67, Nodes!$C$4:$C$449, 0)), 1E+99), _xlfn.IFNA(INDEX(Nodes!$M$4:$M$449, MATCH(D67, Nodes!$C$4:$C$449, 0)), 1E+99), _xlfn.IFNA(INDEX(Edges!$M$4:$M$428, MATCH(E67, Edges!$C$4:$C$428, 0)), 1E+99), _xlfn.IFNA(INDEX(Edges!$M$4:$M$428, MATCH(F67, Edges!$C$4:$C$428, 0)), 1E+99), _xlfn.IFNA(INDEX(Edges!$M$4:$M$428, MATCH(G67, Edges!$C$4:$C$428, 0)), 1E+99), _xlfn.IFNA(INDEX(Edges!$M$4:$M$428, MATCH(H67, Edges!$C$4:$C$428, 0)), 1E+99), _xlfn.IFNA(INDEX(Edges!$M$4:$M$428, MATCH(I67, Edges!$C$4:$C$428, 0)), 1E+99), _xlfn.IFNA(INDEX(Edges!$M$4:$M$428, MATCH(J67, Edges!$C$4:$C$428, 0)), 1E+99), _xlfn.IFNA(INDEX(Edges!$M$4:$M$428, MATCH(K67, Edges!$C$4:$C$428, 0)), 1E+99), _xlfn.IFNA(INDEX(Edges!$M$4:$M$428, MATCH(L67, Edges!$C$4:$C$428, 0)), 1E+99))</f>
        <v>150</v>
      </c>
      <c r="O67" s="633" t="str">
        <f>IF(AND(IF(C67&lt;&gt;"", INDEX(Nodes!$V$4:$V$449, MATCH(C67, Nodes!$C$4:$C$449, 0))="Yes", TRUE), IF(D67&lt;&gt;"", INDEX(Nodes!$V$4:$V$449, MATCH(D67, Nodes!$C$4:$C$449, 0))="Yes", TRUE), IF(E67&lt;&gt;"", INDEX(Edges!$V$4:$V$431, MATCH(E67, Edges!$C$4:$C$431, 0))="Yes", TRUE), IF(F67&lt;&gt;"", INDEX(Edges!$V$4:$V$431, MATCH(F67, Edges!$C$4:$C$431, 0))="Yes", TRUE), IF(G67&lt;&gt;"", INDEX(Edges!$V$4:$V$431, MATCH(G67, Edges!$C$4:$C$431, 0))="Yes", TRUE), IF(H67&lt;&gt;"", INDEX(Edges!$V$4:$V$431, MATCH(H67, Edges!$C$4:$C$431, 0))="Yes", TRUE), IF(I67&lt;&gt;"", INDEX(Edges!$V$4:$V$431, MATCH(I67, Edges!$C$4:$C$431, 0))="Yes", TRUE), IF(J67&lt;&gt;"", INDEX(Edges!$V$4:$V$431, MATCH(J67, Edges!$C$4:$C$431, 0))="Yes", TRUE), IF(K67&lt;&gt;"", INDEX(Edges!$V$4:$V$431, MATCH(K67, Edges!$C$4:$C$431, 0))="Yes", TRUE), IF(L67&lt;&gt;"", INDEX(Edges!$V$4:$V$431, MATCH(L67, Edges!$C$4:$C$431, 0))="Yes", TRUE)), "Yes", "No")</f>
        <v>No</v>
      </c>
      <c r="P67" s="633">
        <f>MAX(_xlfn.IFNA(INDEX(Nodes!$I$4:$I$449, MATCH(C67, Nodes!$C$4:$C$449, 0)), -1E+99), _xlfn.IFNA(INDEX(Nodes!$I$4:$I$449, MATCH(D67, Nodes!$C$4:$C$449, 0)), -1E+99), _xlfn.IFNA(INDEX(Edges!$I$4:$I$431, MATCH(E67, Edges!$C$4:$C$431, 0)), -1E+99), _xlfn.IFNA(INDEX(Edges!$I$4:$I$431, MATCH(F67, Edges!$C$4:$C$431, 0)), -1E+99), _xlfn.IFNA(INDEX(Edges!$I$4:$I$431, MATCH(G67, Edges!$C$4:$C$431, 0)), -1E+99), _xlfn.IFNA(INDEX(Edges!$I$4:$I$431, MATCH(H67, Edges!$C$4:$C$431, 0)), -1E+99), _xlfn.IFNA(INDEX(Edges!$I$4:$I$431, MATCH(I67, Edges!$C$4:$C$431, 0)), -1E+99), _xlfn.IFNA(INDEX(Edges!$I$4:$I$431, MATCH(J67, Edges!$C$4:$C$431, 0)), -1E+99), _xlfn.IFNA(INDEX(Edges!$I$4:$I$431, MATCH(K67, Edges!$C$4:$C$431, 0)), -1E+99), _xlfn.IFNA(INDEX(Edges!$I$4:$I$431, MATCH(L67, Edges!$C$4:$C$431, 0)), -1E+99))</f>
        <v>0</v>
      </c>
      <c r="Q67" s="633" t="str">
        <f>IF(AND(IF(C67&lt;&gt;"", INDEX(Nodes!$P$4:$P$449, MATCH(C67, Nodes!$C$4:$C$449, 0))="Yes"), IF(D67&lt;&gt;"", INDEX(Nodes!$P$4:$P$449, MATCH(D67, Nodes!$C$4:$C$449, 0))="Yes")), "Yes", "No")</f>
        <v>No</v>
      </c>
      <c r="R67" s="633">
        <f>MAX(_xlfn.IFNA(INDEX(Nodes!$Q$4:$Q$449, MATCH(C67, Nodes!$C$4:$C$449, 0)), -1E+99), _xlfn.IFNA(INDEX(Nodes!$Q$4:$Q$449, MATCH(D67, Nodes!$C$4:$C$449, 0)), -1E+99), _xlfn.IFNA(INDEX(Edges!$Q$4:$Q$431, MATCH(E67, Edges!$C$4:$C$431, 0)), -1E+99), _xlfn.IFNA(INDEX(Edges!$Q$4:$Q$431, MATCH(F67, Edges!$C$4:$C$431, 0)), -1E+99), _xlfn.IFNA(INDEX(Edges!$Q$4:$Q$431, MATCH(G67, Edges!$C$4:$C$431, 0)), -1E+99), _xlfn.IFNA(INDEX(Edges!$Q$4:$Q$431, MATCH(H67, Edges!$C$4:$C$431, 0)), -1E+99), _xlfn.IFNA(INDEX(Edges!$Q$4:$Q$431, MATCH(I67, Edges!$C$4:$C$431, 0)), -1E+99), _xlfn.IFNA(INDEX(Edges!$Q$4:$Q$431, MATCH(J67, Edges!$C$4:$C$431, 0)), -1E+99), _xlfn.IFNA(INDEX(Edges!$Q$4:$Q$431, MATCH(K67, Edges!$C$4:$C$431, 0)), -1E+99), _xlfn.IFNA(INDEX(Edges!$Q$4:$Q$431, MATCH(L67, Edges!$C$4:$C$431, 0)), -1E+99))</f>
        <v>0</v>
      </c>
      <c r="S67" t="str">
        <f>IF(OR(IF(C67&lt;&gt;"", INDEX(Nodes!$Z$4:$Z$449, MATCH(C67, Nodes!$C$4:$C$449, 0))="Yes", FALSE), IF(D67&lt;&gt;"", INDEX(Nodes!$Z$4:$Z$449, MATCH(D67, Nodes!$C$4:$C$449, 0))="Yes", FALSE), IF(E67&lt;&gt;"", INDEX(Edges!$Z$4:$Z$431, MATCH(E67, Edges!$C$4:$C$431, 0))="Yes", FALSE), IF(F67&lt;&gt;"", INDEX(Edges!$Z$4:$Z$431, MATCH(F67, Edges!$C$4:$C$431, 0))="Yes", FALSE), IF(G67&lt;&gt;"", INDEX(Edges!$Z$4:$Z$431, MATCH(G67, Edges!$C$4:$C$431, 0))="Yes", FALSE), IF(H67&lt;&gt;"", INDEX(Edges!$Z$4:$Z$431, MATCH(H67, Edges!$C$4:$C$431, 0))="Yes", FALSE), IF(I67&lt;&gt;"", INDEX(Edges!$Z$4:$Z$431, MATCH(I67, Edges!$C$4:$C$431, 0))="Yes", FALSE), IF(J67&lt;&gt;"", INDEX(Edges!$Z$4:$Z$431, MATCH(J67, Edges!$C$4:$C$431, 0))="Yes", FALSE), IF(K67&lt;&gt;"", INDEX(Edges!$Z$4:$Z$431, MATCH(K67, Edges!$C$4:$C$431, 0))="Yes", FALSE), IF(L67&lt;&gt;"", INDEX(Edges!$Z$4:$Z$431, MATCH(L67, Edges!$C$4:$C$431, 0))="Yes", FALSE)), "Yes","No")</f>
        <v>No</v>
      </c>
      <c r="T67" s="633" t="str">
        <f>IF(OR(IF(C67&lt;&gt;"", INDEX(Nodes!$AC$4:$AC$449, MATCH(C67, Nodes!$C$4:$C$449, 0))="Yes", FALSE), IF(D67&lt;&gt;"", INDEX(Nodes!$AC$4:$AC$449, MATCH(D67, Nodes!$C$4:$C$449, 0))="Yes", FALSE), IF(E67&lt;&gt;"", INDEX(Edges!$AC$4:$AC$431, MATCH(E67, Edges!$C$4:$C$431, 0))="Yes", FALSE), IF(F67&lt;&gt;"", INDEX(Edges!$AC$4:$AC$431, MATCH(F67, Edges!$C$4:$C$431, 0))="Yes", FALSE), IF(G67&lt;&gt;"", INDEX(Edges!$AC$4:$AC$431, MATCH(G67, Edges!$C$4:$C$431, 0))="Yes", FALSE), IF(H67&lt;&gt;"", INDEX(Edges!$AC$4:$AC$431, MATCH(H67, Edges!$C$4:$C$431, 0))="Yes", FALSE), IF(I67&lt;&gt;"", INDEX(Edges!$AC$4:$AC$431, MATCH(I67, Edges!$C$4:$C$431, 0))="Yes", FALSE), IF(J67&lt;&gt;"", INDEX(Edges!$AC$4:$AC$431, MATCH(J67, Edges!$C$4:$C$431, 0))="Yes", FALSE), IF(K67&lt;&gt;"", INDEX(Edges!$AC$4:$AC$431, MATCH(K67, Edges!$C$4:$C$431, 0))="Yes", FALSE), IF(L67&lt;&gt;"", INDEX(Edges!$AC$4:$AC$431, MATCH(L67, Edges!$C$4:$C$431, 0))="Yes", FALSE)), "Yes","No")</f>
        <v>No</v>
      </c>
      <c r="U67" t="str">
        <f>IF(OR(IF(C67&lt;&gt;"", INDEX(Nodes!$AF$4:$AF$449, MATCH(C67, Nodes!$C$4:$C$449, 0))="Yes", FALSE), IF(D67&lt;&gt;"", INDEX(Nodes!$AF$4:$AF$449, MATCH(D67, Nodes!$C$4:$C$449, 0))="Yes", FALSE), IF(E67&lt;&gt;"", INDEX(Edges!$AG$4:$AG$431, MATCH(E67, Edges!$C$4:$C$431, 0))="Yes", FALSE), IF(F67&lt;&gt;"", INDEX(Edges!$AG$4:$AG$431, MATCH(F67, Edges!$C$4:$C$431, 0))="Yes", FALSE), IF(G67&lt;&gt;"", INDEX(Edges!$AG$4:$AG$431, MATCH(G67, Edges!$C$4:$C$431, 0))="Yes", FALSE), IF(H67&lt;&gt;"", INDEX(Edges!$AG$4:$AG$431, MATCH(H67, Edges!$C$4:$C$431, 0))="Yes", FALSE), IF(I67&lt;&gt;"", INDEX(Edges!$AG$4:$AG$431, MATCH(I67, Edges!$C$4:$C$431, 0))="Yes", FALSE), IF(J67&lt;&gt;"", INDEX(Edges!$AG$4:$AG$431, MATCH(J67, Edges!$C$4:$C$431, 0))="Yes", FALSE), IF(K67&lt;&gt;"", INDEX(Edges!$AG$4:$AG$431, MATCH(K67, Edges!$C$4:$C$431, 0))="Yes", FALSE), IF(L67&lt;&gt;"", INDEX(Edges!$AG$4:$AG$431, MATCH(L67, Edges!$C$4:$C$431, 0))="Yes", FALSE)), "Yes","No")</f>
        <v>No</v>
      </c>
      <c r="V67" s="720" t="str">
        <f t="shared" ref="V67:V130" si="6">IF(N67&gt;0, "Accessible", "Inaccessible")</f>
        <v>Accessible</v>
      </c>
      <c r="W67" s="633" t="str">
        <f>IF(AND(N67&gt;='Accessibility Standards'!$C$4, P67&lt;'Accessibility Standards'!$C$2, Q67="Yes", R67&lt;'Accessibility Standards'!$C$10), "Accessible", "Inaccessible")</f>
        <v>Inaccessible</v>
      </c>
      <c r="X67" s="633" t="str">
        <f t="shared" ref="X67:X130" si="7">IF(AND(O67="Yes", N67&gt;0), "Accessible", "Inaccessible")</f>
        <v>Inaccessible</v>
      </c>
    </row>
    <row r="68" spans="1:24">
      <c r="A68" t="s">
        <v>844</v>
      </c>
      <c r="B68" s="689" t="s">
        <v>752</v>
      </c>
      <c r="E68" t="s">
        <v>990</v>
      </c>
      <c r="N68" s="633">
        <f>MIN(_xlfn.IFNA(INDEX(Nodes!$M$4:$M$449, MATCH(C68, Nodes!$C$4:$C$449, 0)), 1E+99), _xlfn.IFNA(INDEX(Nodes!$M$4:$M$449, MATCH(D68, Nodes!$C$4:$C$449, 0)), 1E+99), _xlfn.IFNA(INDEX(Edges!$M$4:$M$428, MATCH(E68, Edges!$C$4:$C$428, 0)), 1E+99), _xlfn.IFNA(INDEX(Edges!$M$4:$M$428, MATCH(F68, Edges!$C$4:$C$428, 0)), 1E+99), _xlfn.IFNA(INDEX(Edges!$M$4:$M$428, MATCH(G68, Edges!$C$4:$C$428, 0)), 1E+99), _xlfn.IFNA(INDEX(Edges!$M$4:$M$428, MATCH(H68, Edges!$C$4:$C$428, 0)), 1E+99), _xlfn.IFNA(INDEX(Edges!$M$4:$M$428, MATCH(I68, Edges!$C$4:$C$428, 0)), 1E+99), _xlfn.IFNA(INDEX(Edges!$M$4:$M$428, MATCH(J68, Edges!$C$4:$C$428, 0)), 1E+99), _xlfn.IFNA(INDEX(Edges!$M$4:$M$428, MATCH(K68, Edges!$C$4:$C$428, 0)), 1E+99), _xlfn.IFNA(INDEX(Edges!$M$4:$M$428, MATCH(L68, Edges!$C$4:$C$428, 0)), 1E+99))</f>
        <v>300</v>
      </c>
      <c r="O68" s="633" t="str">
        <f>IF(AND(IF(C68&lt;&gt;"", INDEX(Nodes!$V$4:$V$449, MATCH(C68, Nodes!$C$4:$C$449, 0))="Yes", TRUE), IF(D68&lt;&gt;"", INDEX(Nodes!$V$4:$V$449, MATCH(D68, Nodes!$C$4:$C$449, 0))="Yes", TRUE), IF(E68&lt;&gt;"", INDEX(Edges!$V$4:$V$431, MATCH(E68, Edges!$C$4:$C$431, 0))="Yes", TRUE), IF(F68&lt;&gt;"", INDEX(Edges!$V$4:$V$431, MATCH(F68, Edges!$C$4:$C$431, 0))="Yes", TRUE), IF(G68&lt;&gt;"", INDEX(Edges!$V$4:$V$431, MATCH(G68, Edges!$C$4:$C$431, 0))="Yes", TRUE), IF(H68&lt;&gt;"", INDEX(Edges!$V$4:$V$431, MATCH(H68, Edges!$C$4:$C$431, 0))="Yes", TRUE), IF(I68&lt;&gt;"", INDEX(Edges!$V$4:$V$431, MATCH(I68, Edges!$C$4:$C$431, 0))="Yes", TRUE), IF(J68&lt;&gt;"", INDEX(Edges!$V$4:$V$431, MATCH(J68, Edges!$C$4:$C$431, 0))="Yes", TRUE), IF(K68&lt;&gt;"", INDEX(Edges!$V$4:$V$431, MATCH(K68, Edges!$C$4:$C$431, 0))="Yes", TRUE), IF(L68&lt;&gt;"", INDEX(Edges!$V$4:$V$431, MATCH(L68, Edges!$C$4:$C$431, 0))="Yes", TRUE)), "Yes", "No")</f>
        <v>Yes</v>
      </c>
      <c r="P68" s="633">
        <f>MAX(_xlfn.IFNA(INDEX(Nodes!$I$4:$I$449, MATCH(C68, Nodes!$C$4:$C$449, 0)), -1E+99), _xlfn.IFNA(INDEX(Nodes!$I$4:$I$449, MATCH(D68, Nodes!$C$4:$C$449, 0)), -1E+99), _xlfn.IFNA(INDEX(Edges!$I$4:$I$431, MATCH(E68, Edges!$C$4:$C$431, 0)), -1E+99), _xlfn.IFNA(INDEX(Edges!$I$4:$I$431, MATCH(F68, Edges!$C$4:$C$431, 0)), -1E+99), _xlfn.IFNA(INDEX(Edges!$I$4:$I$431, MATCH(G68, Edges!$C$4:$C$431, 0)), -1E+99), _xlfn.IFNA(INDEX(Edges!$I$4:$I$431, MATCH(H68, Edges!$C$4:$C$431, 0)), -1E+99), _xlfn.IFNA(INDEX(Edges!$I$4:$I$431, MATCH(I68, Edges!$C$4:$C$431, 0)), -1E+99), _xlfn.IFNA(INDEX(Edges!$I$4:$I$431, MATCH(J68, Edges!$C$4:$C$431, 0)), -1E+99), _xlfn.IFNA(INDEX(Edges!$I$4:$I$431, MATCH(K68, Edges!$C$4:$C$431, 0)), -1E+99), _xlfn.IFNA(INDEX(Edges!$I$4:$I$431, MATCH(L68, Edges!$C$4:$C$431, 0)), -1E+99))</f>
        <v>0</v>
      </c>
      <c r="Q68" s="633" t="str">
        <f>IF(AND(IF(C68&lt;&gt;"", INDEX(Nodes!$P$4:$P$449, MATCH(C68, Nodes!$C$4:$C$449, 0))="Yes"), IF(D68&lt;&gt;"", INDEX(Nodes!$P$4:$P$449, MATCH(D68, Nodes!$C$4:$C$449, 0))="Yes")), "Yes", "No")</f>
        <v>No</v>
      </c>
      <c r="R68" s="633">
        <f>MAX(_xlfn.IFNA(INDEX(Nodes!$Q$4:$Q$449, MATCH(C68, Nodes!$C$4:$C$449, 0)), -1E+99), _xlfn.IFNA(INDEX(Nodes!$Q$4:$Q$449, MATCH(D68, Nodes!$C$4:$C$449, 0)), -1E+99), _xlfn.IFNA(INDEX(Edges!$Q$4:$Q$431, MATCH(E68, Edges!$C$4:$C$431, 0)), -1E+99), _xlfn.IFNA(INDEX(Edges!$Q$4:$Q$431, MATCH(F68, Edges!$C$4:$C$431, 0)), -1E+99), _xlfn.IFNA(INDEX(Edges!$Q$4:$Q$431, MATCH(G68, Edges!$C$4:$C$431, 0)), -1E+99), _xlfn.IFNA(INDEX(Edges!$Q$4:$Q$431, MATCH(H68, Edges!$C$4:$C$431, 0)), -1E+99), _xlfn.IFNA(INDEX(Edges!$Q$4:$Q$431, MATCH(I68, Edges!$C$4:$C$431, 0)), -1E+99), _xlfn.IFNA(INDEX(Edges!$Q$4:$Q$431, MATCH(J68, Edges!$C$4:$C$431, 0)), -1E+99), _xlfn.IFNA(INDEX(Edges!$Q$4:$Q$431, MATCH(K68, Edges!$C$4:$C$431, 0)), -1E+99), _xlfn.IFNA(INDEX(Edges!$Q$4:$Q$431, MATCH(L68, Edges!$C$4:$C$431, 0)), -1E+99))</f>
        <v>0</v>
      </c>
      <c r="S68" t="str">
        <f>IF(OR(IF(C68&lt;&gt;"", INDEX(Nodes!$Z$4:$Z$449, MATCH(C68, Nodes!$C$4:$C$449, 0))="Yes", FALSE), IF(D68&lt;&gt;"", INDEX(Nodes!$Z$4:$Z$449, MATCH(D68, Nodes!$C$4:$C$449, 0))="Yes", FALSE), IF(E68&lt;&gt;"", INDEX(Edges!$Z$4:$Z$431, MATCH(E68, Edges!$C$4:$C$431, 0))="Yes", FALSE), IF(F68&lt;&gt;"", INDEX(Edges!$Z$4:$Z$431, MATCH(F68, Edges!$C$4:$C$431, 0))="Yes", FALSE), IF(G68&lt;&gt;"", INDEX(Edges!$Z$4:$Z$431, MATCH(G68, Edges!$C$4:$C$431, 0))="Yes", FALSE), IF(H68&lt;&gt;"", INDEX(Edges!$Z$4:$Z$431, MATCH(H68, Edges!$C$4:$C$431, 0))="Yes", FALSE), IF(I68&lt;&gt;"", INDEX(Edges!$Z$4:$Z$431, MATCH(I68, Edges!$C$4:$C$431, 0))="Yes", FALSE), IF(J68&lt;&gt;"", INDEX(Edges!$Z$4:$Z$431, MATCH(J68, Edges!$C$4:$C$431, 0))="Yes", FALSE), IF(K68&lt;&gt;"", INDEX(Edges!$Z$4:$Z$431, MATCH(K68, Edges!$C$4:$C$431, 0))="Yes", FALSE), IF(L68&lt;&gt;"", INDEX(Edges!$Z$4:$Z$431, MATCH(L68, Edges!$C$4:$C$431, 0))="Yes", FALSE)), "Yes","No")</f>
        <v>Yes</v>
      </c>
      <c r="T68" s="633" t="str">
        <f>IF(OR(IF(C68&lt;&gt;"", INDEX(Nodes!$AC$4:$AC$449, MATCH(C68, Nodes!$C$4:$C$449, 0))="Yes", FALSE), IF(D68&lt;&gt;"", INDEX(Nodes!$AC$4:$AC$449, MATCH(D68, Nodes!$C$4:$C$449, 0))="Yes", FALSE), IF(E68&lt;&gt;"", INDEX(Edges!$AC$4:$AC$431, MATCH(E68, Edges!$C$4:$C$431, 0))="Yes", FALSE), IF(F68&lt;&gt;"", INDEX(Edges!$AC$4:$AC$431, MATCH(F68, Edges!$C$4:$C$431, 0))="Yes", FALSE), IF(G68&lt;&gt;"", INDEX(Edges!$AC$4:$AC$431, MATCH(G68, Edges!$C$4:$C$431, 0))="Yes", FALSE), IF(H68&lt;&gt;"", INDEX(Edges!$AC$4:$AC$431, MATCH(H68, Edges!$C$4:$C$431, 0))="Yes", FALSE), IF(I68&lt;&gt;"", INDEX(Edges!$AC$4:$AC$431, MATCH(I68, Edges!$C$4:$C$431, 0))="Yes", FALSE), IF(J68&lt;&gt;"", INDEX(Edges!$AC$4:$AC$431, MATCH(J68, Edges!$C$4:$C$431, 0))="Yes", FALSE), IF(K68&lt;&gt;"", INDEX(Edges!$AC$4:$AC$431, MATCH(K68, Edges!$C$4:$C$431, 0))="Yes", FALSE), IF(L68&lt;&gt;"", INDEX(Edges!$AC$4:$AC$431, MATCH(L68, Edges!$C$4:$C$431, 0))="Yes", FALSE)), "Yes","No")</f>
        <v>No</v>
      </c>
      <c r="U68" t="str">
        <f>IF(OR(IF(C68&lt;&gt;"", INDEX(Nodes!$AF$4:$AF$449, MATCH(C68, Nodes!$C$4:$C$449, 0))="Yes", FALSE), IF(D68&lt;&gt;"", INDEX(Nodes!$AF$4:$AF$449, MATCH(D68, Nodes!$C$4:$C$449, 0))="Yes", FALSE), IF(E68&lt;&gt;"", INDEX(Edges!$AG$4:$AG$431, MATCH(E68, Edges!$C$4:$C$431, 0))="Yes", FALSE), IF(F68&lt;&gt;"", INDEX(Edges!$AG$4:$AG$431, MATCH(F68, Edges!$C$4:$C$431, 0))="Yes", FALSE), IF(G68&lt;&gt;"", INDEX(Edges!$AG$4:$AG$431, MATCH(G68, Edges!$C$4:$C$431, 0))="Yes", FALSE), IF(H68&lt;&gt;"", INDEX(Edges!$AG$4:$AG$431, MATCH(H68, Edges!$C$4:$C$431, 0))="Yes", FALSE), IF(I68&lt;&gt;"", INDEX(Edges!$AG$4:$AG$431, MATCH(I68, Edges!$C$4:$C$431, 0))="Yes", FALSE), IF(J68&lt;&gt;"", INDEX(Edges!$AG$4:$AG$431, MATCH(J68, Edges!$C$4:$C$431, 0))="Yes", FALSE), IF(K68&lt;&gt;"", INDEX(Edges!$AG$4:$AG$431, MATCH(K68, Edges!$C$4:$C$431, 0))="Yes", FALSE), IF(L68&lt;&gt;"", INDEX(Edges!$AG$4:$AG$431, MATCH(L68, Edges!$C$4:$C$431, 0))="Yes", FALSE)), "Yes","No")</f>
        <v>No</v>
      </c>
      <c r="V68" s="720" t="str">
        <f t="shared" si="6"/>
        <v>Accessible</v>
      </c>
      <c r="W68" s="633" t="str">
        <f>IF(AND(N68&gt;='Accessibility Standards'!$C$4, P68&lt;'Accessibility Standards'!$C$2, Q68="Yes", R68&lt;'Accessibility Standards'!$C$10), "Accessible", "Inaccessible")</f>
        <v>Inaccessible</v>
      </c>
      <c r="X68" s="633" t="str">
        <f t="shared" si="7"/>
        <v>Accessible</v>
      </c>
    </row>
    <row r="69" spans="1:24" hidden="1">
      <c r="A69" s="811" t="str">
        <f>A68</f>
        <v>80_81</v>
      </c>
      <c r="B69" s="689" t="s">
        <v>753</v>
      </c>
      <c r="C69" t="s">
        <v>701</v>
      </c>
      <c r="D69" t="s">
        <v>1104</v>
      </c>
      <c r="N69" s="633">
        <f>MIN(_xlfn.IFNA(INDEX(Nodes!$M$4:$M$449, MATCH(C69, Nodes!$C$4:$C$449, 0)), 1E+99), _xlfn.IFNA(INDEX(Nodes!$M$4:$M$449, MATCH(D69, Nodes!$C$4:$C$449, 0)), 1E+99), _xlfn.IFNA(INDEX(Edges!$M$4:$M$428, MATCH(E69, Edges!$C$4:$C$428, 0)), 1E+99), _xlfn.IFNA(INDEX(Edges!$M$4:$M$428, MATCH(F69, Edges!$C$4:$C$428, 0)), 1E+99), _xlfn.IFNA(INDEX(Edges!$M$4:$M$428, MATCH(G69, Edges!$C$4:$C$428, 0)), 1E+99), _xlfn.IFNA(INDEX(Edges!$M$4:$M$428, MATCH(H69, Edges!$C$4:$C$428, 0)), 1E+99), _xlfn.IFNA(INDEX(Edges!$M$4:$M$428, MATCH(I69, Edges!$C$4:$C$428, 0)), 1E+99), _xlfn.IFNA(INDEX(Edges!$M$4:$M$428, MATCH(J69, Edges!$C$4:$C$428, 0)), 1E+99), _xlfn.IFNA(INDEX(Edges!$M$4:$M$428, MATCH(K69, Edges!$C$4:$C$428, 0)), 1E+99), _xlfn.IFNA(INDEX(Edges!$M$4:$M$428, MATCH(L69, Edges!$C$4:$C$428, 0)), 1E+99))</f>
        <v>200</v>
      </c>
      <c r="O69" s="633" t="str">
        <f>IF(AND(IF(C69&lt;&gt;"", INDEX(Nodes!$V$4:$V$449, MATCH(C69, Nodes!$C$4:$C$449, 0))="Yes", TRUE), IF(D69&lt;&gt;"", INDEX(Nodes!$V$4:$V$449, MATCH(D69, Nodes!$C$4:$C$449, 0))="Yes", TRUE), IF(E69&lt;&gt;"", INDEX(Edges!$V$4:$V$431, MATCH(E69, Edges!$C$4:$C$431, 0))="Yes", TRUE), IF(F69&lt;&gt;"", INDEX(Edges!$V$4:$V$431, MATCH(F69, Edges!$C$4:$C$431, 0))="Yes", TRUE), IF(G69&lt;&gt;"", INDEX(Edges!$V$4:$V$431, MATCH(G69, Edges!$C$4:$C$431, 0))="Yes", TRUE), IF(H69&lt;&gt;"", INDEX(Edges!$V$4:$V$431, MATCH(H69, Edges!$C$4:$C$431, 0))="Yes", TRUE), IF(I69&lt;&gt;"", INDEX(Edges!$V$4:$V$431, MATCH(I69, Edges!$C$4:$C$431, 0))="Yes", TRUE), IF(J69&lt;&gt;"", INDEX(Edges!$V$4:$V$431, MATCH(J69, Edges!$C$4:$C$431, 0))="Yes", TRUE), IF(K69&lt;&gt;"", INDEX(Edges!$V$4:$V$431, MATCH(K69, Edges!$C$4:$C$431, 0))="Yes", TRUE), IF(L69&lt;&gt;"", INDEX(Edges!$V$4:$V$431, MATCH(L69, Edges!$C$4:$C$431, 0))="Yes", TRUE)), "Yes", "No")</f>
        <v>Yes</v>
      </c>
      <c r="P69" s="633">
        <f>MAX(_xlfn.IFNA(INDEX(Nodes!$I$4:$I$449, MATCH(C69, Nodes!$C$4:$C$449, 0)), -1E+99), _xlfn.IFNA(INDEX(Nodes!$I$4:$I$449, MATCH(D69, Nodes!$C$4:$C$449, 0)), -1E+99), _xlfn.IFNA(INDEX(Edges!$I$4:$I$431, MATCH(E69, Edges!$C$4:$C$431, 0)), -1E+99), _xlfn.IFNA(INDEX(Edges!$I$4:$I$431, MATCH(F69, Edges!$C$4:$C$431, 0)), -1E+99), _xlfn.IFNA(INDEX(Edges!$I$4:$I$431, MATCH(G69, Edges!$C$4:$C$431, 0)), -1E+99), _xlfn.IFNA(INDEX(Edges!$I$4:$I$431, MATCH(H69, Edges!$C$4:$C$431, 0)), -1E+99), _xlfn.IFNA(INDEX(Edges!$I$4:$I$431, MATCH(I69, Edges!$C$4:$C$431, 0)), -1E+99), _xlfn.IFNA(INDEX(Edges!$I$4:$I$431, MATCH(J69, Edges!$C$4:$C$431, 0)), -1E+99), _xlfn.IFNA(INDEX(Edges!$I$4:$I$431, MATCH(K69, Edges!$C$4:$C$431, 0)), -1E+99), _xlfn.IFNA(INDEX(Edges!$I$4:$I$431, MATCH(L69, Edges!$C$4:$C$431, 0)), -1E+99))</f>
        <v>0</v>
      </c>
      <c r="Q69" s="633" t="str">
        <f>IF(AND(IF(C69&lt;&gt;"", INDEX(Nodes!$P$4:$P$449, MATCH(C69, Nodes!$C$4:$C$449, 0))="Yes"), IF(D69&lt;&gt;"", INDEX(Nodes!$P$4:$P$449, MATCH(D69, Nodes!$C$4:$C$449, 0))="Yes")), "Yes", "No")</f>
        <v>Yes</v>
      </c>
      <c r="R69" s="633">
        <f>MAX(_xlfn.IFNA(INDEX(Nodes!$Q$4:$Q$449, MATCH(C69, Nodes!$C$4:$C$449, 0)), -1E+99), _xlfn.IFNA(INDEX(Nodes!$Q$4:$Q$449, MATCH(D69, Nodes!$C$4:$C$449, 0)), -1E+99), _xlfn.IFNA(INDEX(Edges!$Q$4:$Q$431, MATCH(E69, Edges!$C$4:$C$431, 0)), -1E+99), _xlfn.IFNA(INDEX(Edges!$Q$4:$Q$431, MATCH(F69, Edges!$C$4:$C$431, 0)), -1E+99), _xlfn.IFNA(INDEX(Edges!$Q$4:$Q$431, MATCH(G69, Edges!$C$4:$C$431, 0)), -1E+99), _xlfn.IFNA(INDEX(Edges!$Q$4:$Q$431, MATCH(H69, Edges!$C$4:$C$431, 0)), -1E+99), _xlfn.IFNA(INDEX(Edges!$Q$4:$Q$431, MATCH(I69, Edges!$C$4:$C$431, 0)), -1E+99), _xlfn.IFNA(INDEX(Edges!$Q$4:$Q$431, MATCH(J69, Edges!$C$4:$C$431, 0)), -1E+99), _xlfn.IFNA(INDEX(Edges!$Q$4:$Q$431, MATCH(K69, Edges!$C$4:$C$431, 0)), -1E+99), _xlfn.IFNA(INDEX(Edges!$Q$4:$Q$431, MATCH(L69, Edges!$C$4:$C$431, 0)), -1E+99))</f>
        <v>2</v>
      </c>
      <c r="S69" t="str">
        <f>IF(OR(IF(C69&lt;&gt;"", INDEX(Nodes!$Z$4:$Z$449, MATCH(C69, Nodes!$C$4:$C$449, 0))="Yes", FALSE), IF(D69&lt;&gt;"", INDEX(Nodes!$Z$4:$Z$449, MATCH(D69, Nodes!$C$4:$C$449, 0))="Yes", FALSE), IF(E69&lt;&gt;"", INDEX(Edges!$Z$4:$Z$431, MATCH(E69, Edges!$C$4:$C$431, 0))="Yes", FALSE), IF(F69&lt;&gt;"", INDEX(Edges!$Z$4:$Z$431, MATCH(F69, Edges!$C$4:$C$431, 0))="Yes", FALSE), IF(G69&lt;&gt;"", INDEX(Edges!$Z$4:$Z$431, MATCH(G69, Edges!$C$4:$C$431, 0))="Yes", FALSE), IF(H69&lt;&gt;"", INDEX(Edges!$Z$4:$Z$431, MATCH(H69, Edges!$C$4:$C$431, 0))="Yes", FALSE), IF(I69&lt;&gt;"", INDEX(Edges!$Z$4:$Z$431, MATCH(I69, Edges!$C$4:$C$431, 0))="Yes", FALSE), IF(J69&lt;&gt;"", INDEX(Edges!$Z$4:$Z$431, MATCH(J69, Edges!$C$4:$C$431, 0))="Yes", FALSE), IF(K69&lt;&gt;"", INDEX(Edges!$Z$4:$Z$431, MATCH(K69, Edges!$C$4:$C$431, 0))="Yes", FALSE), IF(L69&lt;&gt;"", INDEX(Edges!$Z$4:$Z$431, MATCH(L69, Edges!$C$4:$C$431, 0))="Yes", FALSE)), "Yes","No")</f>
        <v>No</v>
      </c>
      <c r="T69" s="633" t="str">
        <f>IF(OR(IF(C69&lt;&gt;"", INDEX(Nodes!$AC$4:$AC$449, MATCH(C69, Nodes!$C$4:$C$449, 0))="Yes", FALSE), IF(D69&lt;&gt;"", INDEX(Nodes!$AC$4:$AC$449, MATCH(D69, Nodes!$C$4:$C$449, 0))="Yes", FALSE), IF(E69&lt;&gt;"", INDEX(Edges!$AC$4:$AC$431, MATCH(E69, Edges!$C$4:$C$431, 0))="Yes", FALSE), IF(F69&lt;&gt;"", INDEX(Edges!$AC$4:$AC$431, MATCH(F69, Edges!$C$4:$C$431, 0))="Yes", FALSE), IF(G69&lt;&gt;"", INDEX(Edges!$AC$4:$AC$431, MATCH(G69, Edges!$C$4:$C$431, 0))="Yes", FALSE), IF(H69&lt;&gt;"", INDEX(Edges!$AC$4:$AC$431, MATCH(H69, Edges!$C$4:$C$431, 0))="Yes", FALSE), IF(I69&lt;&gt;"", INDEX(Edges!$AC$4:$AC$431, MATCH(I69, Edges!$C$4:$C$431, 0))="Yes", FALSE), IF(J69&lt;&gt;"", INDEX(Edges!$AC$4:$AC$431, MATCH(J69, Edges!$C$4:$C$431, 0))="Yes", FALSE), IF(K69&lt;&gt;"", INDEX(Edges!$AC$4:$AC$431, MATCH(K69, Edges!$C$4:$C$431, 0))="Yes", FALSE), IF(L69&lt;&gt;"", INDEX(Edges!$AC$4:$AC$431, MATCH(L69, Edges!$C$4:$C$431, 0))="Yes", FALSE)), "Yes","No")</f>
        <v>No</v>
      </c>
      <c r="U69" t="str">
        <f>IF(OR(IF(C69&lt;&gt;"", INDEX(Nodes!$AF$4:$AF$449, MATCH(C69, Nodes!$C$4:$C$449, 0))="Yes", FALSE), IF(D69&lt;&gt;"", INDEX(Nodes!$AF$4:$AF$449, MATCH(D69, Nodes!$C$4:$C$449, 0))="Yes", FALSE), IF(E69&lt;&gt;"", INDEX(Edges!$AG$4:$AG$431, MATCH(E69, Edges!$C$4:$C$431, 0))="Yes", FALSE), IF(F69&lt;&gt;"", INDEX(Edges!$AG$4:$AG$431, MATCH(F69, Edges!$C$4:$C$431, 0))="Yes", FALSE), IF(G69&lt;&gt;"", INDEX(Edges!$AG$4:$AG$431, MATCH(G69, Edges!$C$4:$C$431, 0))="Yes", FALSE), IF(H69&lt;&gt;"", INDEX(Edges!$AG$4:$AG$431, MATCH(H69, Edges!$C$4:$C$431, 0))="Yes", FALSE), IF(I69&lt;&gt;"", INDEX(Edges!$AG$4:$AG$431, MATCH(I69, Edges!$C$4:$C$431, 0))="Yes", FALSE), IF(J69&lt;&gt;"", INDEX(Edges!$AG$4:$AG$431, MATCH(J69, Edges!$C$4:$C$431, 0))="Yes", FALSE), IF(K69&lt;&gt;"", INDEX(Edges!$AG$4:$AG$431, MATCH(K69, Edges!$C$4:$C$431, 0))="Yes", FALSE), IF(L69&lt;&gt;"", INDEX(Edges!$AG$4:$AG$431, MATCH(L69, Edges!$C$4:$C$431, 0))="Yes", FALSE)), "Yes","No")</f>
        <v>No</v>
      </c>
      <c r="V69" s="720" t="str">
        <f t="shared" si="6"/>
        <v>Accessible</v>
      </c>
      <c r="W69" s="633" t="str">
        <f>IF(AND(N69&gt;='Accessibility Standards'!$C$4, P69&lt;'Accessibility Standards'!$C$2, Q69="Yes", R69&lt;'Accessibility Standards'!$C$10), "Accessible", "Inaccessible")</f>
        <v>Accessible</v>
      </c>
      <c r="X69" s="633" t="str">
        <f t="shared" si="7"/>
        <v>Accessible</v>
      </c>
    </row>
    <row r="70" spans="1:24">
      <c r="A70" t="s">
        <v>845</v>
      </c>
      <c r="B70" s="689" t="s">
        <v>752</v>
      </c>
      <c r="C70" t="s">
        <v>760</v>
      </c>
      <c r="N70" s="633">
        <f>MIN(_xlfn.IFNA(INDEX(Nodes!$M$4:$M$449, MATCH(C70, Nodes!$C$4:$C$449, 0)), 1E+99), _xlfn.IFNA(INDEX(Nodes!$M$4:$M$449, MATCH(D70, Nodes!$C$4:$C$449, 0)), 1E+99), _xlfn.IFNA(INDEX(Edges!$M$4:$M$428, MATCH(E70, Edges!$C$4:$C$428, 0)), 1E+99), _xlfn.IFNA(INDEX(Edges!$M$4:$M$428, MATCH(F70, Edges!$C$4:$C$428, 0)), 1E+99), _xlfn.IFNA(INDEX(Edges!$M$4:$M$428, MATCH(G70, Edges!$C$4:$C$428, 0)), 1E+99), _xlfn.IFNA(INDEX(Edges!$M$4:$M$428, MATCH(H70, Edges!$C$4:$C$428, 0)), 1E+99), _xlfn.IFNA(INDEX(Edges!$M$4:$M$428, MATCH(I70, Edges!$C$4:$C$428, 0)), 1E+99), _xlfn.IFNA(INDEX(Edges!$M$4:$M$428, MATCH(J70, Edges!$C$4:$C$428, 0)), 1E+99), _xlfn.IFNA(INDEX(Edges!$M$4:$M$428, MATCH(K70, Edges!$C$4:$C$428, 0)), 1E+99), _xlfn.IFNA(INDEX(Edges!$M$4:$M$428, MATCH(L70, Edges!$C$4:$C$428, 0)), 1E+99))</f>
        <v>350</v>
      </c>
      <c r="O70" s="633" t="str">
        <f>IF(AND(IF(C70&lt;&gt;"", INDEX(Nodes!$V$4:$V$449, MATCH(C70, Nodes!$C$4:$C$449, 0))="Yes", TRUE), IF(D70&lt;&gt;"", INDEX(Nodes!$V$4:$V$449, MATCH(D70, Nodes!$C$4:$C$449, 0))="Yes", TRUE), IF(E70&lt;&gt;"", INDEX(Edges!$V$4:$V$431, MATCH(E70, Edges!$C$4:$C$431, 0))="Yes", TRUE), IF(F70&lt;&gt;"", INDEX(Edges!$V$4:$V$431, MATCH(F70, Edges!$C$4:$C$431, 0))="Yes", TRUE), IF(G70&lt;&gt;"", INDEX(Edges!$V$4:$V$431, MATCH(G70, Edges!$C$4:$C$431, 0))="Yes", TRUE), IF(H70&lt;&gt;"", INDEX(Edges!$V$4:$V$431, MATCH(H70, Edges!$C$4:$C$431, 0))="Yes", TRUE), IF(I70&lt;&gt;"", INDEX(Edges!$V$4:$V$431, MATCH(I70, Edges!$C$4:$C$431, 0))="Yes", TRUE), IF(J70&lt;&gt;"", INDEX(Edges!$V$4:$V$431, MATCH(J70, Edges!$C$4:$C$431, 0))="Yes", TRUE), IF(K70&lt;&gt;"", INDEX(Edges!$V$4:$V$431, MATCH(K70, Edges!$C$4:$C$431, 0))="Yes", TRUE), IF(L70&lt;&gt;"", INDEX(Edges!$V$4:$V$431, MATCH(L70, Edges!$C$4:$C$431, 0))="Yes", TRUE)), "Yes", "No")</f>
        <v>Yes</v>
      </c>
      <c r="P70" s="633">
        <f>MAX(_xlfn.IFNA(INDEX(Nodes!$I$4:$I$449, MATCH(C70, Nodes!$C$4:$C$449, 0)), -1E+99), _xlfn.IFNA(INDEX(Nodes!$I$4:$I$449, MATCH(D70, Nodes!$C$4:$C$449, 0)), -1E+99), _xlfn.IFNA(INDEX(Edges!$I$4:$I$431, MATCH(E70, Edges!$C$4:$C$431, 0)), -1E+99), _xlfn.IFNA(INDEX(Edges!$I$4:$I$431, MATCH(F70, Edges!$C$4:$C$431, 0)), -1E+99), _xlfn.IFNA(INDEX(Edges!$I$4:$I$431, MATCH(G70, Edges!$C$4:$C$431, 0)), -1E+99), _xlfn.IFNA(INDEX(Edges!$I$4:$I$431, MATCH(H70, Edges!$C$4:$C$431, 0)), -1E+99), _xlfn.IFNA(INDEX(Edges!$I$4:$I$431, MATCH(I70, Edges!$C$4:$C$431, 0)), -1E+99), _xlfn.IFNA(INDEX(Edges!$I$4:$I$431, MATCH(J70, Edges!$C$4:$C$431, 0)), -1E+99), _xlfn.IFNA(INDEX(Edges!$I$4:$I$431, MATCH(K70, Edges!$C$4:$C$431, 0)), -1E+99), _xlfn.IFNA(INDEX(Edges!$I$4:$I$431, MATCH(L70, Edges!$C$4:$C$431, 0)), -1E+99))</f>
        <v>0</v>
      </c>
      <c r="Q70" s="633" t="str">
        <f>IF(AND(IF(C70&lt;&gt;"", INDEX(Nodes!$P$4:$P$449, MATCH(C70, Nodes!$C$4:$C$449, 0))="Yes"), IF(D70&lt;&gt;"", INDEX(Nodes!$P$4:$P$449, MATCH(D70, Nodes!$C$4:$C$449, 0))="Yes")), "Yes", "No")</f>
        <v>No</v>
      </c>
      <c r="R70" s="633">
        <f>MAX(_xlfn.IFNA(INDEX(Nodes!$Q$4:$Q$449, MATCH(C70, Nodes!$C$4:$C$449, 0)), -1E+99), _xlfn.IFNA(INDEX(Nodes!$Q$4:$Q$449, MATCH(D70, Nodes!$C$4:$C$449, 0)), -1E+99), _xlfn.IFNA(INDEX(Edges!$Q$4:$Q$431, MATCH(E70, Edges!$C$4:$C$431, 0)), -1E+99), _xlfn.IFNA(INDEX(Edges!$Q$4:$Q$431, MATCH(F70, Edges!$C$4:$C$431, 0)), -1E+99), _xlfn.IFNA(INDEX(Edges!$Q$4:$Q$431, MATCH(G70, Edges!$C$4:$C$431, 0)), -1E+99), _xlfn.IFNA(INDEX(Edges!$Q$4:$Q$431, MATCH(H70, Edges!$C$4:$C$431, 0)), -1E+99), _xlfn.IFNA(INDEX(Edges!$Q$4:$Q$431, MATCH(I70, Edges!$C$4:$C$431, 0)), -1E+99), _xlfn.IFNA(INDEX(Edges!$Q$4:$Q$431, MATCH(J70, Edges!$C$4:$C$431, 0)), -1E+99), _xlfn.IFNA(INDEX(Edges!$Q$4:$Q$431, MATCH(K70, Edges!$C$4:$C$431, 0)), -1E+99), _xlfn.IFNA(INDEX(Edges!$Q$4:$Q$431, MATCH(L70, Edges!$C$4:$C$431, 0)), -1E+99))</f>
        <v>2</v>
      </c>
      <c r="S70" t="str">
        <f>IF(OR(IF(C70&lt;&gt;"", INDEX(Nodes!$Z$4:$Z$449, MATCH(C70, Nodes!$C$4:$C$449, 0))="Yes", FALSE), IF(D70&lt;&gt;"", INDEX(Nodes!$Z$4:$Z$449, MATCH(D70, Nodes!$C$4:$C$449, 0))="Yes", FALSE), IF(E70&lt;&gt;"", INDEX(Edges!$Z$4:$Z$431, MATCH(E70, Edges!$C$4:$C$431, 0))="Yes", FALSE), IF(F70&lt;&gt;"", INDEX(Edges!$Z$4:$Z$431, MATCH(F70, Edges!$C$4:$C$431, 0))="Yes", FALSE), IF(G70&lt;&gt;"", INDEX(Edges!$Z$4:$Z$431, MATCH(G70, Edges!$C$4:$C$431, 0))="Yes", FALSE), IF(H70&lt;&gt;"", INDEX(Edges!$Z$4:$Z$431, MATCH(H70, Edges!$C$4:$C$431, 0))="Yes", FALSE), IF(I70&lt;&gt;"", INDEX(Edges!$Z$4:$Z$431, MATCH(I70, Edges!$C$4:$C$431, 0))="Yes", FALSE), IF(J70&lt;&gt;"", INDEX(Edges!$Z$4:$Z$431, MATCH(J70, Edges!$C$4:$C$431, 0))="Yes", FALSE), IF(K70&lt;&gt;"", INDEX(Edges!$Z$4:$Z$431, MATCH(K70, Edges!$C$4:$C$431, 0))="Yes", FALSE), IF(L70&lt;&gt;"", INDEX(Edges!$Z$4:$Z$431, MATCH(L70, Edges!$C$4:$C$431, 0))="Yes", FALSE)), "Yes","No")</f>
        <v>Yes</v>
      </c>
      <c r="T70" s="633" t="str">
        <f>IF(OR(IF(C70&lt;&gt;"", INDEX(Nodes!$AC$4:$AC$449, MATCH(C70, Nodes!$C$4:$C$449, 0))="Yes", FALSE), IF(D70&lt;&gt;"", INDEX(Nodes!$AC$4:$AC$449, MATCH(D70, Nodes!$C$4:$C$449, 0))="Yes", FALSE), IF(E70&lt;&gt;"", INDEX(Edges!$AC$4:$AC$431, MATCH(E70, Edges!$C$4:$C$431, 0))="Yes", FALSE), IF(F70&lt;&gt;"", INDEX(Edges!$AC$4:$AC$431, MATCH(F70, Edges!$C$4:$C$431, 0))="Yes", FALSE), IF(G70&lt;&gt;"", INDEX(Edges!$AC$4:$AC$431, MATCH(G70, Edges!$C$4:$C$431, 0))="Yes", FALSE), IF(H70&lt;&gt;"", INDEX(Edges!$AC$4:$AC$431, MATCH(H70, Edges!$C$4:$C$431, 0))="Yes", FALSE), IF(I70&lt;&gt;"", INDEX(Edges!$AC$4:$AC$431, MATCH(I70, Edges!$C$4:$C$431, 0))="Yes", FALSE), IF(J70&lt;&gt;"", INDEX(Edges!$AC$4:$AC$431, MATCH(J70, Edges!$C$4:$C$431, 0))="Yes", FALSE), IF(K70&lt;&gt;"", INDEX(Edges!$AC$4:$AC$431, MATCH(K70, Edges!$C$4:$C$431, 0))="Yes", FALSE), IF(L70&lt;&gt;"", INDEX(Edges!$AC$4:$AC$431, MATCH(L70, Edges!$C$4:$C$431, 0))="Yes", FALSE)), "Yes","No")</f>
        <v>No</v>
      </c>
      <c r="U70" t="str">
        <f>IF(OR(IF(C70&lt;&gt;"", INDEX(Nodes!$AF$4:$AF$449, MATCH(C70, Nodes!$C$4:$C$449, 0))="Yes", FALSE), IF(D70&lt;&gt;"", INDEX(Nodes!$AF$4:$AF$449, MATCH(D70, Nodes!$C$4:$C$449, 0))="Yes", FALSE), IF(E70&lt;&gt;"", INDEX(Edges!$AG$4:$AG$431, MATCH(E70, Edges!$C$4:$C$431, 0))="Yes", FALSE), IF(F70&lt;&gt;"", INDEX(Edges!$AG$4:$AG$431, MATCH(F70, Edges!$C$4:$C$431, 0))="Yes", FALSE), IF(G70&lt;&gt;"", INDEX(Edges!$AG$4:$AG$431, MATCH(G70, Edges!$C$4:$C$431, 0))="Yes", FALSE), IF(H70&lt;&gt;"", INDEX(Edges!$AG$4:$AG$431, MATCH(H70, Edges!$C$4:$C$431, 0))="Yes", FALSE), IF(I70&lt;&gt;"", INDEX(Edges!$AG$4:$AG$431, MATCH(I70, Edges!$C$4:$C$431, 0))="Yes", FALSE), IF(J70&lt;&gt;"", INDEX(Edges!$AG$4:$AG$431, MATCH(J70, Edges!$C$4:$C$431, 0))="Yes", FALSE), IF(K70&lt;&gt;"", INDEX(Edges!$AG$4:$AG$431, MATCH(K70, Edges!$C$4:$C$431, 0))="Yes", FALSE), IF(L70&lt;&gt;"", INDEX(Edges!$AG$4:$AG$431, MATCH(L70, Edges!$C$4:$C$431, 0))="Yes", FALSE)), "Yes","No")</f>
        <v>No</v>
      </c>
      <c r="V70" s="720" t="str">
        <f t="shared" si="6"/>
        <v>Accessible</v>
      </c>
      <c r="W70" s="633" t="str">
        <f>IF(AND(N70&gt;='Accessibility Standards'!$C$4, P70&lt;'Accessibility Standards'!$C$2, Q70="Yes", R70&lt;'Accessibility Standards'!$C$10), "Accessible", "Inaccessible")</f>
        <v>Inaccessible</v>
      </c>
      <c r="X70" s="633" t="str">
        <f t="shared" si="7"/>
        <v>Accessible</v>
      </c>
    </row>
    <row r="71" spans="1:24" hidden="1">
      <c r="A71" s="811" t="str">
        <f>A70</f>
        <v>33_80</v>
      </c>
      <c r="B71" s="689" t="s">
        <v>753</v>
      </c>
      <c r="C71" t="s">
        <v>700</v>
      </c>
      <c r="E71" t="s">
        <v>991</v>
      </c>
      <c r="F71" t="s">
        <v>992</v>
      </c>
      <c r="G71" t="s">
        <v>993</v>
      </c>
      <c r="N71" s="633">
        <f>MIN(_xlfn.IFNA(INDEX(Nodes!$M$4:$M$449, MATCH(C71, Nodes!$C$4:$C$449, 0)), 1E+99), _xlfn.IFNA(INDEX(Nodes!$M$4:$M$449, MATCH(D71, Nodes!$C$4:$C$449, 0)), 1E+99), _xlfn.IFNA(INDEX(Edges!$M$4:$M$428, MATCH(E71, Edges!$C$4:$C$428, 0)), 1E+99), _xlfn.IFNA(INDEX(Edges!$M$4:$M$428, MATCH(F71, Edges!$C$4:$C$428, 0)), 1E+99), _xlfn.IFNA(INDEX(Edges!$M$4:$M$428, MATCH(G71, Edges!$C$4:$C$428, 0)), 1E+99), _xlfn.IFNA(INDEX(Edges!$M$4:$M$428, MATCH(H71, Edges!$C$4:$C$428, 0)), 1E+99), _xlfn.IFNA(INDEX(Edges!$M$4:$M$428, MATCH(I71, Edges!$C$4:$C$428, 0)), 1E+99), _xlfn.IFNA(INDEX(Edges!$M$4:$M$428, MATCH(J71, Edges!$C$4:$C$428, 0)), 1E+99), _xlfn.IFNA(INDEX(Edges!$M$4:$M$428, MATCH(K71, Edges!$C$4:$C$428, 0)), 1E+99), _xlfn.IFNA(INDEX(Edges!$M$4:$M$428, MATCH(L71, Edges!$C$4:$C$428, 0)), 1E+99))</f>
        <v>124</v>
      </c>
      <c r="O71" s="633" t="str">
        <f>IF(AND(IF(C71&lt;&gt;"", INDEX(Nodes!$V$4:$V$449, MATCH(C71, Nodes!$C$4:$C$449, 0))="Yes", TRUE), IF(D71&lt;&gt;"", INDEX(Nodes!$V$4:$V$449, MATCH(D71, Nodes!$C$4:$C$449, 0))="Yes", TRUE), IF(E71&lt;&gt;"", INDEX(Edges!$V$4:$V$431, MATCH(E71, Edges!$C$4:$C$431, 0))="Yes", TRUE), IF(F71&lt;&gt;"", INDEX(Edges!$V$4:$V$431, MATCH(F71, Edges!$C$4:$C$431, 0))="Yes", TRUE), IF(G71&lt;&gt;"", INDEX(Edges!$V$4:$V$431, MATCH(G71, Edges!$C$4:$C$431, 0))="Yes", TRUE), IF(H71&lt;&gt;"", INDEX(Edges!$V$4:$V$431, MATCH(H71, Edges!$C$4:$C$431, 0))="Yes", TRUE), IF(I71&lt;&gt;"", INDEX(Edges!$V$4:$V$431, MATCH(I71, Edges!$C$4:$C$431, 0))="Yes", TRUE), IF(J71&lt;&gt;"", INDEX(Edges!$V$4:$V$431, MATCH(J71, Edges!$C$4:$C$431, 0))="Yes", TRUE), IF(K71&lt;&gt;"", INDEX(Edges!$V$4:$V$431, MATCH(K71, Edges!$C$4:$C$431, 0))="Yes", TRUE), IF(L71&lt;&gt;"", INDEX(Edges!$V$4:$V$431, MATCH(L71, Edges!$C$4:$C$431, 0))="Yes", TRUE)), "Yes", "No")</f>
        <v>Yes</v>
      </c>
      <c r="P71" s="633">
        <f>MAX(_xlfn.IFNA(INDEX(Nodes!$I$4:$I$449, MATCH(C71, Nodes!$C$4:$C$449, 0)), -1E+99), _xlfn.IFNA(INDEX(Nodes!$I$4:$I$449, MATCH(D71, Nodes!$C$4:$C$449, 0)), -1E+99), _xlfn.IFNA(INDEX(Edges!$I$4:$I$431, MATCH(E71, Edges!$C$4:$C$431, 0)), -1E+99), _xlfn.IFNA(INDEX(Edges!$I$4:$I$431, MATCH(F71, Edges!$C$4:$C$431, 0)), -1E+99), _xlfn.IFNA(INDEX(Edges!$I$4:$I$431, MATCH(G71, Edges!$C$4:$C$431, 0)), -1E+99), _xlfn.IFNA(INDEX(Edges!$I$4:$I$431, MATCH(H71, Edges!$C$4:$C$431, 0)), -1E+99), _xlfn.IFNA(INDEX(Edges!$I$4:$I$431, MATCH(I71, Edges!$C$4:$C$431, 0)), -1E+99), _xlfn.IFNA(INDEX(Edges!$I$4:$I$431, MATCH(J71, Edges!$C$4:$C$431, 0)), -1E+99), _xlfn.IFNA(INDEX(Edges!$I$4:$I$431, MATCH(K71, Edges!$C$4:$C$431, 0)), -1E+99), _xlfn.IFNA(INDEX(Edges!$I$4:$I$431, MATCH(L71, Edges!$C$4:$C$431, 0)), -1E+99))</f>
        <v>0</v>
      </c>
      <c r="Q71" s="633" t="str">
        <f>IF(AND(IF(C71&lt;&gt;"", INDEX(Nodes!$P$4:$P$449, MATCH(C71, Nodes!$C$4:$C$449, 0))="Yes"), IF(D71&lt;&gt;"", INDEX(Nodes!$P$4:$P$449, MATCH(D71, Nodes!$C$4:$C$449, 0))="Yes")), "Yes", "No")</f>
        <v>No</v>
      </c>
      <c r="R71" s="633">
        <f>MAX(_xlfn.IFNA(INDEX(Nodes!$Q$4:$Q$449, MATCH(C71, Nodes!$C$4:$C$449, 0)), -1E+99), _xlfn.IFNA(INDEX(Nodes!$Q$4:$Q$449, MATCH(D71, Nodes!$C$4:$C$449, 0)), -1E+99), _xlfn.IFNA(INDEX(Edges!$Q$4:$Q$431, MATCH(E71, Edges!$C$4:$C$431, 0)), -1E+99), _xlfn.IFNA(INDEX(Edges!$Q$4:$Q$431, MATCH(F71, Edges!$C$4:$C$431, 0)), -1E+99), _xlfn.IFNA(INDEX(Edges!$Q$4:$Q$431, MATCH(G71, Edges!$C$4:$C$431, 0)), -1E+99), _xlfn.IFNA(INDEX(Edges!$Q$4:$Q$431, MATCH(H71, Edges!$C$4:$C$431, 0)), -1E+99), _xlfn.IFNA(INDEX(Edges!$Q$4:$Q$431, MATCH(I71, Edges!$C$4:$C$431, 0)), -1E+99), _xlfn.IFNA(INDEX(Edges!$Q$4:$Q$431, MATCH(J71, Edges!$C$4:$C$431, 0)), -1E+99), _xlfn.IFNA(INDEX(Edges!$Q$4:$Q$431, MATCH(K71, Edges!$C$4:$C$431, 0)), -1E+99), _xlfn.IFNA(INDEX(Edges!$Q$4:$Q$431, MATCH(L71, Edges!$C$4:$C$431, 0)), -1E+99))</f>
        <v>2</v>
      </c>
      <c r="S71" t="str">
        <f>IF(OR(IF(C71&lt;&gt;"", INDEX(Nodes!$Z$4:$Z$449, MATCH(C71, Nodes!$C$4:$C$449, 0))="Yes", FALSE), IF(D71&lt;&gt;"", INDEX(Nodes!$Z$4:$Z$449, MATCH(D71, Nodes!$C$4:$C$449, 0))="Yes", FALSE), IF(E71&lt;&gt;"", INDEX(Edges!$Z$4:$Z$431, MATCH(E71, Edges!$C$4:$C$431, 0))="Yes", FALSE), IF(F71&lt;&gt;"", INDEX(Edges!$Z$4:$Z$431, MATCH(F71, Edges!$C$4:$C$431, 0))="Yes", FALSE), IF(G71&lt;&gt;"", INDEX(Edges!$Z$4:$Z$431, MATCH(G71, Edges!$C$4:$C$431, 0))="Yes", FALSE), IF(H71&lt;&gt;"", INDEX(Edges!$Z$4:$Z$431, MATCH(H71, Edges!$C$4:$C$431, 0))="Yes", FALSE), IF(I71&lt;&gt;"", INDEX(Edges!$Z$4:$Z$431, MATCH(I71, Edges!$C$4:$C$431, 0))="Yes", FALSE), IF(J71&lt;&gt;"", INDEX(Edges!$Z$4:$Z$431, MATCH(J71, Edges!$C$4:$C$431, 0))="Yes", FALSE), IF(K71&lt;&gt;"", INDEX(Edges!$Z$4:$Z$431, MATCH(K71, Edges!$C$4:$C$431, 0))="Yes", FALSE), IF(L71&lt;&gt;"", INDEX(Edges!$Z$4:$Z$431, MATCH(L71, Edges!$C$4:$C$431, 0))="Yes", FALSE)), "Yes","No")</f>
        <v>No</v>
      </c>
      <c r="T71" s="633" t="str">
        <f>IF(OR(IF(C71&lt;&gt;"", INDEX(Nodes!$AC$4:$AC$449, MATCH(C71, Nodes!$C$4:$C$449, 0))="Yes", FALSE), IF(D71&lt;&gt;"", INDEX(Nodes!$AC$4:$AC$449, MATCH(D71, Nodes!$C$4:$C$449, 0))="Yes", FALSE), IF(E71&lt;&gt;"", INDEX(Edges!$AC$4:$AC$431, MATCH(E71, Edges!$C$4:$C$431, 0))="Yes", FALSE), IF(F71&lt;&gt;"", INDEX(Edges!$AC$4:$AC$431, MATCH(F71, Edges!$C$4:$C$431, 0))="Yes", FALSE), IF(G71&lt;&gt;"", INDEX(Edges!$AC$4:$AC$431, MATCH(G71, Edges!$C$4:$C$431, 0))="Yes", FALSE), IF(H71&lt;&gt;"", INDEX(Edges!$AC$4:$AC$431, MATCH(H71, Edges!$C$4:$C$431, 0))="Yes", FALSE), IF(I71&lt;&gt;"", INDEX(Edges!$AC$4:$AC$431, MATCH(I71, Edges!$C$4:$C$431, 0))="Yes", FALSE), IF(J71&lt;&gt;"", INDEX(Edges!$AC$4:$AC$431, MATCH(J71, Edges!$C$4:$C$431, 0))="Yes", FALSE), IF(K71&lt;&gt;"", INDEX(Edges!$AC$4:$AC$431, MATCH(K71, Edges!$C$4:$C$431, 0))="Yes", FALSE), IF(L71&lt;&gt;"", INDEX(Edges!$AC$4:$AC$431, MATCH(L71, Edges!$C$4:$C$431, 0))="Yes", FALSE)), "Yes","No")</f>
        <v>No</v>
      </c>
      <c r="U71" t="str">
        <f>IF(OR(IF(C71&lt;&gt;"", INDEX(Nodes!$AF$4:$AF$449, MATCH(C71, Nodes!$C$4:$C$449, 0))="Yes", FALSE), IF(D71&lt;&gt;"", INDEX(Nodes!$AF$4:$AF$449, MATCH(D71, Nodes!$C$4:$C$449, 0))="Yes", FALSE), IF(E71&lt;&gt;"", INDEX(Edges!$AG$4:$AG$431, MATCH(E71, Edges!$C$4:$C$431, 0))="Yes", FALSE), IF(F71&lt;&gt;"", INDEX(Edges!$AG$4:$AG$431, MATCH(F71, Edges!$C$4:$C$431, 0))="Yes", FALSE), IF(G71&lt;&gt;"", INDEX(Edges!$AG$4:$AG$431, MATCH(G71, Edges!$C$4:$C$431, 0))="Yes", FALSE), IF(H71&lt;&gt;"", INDEX(Edges!$AG$4:$AG$431, MATCH(H71, Edges!$C$4:$C$431, 0))="Yes", FALSE), IF(I71&lt;&gt;"", INDEX(Edges!$AG$4:$AG$431, MATCH(I71, Edges!$C$4:$C$431, 0))="Yes", FALSE), IF(J71&lt;&gt;"", INDEX(Edges!$AG$4:$AG$431, MATCH(J71, Edges!$C$4:$C$431, 0))="Yes", FALSE), IF(K71&lt;&gt;"", INDEX(Edges!$AG$4:$AG$431, MATCH(K71, Edges!$C$4:$C$431, 0))="Yes", FALSE), IF(L71&lt;&gt;"", INDEX(Edges!$AG$4:$AG$431, MATCH(L71, Edges!$C$4:$C$431, 0))="Yes", FALSE)), "Yes","No")</f>
        <v>No</v>
      </c>
      <c r="V71" s="720" t="str">
        <f t="shared" si="6"/>
        <v>Accessible</v>
      </c>
      <c r="W71" s="633" t="str">
        <f>IF(AND(N71&gt;='Accessibility Standards'!$C$4, P71&lt;'Accessibility Standards'!$C$2, Q71="Yes", R71&lt;'Accessibility Standards'!$C$10), "Accessible", "Inaccessible")</f>
        <v>Inaccessible</v>
      </c>
      <c r="X71" s="633" t="str">
        <f t="shared" si="7"/>
        <v>Accessible</v>
      </c>
    </row>
    <row r="72" spans="1:24">
      <c r="A72" t="s">
        <v>846</v>
      </c>
      <c r="B72" s="689" t="s">
        <v>752</v>
      </c>
      <c r="C72" t="s">
        <v>761</v>
      </c>
      <c r="D72" t="s">
        <v>476</v>
      </c>
      <c r="N72" s="633">
        <f>MIN(_xlfn.IFNA(INDEX(Nodes!$M$4:$M$449, MATCH(C72, Nodes!$C$4:$C$449, 0)), 1E+99), _xlfn.IFNA(INDEX(Nodes!$M$4:$M$449, MATCH(D72, Nodes!$C$4:$C$449, 0)), 1E+99), _xlfn.IFNA(INDEX(Edges!$M$4:$M$428, MATCH(E72, Edges!$C$4:$C$428, 0)), 1E+99), _xlfn.IFNA(INDEX(Edges!$M$4:$M$428, MATCH(F72, Edges!$C$4:$C$428, 0)), 1E+99), _xlfn.IFNA(INDEX(Edges!$M$4:$M$428, MATCH(G72, Edges!$C$4:$C$428, 0)), 1E+99), _xlfn.IFNA(INDEX(Edges!$M$4:$M$428, MATCH(H72, Edges!$C$4:$C$428, 0)), 1E+99), _xlfn.IFNA(INDEX(Edges!$M$4:$M$428, MATCH(I72, Edges!$C$4:$C$428, 0)), 1E+99), _xlfn.IFNA(INDEX(Edges!$M$4:$M$428, MATCH(J72, Edges!$C$4:$C$428, 0)), 1E+99), _xlfn.IFNA(INDEX(Edges!$M$4:$M$428, MATCH(K72, Edges!$C$4:$C$428, 0)), 1E+99), _xlfn.IFNA(INDEX(Edges!$M$4:$M$428, MATCH(L72, Edges!$C$4:$C$428, 0)), 1E+99))</f>
        <v>220</v>
      </c>
      <c r="O72" s="633" t="str">
        <f>IF(AND(IF(C72&lt;&gt;"", INDEX(Nodes!$V$4:$V$449, MATCH(C72, Nodes!$C$4:$C$449, 0))="Yes", TRUE), IF(D72&lt;&gt;"", INDEX(Nodes!$V$4:$V$449, MATCH(D72, Nodes!$C$4:$C$449, 0))="Yes", TRUE), IF(E72&lt;&gt;"", INDEX(Edges!$V$4:$V$431, MATCH(E72, Edges!$C$4:$C$431, 0))="Yes", TRUE), IF(F72&lt;&gt;"", INDEX(Edges!$V$4:$V$431, MATCH(F72, Edges!$C$4:$C$431, 0))="Yes", TRUE), IF(G72&lt;&gt;"", INDEX(Edges!$V$4:$V$431, MATCH(G72, Edges!$C$4:$C$431, 0))="Yes", TRUE), IF(H72&lt;&gt;"", INDEX(Edges!$V$4:$V$431, MATCH(H72, Edges!$C$4:$C$431, 0))="Yes", TRUE), IF(I72&lt;&gt;"", INDEX(Edges!$V$4:$V$431, MATCH(I72, Edges!$C$4:$C$431, 0))="Yes", TRUE), IF(J72&lt;&gt;"", INDEX(Edges!$V$4:$V$431, MATCH(J72, Edges!$C$4:$C$431, 0))="Yes", TRUE), IF(K72&lt;&gt;"", INDEX(Edges!$V$4:$V$431, MATCH(K72, Edges!$C$4:$C$431, 0))="Yes", TRUE), IF(L72&lt;&gt;"", INDEX(Edges!$V$4:$V$431, MATCH(L72, Edges!$C$4:$C$431, 0))="Yes", TRUE)), "Yes", "No")</f>
        <v>No</v>
      </c>
      <c r="P72" s="633">
        <f>MAX(_xlfn.IFNA(INDEX(Nodes!$I$4:$I$449, MATCH(C72, Nodes!$C$4:$C$449, 0)), -1E+99), _xlfn.IFNA(INDEX(Nodes!$I$4:$I$449, MATCH(D72, Nodes!$C$4:$C$449, 0)), -1E+99), _xlfn.IFNA(INDEX(Edges!$I$4:$I$431, MATCH(E72, Edges!$C$4:$C$431, 0)), -1E+99), _xlfn.IFNA(INDEX(Edges!$I$4:$I$431, MATCH(F72, Edges!$C$4:$C$431, 0)), -1E+99), _xlfn.IFNA(INDEX(Edges!$I$4:$I$431, MATCH(G72, Edges!$C$4:$C$431, 0)), -1E+99), _xlfn.IFNA(INDEX(Edges!$I$4:$I$431, MATCH(H72, Edges!$C$4:$C$431, 0)), -1E+99), _xlfn.IFNA(INDEX(Edges!$I$4:$I$431, MATCH(I72, Edges!$C$4:$C$431, 0)), -1E+99), _xlfn.IFNA(INDEX(Edges!$I$4:$I$431, MATCH(J72, Edges!$C$4:$C$431, 0)), -1E+99), _xlfn.IFNA(INDEX(Edges!$I$4:$I$431, MATCH(K72, Edges!$C$4:$C$431, 0)), -1E+99), _xlfn.IFNA(INDEX(Edges!$I$4:$I$431, MATCH(L72, Edges!$C$4:$C$431, 0)), -1E+99))</f>
        <v>0</v>
      </c>
      <c r="Q72" s="633" t="str">
        <f>IF(AND(IF(C72&lt;&gt;"", INDEX(Nodes!$P$4:$P$449, MATCH(C72, Nodes!$C$4:$C$449, 0))="Yes"), IF(D72&lt;&gt;"", INDEX(Nodes!$P$4:$P$449, MATCH(D72, Nodes!$C$4:$C$449, 0))="Yes")), "Yes", "No")</f>
        <v>Yes</v>
      </c>
      <c r="R72" s="633">
        <f>MAX(_xlfn.IFNA(INDEX(Nodes!$Q$4:$Q$449, MATCH(C72, Nodes!$C$4:$C$449, 0)), -1E+99), _xlfn.IFNA(INDEX(Nodes!$Q$4:$Q$449, MATCH(D72, Nodes!$C$4:$C$449, 0)), -1E+99), _xlfn.IFNA(INDEX(Edges!$Q$4:$Q$431, MATCH(E72, Edges!$C$4:$C$431, 0)), -1E+99), _xlfn.IFNA(INDEX(Edges!$Q$4:$Q$431, MATCH(F72, Edges!$C$4:$C$431, 0)), -1E+99), _xlfn.IFNA(INDEX(Edges!$Q$4:$Q$431, MATCH(G72, Edges!$C$4:$C$431, 0)), -1E+99), _xlfn.IFNA(INDEX(Edges!$Q$4:$Q$431, MATCH(H72, Edges!$C$4:$C$431, 0)), -1E+99), _xlfn.IFNA(INDEX(Edges!$Q$4:$Q$431, MATCH(I72, Edges!$C$4:$C$431, 0)), -1E+99), _xlfn.IFNA(INDEX(Edges!$Q$4:$Q$431, MATCH(J72, Edges!$C$4:$C$431, 0)), -1E+99), _xlfn.IFNA(INDEX(Edges!$Q$4:$Q$431, MATCH(K72, Edges!$C$4:$C$431, 0)), -1E+99), _xlfn.IFNA(INDEX(Edges!$Q$4:$Q$431, MATCH(L72, Edges!$C$4:$C$431, 0)), -1E+99))</f>
        <v>2</v>
      </c>
      <c r="S72" t="str">
        <f>IF(OR(IF(C72&lt;&gt;"", INDEX(Nodes!$Z$4:$Z$449, MATCH(C72, Nodes!$C$4:$C$449, 0))="Yes", FALSE), IF(D72&lt;&gt;"", INDEX(Nodes!$Z$4:$Z$449, MATCH(D72, Nodes!$C$4:$C$449, 0))="Yes", FALSE), IF(E72&lt;&gt;"", INDEX(Edges!$Z$4:$Z$431, MATCH(E72, Edges!$C$4:$C$431, 0))="Yes", FALSE), IF(F72&lt;&gt;"", INDEX(Edges!$Z$4:$Z$431, MATCH(F72, Edges!$C$4:$C$431, 0))="Yes", FALSE), IF(G72&lt;&gt;"", INDEX(Edges!$Z$4:$Z$431, MATCH(G72, Edges!$C$4:$C$431, 0))="Yes", FALSE), IF(H72&lt;&gt;"", INDEX(Edges!$Z$4:$Z$431, MATCH(H72, Edges!$C$4:$C$431, 0))="Yes", FALSE), IF(I72&lt;&gt;"", INDEX(Edges!$Z$4:$Z$431, MATCH(I72, Edges!$C$4:$C$431, 0))="Yes", FALSE), IF(J72&lt;&gt;"", INDEX(Edges!$Z$4:$Z$431, MATCH(J72, Edges!$C$4:$C$431, 0))="Yes", FALSE), IF(K72&lt;&gt;"", INDEX(Edges!$Z$4:$Z$431, MATCH(K72, Edges!$C$4:$C$431, 0))="Yes", FALSE), IF(L72&lt;&gt;"", INDEX(Edges!$Z$4:$Z$431, MATCH(L72, Edges!$C$4:$C$431, 0))="Yes", FALSE)), "Yes","No")</f>
        <v>No</v>
      </c>
      <c r="T72" s="633" t="str">
        <f>IF(OR(IF(C72&lt;&gt;"", INDEX(Nodes!$AC$4:$AC$449, MATCH(C72, Nodes!$C$4:$C$449, 0))="Yes", FALSE), IF(D72&lt;&gt;"", INDEX(Nodes!$AC$4:$AC$449, MATCH(D72, Nodes!$C$4:$C$449, 0))="Yes", FALSE), IF(E72&lt;&gt;"", INDEX(Edges!$AC$4:$AC$431, MATCH(E72, Edges!$C$4:$C$431, 0))="Yes", FALSE), IF(F72&lt;&gt;"", INDEX(Edges!$AC$4:$AC$431, MATCH(F72, Edges!$C$4:$C$431, 0))="Yes", FALSE), IF(G72&lt;&gt;"", INDEX(Edges!$AC$4:$AC$431, MATCH(G72, Edges!$C$4:$C$431, 0))="Yes", FALSE), IF(H72&lt;&gt;"", INDEX(Edges!$AC$4:$AC$431, MATCH(H72, Edges!$C$4:$C$431, 0))="Yes", FALSE), IF(I72&lt;&gt;"", INDEX(Edges!$AC$4:$AC$431, MATCH(I72, Edges!$C$4:$C$431, 0))="Yes", FALSE), IF(J72&lt;&gt;"", INDEX(Edges!$AC$4:$AC$431, MATCH(J72, Edges!$C$4:$C$431, 0))="Yes", FALSE), IF(K72&lt;&gt;"", INDEX(Edges!$AC$4:$AC$431, MATCH(K72, Edges!$C$4:$C$431, 0))="Yes", FALSE), IF(L72&lt;&gt;"", INDEX(Edges!$AC$4:$AC$431, MATCH(L72, Edges!$C$4:$C$431, 0))="Yes", FALSE)), "Yes","No")</f>
        <v>No</v>
      </c>
      <c r="U72" t="str">
        <f>IF(OR(IF(C72&lt;&gt;"", INDEX(Nodes!$AF$4:$AF$449, MATCH(C72, Nodes!$C$4:$C$449, 0))="Yes", FALSE), IF(D72&lt;&gt;"", INDEX(Nodes!$AF$4:$AF$449, MATCH(D72, Nodes!$C$4:$C$449, 0))="Yes", FALSE), IF(E72&lt;&gt;"", INDEX(Edges!$AG$4:$AG$431, MATCH(E72, Edges!$C$4:$C$431, 0))="Yes", FALSE), IF(F72&lt;&gt;"", INDEX(Edges!$AG$4:$AG$431, MATCH(F72, Edges!$C$4:$C$431, 0))="Yes", FALSE), IF(G72&lt;&gt;"", INDEX(Edges!$AG$4:$AG$431, MATCH(G72, Edges!$C$4:$C$431, 0))="Yes", FALSE), IF(H72&lt;&gt;"", INDEX(Edges!$AG$4:$AG$431, MATCH(H72, Edges!$C$4:$C$431, 0))="Yes", FALSE), IF(I72&lt;&gt;"", INDEX(Edges!$AG$4:$AG$431, MATCH(I72, Edges!$C$4:$C$431, 0))="Yes", FALSE), IF(J72&lt;&gt;"", INDEX(Edges!$AG$4:$AG$431, MATCH(J72, Edges!$C$4:$C$431, 0))="Yes", FALSE), IF(K72&lt;&gt;"", INDEX(Edges!$AG$4:$AG$431, MATCH(K72, Edges!$C$4:$C$431, 0))="Yes", FALSE), IF(L72&lt;&gt;"", INDEX(Edges!$AG$4:$AG$431, MATCH(L72, Edges!$C$4:$C$431, 0))="Yes", FALSE)), "Yes","No")</f>
        <v>No</v>
      </c>
      <c r="V72" s="720" t="str">
        <f t="shared" si="6"/>
        <v>Accessible</v>
      </c>
      <c r="W72" s="633" t="str">
        <f>IF(AND(N72&gt;='Accessibility Standards'!$C$4, P72&lt;'Accessibility Standards'!$C$2, Q72="Yes", R72&lt;'Accessibility Standards'!$C$10), "Accessible", "Inaccessible")</f>
        <v>Accessible</v>
      </c>
      <c r="X72" s="633" t="str">
        <f t="shared" si="7"/>
        <v>Inaccessible</v>
      </c>
    </row>
    <row r="73" spans="1:24" hidden="1">
      <c r="A73" s="811" t="str">
        <f>A72</f>
        <v>33_34</v>
      </c>
      <c r="B73" s="689" t="s">
        <v>753</v>
      </c>
      <c r="E73" t="s">
        <v>994</v>
      </c>
      <c r="F73" t="s">
        <v>995</v>
      </c>
      <c r="N73" s="633">
        <f>MIN(_xlfn.IFNA(INDEX(Nodes!$M$4:$M$449, MATCH(C73, Nodes!$C$4:$C$449, 0)), 1E+99), _xlfn.IFNA(INDEX(Nodes!$M$4:$M$449, MATCH(D73, Nodes!$C$4:$C$449, 0)), 1E+99), _xlfn.IFNA(INDEX(Edges!$M$4:$M$428, MATCH(E73, Edges!$C$4:$C$428, 0)), 1E+99), _xlfn.IFNA(INDEX(Edges!$M$4:$M$428, MATCH(F73, Edges!$C$4:$C$428, 0)), 1E+99), _xlfn.IFNA(INDEX(Edges!$M$4:$M$428, MATCH(G73, Edges!$C$4:$C$428, 0)), 1E+99), _xlfn.IFNA(INDEX(Edges!$M$4:$M$428, MATCH(H73, Edges!$C$4:$C$428, 0)), 1E+99), _xlfn.IFNA(INDEX(Edges!$M$4:$M$428, MATCH(I73, Edges!$C$4:$C$428, 0)), 1E+99), _xlfn.IFNA(INDEX(Edges!$M$4:$M$428, MATCH(J73, Edges!$C$4:$C$428, 0)), 1E+99), _xlfn.IFNA(INDEX(Edges!$M$4:$M$428, MATCH(K73, Edges!$C$4:$C$428, 0)), 1E+99), _xlfn.IFNA(INDEX(Edges!$M$4:$M$428, MATCH(L73, Edges!$C$4:$C$428, 0)), 1E+99))</f>
        <v>220</v>
      </c>
      <c r="O73" s="633" t="str">
        <f>IF(AND(IF(C73&lt;&gt;"", INDEX(Nodes!$V$4:$V$449, MATCH(C73, Nodes!$C$4:$C$449, 0))="Yes", TRUE), IF(D73&lt;&gt;"", INDEX(Nodes!$V$4:$V$449, MATCH(D73, Nodes!$C$4:$C$449, 0))="Yes", TRUE), IF(E73&lt;&gt;"", INDEX(Edges!$V$4:$V$431, MATCH(E73, Edges!$C$4:$C$431, 0))="Yes", TRUE), IF(F73&lt;&gt;"", INDEX(Edges!$V$4:$V$431, MATCH(F73, Edges!$C$4:$C$431, 0))="Yes", TRUE), IF(G73&lt;&gt;"", INDEX(Edges!$V$4:$V$431, MATCH(G73, Edges!$C$4:$C$431, 0))="Yes", TRUE), IF(H73&lt;&gt;"", INDEX(Edges!$V$4:$V$431, MATCH(H73, Edges!$C$4:$C$431, 0))="Yes", TRUE), IF(I73&lt;&gt;"", INDEX(Edges!$V$4:$V$431, MATCH(I73, Edges!$C$4:$C$431, 0))="Yes", TRUE), IF(J73&lt;&gt;"", INDEX(Edges!$V$4:$V$431, MATCH(J73, Edges!$C$4:$C$431, 0))="Yes", TRUE), IF(K73&lt;&gt;"", INDEX(Edges!$V$4:$V$431, MATCH(K73, Edges!$C$4:$C$431, 0))="Yes", TRUE), IF(L73&lt;&gt;"", INDEX(Edges!$V$4:$V$431, MATCH(L73, Edges!$C$4:$C$431, 0))="Yes", TRUE)), "Yes", "No")</f>
        <v>No</v>
      </c>
      <c r="P73" s="633">
        <f>MAX(_xlfn.IFNA(INDEX(Nodes!$I$4:$I$449, MATCH(C73, Nodes!$C$4:$C$449, 0)), -1E+99), _xlfn.IFNA(INDEX(Nodes!$I$4:$I$449, MATCH(D73, Nodes!$C$4:$C$449, 0)), -1E+99), _xlfn.IFNA(INDEX(Edges!$I$4:$I$431, MATCH(E73, Edges!$C$4:$C$431, 0)), -1E+99), _xlfn.IFNA(INDEX(Edges!$I$4:$I$431, MATCH(F73, Edges!$C$4:$C$431, 0)), -1E+99), _xlfn.IFNA(INDEX(Edges!$I$4:$I$431, MATCH(G73, Edges!$C$4:$C$431, 0)), -1E+99), _xlfn.IFNA(INDEX(Edges!$I$4:$I$431, MATCH(H73, Edges!$C$4:$C$431, 0)), -1E+99), _xlfn.IFNA(INDEX(Edges!$I$4:$I$431, MATCH(I73, Edges!$C$4:$C$431, 0)), -1E+99), _xlfn.IFNA(INDEX(Edges!$I$4:$I$431, MATCH(J73, Edges!$C$4:$C$431, 0)), -1E+99), _xlfn.IFNA(INDEX(Edges!$I$4:$I$431, MATCH(K73, Edges!$C$4:$C$431, 0)), -1E+99), _xlfn.IFNA(INDEX(Edges!$I$4:$I$431, MATCH(L73, Edges!$C$4:$C$431, 0)), -1E+99))</f>
        <v>0</v>
      </c>
      <c r="Q73" s="633" t="str">
        <f>IF(AND(IF(C73&lt;&gt;"", INDEX(Nodes!$P$4:$P$449, MATCH(C73, Nodes!$C$4:$C$449, 0))="Yes"), IF(D73&lt;&gt;"", INDEX(Nodes!$P$4:$P$449, MATCH(D73, Nodes!$C$4:$C$449, 0))="Yes")), "Yes", "No")</f>
        <v>No</v>
      </c>
      <c r="R73" s="633">
        <f>MAX(_xlfn.IFNA(INDEX(Nodes!$Q$4:$Q$449, MATCH(C73, Nodes!$C$4:$C$449, 0)), -1E+99), _xlfn.IFNA(INDEX(Nodes!$Q$4:$Q$449, MATCH(D73, Nodes!$C$4:$C$449, 0)), -1E+99), _xlfn.IFNA(INDEX(Edges!$Q$4:$Q$431, MATCH(E73, Edges!$C$4:$C$431, 0)), -1E+99), _xlfn.IFNA(INDEX(Edges!$Q$4:$Q$431, MATCH(F73, Edges!$C$4:$C$431, 0)), -1E+99), _xlfn.IFNA(INDEX(Edges!$Q$4:$Q$431, MATCH(G73, Edges!$C$4:$C$431, 0)), -1E+99), _xlfn.IFNA(INDEX(Edges!$Q$4:$Q$431, MATCH(H73, Edges!$C$4:$C$431, 0)), -1E+99), _xlfn.IFNA(INDEX(Edges!$Q$4:$Q$431, MATCH(I73, Edges!$C$4:$C$431, 0)), -1E+99), _xlfn.IFNA(INDEX(Edges!$Q$4:$Q$431, MATCH(J73, Edges!$C$4:$C$431, 0)), -1E+99), _xlfn.IFNA(INDEX(Edges!$Q$4:$Q$431, MATCH(K73, Edges!$C$4:$C$431, 0)), -1E+99), _xlfn.IFNA(INDEX(Edges!$Q$4:$Q$431, MATCH(L73, Edges!$C$4:$C$431, 0)), -1E+99))</f>
        <v>2</v>
      </c>
      <c r="S73" t="str">
        <f>IF(OR(IF(C73&lt;&gt;"", INDEX(Nodes!$Z$4:$Z$449, MATCH(C73, Nodes!$C$4:$C$449, 0))="Yes", FALSE), IF(D73&lt;&gt;"", INDEX(Nodes!$Z$4:$Z$449, MATCH(D73, Nodes!$C$4:$C$449, 0))="Yes", FALSE), IF(E73&lt;&gt;"", INDEX(Edges!$Z$4:$Z$431, MATCH(E73, Edges!$C$4:$C$431, 0))="Yes", FALSE), IF(F73&lt;&gt;"", INDEX(Edges!$Z$4:$Z$431, MATCH(F73, Edges!$C$4:$C$431, 0))="Yes", FALSE), IF(G73&lt;&gt;"", INDEX(Edges!$Z$4:$Z$431, MATCH(G73, Edges!$C$4:$C$431, 0))="Yes", FALSE), IF(H73&lt;&gt;"", INDEX(Edges!$Z$4:$Z$431, MATCH(H73, Edges!$C$4:$C$431, 0))="Yes", FALSE), IF(I73&lt;&gt;"", INDEX(Edges!$Z$4:$Z$431, MATCH(I73, Edges!$C$4:$C$431, 0))="Yes", FALSE), IF(J73&lt;&gt;"", INDEX(Edges!$Z$4:$Z$431, MATCH(J73, Edges!$C$4:$C$431, 0))="Yes", FALSE), IF(K73&lt;&gt;"", INDEX(Edges!$Z$4:$Z$431, MATCH(K73, Edges!$C$4:$C$431, 0))="Yes", FALSE), IF(L73&lt;&gt;"", INDEX(Edges!$Z$4:$Z$431, MATCH(L73, Edges!$C$4:$C$431, 0))="Yes", FALSE)), "Yes","No")</f>
        <v>No</v>
      </c>
      <c r="T73" s="633" t="str">
        <f>IF(OR(IF(C73&lt;&gt;"", INDEX(Nodes!$AC$4:$AC$449, MATCH(C73, Nodes!$C$4:$C$449, 0))="Yes", FALSE), IF(D73&lt;&gt;"", INDEX(Nodes!$AC$4:$AC$449, MATCH(D73, Nodes!$C$4:$C$449, 0))="Yes", FALSE), IF(E73&lt;&gt;"", INDEX(Edges!$AC$4:$AC$431, MATCH(E73, Edges!$C$4:$C$431, 0))="Yes", FALSE), IF(F73&lt;&gt;"", INDEX(Edges!$AC$4:$AC$431, MATCH(F73, Edges!$C$4:$C$431, 0))="Yes", FALSE), IF(G73&lt;&gt;"", INDEX(Edges!$AC$4:$AC$431, MATCH(G73, Edges!$C$4:$C$431, 0))="Yes", FALSE), IF(H73&lt;&gt;"", INDEX(Edges!$AC$4:$AC$431, MATCH(H73, Edges!$C$4:$C$431, 0))="Yes", FALSE), IF(I73&lt;&gt;"", INDEX(Edges!$AC$4:$AC$431, MATCH(I73, Edges!$C$4:$C$431, 0))="Yes", FALSE), IF(J73&lt;&gt;"", INDEX(Edges!$AC$4:$AC$431, MATCH(J73, Edges!$C$4:$C$431, 0))="Yes", FALSE), IF(K73&lt;&gt;"", INDEX(Edges!$AC$4:$AC$431, MATCH(K73, Edges!$C$4:$C$431, 0))="Yes", FALSE), IF(L73&lt;&gt;"", INDEX(Edges!$AC$4:$AC$431, MATCH(L73, Edges!$C$4:$C$431, 0))="Yes", FALSE)), "Yes","No")</f>
        <v>No</v>
      </c>
      <c r="U73" t="str">
        <f>IF(OR(IF(C73&lt;&gt;"", INDEX(Nodes!$AF$4:$AF$449, MATCH(C73, Nodes!$C$4:$C$449, 0))="Yes", FALSE), IF(D73&lt;&gt;"", INDEX(Nodes!$AF$4:$AF$449, MATCH(D73, Nodes!$C$4:$C$449, 0))="Yes", FALSE), IF(E73&lt;&gt;"", INDEX(Edges!$AG$4:$AG$431, MATCH(E73, Edges!$C$4:$C$431, 0))="Yes", FALSE), IF(F73&lt;&gt;"", INDEX(Edges!$AG$4:$AG$431, MATCH(F73, Edges!$C$4:$C$431, 0))="Yes", FALSE), IF(G73&lt;&gt;"", INDEX(Edges!$AG$4:$AG$431, MATCH(G73, Edges!$C$4:$C$431, 0))="Yes", FALSE), IF(H73&lt;&gt;"", INDEX(Edges!$AG$4:$AG$431, MATCH(H73, Edges!$C$4:$C$431, 0))="Yes", FALSE), IF(I73&lt;&gt;"", INDEX(Edges!$AG$4:$AG$431, MATCH(I73, Edges!$C$4:$C$431, 0))="Yes", FALSE), IF(J73&lt;&gt;"", INDEX(Edges!$AG$4:$AG$431, MATCH(J73, Edges!$C$4:$C$431, 0))="Yes", FALSE), IF(K73&lt;&gt;"", INDEX(Edges!$AG$4:$AG$431, MATCH(K73, Edges!$C$4:$C$431, 0))="Yes", FALSE), IF(L73&lt;&gt;"", INDEX(Edges!$AG$4:$AG$431, MATCH(L73, Edges!$C$4:$C$431, 0))="Yes", FALSE)), "Yes","No")</f>
        <v>No</v>
      </c>
      <c r="V73" s="720" t="str">
        <f t="shared" si="6"/>
        <v>Accessible</v>
      </c>
      <c r="W73" s="633" t="str">
        <f>IF(AND(N73&gt;='Accessibility Standards'!$C$4, P73&lt;'Accessibility Standards'!$C$2, Q73="Yes", R73&lt;'Accessibility Standards'!$C$10), "Accessible", "Inaccessible")</f>
        <v>Inaccessible</v>
      </c>
      <c r="X73" s="633" t="str">
        <f t="shared" si="7"/>
        <v>Inaccessible</v>
      </c>
    </row>
    <row r="74" spans="1:24" s="788" customFormat="1">
      <c r="A74" s="788" t="s">
        <v>847</v>
      </c>
      <c r="B74" s="790" t="s">
        <v>752</v>
      </c>
      <c r="C74" s="788" t="s">
        <v>480</v>
      </c>
      <c r="N74" s="791">
        <f>MIN(_xlfn.IFNA(INDEX(Nodes!$M$4:$M$449, MATCH(C74, Nodes!$C$4:$C$449, 0)), 1E+99), _xlfn.IFNA(INDEX(Nodes!$M$4:$M$449, MATCH(D74, Nodes!$C$4:$C$449, 0)), 1E+99), _xlfn.IFNA(INDEX(Edges!$M$4:$M$428, MATCH(E74, Edges!$C$4:$C$428, 0)), 1E+99), _xlfn.IFNA(INDEX(Edges!$M$4:$M$428, MATCH(F74, Edges!$C$4:$C$428, 0)), 1E+99), _xlfn.IFNA(INDEX(Edges!$M$4:$M$428, MATCH(G74, Edges!$C$4:$C$428, 0)), 1E+99), _xlfn.IFNA(INDEX(Edges!$M$4:$M$428, MATCH(H74, Edges!$C$4:$C$428, 0)), 1E+99), _xlfn.IFNA(INDEX(Edges!$M$4:$M$428, MATCH(I74, Edges!$C$4:$C$428, 0)), 1E+99), _xlfn.IFNA(INDEX(Edges!$M$4:$M$428, MATCH(J74, Edges!$C$4:$C$428, 0)), 1E+99), _xlfn.IFNA(INDEX(Edges!$M$4:$M$428, MATCH(K74, Edges!$C$4:$C$428, 0)), 1E+99), _xlfn.IFNA(INDEX(Edges!$M$4:$M$428, MATCH(L74, Edges!$C$4:$C$428, 0)), 1E+99))</f>
        <v>220</v>
      </c>
      <c r="O74" s="791" t="str">
        <f>IF(AND(IF(C74&lt;&gt;"", INDEX(Nodes!$V$4:$V$449, MATCH(C74, Nodes!$C$4:$C$449, 0))="Yes", TRUE), IF(D74&lt;&gt;"", INDEX(Nodes!$V$4:$V$449, MATCH(D74, Nodes!$C$4:$C$449, 0))="Yes", TRUE), IF(E74&lt;&gt;"", INDEX(Edges!$V$4:$V$431, MATCH(E74, Edges!$C$4:$C$431, 0))="Yes", TRUE), IF(F74&lt;&gt;"", INDEX(Edges!$V$4:$V$431, MATCH(F74, Edges!$C$4:$C$431, 0))="Yes", TRUE), IF(G74&lt;&gt;"", INDEX(Edges!$V$4:$V$431, MATCH(G74, Edges!$C$4:$C$431, 0))="Yes", TRUE), IF(H74&lt;&gt;"", INDEX(Edges!$V$4:$V$431, MATCH(H74, Edges!$C$4:$C$431, 0))="Yes", TRUE), IF(I74&lt;&gt;"", INDEX(Edges!$V$4:$V$431, MATCH(I74, Edges!$C$4:$C$431, 0))="Yes", TRUE), IF(J74&lt;&gt;"", INDEX(Edges!$V$4:$V$431, MATCH(J74, Edges!$C$4:$C$431, 0))="Yes", TRUE), IF(K74&lt;&gt;"", INDEX(Edges!$V$4:$V$431, MATCH(K74, Edges!$C$4:$C$431, 0))="Yes", TRUE), IF(L74&lt;&gt;"", INDEX(Edges!$V$4:$V$431, MATCH(L74, Edges!$C$4:$C$431, 0))="Yes", TRUE)), "Yes", "No")</f>
        <v>No</v>
      </c>
      <c r="P74" s="791">
        <f>MAX(_xlfn.IFNA(INDEX(Nodes!$I$4:$I$449, MATCH(C74, Nodes!$C$4:$C$449, 0)), -1E+99), _xlfn.IFNA(INDEX(Nodes!$I$4:$I$449, MATCH(D74, Nodes!$C$4:$C$449, 0)), -1E+99), _xlfn.IFNA(INDEX(Edges!$I$4:$I$431, MATCH(E74, Edges!$C$4:$C$431, 0)), -1E+99), _xlfn.IFNA(INDEX(Edges!$I$4:$I$431, MATCH(F74, Edges!$C$4:$C$431, 0)), -1E+99), _xlfn.IFNA(INDEX(Edges!$I$4:$I$431, MATCH(G74, Edges!$C$4:$C$431, 0)), -1E+99), _xlfn.IFNA(INDEX(Edges!$I$4:$I$431, MATCH(H74, Edges!$C$4:$C$431, 0)), -1E+99), _xlfn.IFNA(INDEX(Edges!$I$4:$I$431, MATCH(I74, Edges!$C$4:$C$431, 0)), -1E+99), _xlfn.IFNA(INDEX(Edges!$I$4:$I$431, MATCH(J74, Edges!$C$4:$C$431, 0)), -1E+99), _xlfn.IFNA(INDEX(Edges!$I$4:$I$431, MATCH(K74, Edges!$C$4:$C$431, 0)), -1E+99), _xlfn.IFNA(INDEX(Edges!$I$4:$I$431, MATCH(L74, Edges!$C$4:$C$431, 0)), -1E+99))</f>
        <v>0</v>
      </c>
      <c r="Q74" s="633" t="str">
        <f>IF(AND(IF(C74&lt;&gt;"", INDEX(Nodes!$P$4:$P$449, MATCH(C74, Nodes!$C$4:$C$449, 0))="Yes"), IF(D74&lt;&gt;"", INDEX(Nodes!$P$4:$P$449, MATCH(D74, Nodes!$C$4:$C$449, 0))="Yes")), "Yes", "No")</f>
        <v>No</v>
      </c>
      <c r="R74" s="791">
        <f>MAX(_xlfn.IFNA(INDEX(Nodes!$Q$4:$Q$449, MATCH(C74, Nodes!$C$4:$C$449, 0)), -1E+99), _xlfn.IFNA(INDEX(Nodes!$Q$4:$Q$449, MATCH(D74, Nodes!$C$4:$C$449, 0)), -1E+99), _xlfn.IFNA(INDEX(Edges!$Q$4:$Q$431, MATCH(E74, Edges!$C$4:$C$431, 0)), -1E+99), _xlfn.IFNA(INDEX(Edges!$Q$4:$Q$431, MATCH(F74, Edges!$C$4:$C$431, 0)), -1E+99), _xlfn.IFNA(INDEX(Edges!$Q$4:$Q$431, MATCH(G74, Edges!$C$4:$C$431, 0)), -1E+99), _xlfn.IFNA(INDEX(Edges!$Q$4:$Q$431, MATCH(H74, Edges!$C$4:$C$431, 0)), -1E+99), _xlfn.IFNA(INDEX(Edges!$Q$4:$Q$431, MATCH(I74, Edges!$C$4:$C$431, 0)), -1E+99), _xlfn.IFNA(INDEX(Edges!$Q$4:$Q$431, MATCH(J74, Edges!$C$4:$C$431, 0)), -1E+99), _xlfn.IFNA(INDEX(Edges!$Q$4:$Q$431, MATCH(K74, Edges!$C$4:$C$431, 0)), -1E+99), _xlfn.IFNA(INDEX(Edges!$Q$4:$Q$431, MATCH(L74, Edges!$C$4:$C$431, 0)), -1E+99))</f>
        <v>1</v>
      </c>
      <c r="S74" s="788" t="str">
        <f>IF(OR(IF(C74&lt;&gt;"", INDEX(Nodes!$Z$4:$Z$449, MATCH(C74, Nodes!$C$4:$C$449, 0))="Yes", FALSE), IF(D74&lt;&gt;"", INDEX(Nodes!$Z$4:$Z$449, MATCH(D74, Nodes!$C$4:$C$449, 0))="Yes", FALSE), IF(E74&lt;&gt;"", INDEX(Edges!$Z$4:$Z$431, MATCH(E74, Edges!$C$4:$C$431, 0))="Yes", FALSE), IF(F74&lt;&gt;"", INDEX(Edges!$Z$4:$Z$431, MATCH(F74, Edges!$C$4:$C$431, 0))="Yes", FALSE), IF(G74&lt;&gt;"", INDEX(Edges!$Z$4:$Z$431, MATCH(G74, Edges!$C$4:$C$431, 0))="Yes", FALSE), IF(H74&lt;&gt;"", INDEX(Edges!$Z$4:$Z$431, MATCH(H74, Edges!$C$4:$C$431, 0))="Yes", FALSE), IF(I74&lt;&gt;"", INDEX(Edges!$Z$4:$Z$431, MATCH(I74, Edges!$C$4:$C$431, 0))="Yes", FALSE), IF(J74&lt;&gt;"", INDEX(Edges!$Z$4:$Z$431, MATCH(J74, Edges!$C$4:$C$431, 0))="Yes", FALSE), IF(K74&lt;&gt;"", INDEX(Edges!$Z$4:$Z$431, MATCH(K74, Edges!$C$4:$C$431, 0))="Yes", FALSE), IF(L74&lt;&gt;"", INDEX(Edges!$Z$4:$Z$431, MATCH(L74, Edges!$C$4:$C$431, 0))="Yes", FALSE)), "Yes","No")</f>
        <v>Yes</v>
      </c>
      <c r="T74" s="791" t="str">
        <f>IF(OR(IF(C74&lt;&gt;"", INDEX(Nodes!$AC$4:$AC$449, MATCH(C74, Nodes!$C$4:$C$449, 0))="Yes", FALSE), IF(D74&lt;&gt;"", INDEX(Nodes!$AC$4:$AC$449, MATCH(D74, Nodes!$C$4:$C$449, 0))="Yes", FALSE), IF(E74&lt;&gt;"", INDEX(Edges!$AC$4:$AC$431, MATCH(E74, Edges!$C$4:$C$431, 0))="Yes", FALSE), IF(F74&lt;&gt;"", INDEX(Edges!$AC$4:$AC$431, MATCH(F74, Edges!$C$4:$C$431, 0))="Yes", FALSE), IF(G74&lt;&gt;"", INDEX(Edges!$AC$4:$AC$431, MATCH(G74, Edges!$C$4:$C$431, 0))="Yes", FALSE), IF(H74&lt;&gt;"", INDEX(Edges!$AC$4:$AC$431, MATCH(H74, Edges!$C$4:$C$431, 0))="Yes", FALSE), IF(I74&lt;&gt;"", INDEX(Edges!$AC$4:$AC$431, MATCH(I74, Edges!$C$4:$C$431, 0))="Yes", FALSE), IF(J74&lt;&gt;"", INDEX(Edges!$AC$4:$AC$431, MATCH(J74, Edges!$C$4:$C$431, 0))="Yes", FALSE), IF(K74&lt;&gt;"", INDEX(Edges!$AC$4:$AC$431, MATCH(K74, Edges!$C$4:$C$431, 0))="Yes", FALSE), IF(L74&lt;&gt;"", INDEX(Edges!$AC$4:$AC$431, MATCH(L74, Edges!$C$4:$C$431, 0))="Yes", FALSE)), "Yes","No")</f>
        <v>No</v>
      </c>
      <c r="U74" s="788" t="str">
        <f>IF(OR(IF(C74&lt;&gt;"", INDEX(Nodes!$AF$4:$AF$449, MATCH(C74, Nodes!$C$4:$C$449, 0))="Yes", FALSE), IF(D74&lt;&gt;"", INDEX(Nodes!$AF$4:$AF$449, MATCH(D74, Nodes!$C$4:$C$449, 0))="Yes", FALSE), IF(E74&lt;&gt;"", INDEX(Edges!$AG$4:$AG$431, MATCH(E74, Edges!$C$4:$C$431, 0))="Yes", FALSE), IF(F74&lt;&gt;"", INDEX(Edges!$AG$4:$AG$431, MATCH(F74, Edges!$C$4:$C$431, 0))="Yes", FALSE), IF(G74&lt;&gt;"", INDEX(Edges!$AG$4:$AG$431, MATCH(G74, Edges!$C$4:$C$431, 0))="Yes", FALSE), IF(H74&lt;&gt;"", INDEX(Edges!$AG$4:$AG$431, MATCH(H74, Edges!$C$4:$C$431, 0))="Yes", FALSE), IF(I74&lt;&gt;"", INDEX(Edges!$AG$4:$AG$431, MATCH(I74, Edges!$C$4:$C$431, 0))="Yes", FALSE), IF(J74&lt;&gt;"", INDEX(Edges!$AG$4:$AG$431, MATCH(J74, Edges!$C$4:$C$431, 0))="Yes", FALSE), IF(K74&lt;&gt;"", INDEX(Edges!$AG$4:$AG$431, MATCH(K74, Edges!$C$4:$C$431, 0))="Yes", FALSE), IF(L74&lt;&gt;"", INDEX(Edges!$AG$4:$AG$431, MATCH(L74, Edges!$C$4:$C$431, 0))="Yes", FALSE)), "Yes","No")</f>
        <v>Yes</v>
      </c>
      <c r="V74" s="798" t="str">
        <f t="shared" si="6"/>
        <v>Accessible</v>
      </c>
      <c r="W74" s="791" t="str">
        <f>IF(AND(N74&gt;='Accessibility Standards'!$C$4, P74&lt;'Accessibility Standards'!$C$2, Q74="Yes", R74&lt;'Accessibility Standards'!$C$10), "Accessible", "Inaccessible")</f>
        <v>Inaccessible</v>
      </c>
      <c r="X74" s="791" t="str">
        <f t="shared" si="7"/>
        <v>Inaccessible</v>
      </c>
    </row>
    <row r="75" spans="1:24" hidden="1">
      <c r="A75" s="811" t="str">
        <f>A74</f>
        <v>34_79</v>
      </c>
      <c r="B75" s="689" t="s">
        <v>753</v>
      </c>
      <c r="C75" t="s">
        <v>798</v>
      </c>
      <c r="D75" t="s">
        <v>797</v>
      </c>
      <c r="N75" s="633">
        <f>MIN(_xlfn.IFNA(INDEX(Nodes!$M$4:$M$449, MATCH(C75, Nodes!$C$4:$C$449, 0)), 1E+99), _xlfn.IFNA(INDEX(Nodes!$M$4:$M$449, MATCH(D75, Nodes!$C$4:$C$449, 0)), 1E+99), _xlfn.IFNA(INDEX(Edges!$M$4:$M$428, MATCH(E75, Edges!$C$4:$C$428, 0)), 1E+99), _xlfn.IFNA(INDEX(Edges!$M$4:$M$428, MATCH(F75, Edges!$C$4:$C$428, 0)), 1E+99), _xlfn.IFNA(INDEX(Edges!$M$4:$M$428, MATCH(G75, Edges!$C$4:$C$428, 0)), 1E+99), _xlfn.IFNA(INDEX(Edges!$M$4:$M$428, MATCH(H75, Edges!$C$4:$C$428, 0)), 1E+99), _xlfn.IFNA(INDEX(Edges!$M$4:$M$428, MATCH(I75, Edges!$C$4:$C$428, 0)), 1E+99), _xlfn.IFNA(INDEX(Edges!$M$4:$M$428, MATCH(J75, Edges!$C$4:$C$428, 0)), 1E+99), _xlfn.IFNA(INDEX(Edges!$M$4:$M$428, MATCH(K75, Edges!$C$4:$C$428, 0)), 1E+99), _xlfn.IFNA(INDEX(Edges!$M$4:$M$428, MATCH(L75, Edges!$C$4:$C$428, 0)), 1E+99))</f>
        <v>250</v>
      </c>
      <c r="O75" s="633" t="str">
        <f>IF(AND(IF(C75&lt;&gt;"", INDEX(Nodes!$V$4:$V$449, MATCH(C75, Nodes!$C$4:$C$449, 0))="Yes", TRUE), IF(D75&lt;&gt;"", INDEX(Nodes!$V$4:$V$449, MATCH(D75, Nodes!$C$4:$C$449, 0))="Yes", TRUE), IF(E75&lt;&gt;"", INDEX(Edges!$V$4:$V$431, MATCH(E75, Edges!$C$4:$C$431, 0))="Yes", TRUE), IF(F75&lt;&gt;"", INDEX(Edges!$V$4:$V$431, MATCH(F75, Edges!$C$4:$C$431, 0))="Yes", TRUE), IF(G75&lt;&gt;"", INDEX(Edges!$V$4:$V$431, MATCH(G75, Edges!$C$4:$C$431, 0))="Yes", TRUE), IF(H75&lt;&gt;"", INDEX(Edges!$V$4:$V$431, MATCH(H75, Edges!$C$4:$C$431, 0))="Yes", TRUE), IF(I75&lt;&gt;"", INDEX(Edges!$V$4:$V$431, MATCH(I75, Edges!$C$4:$C$431, 0))="Yes", TRUE), IF(J75&lt;&gt;"", INDEX(Edges!$V$4:$V$431, MATCH(J75, Edges!$C$4:$C$431, 0))="Yes", TRUE), IF(K75&lt;&gt;"", INDEX(Edges!$V$4:$V$431, MATCH(K75, Edges!$C$4:$C$431, 0))="Yes", TRUE), IF(L75&lt;&gt;"", INDEX(Edges!$V$4:$V$431, MATCH(L75, Edges!$C$4:$C$431, 0))="Yes", TRUE)), "Yes", "No")</f>
        <v>No</v>
      </c>
      <c r="P75" s="633">
        <f>MAX(_xlfn.IFNA(INDEX(Nodes!$I$4:$I$449, MATCH(C75, Nodes!$C$4:$C$449, 0)), -1E+99), _xlfn.IFNA(INDEX(Nodes!$I$4:$I$449, MATCH(D75, Nodes!$C$4:$C$449, 0)), -1E+99), _xlfn.IFNA(INDEX(Edges!$I$4:$I$431, MATCH(E75, Edges!$C$4:$C$431, 0)), -1E+99), _xlfn.IFNA(INDEX(Edges!$I$4:$I$431, MATCH(F75, Edges!$C$4:$C$431, 0)), -1E+99), _xlfn.IFNA(INDEX(Edges!$I$4:$I$431, MATCH(G75, Edges!$C$4:$C$431, 0)), -1E+99), _xlfn.IFNA(INDEX(Edges!$I$4:$I$431, MATCH(H75, Edges!$C$4:$C$431, 0)), -1E+99), _xlfn.IFNA(INDEX(Edges!$I$4:$I$431, MATCH(I75, Edges!$C$4:$C$431, 0)), -1E+99), _xlfn.IFNA(INDEX(Edges!$I$4:$I$431, MATCH(J75, Edges!$C$4:$C$431, 0)), -1E+99), _xlfn.IFNA(INDEX(Edges!$I$4:$I$431, MATCH(K75, Edges!$C$4:$C$431, 0)), -1E+99), _xlfn.IFNA(INDEX(Edges!$I$4:$I$431, MATCH(L75, Edges!$C$4:$C$431, 0)), -1E+99))</f>
        <v>0</v>
      </c>
      <c r="Q75" s="633" t="str">
        <f>IF(AND(IF(C75&lt;&gt;"", INDEX(Nodes!$P$4:$P$449, MATCH(C75, Nodes!$C$4:$C$449, 0))="Yes"), IF(D75&lt;&gt;"", INDEX(Nodes!$P$4:$P$449, MATCH(D75, Nodes!$C$4:$C$449, 0))="Yes")), "Yes", "No")</f>
        <v>Yes</v>
      </c>
      <c r="R75" s="633">
        <f>MAX(_xlfn.IFNA(INDEX(Nodes!$Q$4:$Q$449, MATCH(C75, Nodes!$C$4:$C$449, 0)), -1E+99), _xlfn.IFNA(INDEX(Nodes!$Q$4:$Q$449, MATCH(D75, Nodes!$C$4:$C$449, 0)), -1E+99), _xlfn.IFNA(INDEX(Edges!$Q$4:$Q$431, MATCH(E75, Edges!$C$4:$C$431, 0)), -1E+99), _xlfn.IFNA(INDEX(Edges!$Q$4:$Q$431, MATCH(F75, Edges!$C$4:$C$431, 0)), -1E+99), _xlfn.IFNA(INDEX(Edges!$Q$4:$Q$431, MATCH(G75, Edges!$C$4:$C$431, 0)), -1E+99), _xlfn.IFNA(INDEX(Edges!$Q$4:$Q$431, MATCH(H75, Edges!$C$4:$C$431, 0)), -1E+99), _xlfn.IFNA(INDEX(Edges!$Q$4:$Q$431, MATCH(I75, Edges!$C$4:$C$431, 0)), -1E+99), _xlfn.IFNA(INDEX(Edges!$Q$4:$Q$431, MATCH(J75, Edges!$C$4:$C$431, 0)), -1E+99), _xlfn.IFNA(INDEX(Edges!$Q$4:$Q$431, MATCH(K75, Edges!$C$4:$C$431, 0)), -1E+99), _xlfn.IFNA(INDEX(Edges!$Q$4:$Q$431, MATCH(L75, Edges!$C$4:$C$431, 0)), -1E+99))</f>
        <v>2</v>
      </c>
      <c r="S75" t="str">
        <f>IF(OR(IF(C75&lt;&gt;"", INDEX(Nodes!$Z$4:$Z$449, MATCH(C75, Nodes!$C$4:$C$449, 0))="Yes", FALSE), IF(D75&lt;&gt;"", INDEX(Nodes!$Z$4:$Z$449, MATCH(D75, Nodes!$C$4:$C$449, 0))="Yes", FALSE), IF(E75&lt;&gt;"", INDEX(Edges!$Z$4:$Z$431, MATCH(E75, Edges!$C$4:$C$431, 0))="Yes", FALSE), IF(F75&lt;&gt;"", INDEX(Edges!$Z$4:$Z$431, MATCH(F75, Edges!$C$4:$C$431, 0))="Yes", FALSE), IF(G75&lt;&gt;"", INDEX(Edges!$Z$4:$Z$431, MATCH(G75, Edges!$C$4:$C$431, 0))="Yes", FALSE), IF(H75&lt;&gt;"", INDEX(Edges!$Z$4:$Z$431, MATCH(H75, Edges!$C$4:$C$431, 0))="Yes", FALSE), IF(I75&lt;&gt;"", INDEX(Edges!$Z$4:$Z$431, MATCH(I75, Edges!$C$4:$C$431, 0))="Yes", FALSE), IF(J75&lt;&gt;"", INDEX(Edges!$Z$4:$Z$431, MATCH(J75, Edges!$C$4:$C$431, 0))="Yes", FALSE), IF(K75&lt;&gt;"", INDEX(Edges!$Z$4:$Z$431, MATCH(K75, Edges!$C$4:$C$431, 0))="Yes", FALSE), IF(L75&lt;&gt;"", INDEX(Edges!$Z$4:$Z$431, MATCH(L75, Edges!$C$4:$C$431, 0))="Yes", FALSE)), "Yes","No")</f>
        <v>Yes</v>
      </c>
      <c r="T75" s="633" t="str">
        <f>IF(OR(IF(C75&lt;&gt;"", INDEX(Nodes!$AC$4:$AC$449, MATCH(C75, Nodes!$C$4:$C$449, 0))="Yes", FALSE), IF(D75&lt;&gt;"", INDEX(Nodes!$AC$4:$AC$449, MATCH(D75, Nodes!$C$4:$C$449, 0))="Yes", FALSE), IF(E75&lt;&gt;"", INDEX(Edges!$AC$4:$AC$431, MATCH(E75, Edges!$C$4:$C$431, 0))="Yes", FALSE), IF(F75&lt;&gt;"", INDEX(Edges!$AC$4:$AC$431, MATCH(F75, Edges!$C$4:$C$431, 0))="Yes", FALSE), IF(G75&lt;&gt;"", INDEX(Edges!$AC$4:$AC$431, MATCH(G75, Edges!$C$4:$C$431, 0))="Yes", FALSE), IF(H75&lt;&gt;"", INDEX(Edges!$AC$4:$AC$431, MATCH(H75, Edges!$C$4:$C$431, 0))="Yes", FALSE), IF(I75&lt;&gt;"", INDEX(Edges!$AC$4:$AC$431, MATCH(I75, Edges!$C$4:$C$431, 0))="Yes", FALSE), IF(J75&lt;&gt;"", INDEX(Edges!$AC$4:$AC$431, MATCH(J75, Edges!$C$4:$C$431, 0))="Yes", FALSE), IF(K75&lt;&gt;"", INDEX(Edges!$AC$4:$AC$431, MATCH(K75, Edges!$C$4:$C$431, 0))="Yes", FALSE), IF(L75&lt;&gt;"", INDEX(Edges!$AC$4:$AC$431, MATCH(L75, Edges!$C$4:$C$431, 0))="Yes", FALSE)), "Yes","No")</f>
        <v>No</v>
      </c>
      <c r="U75" t="str">
        <f>IF(OR(IF(C75&lt;&gt;"", INDEX(Nodes!$AF$4:$AF$449, MATCH(C75, Nodes!$C$4:$C$449, 0))="Yes", FALSE), IF(D75&lt;&gt;"", INDEX(Nodes!$AF$4:$AF$449, MATCH(D75, Nodes!$C$4:$C$449, 0))="Yes", FALSE), IF(E75&lt;&gt;"", INDEX(Edges!$AG$4:$AG$431, MATCH(E75, Edges!$C$4:$C$431, 0))="Yes", FALSE), IF(F75&lt;&gt;"", INDEX(Edges!$AG$4:$AG$431, MATCH(F75, Edges!$C$4:$C$431, 0))="Yes", FALSE), IF(G75&lt;&gt;"", INDEX(Edges!$AG$4:$AG$431, MATCH(G75, Edges!$C$4:$C$431, 0))="Yes", FALSE), IF(H75&lt;&gt;"", INDEX(Edges!$AG$4:$AG$431, MATCH(H75, Edges!$C$4:$C$431, 0))="Yes", FALSE), IF(I75&lt;&gt;"", INDEX(Edges!$AG$4:$AG$431, MATCH(I75, Edges!$C$4:$C$431, 0))="Yes", FALSE), IF(J75&lt;&gt;"", INDEX(Edges!$AG$4:$AG$431, MATCH(J75, Edges!$C$4:$C$431, 0))="Yes", FALSE), IF(K75&lt;&gt;"", INDEX(Edges!$AG$4:$AG$431, MATCH(K75, Edges!$C$4:$C$431, 0))="Yes", FALSE), IF(L75&lt;&gt;"", INDEX(Edges!$AG$4:$AG$431, MATCH(L75, Edges!$C$4:$C$431, 0))="Yes", FALSE)), "Yes","No")</f>
        <v>No</v>
      </c>
      <c r="V75" s="720" t="str">
        <f t="shared" si="6"/>
        <v>Accessible</v>
      </c>
      <c r="W75" s="633" t="str">
        <f>IF(AND(N75&gt;='Accessibility Standards'!$C$4, P75&lt;'Accessibility Standards'!$C$2, Q75="Yes", R75&lt;'Accessibility Standards'!$C$10), "Accessible", "Inaccessible")</f>
        <v>Accessible</v>
      </c>
      <c r="X75" s="633" t="str">
        <f t="shared" si="7"/>
        <v>Inaccessible</v>
      </c>
    </row>
    <row r="76" spans="1:24">
      <c r="A76" t="s">
        <v>848</v>
      </c>
      <c r="B76" s="689" t="s">
        <v>752</v>
      </c>
      <c r="C76" t="s">
        <v>480</v>
      </c>
      <c r="N76" s="633">
        <f>MIN(_xlfn.IFNA(INDEX(Nodes!$M$4:$M$449, MATCH(C76, Nodes!$C$4:$C$449, 0)), 1E+99), _xlfn.IFNA(INDEX(Nodes!$M$4:$M$449, MATCH(D76, Nodes!$C$4:$C$449, 0)), 1E+99), _xlfn.IFNA(INDEX(Edges!$M$4:$M$428, MATCH(E76, Edges!$C$4:$C$428, 0)), 1E+99), _xlfn.IFNA(INDEX(Edges!$M$4:$M$428, MATCH(F76, Edges!$C$4:$C$428, 0)), 1E+99), _xlfn.IFNA(INDEX(Edges!$M$4:$M$428, MATCH(G76, Edges!$C$4:$C$428, 0)), 1E+99), _xlfn.IFNA(INDEX(Edges!$M$4:$M$428, MATCH(H76, Edges!$C$4:$C$428, 0)), 1E+99), _xlfn.IFNA(INDEX(Edges!$M$4:$M$428, MATCH(I76, Edges!$C$4:$C$428, 0)), 1E+99), _xlfn.IFNA(INDEX(Edges!$M$4:$M$428, MATCH(J76, Edges!$C$4:$C$428, 0)), 1E+99), _xlfn.IFNA(INDEX(Edges!$M$4:$M$428, MATCH(K76, Edges!$C$4:$C$428, 0)), 1E+99), _xlfn.IFNA(INDEX(Edges!$M$4:$M$428, MATCH(L76, Edges!$C$4:$C$428, 0)), 1E+99))</f>
        <v>220</v>
      </c>
      <c r="O76" s="633" t="str">
        <f>IF(AND(IF(C76&lt;&gt;"", INDEX(Nodes!$V$4:$V$449, MATCH(C76, Nodes!$C$4:$C$449, 0))="Yes", TRUE), IF(D76&lt;&gt;"", INDEX(Nodes!$V$4:$V$449, MATCH(D76, Nodes!$C$4:$C$449, 0))="Yes", TRUE), IF(E76&lt;&gt;"", INDEX(Edges!$V$4:$V$431, MATCH(E76, Edges!$C$4:$C$431, 0))="Yes", TRUE), IF(F76&lt;&gt;"", INDEX(Edges!$V$4:$V$431, MATCH(F76, Edges!$C$4:$C$431, 0))="Yes", TRUE), IF(G76&lt;&gt;"", INDEX(Edges!$V$4:$V$431, MATCH(G76, Edges!$C$4:$C$431, 0))="Yes", TRUE), IF(H76&lt;&gt;"", INDEX(Edges!$V$4:$V$431, MATCH(H76, Edges!$C$4:$C$431, 0))="Yes", TRUE), IF(I76&lt;&gt;"", INDEX(Edges!$V$4:$V$431, MATCH(I76, Edges!$C$4:$C$431, 0))="Yes", TRUE), IF(J76&lt;&gt;"", INDEX(Edges!$V$4:$V$431, MATCH(J76, Edges!$C$4:$C$431, 0))="Yes", TRUE), IF(K76&lt;&gt;"", INDEX(Edges!$V$4:$V$431, MATCH(K76, Edges!$C$4:$C$431, 0))="Yes", TRUE), IF(L76&lt;&gt;"", INDEX(Edges!$V$4:$V$431, MATCH(L76, Edges!$C$4:$C$431, 0))="Yes", TRUE)), "Yes", "No")</f>
        <v>No</v>
      </c>
      <c r="P76" s="633">
        <f>MAX(_xlfn.IFNA(INDEX(Nodes!$I$4:$I$449, MATCH(C76, Nodes!$C$4:$C$449, 0)), -1E+99), _xlfn.IFNA(INDEX(Nodes!$I$4:$I$449, MATCH(D76, Nodes!$C$4:$C$449, 0)), -1E+99), _xlfn.IFNA(INDEX(Edges!$I$4:$I$431, MATCH(E76, Edges!$C$4:$C$431, 0)), -1E+99), _xlfn.IFNA(INDEX(Edges!$I$4:$I$431, MATCH(F76, Edges!$C$4:$C$431, 0)), -1E+99), _xlfn.IFNA(INDEX(Edges!$I$4:$I$431, MATCH(G76, Edges!$C$4:$C$431, 0)), -1E+99), _xlfn.IFNA(INDEX(Edges!$I$4:$I$431, MATCH(H76, Edges!$C$4:$C$431, 0)), -1E+99), _xlfn.IFNA(INDEX(Edges!$I$4:$I$431, MATCH(I76, Edges!$C$4:$C$431, 0)), -1E+99), _xlfn.IFNA(INDEX(Edges!$I$4:$I$431, MATCH(J76, Edges!$C$4:$C$431, 0)), -1E+99), _xlfn.IFNA(INDEX(Edges!$I$4:$I$431, MATCH(K76, Edges!$C$4:$C$431, 0)), -1E+99), _xlfn.IFNA(INDEX(Edges!$I$4:$I$431, MATCH(L76, Edges!$C$4:$C$431, 0)), -1E+99))</f>
        <v>0</v>
      </c>
      <c r="Q76" s="633" t="str">
        <f>IF(AND(IF(C76&lt;&gt;"", INDEX(Nodes!$P$4:$P$449, MATCH(C76, Nodes!$C$4:$C$449, 0))="Yes"), IF(D76&lt;&gt;"", INDEX(Nodes!$P$4:$P$449, MATCH(D76, Nodes!$C$4:$C$449, 0))="Yes")), "Yes", "No")</f>
        <v>No</v>
      </c>
      <c r="R76" s="633">
        <f>MAX(_xlfn.IFNA(INDEX(Nodes!$Q$4:$Q$449, MATCH(C76, Nodes!$C$4:$C$449, 0)), -1E+99), _xlfn.IFNA(INDEX(Nodes!$Q$4:$Q$449, MATCH(D76, Nodes!$C$4:$C$449, 0)), -1E+99), _xlfn.IFNA(INDEX(Edges!$Q$4:$Q$431, MATCH(E76, Edges!$C$4:$C$431, 0)), -1E+99), _xlfn.IFNA(INDEX(Edges!$Q$4:$Q$431, MATCH(F76, Edges!$C$4:$C$431, 0)), -1E+99), _xlfn.IFNA(INDEX(Edges!$Q$4:$Q$431, MATCH(G76, Edges!$C$4:$C$431, 0)), -1E+99), _xlfn.IFNA(INDEX(Edges!$Q$4:$Q$431, MATCH(H76, Edges!$C$4:$C$431, 0)), -1E+99), _xlfn.IFNA(INDEX(Edges!$Q$4:$Q$431, MATCH(I76, Edges!$C$4:$C$431, 0)), -1E+99), _xlfn.IFNA(INDEX(Edges!$Q$4:$Q$431, MATCH(J76, Edges!$C$4:$C$431, 0)), -1E+99), _xlfn.IFNA(INDEX(Edges!$Q$4:$Q$431, MATCH(K76, Edges!$C$4:$C$431, 0)), -1E+99), _xlfn.IFNA(INDEX(Edges!$Q$4:$Q$431, MATCH(L76, Edges!$C$4:$C$431, 0)), -1E+99))</f>
        <v>1</v>
      </c>
      <c r="S76" t="str">
        <f>IF(OR(IF(C76&lt;&gt;"", INDEX(Nodes!$Z$4:$Z$449, MATCH(C76, Nodes!$C$4:$C$449, 0))="Yes", FALSE), IF(D76&lt;&gt;"", INDEX(Nodes!$Z$4:$Z$449, MATCH(D76, Nodes!$C$4:$C$449, 0))="Yes", FALSE), IF(E76&lt;&gt;"", INDEX(Edges!$Z$4:$Z$431, MATCH(E76, Edges!$C$4:$C$431, 0))="Yes", FALSE), IF(F76&lt;&gt;"", INDEX(Edges!$Z$4:$Z$431, MATCH(F76, Edges!$C$4:$C$431, 0))="Yes", FALSE), IF(G76&lt;&gt;"", INDEX(Edges!$Z$4:$Z$431, MATCH(G76, Edges!$C$4:$C$431, 0))="Yes", FALSE), IF(H76&lt;&gt;"", INDEX(Edges!$Z$4:$Z$431, MATCH(H76, Edges!$C$4:$C$431, 0))="Yes", FALSE), IF(I76&lt;&gt;"", INDEX(Edges!$Z$4:$Z$431, MATCH(I76, Edges!$C$4:$C$431, 0))="Yes", FALSE), IF(J76&lt;&gt;"", INDEX(Edges!$Z$4:$Z$431, MATCH(J76, Edges!$C$4:$C$431, 0))="Yes", FALSE), IF(K76&lt;&gt;"", INDEX(Edges!$Z$4:$Z$431, MATCH(K76, Edges!$C$4:$C$431, 0))="Yes", FALSE), IF(L76&lt;&gt;"", INDEX(Edges!$Z$4:$Z$431, MATCH(L76, Edges!$C$4:$C$431, 0))="Yes", FALSE)), "Yes","No")</f>
        <v>Yes</v>
      </c>
      <c r="T76" s="633" t="str">
        <f>IF(OR(IF(C76&lt;&gt;"", INDEX(Nodes!$AC$4:$AC$449, MATCH(C76, Nodes!$C$4:$C$449, 0))="Yes", FALSE), IF(D76&lt;&gt;"", INDEX(Nodes!$AC$4:$AC$449, MATCH(D76, Nodes!$C$4:$C$449, 0))="Yes", FALSE), IF(E76&lt;&gt;"", INDEX(Edges!$AC$4:$AC$431, MATCH(E76, Edges!$C$4:$C$431, 0))="Yes", FALSE), IF(F76&lt;&gt;"", INDEX(Edges!$AC$4:$AC$431, MATCH(F76, Edges!$C$4:$C$431, 0))="Yes", FALSE), IF(G76&lt;&gt;"", INDEX(Edges!$AC$4:$AC$431, MATCH(G76, Edges!$C$4:$C$431, 0))="Yes", FALSE), IF(H76&lt;&gt;"", INDEX(Edges!$AC$4:$AC$431, MATCH(H76, Edges!$C$4:$C$431, 0))="Yes", FALSE), IF(I76&lt;&gt;"", INDEX(Edges!$AC$4:$AC$431, MATCH(I76, Edges!$C$4:$C$431, 0))="Yes", FALSE), IF(J76&lt;&gt;"", INDEX(Edges!$AC$4:$AC$431, MATCH(J76, Edges!$C$4:$C$431, 0))="Yes", FALSE), IF(K76&lt;&gt;"", INDEX(Edges!$AC$4:$AC$431, MATCH(K76, Edges!$C$4:$C$431, 0))="Yes", FALSE), IF(L76&lt;&gt;"", INDEX(Edges!$AC$4:$AC$431, MATCH(L76, Edges!$C$4:$C$431, 0))="Yes", FALSE)), "Yes","No")</f>
        <v>No</v>
      </c>
      <c r="U76" t="str">
        <f>IF(OR(IF(C76&lt;&gt;"", INDEX(Nodes!$AF$4:$AF$449, MATCH(C76, Nodes!$C$4:$C$449, 0))="Yes", FALSE), IF(D76&lt;&gt;"", INDEX(Nodes!$AF$4:$AF$449, MATCH(D76, Nodes!$C$4:$C$449, 0))="Yes", FALSE), IF(E76&lt;&gt;"", INDEX(Edges!$AG$4:$AG$431, MATCH(E76, Edges!$C$4:$C$431, 0))="Yes", FALSE), IF(F76&lt;&gt;"", INDEX(Edges!$AG$4:$AG$431, MATCH(F76, Edges!$C$4:$C$431, 0))="Yes", FALSE), IF(G76&lt;&gt;"", INDEX(Edges!$AG$4:$AG$431, MATCH(G76, Edges!$C$4:$C$431, 0))="Yes", FALSE), IF(H76&lt;&gt;"", INDEX(Edges!$AG$4:$AG$431, MATCH(H76, Edges!$C$4:$C$431, 0))="Yes", FALSE), IF(I76&lt;&gt;"", INDEX(Edges!$AG$4:$AG$431, MATCH(I76, Edges!$C$4:$C$431, 0))="Yes", FALSE), IF(J76&lt;&gt;"", INDEX(Edges!$AG$4:$AG$431, MATCH(J76, Edges!$C$4:$C$431, 0))="Yes", FALSE), IF(K76&lt;&gt;"", INDEX(Edges!$AG$4:$AG$431, MATCH(K76, Edges!$C$4:$C$431, 0))="Yes", FALSE), IF(L76&lt;&gt;"", INDEX(Edges!$AG$4:$AG$431, MATCH(L76, Edges!$C$4:$C$431, 0))="Yes", FALSE)), "Yes","No")</f>
        <v>Yes</v>
      </c>
      <c r="V76" s="720" t="str">
        <f t="shared" si="6"/>
        <v>Accessible</v>
      </c>
      <c r="W76" s="633" t="str">
        <f>IF(AND(N76&gt;='Accessibility Standards'!$C$4, P76&lt;'Accessibility Standards'!$C$2, Q76="Yes", R76&lt;'Accessibility Standards'!$C$10), "Accessible", "Inaccessible")</f>
        <v>Inaccessible</v>
      </c>
      <c r="X76" s="633" t="str">
        <f t="shared" si="7"/>
        <v>Inaccessible</v>
      </c>
    </row>
    <row r="77" spans="1:24" hidden="1">
      <c r="A77" s="811" t="str">
        <f>A76</f>
        <v>35_79</v>
      </c>
      <c r="B77" s="689" t="s">
        <v>753</v>
      </c>
      <c r="C77" t="s">
        <v>697</v>
      </c>
      <c r="D77" t="s">
        <v>698</v>
      </c>
      <c r="E77" t="s">
        <v>996</v>
      </c>
      <c r="N77" s="633">
        <f>MIN(_xlfn.IFNA(INDEX(Nodes!$M$4:$M$449, MATCH(C77, Nodes!$C$4:$C$449, 0)), 1E+99), _xlfn.IFNA(INDEX(Nodes!$M$4:$M$449, MATCH(D77, Nodes!$C$4:$C$449, 0)), 1E+99), _xlfn.IFNA(INDEX(Edges!$M$4:$M$428, MATCH(E77, Edges!$C$4:$C$428, 0)), 1E+99), _xlfn.IFNA(INDEX(Edges!$M$4:$M$428, MATCH(F77, Edges!$C$4:$C$428, 0)), 1E+99), _xlfn.IFNA(INDEX(Edges!$M$4:$M$428, MATCH(G77, Edges!$C$4:$C$428, 0)), 1E+99), _xlfn.IFNA(INDEX(Edges!$M$4:$M$428, MATCH(H77, Edges!$C$4:$C$428, 0)), 1E+99), _xlfn.IFNA(INDEX(Edges!$M$4:$M$428, MATCH(I77, Edges!$C$4:$C$428, 0)), 1E+99), _xlfn.IFNA(INDEX(Edges!$M$4:$M$428, MATCH(J77, Edges!$C$4:$C$428, 0)), 1E+99), _xlfn.IFNA(INDEX(Edges!$M$4:$M$428, MATCH(K77, Edges!$C$4:$C$428, 0)), 1E+99), _xlfn.IFNA(INDEX(Edges!$M$4:$M$428, MATCH(L77, Edges!$C$4:$C$428, 0)), 1E+99))</f>
        <v>250</v>
      </c>
      <c r="O77" s="633" t="str">
        <f>IF(AND(IF(C77&lt;&gt;"", INDEX(Nodes!$V$4:$V$449, MATCH(C77, Nodes!$C$4:$C$449, 0))="Yes", TRUE), IF(D77&lt;&gt;"", INDEX(Nodes!$V$4:$V$449, MATCH(D77, Nodes!$C$4:$C$449, 0))="Yes", TRUE), IF(E77&lt;&gt;"", INDEX(Edges!$V$4:$V$431, MATCH(E77, Edges!$C$4:$C$431, 0))="Yes", TRUE), IF(F77&lt;&gt;"", INDEX(Edges!$V$4:$V$431, MATCH(F77, Edges!$C$4:$C$431, 0))="Yes", TRUE), IF(G77&lt;&gt;"", INDEX(Edges!$V$4:$V$431, MATCH(G77, Edges!$C$4:$C$431, 0))="Yes", TRUE), IF(H77&lt;&gt;"", INDEX(Edges!$V$4:$V$431, MATCH(H77, Edges!$C$4:$C$431, 0))="Yes", TRUE), IF(I77&lt;&gt;"", INDEX(Edges!$V$4:$V$431, MATCH(I77, Edges!$C$4:$C$431, 0))="Yes", TRUE), IF(J77&lt;&gt;"", INDEX(Edges!$V$4:$V$431, MATCH(J77, Edges!$C$4:$C$431, 0))="Yes", TRUE), IF(K77&lt;&gt;"", INDEX(Edges!$V$4:$V$431, MATCH(K77, Edges!$C$4:$C$431, 0))="Yes", TRUE), IF(L77&lt;&gt;"", INDEX(Edges!$V$4:$V$431, MATCH(L77, Edges!$C$4:$C$431, 0))="Yes", TRUE)), "Yes", "No")</f>
        <v>No</v>
      </c>
      <c r="P77" s="633">
        <f>MAX(_xlfn.IFNA(INDEX(Nodes!$I$4:$I$449, MATCH(C77, Nodes!$C$4:$C$449, 0)), -1E+99), _xlfn.IFNA(INDEX(Nodes!$I$4:$I$449, MATCH(D77, Nodes!$C$4:$C$449, 0)), -1E+99), _xlfn.IFNA(INDEX(Edges!$I$4:$I$431, MATCH(E77, Edges!$C$4:$C$431, 0)), -1E+99), _xlfn.IFNA(INDEX(Edges!$I$4:$I$431, MATCH(F77, Edges!$C$4:$C$431, 0)), -1E+99), _xlfn.IFNA(INDEX(Edges!$I$4:$I$431, MATCH(G77, Edges!$C$4:$C$431, 0)), -1E+99), _xlfn.IFNA(INDEX(Edges!$I$4:$I$431, MATCH(H77, Edges!$C$4:$C$431, 0)), -1E+99), _xlfn.IFNA(INDEX(Edges!$I$4:$I$431, MATCH(I77, Edges!$C$4:$C$431, 0)), -1E+99), _xlfn.IFNA(INDEX(Edges!$I$4:$I$431, MATCH(J77, Edges!$C$4:$C$431, 0)), -1E+99), _xlfn.IFNA(INDEX(Edges!$I$4:$I$431, MATCH(K77, Edges!$C$4:$C$431, 0)), -1E+99), _xlfn.IFNA(INDEX(Edges!$I$4:$I$431, MATCH(L77, Edges!$C$4:$C$431, 0)), -1E+99))</f>
        <v>0</v>
      </c>
      <c r="Q77" s="633" t="str">
        <f>IF(AND(IF(C77&lt;&gt;"", INDEX(Nodes!$P$4:$P$449, MATCH(C77, Nodes!$C$4:$C$449, 0))="Yes"), IF(D77&lt;&gt;"", INDEX(Nodes!$P$4:$P$449, MATCH(D77, Nodes!$C$4:$C$449, 0))="Yes")), "Yes", "No")</f>
        <v>Yes</v>
      </c>
      <c r="R77" s="633">
        <f>MAX(_xlfn.IFNA(INDEX(Nodes!$Q$4:$Q$449, MATCH(C77, Nodes!$C$4:$C$449, 0)), -1E+99), _xlfn.IFNA(INDEX(Nodes!$Q$4:$Q$449, MATCH(D77, Nodes!$C$4:$C$449, 0)), -1E+99), _xlfn.IFNA(INDEX(Edges!$Q$4:$Q$431, MATCH(E77, Edges!$C$4:$C$431, 0)), -1E+99), _xlfn.IFNA(INDEX(Edges!$Q$4:$Q$431, MATCH(F77, Edges!$C$4:$C$431, 0)), -1E+99), _xlfn.IFNA(INDEX(Edges!$Q$4:$Q$431, MATCH(G77, Edges!$C$4:$C$431, 0)), -1E+99), _xlfn.IFNA(INDEX(Edges!$Q$4:$Q$431, MATCH(H77, Edges!$C$4:$C$431, 0)), -1E+99), _xlfn.IFNA(INDEX(Edges!$Q$4:$Q$431, MATCH(I77, Edges!$C$4:$C$431, 0)), -1E+99), _xlfn.IFNA(INDEX(Edges!$Q$4:$Q$431, MATCH(J77, Edges!$C$4:$C$431, 0)), -1E+99), _xlfn.IFNA(INDEX(Edges!$Q$4:$Q$431, MATCH(K77, Edges!$C$4:$C$431, 0)), -1E+99), _xlfn.IFNA(INDEX(Edges!$Q$4:$Q$431, MATCH(L77, Edges!$C$4:$C$431, 0)), -1E+99))</f>
        <v>2</v>
      </c>
      <c r="S77" t="str">
        <f>IF(OR(IF(C77&lt;&gt;"", INDEX(Nodes!$Z$4:$Z$449, MATCH(C77, Nodes!$C$4:$C$449, 0))="Yes", FALSE), IF(D77&lt;&gt;"", INDEX(Nodes!$Z$4:$Z$449, MATCH(D77, Nodes!$C$4:$C$449, 0))="Yes", FALSE), IF(E77&lt;&gt;"", INDEX(Edges!$Z$4:$Z$431, MATCH(E77, Edges!$C$4:$C$431, 0))="Yes", FALSE), IF(F77&lt;&gt;"", INDEX(Edges!$Z$4:$Z$431, MATCH(F77, Edges!$C$4:$C$431, 0))="Yes", FALSE), IF(G77&lt;&gt;"", INDEX(Edges!$Z$4:$Z$431, MATCH(G77, Edges!$C$4:$C$431, 0))="Yes", FALSE), IF(H77&lt;&gt;"", INDEX(Edges!$Z$4:$Z$431, MATCH(H77, Edges!$C$4:$C$431, 0))="Yes", FALSE), IF(I77&lt;&gt;"", INDEX(Edges!$Z$4:$Z$431, MATCH(I77, Edges!$C$4:$C$431, 0))="Yes", FALSE), IF(J77&lt;&gt;"", INDEX(Edges!$Z$4:$Z$431, MATCH(J77, Edges!$C$4:$C$431, 0))="Yes", FALSE), IF(K77&lt;&gt;"", INDEX(Edges!$Z$4:$Z$431, MATCH(K77, Edges!$C$4:$C$431, 0))="Yes", FALSE), IF(L77&lt;&gt;"", INDEX(Edges!$Z$4:$Z$431, MATCH(L77, Edges!$C$4:$C$431, 0))="Yes", FALSE)), "Yes","No")</f>
        <v>Yes</v>
      </c>
      <c r="T77" s="633" t="str">
        <f>IF(OR(IF(C77&lt;&gt;"", INDEX(Nodes!$AC$4:$AC$449, MATCH(C77, Nodes!$C$4:$C$449, 0))="Yes", FALSE), IF(D77&lt;&gt;"", INDEX(Nodes!$AC$4:$AC$449, MATCH(D77, Nodes!$C$4:$C$449, 0))="Yes", FALSE), IF(E77&lt;&gt;"", INDEX(Edges!$AC$4:$AC$431, MATCH(E77, Edges!$C$4:$C$431, 0))="Yes", FALSE), IF(F77&lt;&gt;"", INDEX(Edges!$AC$4:$AC$431, MATCH(F77, Edges!$C$4:$C$431, 0))="Yes", FALSE), IF(G77&lt;&gt;"", INDEX(Edges!$AC$4:$AC$431, MATCH(G77, Edges!$C$4:$C$431, 0))="Yes", FALSE), IF(H77&lt;&gt;"", INDEX(Edges!$AC$4:$AC$431, MATCH(H77, Edges!$C$4:$C$431, 0))="Yes", FALSE), IF(I77&lt;&gt;"", INDEX(Edges!$AC$4:$AC$431, MATCH(I77, Edges!$C$4:$C$431, 0))="Yes", FALSE), IF(J77&lt;&gt;"", INDEX(Edges!$AC$4:$AC$431, MATCH(J77, Edges!$C$4:$C$431, 0))="Yes", FALSE), IF(K77&lt;&gt;"", INDEX(Edges!$AC$4:$AC$431, MATCH(K77, Edges!$C$4:$C$431, 0))="Yes", FALSE), IF(L77&lt;&gt;"", INDEX(Edges!$AC$4:$AC$431, MATCH(L77, Edges!$C$4:$C$431, 0))="Yes", FALSE)), "Yes","No")</f>
        <v>No</v>
      </c>
      <c r="U77" t="str">
        <f>IF(OR(IF(C77&lt;&gt;"", INDEX(Nodes!$AF$4:$AF$449, MATCH(C77, Nodes!$C$4:$C$449, 0))="Yes", FALSE), IF(D77&lt;&gt;"", INDEX(Nodes!$AF$4:$AF$449, MATCH(D77, Nodes!$C$4:$C$449, 0))="Yes", FALSE), IF(E77&lt;&gt;"", INDEX(Edges!$AG$4:$AG$431, MATCH(E77, Edges!$C$4:$C$431, 0))="Yes", FALSE), IF(F77&lt;&gt;"", INDEX(Edges!$AG$4:$AG$431, MATCH(F77, Edges!$C$4:$C$431, 0))="Yes", FALSE), IF(G77&lt;&gt;"", INDEX(Edges!$AG$4:$AG$431, MATCH(G77, Edges!$C$4:$C$431, 0))="Yes", FALSE), IF(H77&lt;&gt;"", INDEX(Edges!$AG$4:$AG$431, MATCH(H77, Edges!$C$4:$C$431, 0))="Yes", FALSE), IF(I77&lt;&gt;"", INDEX(Edges!$AG$4:$AG$431, MATCH(I77, Edges!$C$4:$C$431, 0))="Yes", FALSE), IF(J77&lt;&gt;"", INDEX(Edges!$AG$4:$AG$431, MATCH(J77, Edges!$C$4:$C$431, 0))="Yes", FALSE), IF(K77&lt;&gt;"", INDEX(Edges!$AG$4:$AG$431, MATCH(K77, Edges!$C$4:$C$431, 0))="Yes", FALSE), IF(L77&lt;&gt;"", INDEX(Edges!$AG$4:$AG$431, MATCH(L77, Edges!$C$4:$C$431, 0))="Yes", FALSE)), "Yes","No")</f>
        <v>No</v>
      </c>
      <c r="V77" s="720" t="str">
        <f t="shared" si="6"/>
        <v>Accessible</v>
      </c>
      <c r="W77" s="633" t="str">
        <f>IF(AND(N77&gt;='Accessibility Standards'!$C$4, P77&lt;'Accessibility Standards'!$C$2, Q77="Yes", R77&lt;'Accessibility Standards'!$C$10), "Accessible", "Inaccessible")</f>
        <v>Accessible</v>
      </c>
      <c r="X77" s="633" t="str">
        <f t="shared" si="7"/>
        <v>Inaccessible</v>
      </c>
    </row>
    <row r="78" spans="1:24">
      <c r="A78" t="s">
        <v>813</v>
      </c>
      <c r="B78" s="689" t="s">
        <v>752</v>
      </c>
      <c r="C78" t="s">
        <v>481</v>
      </c>
      <c r="E78" t="s">
        <v>997</v>
      </c>
      <c r="F78" t="s">
        <v>998</v>
      </c>
      <c r="N78" s="633">
        <f>MIN(_xlfn.IFNA(INDEX(Nodes!$M$4:$M$449, MATCH(C78, Nodes!$C$4:$C$449, 0)), 1E+99), _xlfn.IFNA(INDEX(Nodes!$M$4:$M$449, MATCH(D78, Nodes!$C$4:$C$449, 0)), 1E+99), _xlfn.IFNA(INDEX(Edges!$M$4:$M$428, MATCH(E78, Edges!$C$4:$C$428, 0)), 1E+99), _xlfn.IFNA(INDEX(Edges!$M$4:$M$428, MATCH(F78, Edges!$C$4:$C$428, 0)), 1E+99), _xlfn.IFNA(INDEX(Edges!$M$4:$M$428, MATCH(G78, Edges!$C$4:$C$428, 0)), 1E+99), _xlfn.IFNA(INDEX(Edges!$M$4:$M$428, MATCH(H78, Edges!$C$4:$C$428, 0)), 1E+99), _xlfn.IFNA(INDEX(Edges!$M$4:$M$428, MATCH(I78, Edges!$C$4:$C$428, 0)), 1E+99), _xlfn.IFNA(INDEX(Edges!$M$4:$M$428, MATCH(J78, Edges!$C$4:$C$428, 0)), 1E+99), _xlfn.IFNA(INDEX(Edges!$M$4:$M$428, MATCH(K78, Edges!$C$4:$C$428, 0)), 1E+99), _xlfn.IFNA(INDEX(Edges!$M$4:$M$428, MATCH(L78, Edges!$C$4:$C$428, 0)), 1E+99))</f>
        <v>160</v>
      </c>
      <c r="O78" s="633" t="str">
        <f>IF(AND(IF(C78&lt;&gt;"", INDEX(Nodes!$V$4:$V$449, MATCH(C78, Nodes!$C$4:$C$449, 0))="Yes", TRUE), IF(D78&lt;&gt;"", INDEX(Nodes!$V$4:$V$449, MATCH(D78, Nodes!$C$4:$C$449, 0))="Yes", TRUE), IF(E78&lt;&gt;"", INDEX(Edges!$V$4:$V$431, MATCH(E78, Edges!$C$4:$C$431, 0))="Yes", TRUE), IF(F78&lt;&gt;"", INDEX(Edges!$V$4:$V$431, MATCH(F78, Edges!$C$4:$C$431, 0))="Yes", TRUE), IF(G78&lt;&gt;"", INDEX(Edges!$V$4:$V$431, MATCH(G78, Edges!$C$4:$C$431, 0))="Yes", TRUE), IF(H78&lt;&gt;"", INDEX(Edges!$V$4:$V$431, MATCH(H78, Edges!$C$4:$C$431, 0))="Yes", TRUE), IF(I78&lt;&gt;"", INDEX(Edges!$V$4:$V$431, MATCH(I78, Edges!$C$4:$C$431, 0))="Yes", TRUE), IF(J78&lt;&gt;"", INDEX(Edges!$V$4:$V$431, MATCH(J78, Edges!$C$4:$C$431, 0))="Yes", TRUE), IF(K78&lt;&gt;"", INDEX(Edges!$V$4:$V$431, MATCH(K78, Edges!$C$4:$C$431, 0))="Yes", TRUE), IF(L78&lt;&gt;"", INDEX(Edges!$V$4:$V$431, MATCH(L78, Edges!$C$4:$C$431, 0))="Yes", TRUE)), "Yes", "No")</f>
        <v>No</v>
      </c>
      <c r="P78" s="633">
        <f>MAX(_xlfn.IFNA(INDEX(Nodes!$I$4:$I$449, MATCH(C78, Nodes!$C$4:$C$449, 0)), -1E+99), _xlfn.IFNA(INDEX(Nodes!$I$4:$I$449, MATCH(D78, Nodes!$C$4:$C$449, 0)), -1E+99), _xlfn.IFNA(INDEX(Edges!$I$4:$I$431, MATCH(E78, Edges!$C$4:$C$431, 0)), -1E+99), _xlfn.IFNA(INDEX(Edges!$I$4:$I$431, MATCH(F78, Edges!$C$4:$C$431, 0)), -1E+99), _xlfn.IFNA(INDEX(Edges!$I$4:$I$431, MATCH(G78, Edges!$C$4:$C$431, 0)), -1E+99), _xlfn.IFNA(INDEX(Edges!$I$4:$I$431, MATCH(H78, Edges!$C$4:$C$431, 0)), -1E+99), _xlfn.IFNA(INDEX(Edges!$I$4:$I$431, MATCH(I78, Edges!$C$4:$C$431, 0)), -1E+99), _xlfn.IFNA(INDEX(Edges!$I$4:$I$431, MATCH(J78, Edges!$C$4:$C$431, 0)), -1E+99), _xlfn.IFNA(INDEX(Edges!$I$4:$I$431, MATCH(K78, Edges!$C$4:$C$431, 0)), -1E+99), _xlfn.IFNA(INDEX(Edges!$I$4:$I$431, MATCH(L78, Edges!$C$4:$C$431, 0)), -1E+99))</f>
        <v>0</v>
      </c>
      <c r="Q78" s="633" t="str">
        <f>IF(AND(IF(C78&lt;&gt;"", INDEX(Nodes!$P$4:$P$449, MATCH(C78, Nodes!$C$4:$C$449, 0))="Yes"), IF(D78&lt;&gt;"", INDEX(Nodes!$P$4:$P$449, MATCH(D78, Nodes!$C$4:$C$449, 0))="Yes")), "Yes", "No")</f>
        <v>No</v>
      </c>
      <c r="R78" s="633">
        <f>MAX(_xlfn.IFNA(INDEX(Nodes!$Q$4:$Q$449, MATCH(C78, Nodes!$C$4:$C$449, 0)), -1E+99), _xlfn.IFNA(INDEX(Nodes!$Q$4:$Q$449, MATCH(D78, Nodes!$C$4:$C$449, 0)), -1E+99), _xlfn.IFNA(INDEX(Edges!$Q$4:$Q$431, MATCH(E78, Edges!$C$4:$C$431, 0)), -1E+99), _xlfn.IFNA(INDEX(Edges!$Q$4:$Q$431, MATCH(F78, Edges!$C$4:$C$431, 0)), -1E+99), _xlfn.IFNA(INDEX(Edges!$Q$4:$Q$431, MATCH(G78, Edges!$C$4:$C$431, 0)), -1E+99), _xlfn.IFNA(INDEX(Edges!$Q$4:$Q$431, MATCH(H78, Edges!$C$4:$C$431, 0)), -1E+99), _xlfn.IFNA(INDEX(Edges!$Q$4:$Q$431, MATCH(I78, Edges!$C$4:$C$431, 0)), -1E+99), _xlfn.IFNA(INDEX(Edges!$Q$4:$Q$431, MATCH(J78, Edges!$C$4:$C$431, 0)), -1E+99), _xlfn.IFNA(INDEX(Edges!$Q$4:$Q$431, MATCH(K78, Edges!$C$4:$C$431, 0)), -1E+99), _xlfn.IFNA(INDEX(Edges!$Q$4:$Q$431, MATCH(L78, Edges!$C$4:$C$431, 0)), -1E+99))</f>
        <v>2</v>
      </c>
      <c r="S78" t="str">
        <f>IF(OR(IF(C78&lt;&gt;"", INDEX(Nodes!$Z$4:$Z$449, MATCH(C78, Nodes!$C$4:$C$449, 0))="Yes", FALSE), IF(D78&lt;&gt;"", INDEX(Nodes!$Z$4:$Z$449, MATCH(D78, Nodes!$C$4:$C$449, 0))="Yes", FALSE), IF(E78&lt;&gt;"", INDEX(Edges!$Z$4:$Z$431, MATCH(E78, Edges!$C$4:$C$431, 0))="Yes", FALSE), IF(F78&lt;&gt;"", INDEX(Edges!$Z$4:$Z$431, MATCH(F78, Edges!$C$4:$C$431, 0))="Yes", FALSE), IF(G78&lt;&gt;"", INDEX(Edges!$Z$4:$Z$431, MATCH(G78, Edges!$C$4:$C$431, 0))="Yes", FALSE), IF(H78&lt;&gt;"", INDEX(Edges!$Z$4:$Z$431, MATCH(H78, Edges!$C$4:$C$431, 0))="Yes", FALSE), IF(I78&lt;&gt;"", INDEX(Edges!$Z$4:$Z$431, MATCH(I78, Edges!$C$4:$C$431, 0))="Yes", FALSE), IF(J78&lt;&gt;"", INDEX(Edges!$Z$4:$Z$431, MATCH(J78, Edges!$C$4:$C$431, 0))="Yes", FALSE), IF(K78&lt;&gt;"", INDEX(Edges!$Z$4:$Z$431, MATCH(K78, Edges!$C$4:$C$431, 0))="Yes", FALSE), IF(L78&lt;&gt;"", INDEX(Edges!$Z$4:$Z$431, MATCH(L78, Edges!$C$4:$C$431, 0))="Yes", FALSE)), "Yes","No")</f>
        <v>No</v>
      </c>
      <c r="T78" s="633" t="str">
        <f>IF(OR(IF(C78&lt;&gt;"", INDEX(Nodes!$AC$4:$AC$449, MATCH(C78, Nodes!$C$4:$C$449, 0))="Yes", FALSE), IF(D78&lt;&gt;"", INDEX(Nodes!$AC$4:$AC$449, MATCH(D78, Nodes!$C$4:$C$449, 0))="Yes", FALSE), IF(E78&lt;&gt;"", INDEX(Edges!$AC$4:$AC$431, MATCH(E78, Edges!$C$4:$C$431, 0))="Yes", FALSE), IF(F78&lt;&gt;"", INDEX(Edges!$AC$4:$AC$431, MATCH(F78, Edges!$C$4:$C$431, 0))="Yes", FALSE), IF(G78&lt;&gt;"", INDEX(Edges!$AC$4:$AC$431, MATCH(G78, Edges!$C$4:$C$431, 0))="Yes", FALSE), IF(H78&lt;&gt;"", INDEX(Edges!$AC$4:$AC$431, MATCH(H78, Edges!$C$4:$C$431, 0))="Yes", FALSE), IF(I78&lt;&gt;"", INDEX(Edges!$AC$4:$AC$431, MATCH(I78, Edges!$C$4:$C$431, 0))="Yes", FALSE), IF(J78&lt;&gt;"", INDEX(Edges!$AC$4:$AC$431, MATCH(J78, Edges!$C$4:$C$431, 0))="Yes", FALSE), IF(K78&lt;&gt;"", INDEX(Edges!$AC$4:$AC$431, MATCH(K78, Edges!$C$4:$C$431, 0))="Yes", FALSE), IF(L78&lt;&gt;"", INDEX(Edges!$AC$4:$AC$431, MATCH(L78, Edges!$C$4:$C$431, 0))="Yes", FALSE)), "Yes","No")</f>
        <v>No</v>
      </c>
      <c r="U78" t="str">
        <f>IF(OR(IF(C78&lt;&gt;"", INDEX(Nodes!$AF$4:$AF$449, MATCH(C78, Nodes!$C$4:$C$449, 0))="Yes", FALSE), IF(D78&lt;&gt;"", INDEX(Nodes!$AF$4:$AF$449, MATCH(D78, Nodes!$C$4:$C$449, 0))="Yes", FALSE), IF(E78&lt;&gt;"", INDEX(Edges!$AG$4:$AG$431, MATCH(E78, Edges!$C$4:$C$431, 0))="Yes", FALSE), IF(F78&lt;&gt;"", INDEX(Edges!$AG$4:$AG$431, MATCH(F78, Edges!$C$4:$C$431, 0))="Yes", FALSE), IF(G78&lt;&gt;"", INDEX(Edges!$AG$4:$AG$431, MATCH(G78, Edges!$C$4:$C$431, 0))="Yes", FALSE), IF(H78&lt;&gt;"", INDEX(Edges!$AG$4:$AG$431, MATCH(H78, Edges!$C$4:$C$431, 0))="Yes", FALSE), IF(I78&lt;&gt;"", INDEX(Edges!$AG$4:$AG$431, MATCH(I78, Edges!$C$4:$C$431, 0))="Yes", FALSE), IF(J78&lt;&gt;"", INDEX(Edges!$AG$4:$AG$431, MATCH(J78, Edges!$C$4:$C$431, 0))="Yes", FALSE), IF(K78&lt;&gt;"", INDEX(Edges!$AG$4:$AG$431, MATCH(K78, Edges!$C$4:$C$431, 0))="Yes", FALSE), IF(L78&lt;&gt;"", INDEX(Edges!$AG$4:$AG$431, MATCH(L78, Edges!$C$4:$C$431, 0))="Yes", FALSE)), "Yes","No")</f>
        <v>No</v>
      </c>
      <c r="V78" s="720" t="str">
        <f t="shared" si="6"/>
        <v>Accessible</v>
      </c>
      <c r="W78" s="633" t="str">
        <f>IF(AND(N78&gt;='Accessibility Standards'!$C$4, P78&lt;'Accessibility Standards'!$C$2, Q78="Yes", R78&lt;'Accessibility Standards'!$C$10), "Accessible", "Inaccessible")</f>
        <v>Inaccessible</v>
      </c>
      <c r="X78" s="633" t="str">
        <f t="shared" si="7"/>
        <v>Inaccessible</v>
      </c>
    </row>
    <row r="79" spans="1:24" hidden="1">
      <c r="A79" s="811" t="str">
        <f>A78</f>
        <v>1_35</v>
      </c>
      <c r="B79" s="689" t="s">
        <v>753</v>
      </c>
      <c r="E79" t="s">
        <v>999</v>
      </c>
      <c r="F79" t="s">
        <v>1000</v>
      </c>
      <c r="G79" t="s">
        <v>1001</v>
      </c>
      <c r="N79" s="633">
        <f>MIN(_xlfn.IFNA(INDEX(Nodes!$M$4:$M$449, MATCH(C79, Nodes!$C$4:$C$449, 0)), 1E+99), _xlfn.IFNA(INDEX(Nodes!$M$4:$M$449, MATCH(D79, Nodes!$C$4:$C$449, 0)), 1E+99), _xlfn.IFNA(INDEX(Edges!$M$4:$M$428, MATCH(E79, Edges!$C$4:$C$428, 0)), 1E+99), _xlfn.IFNA(INDEX(Edges!$M$4:$M$428, MATCH(F79, Edges!$C$4:$C$428, 0)), 1E+99), _xlfn.IFNA(INDEX(Edges!$M$4:$M$428, MATCH(G79, Edges!$C$4:$C$428, 0)), 1E+99), _xlfn.IFNA(INDEX(Edges!$M$4:$M$428, MATCH(H79, Edges!$C$4:$C$428, 0)), 1E+99), _xlfn.IFNA(INDEX(Edges!$M$4:$M$428, MATCH(I79, Edges!$C$4:$C$428, 0)), 1E+99), _xlfn.IFNA(INDEX(Edges!$M$4:$M$428, MATCH(J79, Edges!$C$4:$C$428, 0)), 1E+99), _xlfn.IFNA(INDEX(Edges!$M$4:$M$428, MATCH(K79, Edges!$C$4:$C$428, 0)), 1E+99), _xlfn.IFNA(INDEX(Edges!$M$4:$M$428, MATCH(L79, Edges!$C$4:$C$428, 0)), 1E+99))</f>
        <v>160</v>
      </c>
      <c r="O79" s="633" t="str">
        <f>IF(AND(IF(C79&lt;&gt;"", INDEX(Nodes!$V$4:$V$449, MATCH(C79, Nodes!$C$4:$C$449, 0))="Yes", TRUE), IF(D79&lt;&gt;"", INDEX(Nodes!$V$4:$V$449, MATCH(D79, Nodes!$C$4:$C$449, 0))="Yes", TRUE), IF(E79&lt;&gt;"", INDEX(Edges!$V$4:$V$431, MATCH(E79, Edges!$C$4:$C$431, 0))="Yes", TRUE), IF(F79&lt;&gt;"", INDEX(Edges!$V$4:$V$431, MATCH(F79, Edges!$C$4:$C$431, 0))="Yes", TRUE), IF(G79&lt;&gt;"", INDEX(Edges!$V$4:$V$431, MATCH(G79, Edges!$C$4:$C$431, 0))="Yes", TRUE), IF(H79&lt;&gt;"", INDEX(Edges!$V$4:$V$431, MATCH(H79, Edges!$C$4:$C$431, 0))="Yes", TRUE), IF(I79&lt;&gt;"", INDEX(Edges!$V$4:$V$431, MATCH(I79, Edges!$C$4:$C$431, 0))="Yes", TRUE), IF(J79&lt;&gt;"", INDEX(Edges!$V$4:$V$431, MATCH(J79, Edges!$C$4:$C$431, 0))="Yes", TRUE), IF(K79&lt;&gt;"", INDEX(Edges!$V$4:$V$431, MATCH(K79, Edges!$C$4:$C$431, 0))="Yes", TRUE), IF(L79&lt;&gt;"", INDEX(Edges!$V$4:$V$431, MATCH(L79, Edges!$C$4:$C$431, 0))="Yes", TRUE)), "Yes", "No")</f>
        <v>No</v>
      </c>
      <c r="P79" s="633">
        <f>MAX(_xlfn.IFNA(INDEX(Nodes!$I$4:$I$449, MATCH(C79, Nodes!$C$4:$C$449, 0)), -1E+99), _xlfn.IFNA(INDEX(Nodes!$I$4:$I$449, MATCH(D79, Nodes!$C$4:$C$449, 0)), -1E+99), _xlfn.IFNA(INDEX(Edges!$I$4:$I$431, MATCH(E79, Edges!$C$4:$C$431, 0)), -1E+99), _xlfn.IFNA(INDEX(Edges!$I$4:$I$431, MATCH(F79, Edges!$C$4:$C$431, 0)), -1E+99), _xlfn.IFNA(INDEX(Edges!$I$4:$I$431, MATCH(G79, Edges!$C$4:$C$431, 0)), -1E+99), _xlfn.IFNA(INDEX(Edges!$I$4:$I$431, MATCH(H79, Edges!$C$4:$C$431, 0)), -1E+99), _xlfn.IFNA(INDEX(Edges!$I$4:$I$431, MATCH(I79, Edges!$C$4:$C$431, 0)), -1E+99), _xlfn.IFNA(INDEX(Edges!$I$4:$I$431, MATCH(J79, Edges!$C$4:$C$431, 0)), -1E+99), _xlfn.IFNA(INDEX(Edges!$I$4:$I$431, MATCH(K79, Edges!$C$4:$C$431, 0)), -1E+99), _xlfn.IFNA(INDEX(Edges!$I$4:$I$431, MATCH(L79, Edges!$C$4:$C$431, 0)), -1E+99))</f>
        <v>0</v>
      </c>
      <c r="Q79" s="633" t="str">
        <f>IF(AND(IF(C79&lt;&gt;"", INDEX(Nodes!$P$4:$P$449, MATCH(C79, Nodes!$C$4:$C$449, 0))="Yes"), IF(D79&lt;&gt;"", INDEX(Nodes!$P$4:$P$449, MATCH(D79, Nodes!$C$4:$C$449, 0))="Yes")), "Yes", "No")</f>
        <v>No</v>
      </c>
      <c r="R79" s="633">
        <f>MAX(_xlfn.IFNA(INDEX(Nodes!$Q$4:$Q$449, MATCH(C79, Nodes!$C$4:$C$449, 0)), -1E+99), _xlfn.IFNA(INDEX(Nodes!$Q$4:$Q$449, MATCH(D79, Nodes!$C$4:$C$449, 0)), -1E+99), _xlfn.IFNA(INDEX(Edges!$Q$4:$Q$431, MATCH(E79, Edges!$C$4:$C$431, 0)), -1E+99), _xlfn.IFNA(INDEX(Edges!$Q$4:$Q$431, MATCH(F79, Edges!$C$4:$C$431, 0)), -1E+99), _xlfn.IFNA(INDEX(Edges!$Q$4:$Q$431, MATCH(G79, Edges!$C$4:$C$431, 0)), -1E+99), _xlfn.IFNA(INDEX(Edges!$Q$4:$Q$431, MATCH(H79, Edges!$C$4:$C$431, 0)), -1E+99), _xlfn.IFNA(INDEX(Edges!$Q$4:$Q$431, MATCH(I79, Edges!$C$4:$C$431, 0)), -1E+99), _xlfn.IFNA(INDEX(Edges!$Q$4:$Q$431, MATCH(J79, Edges!$C$4:$C$431, 0)), -1E+99), _xlfn.IFNA(INDEX(Edges!$Q$4:$Q$431, MATCH(K79, Edges!$C$4:$C$431, 0)), -1E+99), _xlfn.IFNA(INDEX(Edges!$Q$4:$Q$431, MATCH(L79, Edges!$C$4:$C$431, 0)), -1E+99))</f>
        <v>2</v>
      </c>
      <c r="S79" t="str">
        <f>IF(OR(IF(C79&lt;&gt;"", INDEX(Nodes!$Z$4:$Z$449, MATCH(C79, Nodes!$C$4:$C$449, 0))="Yes", FALSE), IF(D79&lt;&gt;"", INDEX(Nodes!$Z$4:$Z$449, MATCH(D79, Nodes!$C$4:$C$449, 0))="Yes", FALSE), IF(E79&lt;&gt;"", INDEX(Edges!$Z$4:$Z$431, MATCH(E79, Edges!$C$4:$C$431, 0))="Yes", FALSE), IF(F79&lt;&gt;"", INDEX(Edges!$Z$4:$Z$431, MATCH(F79, Edges!$C$4:$C$431, 0))="Yes", FALSE), IF(G79&lt;&gt;"", INDEX(Edges!$Z$4:$Z$431, MATCH(G79, Edges!$C$4:$C$431, 0))="Yes", FALSE), IF(H79&lt;&gt;"", INDEX(Edges!$Z$4:$Z$431, MATCH(H79, Edges!$C$4:$C$431, 0))="Yes", FALSE), IF(I79&lt;&gt;"", INDEX(Edges!$Z$4:$Z$431, MATCH(I79, Edges!$C$4:$C$431, 0))="Yes", FALSE), IF(J79&lt;&gt;"", INDEX(Edges!$Z$4:$Z$431, MATCH(J79, Edges!$C$4:$C$431, 0))="Yes", FALSE), IF(K79&lt;&gt;"", INDEX(Edges!$Z$4:$Z$431, MATCH(K79, Edges!$C$4:$C$431, 0))="Yes", FALSE), IF(L79&lt;&gt;"", INDEX(Edges!$Z$4:$Z$431, MATCH(L79, Edges!$C$4:$C$431, 0))="Yes", FALSE)), "Yes","No")</f>
        <v>No</v>
      </c>
      <c r="T79" s="633" t="str">
        <f>IF(OR(IF(C79&lt;&gt;"", INDEX(Nodes!$AC$4:$AC$449, MATCH(C79, Nodes!$C$4:$C$449, 0))="Yes", FALSE), IF(D79&lt;&gt;"", INDEX(Nodes!$AC$4:$AC$449, MATCH(D79, Nodes!$C$4:$C$449, 0))="Yes", FALSE), IF(E79&lt;&gt;"", INDEX(Edges!$AC$4:$AC$431, MATCH(E79, Edges!$C$4:$C$431, 0))="Yes", FALSE), IF(F79&lt;&gt;"", INDEX(Edges!$AC$4:$AC$431, MATCH(F79, Edges!$C$4:$C$431, 0))="Yes", FALSE), IF(G79&lt;&gt;"", INDEX(Edges!$AC$4:$AC$431, MATCH(G79, Edges!$C$4:$C$431, 0))="Yes", FALSE), IF(H79&lt;&gt;"", INDEX(Edges!$AC$4:$AC$431, MATCH(H79, Edges!$C$4:$C$431, 0))="Yes", FALSE), IF(I79&lt;&gt;"", INDEX(Edges!$AC$4:$AC$431, MATCH(I79, Edges!$C$4:$C$431, 0))="Yes", FALSE), IF(J79&lt;&gt;"", INDEX(Edges!$AC$4:$AC$431, MATCH(J79, Edges!$C$4:$C$431, 0))="Yes", FALSE), IF(K79&lt;&gt;"", INDEX(Edges!$AC$4:$AC$431, MATCH(K79, Edges!$C$4:$C$431, 0))="Yes", FALSE), IF(L79&lt;&gt;"", INDEX(Edges!$AC$4:$AC$431, MATCH(L79, Edges!$C$4:$C$431, 0))="Yes", FALSE)), "Yes","No")</f>
        <v>No</v>
      </c>
      <c r="U79" t="str">
        <f>IF(OR(IF(C79&lt;&gt;"", INDEX(Nodes!$AF$4:$AF$449, MATCH(C79, Nodes!$C$4:$C$449, 0))="Yes", FALSE), IF(D79&lt;&gt;"", INDEX(Nodes!$AF$4:$AF$449, MATCH(D79, Nodes!$C$4:$C$449, 0))="Yes", FALSE), IF(E79&lt;&gt;"", INDEX(Edges!$AG$4:$AG$431, MATCH(E79, Edges!$C$4:$C$431, 0))="Yes", FALSE), IF(F79&lt;&gt;"", INDEX(Edges!$AG$4:$AG$431, MATCH(F79, Edges!$C$4:$C$431, 0))="Yes", FALSE), IF(G79&lt;&gt;"", INDEX(Edges!$AG$4:$AG$431, MATCH(G79, Edges!$C$4:$C$431, 0))="Yes", FALSE), IF(H79&lt;&gt;"", INDEX(Edges!$AG$4:$AG$431, MATCH(H79, Edges!$C$4:$C$431, 0))="Yes", FALSE), IF(I79&lt;&gt;"", INDEX(Edges!$AG$4:$AG$431, MATCH(I79, Edges!$C$4:$C$431, 0))="Yes", FALSE), IF(J79&lt;&gt;"", INDEX(Edges!$AG$4:$AG$431, MATCH(J79, Edges!$C$4:$C$431, 0))="Yes", FALSE), IF(K79&lt;&gt;"", INDEX(Edges!$AG$4:$AG$431, MATCH(K79, Edges!$C$4:$C$431, 0))="Yes", FALSE), IF(L79&lt;&gt;"", INDEX(Edges!$AG$4:$AG$431, MATCH(L79, Edges!$C$4:$C$431, 0))="Yes", FALSE)), "Yes","No")</f>
        <v>No</v>
      </c>
      <c r="V79" s="720" t="str">
        <f t="shared" si="6"/>
        <v>Accessible</v>
      </c>
      <c r="W79" s="633" t="str">
        <f>IF(AND(N79&gt;='Accessibility Standards'!$C$4, P79&lt;'Accessibility Standards'!$C$2, Q79="Yes", R79&lt;'Accessibility Standards'!$C$10), "Accessible", "Inaccessible")</f>
        <v>Inaccessible</v>
      </c>
      <c r="X79" s="633" t="str">
        <f t="shared" si="7"/>
        <v>Inaccessible</v>
      </c>
    </row>
    <row r="80" spans="1:24">
      <c r="A80" t="s">
        <v>849</v>
      </c>
      <c r="B80" s="689" t="s">
        <v>752</v>
      </c>
      <c r="C80" t="s">
        <v>341</v>
      </c>
      <c r="D80" t="s">
        <v>762</v>
      </c>
      <c r="E80" t="s">
        <v>1002</v>
      </c>
      <c r="F80" t="s">
        <v>1003</v>
      </c>
      <c r="G80" t="s">
        <v>1004</v>
      </c>
      <c r="N80" s="633">
        <f>MIN(_xlfn.IFNA(INDEX(Nodes!$M$4:$M$449, MATCH(C80, Nodes!$C$4:$C$449, 0)), 1E+99), _xlfn.IFNA(INDEX(Nodes!$M$4:$M$449, MATCH(D80, Nodes!$C$4:$C$449, 0)), 1E+99), _xlfn.IFNA(INDEX(Edges!$M$4:$M$428, MATCH(E80, Edges!$C$4:$C$428, 0)), 1E+99), _xlfn.IFNA(INDEX(Edges!$M$4:$M$428, MATCH(F80, Edges!$C$4:$C$428, 0)), 1E+99), _xlfn.IFNA(INDEX(Edges!$M$4:$M$428, MATCH(G80, Edges!$C$4:$C$428, 0)), 1E+99), _xlfn.IFNA(INDEX(Edges!$M$4:$M$428, MATCH(H80, Edges!$C$4:$C$428, 0)), 1E+99), _xlfn.IFNA(INDEX(Edges!$M$4:$M$428, MATCH(I80, Edges!$C$4:$C$428, 0)), 1E+99), _xlfn.IFNA(INDEX(Edges!$M$4:$M$428, MATCH(J80, Edges!$C$4:$C$428, 0)), 1E+99), _xlfn.IFNA(INDEX(Edges!$M$4:$M$428, MATCH(K80, Edges!$C$4:$C$428, 0)), 1E+99), _xlfn.IFNA(INDEX(Edges!$M$4:$M$428, MATCH(L80, Edges!$C$4:$C$428, 0)), 1E+99))</f>
        <v>0</v>
      </c>
      <c r="O80" s="633" t="str">
        <f>IF(AND(IF(C80&lt;&gt;"", INDEX(Nodes!$V$4:$V$449, MATCH(C80, Nodes!$C$4:$C$449, 0))="Yes", TRUE), IF(D80&lt;&gt;"", INDEX(Nodes!$V$4:$V$449, MATCH(D80, Nodes!$C$4:$C$449, 0))="Yes", TRUE), IF(E80&lt;&gt;"", INDEX(Edges!$V$4:$V$431, MATCH(E80, Edges!$C$4:$C$431, 0))="Yes", TRUE), IF(F80&lt;&gt;"", INDEX(Edges!$V$4:$V$431, MATCH(F80, Edges!$C$4:$C$431, 0))="Yes", TRUE), IF(G80&lt;&gt;"", INDEX(Edges!$V$4:$V$431, MATCH(G80, Edges!$C$4:$C$431, 0))="Yes", TRUE), IF(H80&lt;&gt;"", INDEX(Edges!$V$4:$V$431, MATCH(H80, Edges!$C$4:$C$431, 0))="Yes", TRUE), IF(I80&lt;&gt;"", INDEX(Edges!$V$4:$V$431, MATCH(I80, Edges!$C$4:$C$431, 0))="Yes", TRUE), IF(J80&lt;&gt;"", INDEX(Edges!$V$4:$V$431, MATCH(J80, Edges!$C$4:$C$431, 0))="Yes", TRUE), IF(K80&lt;&gt;"", INDEX(Edges!$V$4:$V$431, MATCH(K80, Edges!$C$4:$C$431, 0))="Yes", TRUE), IF(L80&lt;&gt;"", INDEX(Edges!$V$4:$V$431, MATCH(L80, Edges!$C$4:$C$431, 0))="Yes", TRUE)), "Yes", "No")</f>
        <v>No</v>
      </c>
      <c r="P80" s="633">
        <f>MAX(_xlfn.IFNA(INDEX(Nodes!$I$4:$I$449, MATCH(C80, Nodes!$C$4:$C$449, 0)), -1E+99), _xlfn.IFNA(INDEX(Nodes!$I$4:$I$449, MATCH(D80, Nodes!$C$4:$C$449, 0)), -1E+99), _xlfn.IFNA(INDEX(Edges!$I$4:$I$431, MATCH(E80, Edges!$C$4:$C$431, 0)), -1E+99), _xlfn.IFNA(INDEX(Edges!$I$4:$I$431, MATCH(F80, Edges!$C$4:$C$431, 0)), -1E+99), _xlfn.IFNA(INDEX(Edges!$I$4:$I$431, MATCH(G80, Edges!$C$4:$C$431, 0)), -1E+99), _xlfn.IFNA(INDEX(Edges!$I$4:$I$431, MATCH(H80, Edges!$C$4:$C$431, 0)), -1E+99), _xlfn.IFNA(INDEX(Edges!$I$4:$I$431, MATCH(I80, Edges!$C$4:$C$431, 0)), -1E+99), _xlfn.IFNA(INDEX(Edges!$I$4:$I$431, MATCH(J80, Edges!$C$4:$C$431, 0)), -1E+99), _xlfn.IFNA(INDEX(Edges!$I$4:$I$431, MATCH(K80, Edges!$C$4:$C$431, 0)), -1E+99), _xlfn.IFNA(INDEX(Edges!$I$4:$I$431, MATCH(L80, Edges!$C$4:$C$431, 0)), -1E+99))</f>
        <v>0</v>
      </c>
      <c r="Q80" s="633" t="str">
        <f>IF(AND(IF(C80&lt;&gt;"", INDEX(Nodes!$P$4:$P$449, MATCH(C80, Nodes!$C$4:$C$449, 0))="Yes"), IF(D80&lt;&gt;"", INDEX(Nodes!$P$4:$P$449, MATCH(D80, Nodes!$C$4:$C$449, 0))="Yes")), "Yes", "No")</f>
        <v>No</v>
      </c>
      <c r="R80" s="633">
        <f>MAX(_xlfn.IFNA(INDEX(Nodes!$Q$4:$Q$449, MATCH(C80, Nodes!$C$4:$C$449, 0)), -1E+99), _xlfn.IFNA(INDEX(Nodes!$Q$4:$Q$449, MATCH(D80, Nodes!$C$4:$C$449, 0)), -1E+99), _xlfn.IFNA(INDEX(Edges!$Q$4:$Q$431, MATCH(E80, Edges!$C$4:$C$431, 0)), -1E+99), _xlfn.IFNA(INDEX(Edges!$Q$4:$Q$431, MATCH(F80, Edges!$C$4:$C$431, 0)), -1E+99), _xlfn.IFNA(INDEX(Edges!$Q$4:$Q$431, MATCH(G80, Edges!$C$4:$C$431, 0)), -1E+99), _xlfn.IFNA(INDEX(Edges!$Q$4:$Q$431, MATCH(H80, Edges!$C$4:$C$431, 0)), -1E+99), _xlfn.IFNA(INDEX(Edges!$Q$4:$Q$431, MATCH(I80, Edges!$C$4:$C$431, 0)), -1E+99), _xlfn.IFNA(INDEX(Edges!$Q$4:$Q$431, MATCH(J80, Edges!$C$4:$C$431, 0)), -1E+99), _xlfn.IFNA(INDEX(Edges!$Q$4:$Q$431, MATCH(K80, Edges!$C$4:$C$431, 0)), -1E+99), _xlfn.IFNA(INDEX(Edges!$Q$4:$Q$431, MATCH(L80, Edges!$C$4:$C$431, 0)), -1E+99))</f>
        <v>0</v>
      </c>
      <c r="S80" t="str">
        <f>IF(OR(IF(C80&lt;&gt;"", INDEX(Nodes!$Z$4:$Z$449, MATCH(C80, Nodes!$C$4:$C$449, 0))="Yes", FALSE), IF(D80&lt;&gt;"", INDEX(Nodes!$Z$4:$Z$449, MATCH(D80, Nodes!$C$4:$C$449, 0))="Yes", FALSE), IF(E80&lt;&gt;"", INDEX(Edges!$Z$4:$Z$431, MATCH(E80, Edges!$C$4:$C$431, 0))="Yes", FALSE), IF(F80&lt;&gt;"", INDEX(Edges!$Z$4:$Z$431, MATCH(F80, Edges!$C$4:$C$431, 0))="Yes", FALSE), IF(G80&lt;&gt;"", INDEX(Edges!$Z$4:$Z$431, MATCH(G80, Edges!$C$4:$C$431, 0))="Yes", FALSE), IF(H80&lt;&gt;"", INDEX(Edges!$Z$4:$Z$431, MATCH(H80, Edges!$C$4:$C$431, 0))="Yes", FALSE), IF(I80&lt;&gt;"", INDEX(Edges!$Z$4:$Z$431, MATCH(I80, Edges!$C$4:$C$431, 0))="Yes", FALSE), IF(J80&lt;&gt;"", INDEX(Edges!$Z$4:$Z$431, MATCH(J80, Edges!$C$4:$C$431, 0))="Yes", FALSE), IF(K80&lt;&gt;"", INDEX(Edges!$Z$4:$Z$431, MATCH(K80, Edges!$C$4:$C$431, 0))="Yes", FALSE), IF(L80&lt;&gt;"", INDEX(Edges!$Z$4:$Z$431, MATCH(L80, Edges!$C$4:$C$431, 0))="Yes", FALSE)), "Yes","No")</f>
        <v>Yes</v>
      </c>
      <c r="T80" s="633" t="str">
        <f>IF(OR(IF(C80&lt;&gt;"", INDEX(Nodes!$AC$4:$AC$449, MATCH(C80, Nodes!$C$4:$C$449, 0))="Yes", FALSE), IF(D80&lt;&gt;"", INDEX(Nodes!$AC$4:$AC$449, MATCH(D80, Nodes!$C$4:$C$449, 0))="Yes", FALSE), IF(E80&lt;&gt;"", INDEX(Edges!$AC$4:$AC$431, MATCH(E80, Edges!$C$4:$C$431, 0))="Yes", FALSE), IF(F80&lt;&gt;"", INDEX(Edges!$AC$4:$AC$431, MATCH(F80, Edges!$C$4:$C$431, 0))="Yes", FALSE), IF(G80&lt;&gt;"", INDEX(Edges!$AC$4:$AC$431, MATCH(G80, Edges!$C$4:$C$431, 0))="Yes", FALSE), IF(H80&lt;&gt;"", INDEX(Edges!$AC$4:$AC$431, MATCH(H80, Edges!$C$4:$C$431, 0))="Yes", FALSE), IF(I80&lt;&gt;"", INDEX(Edges!$AC$4:$AC$431, MATCH(I80, Edges!$C$4:$C$431, 0))="Yes", FALSE), IF(J80&lt;&gt;"", INDEX(Edges!$AC$4:$AC$431, MATCH(J80, Edges!$C$4:$C$431, 0))="Yes", FALSE), IF(K80&lt;&gt;"", INDEX(Edges!$AC$4:$AC$431, MATCH(K80, Edges!$C$4:$C$431, 0))="Yes", FALSE), IF(L80&lt;&gt;"", INDEX(Edges!$AC$4:$AC$431, MATCH(L80, Edges!$C$4:$C$431, 0))="Yes", FALSE)), "Yes","No")</f>
        <v>Yes</v>
      </c>
      <c r="U80" t="str">
        <f>IF(OR(IF(C80&lt;&gt;"", INDEX(Nodes!$AF$4:$AF$449, MATCH(C80, Nodes!$C$4:$C$449, 0))="Yes", FALSE), IF(D80&lt;&gt;"", INDEX(Nodes!$AF$4:$AF$449, MATCH(D80, Nodes!$C$4:$C$449, 0))="Yes", FALSE), IF(E80&lt;&gt;"", INDEX(Edges!$AG$4:$AG$431, MATCH(E80, Edges!$C$4:$C$431, 0))="Yes", FALSE), IF(F80&lt;&gt;"", INDEX(Edges!$AG$4:$AG$431, MATCH(F80, Edges!$C$4:$C$431, 0))="Yes", FALSE), IF(G80&lt;&gt;"", INDEX(Edges!$AG$4:$AG$431, MATCH(G80, Edges!$C$4:$C$431, 0))="Yes", FALSE), IF(H80&lt;&gt;"", INDEX(Edges!$AG$4:$AG$431, MATCH(H80, Edges!$C$4:$C$431, 0))="Yes", FALSE), IF(I80&lt;&gt;"", INDEX(Edges!$AG$4:$AG$431, MATCH(I80, Edges!$C$4:$C$431, 0))="Yes", FALSE), IF(J80&lt;&gt;"", INDEX(Edges!$AG$4:$AG$431, MATCH(J80, Edges!$C$4:$C$431, 0))="Yes", FALSE), IF(K80&lt;&gt;"", INDEX(Edges!$AG$4:$AG$431, MATCH(K80, Edges!$C$4:$C$431, 0))="Yes", FALSE), IF(L80&lt;&gt;"", INDEX(Edges!$AG$4:$AG$431, MATCH(L80, Edges!$C$4:$C$431, 0))="Yes", FALSE)), "Yes","No")</f>
        <v>No</v>
      </c>
      <c r="V80" s="720" t="str">
        <f t="shared" si="6"/>
        <v>Inaccessible</v>
      </c>
      <c r="W80" s="633" t="str">
        <f>IF(AND(N80&gt;='Accessibility Standards'!$C$4, P80&lt;'Accessibility Standards'!$C$2, Q80="Yes", R80&lt;'Accessibility Standards'!$C$10), "Accessible", "Inaccessible")</f>
        <v>Inaccessible</v>
      </c>
      <c r="X80" s="633" t="str">
        <f t="shared" si="7"/>
        <v>Inaccessible</v>
      </c>
    </row>
    <row r="81" spans="1:24" hidden="1">
      <c r="A81" s="811" t="str">
        <f>A80</f>
        <v>2_36</v>
      </c>
      <c r="B81" s="689" t="s">
        <v>753</v>
      </c>
      <c r="C81" t="s">
        <v>342</v>
      </c>
      <c r="D81" t="s">
        <v>765</v>
      </c>
      <c r="E81" t="s">
        <v>1005</v>
      </c>
      <c r="F81" t="s">
        <v>1006</v>
      </c>
      <c r="G81" t="s">
        <v>1007</v>
      </c>
      <c r="N81" s="633">
        <f>MIN(_xlfn.IFNA(INDEX(Nodes!$M$4:$M$449, MATCH(C81, Nodes!$C$4:$C$449, 0)), 1E+99), _xlfn.IFNA(INDEX(Nodes!$M$4:$M$449, MATCH(D81, Nodes!$C$4:$C$449, 0)), 1E+99), _xlfn.IFNA(INDEX(Edges!$M$4:$M$428, MATCH(E81, Edges!$C$4:$C$428, 0)), 1E+99), _xlfn.IFNA(INDEX(Edges!$M$4:$M$428, MATCH(F81, Edges!$C$4:$C$428, 0)), 1E+99), _xlfn.IFNA(INDEX(Edges!$M$4:$M$428, MATCH(G81, Edges!$C$4:$C$428, 0)), 1E+99), _xlfn.IFNA(INDEX(Edges!$M$4:$M$428, MATCH(H81, Edges!$C$4:$C$428, 0)), 1E+99), _xlfn.IFNA(INDEX(Edges!$M$4:$M$428, MATCH(I81, Edges!$C$4:$C$428, 0)), 1E+99), _xlfn.IFNA(INDEX(Edges!$M$4:$M$428, MATCH(J81, Edges!$C$4:$C$428, 0)), 1E+99), _xlfn.IFNA(INDEX(Edges!$M$4:$M$428, MATCH(K81, Edges!$C$4:$C$428, 0)), 1E+99), _xlfn.IFNA(INDEX(Edges!$M$4:$M$428, MATCH(L81, Edges!$C$4:$C$428, 0)), 1E+99))</f>
        <v>70</v>
      </c>
      <c r="O81" s="633" t="str">
        <f>IF(AND(IF(C81&lt;&gt;"", INDEX(Nodes!$V$4:$V$449, MATCH(C81, Nodes!$C$4:$C$449, 0))="Yes", TRUE), IF(D81&lt;&gt;"", INDEX(Nodes!$V$4:$V$449, MATCH(D81, Nodes!$C$4:$C$449, 0))="Yes", TRUE), IF(E81&lt;&gt;"", INDEX(Edges!$V$4:$V$431, MATCH(E81, Edges!$C$4:$C$431, 0))="Yes", TRUE), IF(F81&lt;&gt;"", INDEX(Edges!$V$4:$V$431, MATCH(F81, Edges!$C$4:$C$431, 0))="Yes", TRUE), IF(G81&lt;&gt;"", INDEX(Edges!$V$4:$V$431, MATCH(G81, Edges!$C$4:$C$431, 0))="Yes", TRUE), IF(H81&lt;&gt;"", INDEX(Edges!$V$4:$V$431, MATCH(H81, Edges!$C$4:$C$431, 0))="Yes", TRUE), IF(I81&lt;&gt;"", INDEX(Edges!$V$4:$V$431, MATCH(I81, Edges!$C$4:$C$431, 0))="Yes", TRUE), IF(J81&lt;&gt;"", INDEX(Edges!$V$4:$V$431, MATCH(J81, Edges!$C$4:$C$431, 0))="Yes", TRUE), IF(K81&lt;&gt;"", INDEX(Edges!$V$4:$V$431, MATCH(K81, Edges!$C$4:$C$431, 0))="Yes", TRUE), IF(L81&lt;&gt;"", INDEX(Edges!$V$4:$V$431, MATCH(L81, Edges!$C$4:$C$431, 0))="Yes", TRUE)), "Yes", "No")</f>
        <v>No</v>
      </c>
      <c r="P81" s="633">
        <f>MAX(_xlfn.IFNA(INDEX(Nodes!$I$4:$I$449, MATCH(C81, Nodes!$C$4:$C$449, 0)), -1E+99), _xlfn.IFNA(INDEX(Nodes!$I$4:$I$449, MATCH(D81, Nodes!$C$4:$C$449, 0)), -1E+99), _xlfn.IFNA(INDEX(Edges!$I$4:$I$431, MATCH(E81, Edges!$C$4:$C$431, 0)), -1E+99), _xlfn.IFNA(INDEX(Edges!$I$4:$I$431, MATCH(F81, Edges!$C$4:$C$431, 0)), -1E+99), _xlfn.IFNA(INDEX(Edges!$I$4:$I$431, MATCH(G81, Edges!$C$4:$C$431, 0)), -1E+99), _xlfn.IFNA(INDEX(Edges!$I$4:$I$431, MATCH(H81, Edges!$C$4:$C$431, 0)), -1E+99), _xlfn.IFNA(INDEX(Edges!$I$4:$I$431, MATCH(I81, Edges!$C$4:$C$431, 0)), -1E+99), _xlfn.IFNA(INDEX(Edges!$I$4:$I$431, MATCH(J81, Edges!$C$4:$C$431, 0)), -1E+99), _xlfn.IFNA(INDEX(Edges!$I$4:$I$431, MATCH(K81, Edges!$C$4:$C$431, 0)), -1E+99), _xlfn.IFNA(INDEX(Edges!$I$4:$I$431, MATCH(L81, Edges!$C$4:$C$431, 0)), -1E+99))</f>
        <v>6.8</v>
      </c>
      <c r="Q81" s="633" t="str">
        <f>IF(AND(IF(C81&lt;&gt;"", INDEX(Nodes!$P$4:$P$449, MATCH(C81, Nodes!$C$4:$C$449, 0))="Yes"), IF(D81&lt;&gt;"", INDEX(Nodes!$P$4:$P$449, MATCH(D81, Nodes!$C$4:$C$449, 0))="Yes")), "Yes", "No")</f>
        <v>Yes</v>
      </c>
      <c r="R81" s="633">
        <f>MAX(_xlfn.IFNA(INDEX(Nodes!$Q$4:$Q$449, MATCH(C81, Nodes!$C$4:$C$449, 0)), -1E+99), _xlfn.IFNA(INDEX(Nodes!$Q$4:$Q$449, MATCH(D81, Nodes!$C$4:$C$449, 0)), -1E+99), _xlfn.IFNA(INDEX(Edges!$Q$4:$Q$431, MATCH(E81, Edges!$C$4:$C$431, 0)), -1E+99), _xlfn.IFNA(INDEX(Edges!$Q$4:$Q$431, MATCH(F81, Edges!$C$4:$C$431, 0)), -1E+99), _xlfn.IFNA(INDEX(Edges!$Q$4:$Q$431, MATCH(G81, Edges!$C$4:$C$431, 0)), -1E+99), _xlfn.IFNA(INDEX(Edges!$Q$4:$Q$431, MATCH(H81, Edges!$C$4:$C$431, 0)), -1E+99), _xlfn.IFNA(INDEX(Edges!$Q$4:$Q$431, MATCH(I81, Edges!$C$4:$C$431, 0)), -1E+99), _xlfn.IFNA(INDEX(Edges!$Q$4:$Q$431, MATCH(J81, Edges!$C$4:$C$431, 0)), -1E+99), _xlfn.IFNA(INDEX(Edges!$Q$4:$Q$431, MATCH(K81, Edges!$C$4:$C$431, 0)), -1E+99), _xlfn.IFNA(INDEX(Edges!$Q$4:$Q$431, MATCH(L81, Edges!$C$4:$C$431, 0)), -1E+99))</f>
        <v>2</v>
      </c>
      <c r="S81" t="str">
        <f>IF(OR(IF(C81&lt;&gt;"", INDEX(Nodes!$Z$4:$Z$449, MATCH(C81, Nodes!$C$4:$C$449, 0))="Yes", FALSE), IF(D81&lt;&gt;"", INDEX(Nodes!$Z$4:$Z$449, MATCH(D81, Nodes!$C$4:$C$449, 0))="Yes", FALSE), IF(E81&lt;&gt;"", INDEX(Edges!$Z$4:$Z$431, MATCH(E81, Edges!$C$4:$C$431, 0))="Yes", FALSE), IF(F81&lt;&gt;"", INDEX(Edges!$Z$4:$Z$431, MATCH(F81, Edges!$C$4:$C$431, 0))="Yes", FALSE), IF(G81&lt;&gt;"", INDEX(Edges!$Z$4:$Z$431, MATCH(G81, Edges!$C$4:$C$431, 0))="Yes", FALSE), IF(H81&lt;&gt;"", INDEX(Edges!$Z$4:$Z$431, MATCH(H81, Edges!$C$4:$C$431, 0))="Yes", FALSE), IF(I81&lt;&gt;"", INDEX(Edges!$Z$4:$Z$431, MATCH(I81, Edges!$C$4:$C$431, 0))="Yes", FALSE), IF(J81&lt;&gt;"", INDEX(Edges!$Z$4:$Z$431, MATCH(J81, Edges!$C$4:$C$431, 0))="Yes", FALSE), IF(K81&lt;&gt;"", INDEX(Edges!$Z$4:$Z$431, MATCH(K81, Edges!$C$4:$C$431, 0))="Yes", FALSE), IF(L81&lt;&gt;"", INDEX(Edges!$Z$4:$Z$431, MATCH(L81, Edges!$C$4:$C$431, 0))="Yes", FALSE)), "Yes","No")</f>
        <v>Yes</v>
      </c>
      <c r="T81" s="633" t="str">
        <f>IF(OR(IF(C81&lt;&gt;"", INDEX(Nodes!$AC$4:$AC$449, MATCH(C81, Nodes!$C$4:$C$449, 0))="Yes", FALSE), IF(D81&lt;&gt;"", INDEX(Nodes!$AC$4:$AC$449, MATCH(D81, Nodes!$C$4:$C$449, 0))="Yes", FALSE), IF(E81&lt;&gt;"", INDEX(Edges!$AC$4:$AC$431, MATCH(E81, Edges!$C$4:$C$431, 0))="Yes", FALSE), IF(F81&lt;&gt;"", INDEX(Edges!$AC$4:$AC$431, MATCH(F81, Edges!$C$4:$C$431, 0))="Yes", FALSE), IF(G81&lt;&gt;"", INDEX(Edges!$AC$4:$AC$431, MATCH(G81, Edges!$C$4:$C$431, 0))="Yes", FALSE), IF(H81&lt;&gt;"", INDEX(Edges!$AC$4:$AC$431, MATCH(H81, Edges!$C$4:$C$431, 0))="Yes", FALSE), IF(I81&lt;&gt;"", INDEX(Edges!$AC$4:$AC$431, MATCH(I81, Edges!$C$4:$C$431, 0))="Yes", FALSE), IF(J81&lt;&gt;"", INDEX(Edges!$AC$4:$AC$431, MATCH(J81, Edges!$C$4:$C$431, 0))="Yes", FALSE), IF(K81&lt;&gt;"", INDEX(Edges!$AC$4:$AC$431, MATCH(K81, Edges!$C$4:$C$431, 0))="Yes", FALSE), IF(L81&lt;&gt;"", INDEX(Edges!$AC$4:$AC$431, MATCH(L81, Edges!$C$4:$C$431, 0))="Yes", FALSE)), "Yes","No")</f>
        <v>No</v>
      </c>
      <c r="U81" t="str">
        <f>IF(OR(IF(C81&lt;&gt;"", INDEX(Nodes!$AF$4:$AF$449, MATCH(C81, Nodes!$C$4:$C$449, 0))="Yes", FALSE), IF(D81&lt;&gt;"", INDEX(Nodes!$AF$4:$AF$449, MATCH(D81, Nodes!$C$4:$C$449, 0))="Yes", FALSE), IF(E81&lt;&gt;"", INDEX(Edges!$AG$4:$AG$431, MATCH(E81, Edges!$C$4:$C$431, 0))="Yes", FALSE), IF(F81&lt;&gt;"", INDEX(Edges!$AG$4:$AG$431, MATCH(F81, Edges!$C$4:$C$431, 0))="Yes", FALSE), IF(G81&lt;&gt;"", INDEX(Edges!$AG$4:$AG$431, MATCH(G81, Edges!$C$4:$C$431, 0))="Yes", FALSE), IF(H81&lt;&gt;"", INDEX(Edges!$AG$4:$AG$431, MATCH(H81, Edges!$C$4:$C$431, 0))="Yes", FALSE), IF(I81&lt;&gt;"", INDEX(Edges!$AG$4:$AG$431, MATCH(I81, Edges!$C$4:$C$431, 0))="Yes", FALSE), IF(J81&lt;&gt;"", INDEX(Edges!$AG$4:$AG$431, MATCH(J81, Edges!$C$4:$C$431, 0))="Yes", FALSE), IF(K81&lt;&gt;"", INDEX(Edges!$AG$4:$AG$431, MATCH(K81, Edges!$C$4:$C$431, 0))="Yes", FALSE), IF(L81&lt;&gt;"", INDEX(Edges!$AG$4:$AG$431, MATCH(L81, Edges!$C$4:$C$431, 0))="Yes", FALSE)), "Yes","No")</f>
        <v>No</v>
      </c>
      <c r="V81" s="720" t="str">
        <f t="shared" si="6"/>
        <v>Accessible</v>
      </c>
      <c r="W81" s="633" t="str">
        <f>IF(AND(N81&gt;='Accessibility Standards'!$C$4, P81&lt;'Accessibility Standards'!$C$2, Q81="Yes", R81&lt;'Accessibility Standards'!$C$10), "Accessible", "Inaccessible")</f>
        <v>Inaccessible</v>
      </c>
      <c r="X81" s="633" t="str">
        <f t="shared" si="7"/>
        <v>Inaccessible</v>
      </c>
    </row>
    <row r="82" spans="1:24">
      <c r="A82" t="s">
        <v>850</v>
      </c>
      <c r="B82" s="689" t="s">
        <v>752</v>
      </c>
      <c r="C82" t="s">
        <v>478</v>
      </c>
      <c r="D82" t="s">
        <v>486</v>
      </c>
      <c r="N82" s="633">
        <f>MIN(_xlfn.IFNA(INDEX(Nodes!$M$4:$M$449, MATCH(C82, Nodes!$C$4:$C$449, 0)), 1E+99), _xlfn.IFNA(INDEX(Nodes!$M$4:$M$449, MATCH(D82, Nodes!$C$4:$C$449, 0)), 1E+99), _xlfn.IFNA(INDEX(Edges!$M$4:$M$428, MATCH(E82, Edges!$C$4:$C$428, 0)), 1E+99), _xlfn.IFNA(INDEX(Edges!$M$4:$M$428, MATCH(F82, Edges!$C$4:$C$428, 0)), 1E+99), _xlfn.IFNA(INDEX(Edges!$M$4:$M$428, MATCH(G82, Edges!$C$4:$C$428, 0)), 1E+99), _xlfn.IFNA(INDEX(Edges!$M$4:$M$428, MATCH(H82, Edges!$C$4:$C$428, 0)), 1E+99), _xlfn.IFNA(INDEX(Edges!$M$4:$M$428, MATCH(I82, Edges!$C$4:$C$428, 0)), 1E+99), _xlfn.IFNA(INDEX(Edges!$M$4:$M$428, MATCH(J82, Edges!$C$4:$C$428, 0)), 1E+99), _xlfn.IFNA(INDEX(Edges!$M$4:$M$428, MATCH(K82, Edges!$C$4:$C$428, 0)), 1E+99), _xlfn.IFNA(INDEX(Edges!$M$4:$M$428, MATCH(L82, Edges!$C$4:$C$428, 0)), 1E+99))</f>
        <v>150</v>
      </c>
      <c r="O82" s="633" t="str">
        <f>IF(AND(IF(C82&lt;&gt;"", INDEX(Nodes!$V$4:$V$449, MATCH(C82, Nodes!$C$4:$C$449, 0))="Yes", TRUE), IF(D82&lt;&gt;"", INDEX(Nodes!$V$4:$V$449, MATCH(D82, Nodes!$C$4:$C$449, 0))="Yes", TRUE), IF(E82&lt;&gt;"", INDEX(Edges!$V$4:$V$431, MATCH(E82, Edges!$C$4:$C$431, 0))="Yes", TRUE), IF(F82&lt;&gt;"", INDEX(Edges!$V$4:$V$431, MATCH(F82, Edges!$C$4:$C$431, 0))="Yes", TRUE), IF(G82&lt;&gt;"", INDEX(Edges!$V$4:$V$431, MATCH(G82, Edges!$C$4:$C$431, 0))="Yes", TRUE), IF(H82&lt;&gt;"", INDEX(Edges!$V$4:$V$431, MATCH(H82, Edges!$C$4:$C$431, 0))="Yes", TRUE), IF(I82&lt;&gt;"", INDEX(Edges!$V$4:$V$431, MATCH(I82, Edges!$C$4:$C$431, 0))="Yes", TRUE), IF(J82&lt;&gt;"", INDEX(Edges!$V$4:$V$431, MATCH(J82, Edges!$C$4:$C$431, 0))="Yes", TRUE), IF(K82&lt;&gt;"", INDEX(Edges!$V$4:$V$431, MATCH(K82, Edges!$C$4:$C$431, 0))="Yes", TRUE), IF(L82&lt;&gt;"", INDEX(Edges!$V$4:$V$431, MATCH(L82, Edges!$C$4:$C$431, 0))="Yes", TRUE)), "Yes", "No")</f>
        <v>Yes</v>
      </c>
      <c r="P82" s="633">
        <f>MAX(_xlfn.IFNA(INDEX(Nodes!$I$4:$I$449, MATCH(C82, Nodes!$C$4:$C$449, 0)), -1E+99), _xlfn.IFNA(INDEX(Nodes!$I$4:$I$449, MATCH(D82, Nodes!$C$4:$C$449, 0)), -1E+99), _xlfn.IFNA(INDEX(Edges!$I$4:$I$431, MATCH(E82, Edges!$C$4:$C$431, 0)), -1E+99), _xlfn.IFNA(INDEX(Edges!$I$4:$I$431, MATCH(F82, Edges!$C$4:$C$431, 0)), -1E+99), _xlfn.IFNA(INDEX(Edges!$I$4:$I$431, MATCH(G82, Edges!$C$4:$C$431, 0)), -1E+99), _xlfn.IFNA(INDEX(Edges!$I$4:$I$431, MATCH(H82, Edges!$C$4:$C$431, 0)), -1E+99), _xlfn.IFNA(INDEX(Edges!$I$4:$I$431, MATCH(I82, Edges!$C$4:$C$431, 0)), -1E+99), _xlfn.IFNA(INDEX(Edges!$I$4:$I$431, MATCH(J82, Edges!$C$4:$C$431, 0)), -1E+99), _xlfn.IFNA(INDEX(Edges!$I$4:$I$431, MATCH(K82, Edges!$C$4:$C$431, 0)), -1E+99), _xlfn.IFNA(INDEX(Edges!$I$4:$I$431, MATCH(L82, Edges!$C$4:$C$431, 0)), -1E+99))</f>
        <v>2</v>
      </c>
      <c r="Q82" s="633" t="str">
        <f>IF(AND(IF(C82&lt;&gt;"", INDEX(Nodes!$P$4:$P$449, MATCH(C82, Nodes!$C$4:$C$449, 0))="Yes"), IF(D82&lt;&gt;"", INDEX(Nodes!$P$4:$P$449, MATCH(D82, Nodes!$C$4:$C$449, 0))="Yes")), "Yes", "No")</f>
        <v>Yes</v>
      </c>
      <c r="R82" s="633">
        <f>MAX(_xlfn.IFNA(INDEX(Nodes!$Q$4:$Q$449, MATCH(C82, Nodes!$C$4:$C$449, 0)), -1E+99), _xlfn.IFNA(INDEX(Nodes!$Q$4:$Q$449, MATCH(D82, Nodes!$C$4:$C$449, 0)), -1E+99), _xlfn.IFNA(INDEX(Edges!$Q$4:$Q$431, MATCH(E82, Edges!$C$4:$C$431, 0)), -1E+99), _xlfn.IFNA(INDEX(Edges!$Q$4:$Q$431, MATCH(F82, Edges!$C$4:$C$431, 0)), -1E+99), _xlfn.IFNA(INDEX(Edges!$Q$4:$Q$431, MATCH(G82, Edges!$C$4:$C$431, 0)), -1E+99), _xlfn.IFNA(INDEX(Edges!$Q$4:$Q$431, MATCH(H82, Edges!$C$4:$C$431, 0)), -1E+99), _xlfn.IFNA(INDEX(Edges!$Q$4:$Q$431, MATCH(I82, Edges!$C$4:$C$431, 0)), -1E+99), _xlfn.IFNA(INDEX(Edges!$Q$4:$Q$431, MATCH(J82, Edges!$C$4:$C$431, 0)), -1E+99), _xlfn.IFNA(INDEX(Edges!$Q$4:$Q$431, MATCH(K82, Edges!$C$4:$C$431, 0)), -1E+99), _xlfn.IFNA(INDEX(Edges!$Q$4:$Q$431, MATCH(L82, Edges!$C$4:$C$431, 0)), -1E+99))</f>
        <v>2</v>
      </c>
      <c r="S82" t="str">
        <f>IF(OR(IF(C82&lt;&gt;"", INDEX(Nodes!$Z$4:$Z$449, MATCH(C82, Nodes!$C$4:$C$449, 0))="Yes", FALSE), IF(D82&lt;&gt;"", INDEX(Nodes!$Z$4:$Z$449, MATCH(D82, Nodes!$C$4:$C$449, 0))="Yes", FALSE), IF(E82&lt;&gt;"", INDEX(Edges!$Z$4:$Z$431, MATCH(E82, Edges!$C$4:$C$431, 0))="Yes", FALSE), IF(F82&lt;&gt;"", INDEX(Edges!$Z$4:$Z$431, MATCH(F82, Edges!$C$4:$C$431, 0))="Yes", FALSE), IF(G82&lt;&gt;"", INDEX(Edges!$Z$4:$Z$431, MATCH(G82, Edges!$C$4:$C$431, 0))="Yes", FALSE), IF(H82&lt;&gt;"", INDEX(Edges!$Z$4:$Z$431, MATCH(H82, Edges!$C$4:$C$431, 0))="Yes", FALSE), IF(I82&lt;&gt;"", INDEX(Edges!$Z$4:$Z$431, MATCH(I82, Edges!$C$4:$C$431, 0))="Yes", FALSE), IF(J82&lt;&gt;"", INDEX(Edges!$Z$4:$Z$431, MATCH(J82, Edges!$C$4:$C$431, 0))="Yes", FALSE), IF(K82&lt;&gt;"", INDEX(Edges!$Z$4:$Z$431, MATCH(K82, Edges!$C$4:$C$431, 0))="Yes", FALSE), IF(L82&lt;&gt;"", INDEX(Edges!$Z$4:$Z$431, MATCH(L82, Edges!$C$4:$C$431, 0))="Yes", FALSE)), "Yes","No")</f>
        <v>Yes</v>
      </c>
      <c r="T82" s="633" t="str">
        <f>IF(OR(IF(C82&lt;&gt;"", INDEX(Nodes!$AC$4:$AC$449, MATCH(C82, Nodes!$C$4:$C$449, 0))="Yes", FALSE), IF(D82&lt;&gt;"", INDEX(Nodes!$AC$4:$AC$449, MATCH(D82, Nodes!$C$4:$C$449, 0))="Yes", FALSE), IF(E82&lt;&gt;"", INDEX(Edges!$AC$4:$AC$431, MATCH(E82, Edges!$C$4:$C$431, 0))="Yes", FALSE), IF(F82&lt;&gt;"", INDEX(Edges!$AC$4:$AC$431, MATCH(F82, Edges!$C$4:$C$431, 0))="Yes", FALSE), IF(G82&lt;&gt;"", INDEX(Edges!$AC$4:$AC$431, MATCH(G82, Edges!$C$4:$C$431, 0))="Yes", FALSE), IF(H82&lt;&gt;"", INDEX(Edges!$AC$4:$AC$431, MATCH(H82, Edges!$C$4:$C$431, 0))="Yes", FALSE), IF(I82&lt;&gt;"", INDEX(Edges!$AC$4:$AC$431, MATCH(I82, Edges!$C$4:$C$431, 0))="Yes", FALSE), IF(J82&lt;&gt;"", INDEX(Edges!$AC$4:$AC$431, MATCH(J82, Edges!$C$4:$C$431, 0))="Yes", FALSE), IF(K82&lt;&gt;"", INDEX(Edges!$AC$4:$AC$431, MATCH(K82, Edges!$C$4:$C$431, 0))="Yes", FALSE), IF(L82&lt;&gt;"", INDEX(Edges!$AC$4:$AC$431, MATCH(L82, Edges!$C$4:$C$431, 0))="Yes", FALSE)), "Yes","No")</f>
        <v>No</v>
      </c>
      <c r="U82" t="str">
        <f>IF(OR(IF(C82&lt;&gt;"", INDEX(Nodes!$AF$4:$AF$449, MATCH(C82, Nodes!$C$4:$C$449, 0))="Yes", FALSE), IF(D82&lt;&gt;"", INDEX(Nodes!$AF$4:$AF$449, MATCH(D82, Nodes!$C$4:$C$449, 0))="Yes", FALSE), IF(E82&lt;&gt;"", INDEX(Edges!$AG$4:$AG$431, MATCH(E82, Edges!$C$4:$C$431, 0))="Yes", FALSE), IF(F82&lt;&gt;"", INDEX(Edges!$AG$4:$AG$431, MATCH(F82, Edges!$C$4:$C$431, 0))="Yes", FALSE), IF(G82&lt;&gt;"", INDEX(Edges!$AG$4:$AG$431, MATCH(G82, Edges!$C$4:$C$431, 0))="Yes", FALSE), IF(H82&lt;&gt;"", INDEX(Edges!$AG$4:$AG$431, MATCH(H82, Edges!$C$4:$C$431, 0))="Yes", FALSE), IF(I82&lt;&gt;"", INDEX(Edges!$AG$4:$AG$431, MATCH(I82, Edges!$C$4:$C$431, 0))="Yes", FALSE), IF(J82&lt;&gt;"", INDEX(Edges!$AG$4:$AG$431, MATCH(J82, Edges!$C$4:$C$431, 0))="Yes", FALSE), IF(K82&lt;&gt;"", INDEX(Edges!$AG$4:$AG$431, MATCH(K82, Edges!$C$4:$C$431, 0))="Yes", FALSE), IF(L82&lt;&gt;"", INDEX(Edges!$AG$4:$AG$431, MATCH(L82, Edges!$C$4:$C$431, 0))="Yes", FALSE)), "Yes","No")</f>
        <v>No</v>
      </c>
      <c r="V82" s="720" t="str">
        <f t="shared" si="6"/>
        <v>Accessible</v>
      </c>
      <c r="W82" s="633" t="str">
        <f>IF(AND(N82&gt;='Accessibility Standards'!$C$4, P82&lt;'Accessibility Standards'!$C$2, Q82="Yes", R82&lt;'Accessibility Standards'!$C$10), "Accessible", "Inaccessible")</f>
        <v>Accessible</v>
      </c>
      <c r="X82" s="633" t="str">
        <f t="shared" si="7"/>
        <v>Accessible</v>
      </c>
    </row>
    <row r="83" spans="1:24" hidden="1">
      <c r="A83" s="811" t="str">
        <f>A82</f>
        <v>35_36</v>
      </c>
      <c r="B83" s="689" t="s">
        <v>753</v>
      </c>
      <c r="C83" t="s">
        <v>479</v>
      </c>
      <c r="D83" t="s">
        <v>485</v>
      </c>
      <c r="N83" s="633">
        <f>MIN(_xlfn.IFNA(INDEX(Nodes!$M$4:$M$449, MATCH(C83, Nodes!$C$4:$C$449, 0)), 1E+99), _xlfn.IFNA(INDEX(Nodes!$M$4:$M$449, MATCH(D83, Nodes!$C$4:$C$449, 0)), 1E+99), _xlfn.IFNA(INDEX(Edges!$M$4:$M$428, MATCH(E83, Edges!$C$4:$C$428, 0)), 1E+99), _xlfn.IFNA(INDEX(Edges!$M$4:$M$428, MATCH(F83, Edges!$C$4:$C$428, 0)), 1E+99), _xlfn.IFNA(INDEX(Edges!$M$4:$M$428, MATCH(G83, Edges!$C$4:$C$428, 0)), 1E+99), _xlfn.IFNA(INDEX(Edges!$M$4:$M$428, MATCH(H83, Edges!$C$4:$C$428, 0)), 1E+99), _xlfn.IFNA(INDEX(Edges!$M$4:$M$428, MATCH(I83, Edges!$C$4:$C$428, 0)), 1E+99), _xlfn.IFNA(INDEX(Edges!$M$4:$M$428, MATCH(J83, Edges!$C$4:$C$428, 0)), 1E+99), _xlfn.IFNA(INDEX(Edges!$M$4:$M$428, MATCH(K83, Edges!$C$4:$C$428, 0)), 1E+99), _xlfn.IFNA(INDEX(Edges!$M$4:$M$428, MATCH(L83, Edges!$C$4:$C$428, 0)), 1E+99))</f>
        <v>90</v>
      </c>
      <c r="O83" s="633" t="str">
        <f>IF(AND(IF(C83&lt;&gt;"", INDEX(Nodes!$V$4:$V$449, MATCH(C83, Nodes!$C$4:$C$449, 0))="Yes", TRUE), IF(D83&lt;&gt;"", INDEX(Nodes!$V$4:$V$449, MATCH(D83, Nodes!$C$4:$C$449, 0))="Yes", TRUE), IF(E83&lt;&gt;"", INDEX(Edges!$V$4:$V$431, MATCH(E83, Edges!$C$4:$C$431, 0))="Yes", TRUE), IF(F83&lt;&gt;"", INDEX(Edges!$V$4:$V$431, MATCH(F83, Edges!$C$4:$C$431, 0))="Yes", TRUE), IF(G83&lt;&gt;"", INDEX(Edges!$V$4:$V$431, MATCH(G83, Edges!$C$4:$C$431, 0))="Yes", TRUE), IF(H83&lt;&gt;"", INDEX(Edges!$V$4:$V$431, MATCH(H83, Edges!$C$4:$C$431, 0))="Yes", TRUE), IF(I83&lt;&gt;"", INDEX(Edges!$V$4:$V$431, MATCH(I83, Edges!$C$4:$C$431, 0))="Yes", TRUE), IF(J83&lt;&gt;"", INDEX(Edges!$V$4:$V$431, MATCH(J83, Edges!$C$4:$C$431, 0))="Yes", TRUE), IF(K83&lt;&gt;"", INDEX(Edges!$V$4:$V$431, MATCH(K83, Edges!$C$4:$C$431, 0))="Yes", TRUE), IF(L83&lt;&gt;"", INDEX(Edges!$V$4:$V$431, MATCH(L83, Edges!$C$4:$C$431, 0))="Yes", TRUE)), "Yes", "No")</f>
        <v>No</v>
      </c>
      <c r="P83" s="633">
        <f>MAX(_xlfn.IFNA(INDEX(Nodes!$I$4:$I$449, MATCH(C83, Nodes!$C$4:$C$449, 0)), -1E+99), _xlfn.IFNA(INDEX(Nodes!$I$4:$I$449, MATCH(D83, Nodes!$C$4:$C$449, 0)), -1E+99), _xlfn.IFNA(INDEX(Edges!$I$4:$I$431, MATCH(E83, Edges!$C$4:$C$431, 0)), -1E+99), _xlfn.IFNA(INDEX(Edges!$I$4:$I$431, MATCH(F83, Edges!$C$4:$C$431, 0)), -1E+99), _xlfn.IFNA(INDEX(Edges!$I$4:$I$431, MATCH(G83, Edges!$C$4:$C$431, 0)), -1E+99), _xlfn.IFNA(INDEX(Edges!$I$4:$I$431, MATCH(H83, Edges!$C$4:$C$431, 0)), -1E+99), _xlfn.IFNA(INDEX(Edges!$I$4:$I$431, MATCH(I83, Edges!$C$4:$C$431, 0)), -1E+99), _xlfn.IFNA(INDEX(Edges!$I$4:$I$431, MATCH(J83, Edges!$C$4:$C$431, 0)), -1E+99), _xlfn.IFNA(INDEX(Edges!$I$4:$I$431, MATCH(K83, Edges!$C$4:$C$431, 0)), -1E+99), _xlfn.IFNA(INDEX(Edges!$I$4:$I$431, MATCH(L83, Edges!$C$4:$C$431, 0)), -1E+99))</f>
        <v>2</v>
      </c>
      <c r="Q83" s="633" t="str">
        <f>IF(AND(IF(C83&lt;&gt;"", INDEX(Nodes!$P$4:$P$449, MATCH(C83, Nodes!$C$4:$C$449, 0))="Yes"), IF(D83&lt;&gt;"", INDEX(Nodes!$P$4:$P$449, MATCH(D83, Nodes!$C$4:$C$449, 0))="Yes")), "Yes", "No")</f>
        <v>No</v>
      </c>
      <c r="R83" s="633">
        <f>MAX(_xlfn.IFNA(INDEX(Nodes!$Q$4:$Q$449, MATCH(C83, Nodes!$C$4:$C$449, 0)), -1E+99), _xlfn.IFNA(INDEX(Nodes!$Q$4:$Q$449, MATCH(D83, Nodes!$C$4:$C$449, 0)), -1E+99), _xlfn.IFNA(INDEX(Edges!$Q$4:$Q$431, MATCH(E83, Edges!$C$4:$C$431, 0)), -1E+99), _xlfn.IFNA(INDEX(Edges!$Q$4:$Q$431, MATCH(F83, Edges!$C$4:$C$431, 0)), -1E+99), _xlfn.IFNA(INDEX(Edges!$Q$4:$Q$431, MATCH(G83, Edges!$C$4:$C$431, 0)), -1E+99), _xlfn.IFNA(INDEX(Edges!$Q$4:$Q$431, MATCH(H83, Edges!$C$4:$C$431, 0)), -1E+99), _xlfn.IFNA(INDEX(Edges!$Q$4:$Q$431, MATCH(I83, Edges!$C$4:$C$431, 0)), -1E+99), _xlfn.IFNA(INDEX(Edges!$Q$4:$Q$431, MATCH(J83, Edges!$C$4:$C$431, 0)), -1E+99), _xlfn.IFNA(INDEX(Edges!$Q$4:$Q$431, MATCH(K83, Edges!$C$4:$C$431, 0)), -1E+99), _xlfn.IFNA(INDEX(Edges!$Q$4:$Q$431, MATCH(L83, Edges!$C$4:$C$431, 0)), -1E+99))</f>
        <v>2</v>
      </c>
      <c r="S83" t="str">
        <f>IF(OR(IF(C83&lt;&gt;"", INDEX(Nodes!$Z$4:$Z$449, MATCH(C83, Nodes!$C$4:$C$449, 0))="Yes", FALSE), IF(D83&lt;&gt;"", INDEX(Nodes!$Z$4:$Z$449, MATCH(D83, Nodes!$C$4:$C$449, 0))="Yes", FALSE), IF(E83&lt;&gt;"", INDEX(Edges!$Z$4:$Z$431, MATCH(E83, Edges!$C$4:$C$431, 0))="Yes", FALSE), IF(F83&lt;&gt;"", INDEX(Edges!$Z$4:$Z$431, MATCH(F83, Edges!$C$4:$C$431, 0))="Yes", FALSE), IF(G83&lt;&gt;"", INDEX(Edges!$Z$4:$Z$431, MATCH(G83, Edges!$C$4:$C$431, 0))="Yes", FALSE), IF(H83&lt;&gt;"", INDEX(Edges!$Z$4:$Z$431, MATCH(H83, Edges!$C$4:$C$431, 0))="Yes", FALSE), IF(I83&lt;&gt;"", INDEX(Edges!$Z$4:$Z$431, MATCH(I83, Edges!$C$4:$C$431, 0))="Yes", FALSE), IF(J83&lt;&gt;"", INDEX(Edges!$Z$4:$Z$431, MATCH(J83, Edges!$C$4:$C$431, 0))="Yes", FALSE), IF(K83&lt;&gt;"", INDEX(Edges!$Z$4:$Z$431, MATCH(K83, Edges!$C$4:$C$431, 0))="Yes", FALSE), IF(L83&lt;&gt;"", INDEX(Edges!$Z$4:$Z$431, MATCH(L83, Edges!$C$4:$C$431, 0))="Yes", FALSE)), "Yes","No")</f>
        <v>Yes</v>
      </c>
      <c r="T83" s="633" t="str">
        <f>IF(OR(IF(C83&lt;&gt;"", INDEX(Nodes!$AC$4:$AC$449, MATCH(C83, Nodes!$C$4:$C$449, 0))="Yes", FALSE), IF(D83&lt;&gt;"", INDEX(Nodes!$AC$4:$AC$449, MATCH(D83, Nodes!$C$4:$C$449, 0))="Yes", FALSE), IF(E83&lt;&gt;"", INDEX(Edges!$AC$4:$AC$431, MATCH(E83, Edges!$C$4:$C$431, 0))="Yes", FALSE), IF(F83&lt;&gt;"", INDEX(Edges!$AC$4:$AC$431, MATCH(F83, Edges!$C$4:$C$431, 0))="Yes", FALSE), IF(G83&lt;&gt;"", INDEX(Edges!$AC$4:$AC$431, MATCH(G83, Edges!$C$4:$C$431, 0))="Yes", FALSE), IF(H83&lt;&gt;"", INDEX(Edges!$AC$4:$AC$431, MATCH(H83, Edges!$C$4:$C$431, 0))="Yes", FALSE), IF(I83&lt;&gt;"", INDEX(Edges!$AC$4:$AC$431, MATCH(I83, Edges!$C$4:$C$431, 0))="Yes", FALSE), IF(J83&lt;&gt;"", INDEX(Edges!$AC$4:$AC$431, MATCH(J83, Edges!$C$4:$C$431, 0))="Yes", FALSE), IF(K83&lt;&gt;"", INDEX(Edges!$AC$4:$AC$431, MATCH(K83, Edges!$C$4:$C$431, 0))="Yes", FALSE), IF(L83&lt;&gt;"", INDEX(Edges!$AC$4:$AC$431, MATCH(L83, Edges!$C$4:$C$431, 0))="Yes", FALSE)), "Yes","No")</f>
        <v>No</v>
      </c>
      <c r="U83" t="str">
        <f>IF(OR(IF(C83&lt;&gt;"", INDEX(Nodes!$AF$4:$AF$449, MATCH(C83, Nodes!$C$4:$C$449, 0))="Yes", FALSE), IF(D83&lt;&gt;"", INDEX(Nodes!$AF$4:$AF$449, MATCH(D83, Nodes!$C$4:$C$449, 0))="Yes", FALSE), IF(E83&lt;&gt;"", INDEX(Edges!$AG$4:$AG$431, MATCH(E83, Edges!$C$4:$C$431, 0))="Yes", FALSE), IF(F83&lt;&gt;"", INDEX(Edges!$AG$4:$AG$431, MATCH(F83, Edges!$C$4:$C$431, 0))="Yes", FALSE), IF(G83&lt;&gt;"", INDEX(Edges!$AG$4:$AG$431, MATCH(G83, Edges!$C$4:$C$431, 0))="Yes", FALSE), IF(H83&lt;&gt;"", INDEX(Edges!$AG$4:$AG$431, MATCH(H83, Edges!$C$4:$C$431, 0))="Yes", FALSE), IF(I83&lt;&gt;"", INDEX(Edges!$AG$4:$AG$431, MATCH(I83, Edges!$C$4:$C$431, 0))="Yes", FALSE), IF(J83&lt;&gt;"", INDEX(Edges!$AG$4:$AG$431, MATCH(J83, Edges!$C$4:$C$431, 0))="Yes", FALSE), IF(K83&lt;&gt;"", INDEX(Edges!$AG$4:$AG$431, MATCH(K83, Edges!$C$4:$C$431, 0))="Yes", FALSE), IF(L83&lt;&gt;"", INDEX(Edges!$AG$4:$AG$431, MATCH(L83, Edges!$C$4:$C$431, 0))="Yes", FALSE)), "Yes","No")</f>
        <v>No</v>
      </c>
      <c r="V83" s="720" t="str">
        <f t="shared" si="6"/>
        <v>Accessible</v>
      </c>
      <c r="W83" s="633" t="str">
        <f>IF(AND(N83&gt;='Accessibility Standards'!$C$4, P83&lt;'Accessibility Standards'!$C$2, Q83="Yes", R83&lt;'Accessibility Standards'!$C$10), "Accessible", "Inaccessible")</f>
        <v>Inaccessible</v>
      </c>
      <c r="X83" s="633" t="str">
        <f t="shared" si="7"/>
        <v>Inaccessible</v>
      </c>
    </row>
    <row r="84" spans="1:24">
      <c r="A84" t="s">
        <v>851</v>
      </c>
      <c r="B84" s="689" t="s">
        <v>752</v>
      </c>
      <c r="C84" t="s">
        <v>483</v>
      </c>
      <c r="D84" t="s">
        <v>489</v>
      </c>
      <c r="E84" t="s">
        <v>1008</v>
      </c>
      <c r="N84" s="633">
        <f>MIN(_xlfn.IFNA(INDEX(Nodes!$M$4:$M$449, MATCH(C84, Nodes!$C$4:$C$449, 0)), 1E+99), _xlfn.IFNA(INDEX(Nodes!$M$4:$M$449, MATCH(D84, Nodes!$C$4:$C$449, 0)), 1E+99), _xlfn.IFNA(INDEX(Edges!$M$4:$M$428, MATCH(E84, Edges!$C$4:$C$428, 0)), 1E+99), _xlfn.IFNA(INDEX(Edges!$M$4:$M$428, MATCH(F84, Edges!$C$4:$C$428, 0)), 1E+99), _xlfn.IFNA(INDEX(Edges!$M$4:$M$428, MATCH(G84, Edges!$C$4:$C$428, 0)), 1E+99), _xlfn.IFNA(INDEX(Edges!$M$4:$M$428, MATCH(H84, Edges!$C$4:$C$428, 0)), 1E+99), _xlfn.IFNA(INDEX(Edges!$M$4:$M$428, MATCH(I84, Edges!$C$4:$C$428, 0)), 1E+99), _xlfn.IFNA(INDEX(Edges!$M$4:$M$428, MATCH(J84, Edges!$C$4:$C$428, 0)), 1E+99), _xlfn.IFNA(INDEX(Edges!$M$4:$M$428, MATCH(K84, Edges!$C$4:$C$428, 0)), 1E+99), _xlfn.IFNA(INDEX(Edges!$M$4:$M$428, MATCH(L84, Edges!$C$4:$C$428, 0)), 1E+99))</f>
        <v>0</v>
      </c>
      <c r="O84" s="633" t="str">
        <f>IF(AND(IF(C84&lt;&gt;"", INDEX(Nodes!$V$4:$V$449, MATCH(C84, Nodes!$C$4:$C$449, 0))="Yes", TRUE), IF(D84&lt;&gt;"", INDEX(Nodes!$V$4:$V$449, MATCH(D84, Nodes!$C$4:$C$449, 0))="Yes", TRUE), IF(E84&lt;&gt;"", INDEX(Edges!$V$4:$V$431, MATCH(E84, Edges!$C$4:$C$431, 0))="Yes", TRUE), IF(F84&lt;&gt;"", INDEX(Edges!$V$4:$V$431, MATCH(F84, Edges!$C$4:$C$431, 0))="Yes", TRUE), IF(G84&lt;&gt;"", INDEX(Edges!$V$4:$V$431, MATCH(G84, Edges!$C$4:$C$431, 0))="Yes", TRUE), IF(H84&lt;&gt;"", INDEX(Edges!$V$4:$V$431, MATCH(H84, Edges!$C$4:$C$431, 0))="Yes", TRUE), IF(I84&lt;&gt;"", INDEX(Edges!$V$4:$V$431, MATCH(I84, Edges!$C$4:$C$431, 0))="Yes", TRUE), IF(J84&lt;&gt;"", INDEX(Edges!$V$4:$V$431, MATCH(J84, Edges!$C$4:$C$431, 0))="Yes", TRUE), IF(K84&lt;&gt;"", INDEX(Edges!$V$4:$V$431, MATCH(K84, Edges!$C$4:$C$431, 0))="Yes", TRUE), IF(L84&lt;&gt;"", INDEX(Edges!$V$4:$V$431, MATCH(L84, Edges!$C$4:$C$431, 0))="Yes", TRUE)), "Yes", "No")</f>
        <v>No</v>
      </c>
      <c r="P84" s="633">
        <f>MAX(_xlfn.IFNA(INDEX(Nodes!$I$4:$I$449, MATCH(C84, Nodes!$C$4:$C$449, 0)), -1E+99), _xlfn.IFNA(INDEX(Nodes!$I$4:$I$449, MATCH(D84, Nodes!$C$4:$C$449, 0)), -1E+99), _xlfn.IFNA(INDEX(Edges!$I$4:$I$431, MATCH(E84, Edges!$C$4:$C$431, 0)), -1E+99), _xlfn.IFNA(INDEX(Edges!$I$4:$I$431, MATCH(F84, Edges!$C$4:$C$431, 0)), -1E+99), _xlfn.IFNA(INDEX(Edges!$I$4:$I$431, MATCH(G84, Edges!$C$4:$C$431, 0)), -1E+99), _xlfn.IFNA(INDEX(Edges!$I$4:$I$431, MATCH(H84, Edges!$C$4:$C$431, 0)), -1E+99), _xlfn.IFNA(INDEX(Edges!$I$4:$I$431, MATCH(I84, Edges!$C$4:$C$431, 0)), -1E+99), _xlfn.IFNA(INDEX(Edges!$I$4:$I$431, MATCH(J84, Edges!$C$4:$C$431, 0)), -1E+99), _xlfn.IFNA(INDEX(Edges!$I$4:$I$431, MATCH(K84, Edges!$C$4:$C$431, 0)), -1E+99), _xlfn.IFNA(INDEX(Edges!$I$4:$I$431, MATCH(L84, Edges!$C$4:$C$431, 0)), -1E+99))</f>
        <v>2</v>
      </c>
      <c r="Q84" s="633" t="str">
        <f>IF(AND(IF(C84&lt;&gt;"", INDEX(Nodes!$P$4:$P$449, MATCH(C84, Nodes!$C$4:$C$449, 0))="Yes"), IF(D84&lt;&gt;"", INDEX(Nodes!$P$4:$P$449, MATCH(D84, Nodes!$C$4:$C$449, 0))="Yes")), "Yes", "No")</f>
        <v>No</v>
      </c>
      <c r="R84" s="633">
        <f>MAX(_xlfn.IFNA(INDEX(Nodes!$Q$4:$Q$449, MATCH(C84, Nodes!$C$4:$C$449, 0)), -1E+99), _xlfn.IFNA(INDEX(Nodes!$Q$4:$Q$449, MATCH(D84, Nodes!$C$4:$C$449, 0)), -1E+99), _xlfn.IFNA(INDEX(Edges!$Q$4:$Q$431, MATCH(E84, Edges!$C$4:$C$431, 0)), -1E+99), _xlfn.IFNA(INDEX(Edges!$Q$4:$Q$431, MATCH(F84, Edges!$C$4:$C$431, 0)), -1E+99), _xlfn.IFNA(INDEX(Edges!$Q$4:$Q$431, MATCH(G84, Edges!$C$4:$C$431, 0)), -1E+99), _xlfn.IFNA(INDEX(Edges!$Q$4:$Q$431, MATCH(H84, Edges!$C$4:$C$431, 0)), -1E+99), _xlfn.IFNA(INDEX(Edges!$Q$4:$Q$431, MATCH(I84, Edges!$C$4:$C$431, 0)), -1E+99), _xlfn.IFNA(INDEX(Edges!$Q$4:$Q$431, MATCH(J84, Edges!$C$4:$C$431, 0)), -1E+99), _xlfn.IFNA(INDEX(Edges!$Q$4:$Q$431, MATCH(K84, Edges!$C$4:$C$431, 0)), -1E+99), _xlfn.IFNA(INDEX(Edges!$Q$4:$Q$431, MATCH(L84, Edges!$C$4:$C$431, 0)), -1E+99))</f>
        <v>2</v>
      </c>
      <c r="S84" t="str">
        <f>IF(OR(IF(C84&lt;&gt;"", INDEX(Nodes!$Z$4:$Z$449, MATCH(C84, Nodes!$C$4:$C$449, 0))="Yes", FALSE), IF(D84&lt;&gt;"", INDEX(Nodes!$Z$4:$Z$449, MATCH(D84, Nodes!$C$4:$C$449, 0))="Yes", FALSE), IF(E84&lt;&gt;"", INDEX(Edges!$Z$4:$Z$431, MATCH(E84, Edges!$C$4:$C$431, 0))="Yes", FALSE), IF(F84&lt;&gt;"", INDEX(Edges!$Z$4:$Z$431, MATCH(F84, Edges!$C$4:$C$431, 0))="Yes", FALSE), IF(G84&lt;&gt;"", INDEX(Edges!$Z$4:$Z$431, MATCH(G84, Edges!$C$4:$C$431, 0))="Yes", FALSE), IF(H84&lt;&gt;"", INDEX(Edges!$Z$4:$Z$431, MATCH(H84, Edges!$C$4:$C$431, 0))="Yes", FALSE), IF(I84&lt;&gt;"", INDEX(Edges!$Z$4:$Z$431, MATCH(I84, Edges!$C$4:$C$431, 0))="Yes", FALSE), IF(J84&lt;&gt;"", INDEX(Edges!$Z$4:$Z$431, MATCH(J84, Edges!$C$4:$C$431, 0))="Yes", FALSE), IF(K84&lt;&gt;"", INDEX(Edges!$Z$4:$Z$431, MATCH(K84, Edges!$C$4:$C$431, 0))="Yes", FALSE), IF(L84&lt;&gt;"", INDEX(Edges!$Z$4:$Z$431, MATCH(L84, Edges!$C$4:$C$431, 0))="Yes", FALSE)), "Yes","No")</f>
        <v>Yes</v>
      </c>
      <c r="T84" s="633" t="str">
        <f>IF(OR(IF(C84&lt;&gt;"", INDEX(Nodes!$AC$4:$AC$449, MATCH(C84, Nodes!$C$4:$C$449, 0))="Yes", FALSE), IF(D84&lt;&gt;"", INDEX(Nodes!$AC$4:$AC$449, MATCH(D84, Nodes!$C$4:$C$449, 0))="Yes", FALSE), IF(E84&lt;&gt;"", INDEX(Edges!$AC$4:$AC$431, MATCH(E84, Edges!$C$4:$C$431, 0))="Yes", FALSE), IF(F84&lt;&gt;"", INDEX(Edges!$AC$4:$AC$431, MATCH(F84, Edges!$C$4:$C$431, 0))="Yes", FALSE), IF(G84&lt;&gt;"", INDEX(Edges!$AC$4:$AC$431, MATCH(G84, Edges!$C$4:$C$431, 0))="Yes", FALSE), IF(H84&lt;&gt;"", INDEX(Edges!$AC$4:$AC$431, MATCH(H84, Edges!$C$4:$C$431, 0))="Yes", FALSE), IF(I84&lt;&gt;"", INDEX(Edges!$AC$4:$AC$431, MATCH(I84, Edges!$C$4:$C$431, 0))="Yes", FALSE), IF(J84&lt;&gt;"", INDEX(Edges!$AC$4:$AC$431, MATCH(J84, Edges!$C$4:$C$431, 0))="Yes", FALSE), IF(K84&lt;&gt;"", INDEX(Edges!$AC$4:$AC$431, MATCH(K84, Edges!$C$4:$C$431, 0))="Yes", FALSE), IF(L84&lt;&gt;"", INDEX(Edges!$AC$4:$AC$431, MATCH(L84, Edges!$C$4:$C$431, 0))="Yes", FALSE)), "Yes","No")</f>
        <v>No</v>
      </c>
      <c r="U84" t="str">
        <f>IF(OR(IF(C84&lt;&gt;"", INDEX(Nodes!$AF$4:$AF$449, MATCH(C84, Nodes!$C$4:$C$449, 0))="Yes", FALSE), IF(D84&lt;&gt;"", INDEX(Nodes!$AF$4:$AF$449, MATCH(D84, Nodes!$C$4:$C$449, 0))="Yes", FALSE), IF(E84&lt;&gt;"", INDEX(Edges!$AG$4:$AG$431, MATCH(E84, Edges!$C$4:$C$431, 0))="Yes", FALSE), IF(F84&lt;&gt;"", INDEX(Edges!$AG$4:$AG$431, MATCH(F84, Edges!$C$4:$C$431, 0))="Yes", FALSE), IF(G84&lt;&gt;"", INDEX(Edges!$AG$4:$AG$431, MATCH(G84, Edges!$C$4:$C$431, 0))="Yes", FALSE), IF(H84&lt;&gt;"", INDEX(Edges!$AG$4:$AG$431, MATCH(H84, Edges!$C$4:$C$431, 0))="Yes", FALSE), IF(I84&lt;&gt;"", INDEX(Edges!$AG$4:$AG$431, MATCH(I84, Edges!$C$4:$C$431, 0))="Yes", FALSE), IF(J84&lt;&gt;"", INDEX(Edges!$AG$4:$AG$431, MATCH(J84, Edges!$C$4:$C$431, 0))="Yes", FALSE), IF(K84&lt;&gt;"", INDEX(Edges!$AG$4:$AG$431, MATCH(K84, Edges!$C$4:$C$431, 0))="Yes", FALSE), IF(L84&lt;&gt;"", INDEX(Edges!$AG$4:$AG$431, MATCH(L84, Edges!$C$4:$C$431, 0))="Yes", FALSE)), "Yes","No")</f>
        <v>No</v>
      </c>
      <c r="V84" s="720" t="str">
        <f t="shared" si="6"/>
        <v>Inaccessible</v>
      </c>
      <c r="W84" s="633" t="str">
        <f>IF(AND(N84&gt;='Accessibility Standards'!$C$4, P84&lt;'Accessibility Standards'!$C$2, Q84="Yes", R84&lt;'Accessibility Standards'!$C$10), "Accessible", "Inaccessible")</f>
        <v>Inaccessible</v>
      </c>
      <c r="X84" s="633" t="str">
        <f t="shared" si="7"/>
        <v>Inaccessible</v>
      </c>
    </row>
    <row r="85" spans="1:24" hidden="1">
      <c r="A85" s="811" t="str">
        <f>A84</f>
        <v>36_37</v>
      </c>
      <c r="B85" s="689" t="s">
        <v>753</v>
      </c>
      <c r="C85" t="s">
        <v>484</v>
      </c>
      <c r="D85" t="s">
        <v>488</v>
      </c>
      <c r="N85" s="633">
        <f>MIN(_xlfn.IFNA(INDEX(Nodes!$M$4:$M$449, MATCH(C85, Nodes!$C$4:$C$449, 0)), 1E+99), _xlfn.IFNA(INDEX(Nodes!$M$4:$M$449, MATCH(D85, Nodes!$C$4:$C$449, 0)), 1E+99), _xlfn.IFNA(INDEX(Edges!$M$4:$M$428, MATCH(E85, Edges!$C$4:$C$428, 0)), 1E+99), _xlfn.IFNA(INDEX(Edges!$M$4:$M$428, MATCH(F85, Edges!$C$4:$C$428, 0)), 1E+99), _xlfn.IFNA(INDEX(Edges!$M$4:$M$428, MATCH(G85, Edges!$C$4:$C$428, 0)), 1E+99), _xlfn.IFNA(INDEX(Edges!$M$4:$M$428, MATCH(H85, Edges!$C$4:$C$428, 0)), 1E+99), _xlfn.IFNA(INDEX(Edges!$M$4:$M$428, MATCH(I85, Edges!$C$4:$C$428, 0)), 1E+99), _xlfn.IFNA(INDEX(Edges!$M$4:$M$428, MATCH(J85, Edges!$C$4:$C$428, 0)), 1E+99), _xlfn.IFNA(INDEX(Edges!$M$4:$M$428, MATCH(K85, Edges!$C$4:$C$428, 0)), 1E+99), _xlfn.IFNA(INDEX(Edges!$M$4:$M$428, MATCH(L85, Edges!$C$4:$C$428, 0)), 1E+99))</f>
        <v>100</v>
      </c>
      <c r="O85" s="633" t="str">
        <f>IF(AND(IF(C85&lt;&gt;"", INDEX(Nodes!$V$4:$V$449, MATCH(C85, Nodes!$C$4:$C$449, 0))="Yes", TRUE), IF(D85&lt;&gt;"", INDEX(Nodes!$V$4:$V$449, MATCH(D85, Nodes!$C$4:$C$449, 0))="Yes", TRUE), IF(E85&lt;&gt;"", INDEX(Edges!$V$4:$V$431, MATCH(E85, Edges!$C$4:$C$431, 0))="Yes", TRUE), IF(F85&lt;&gt;"", INDEX(Edges!$V$4:$V$431, MATCH(F85, Edges!$C$4:$C$431, 0))="Yes", TRUE), IF(G85&lt;&gt;"", INDEX(Edges!$V$4:$V$431, MATCH(G85, Edges!$C$4:$C$431, 0))="Yes", TRUE), IF(H85&lt;&gt;"", INDEX(Edges!$V$4:$V$431, MATCH(H85, Edges!$C$4:$C$431, 0))="Yes", TRUE), IF(I85&lt;&gt;"", INDEX(Edges!$V$4:$V$431, MATCH(I85, Edges!$C$4:$C$431, 0))="Yes", TRUE), IF(J85&lt;&gt;"", INDEX(Edges!$V$4:$V$431, MATCH(J85, Edges!$C$4:$C$431, 0))="Yes", TRUE), IF(K85&lt;&gt;"", INDEX(Edges!$V$4:$V$431, MATCH(K85, Edges!$C$4:$C$431, 0))="Yes", TRUE), IF(L85&lt;&gt;"", INDEX(Edges!$V$4:$V$431, MATCH(L85, Edges!$C$4:$C$431, 0))="Yes", TRUE)), "Yes", "No")</f>
        <v>Yes</v>
      </c>
      <c r="P85" s="633">
        <f>MAX(_xlfn.IFNA(INDEX(Nodes!$I$4:$I$449, MATCH(C85, Nodes!$C$4:$C$449, 0)), -1E+99), _xlfn.IFNA(INDEX(Nodes!$I$4:$I$449, MATCH(D85, Nodes!$C$4:$C$449, 0)), -1E+99), _xlfn.IFNA(INDEX(Edges!$I$4:$I$431, MATCH(E85, Edges!$C$4:$C$431, 0)), -1E+99), _xlfn.IFNA(INDEX(Edges!$I$4:$I$431, MATCH(F85, Edges!$C$4:$C$431, 0)), -1E+99), _xlfn.IFNA(INDEX(Edges!$I$4:$I$431, MATCH(G85, Edges!$C$4:$C$431, 0)), -1E+99), _xlfn.IFNA(INDEX(Edges!$I$4:$I$431, MATCH(H85, Edges!$C$4:$C$431, 0)), -1E+99), _xlfn.IFNA(INDEX(Edges!$I$4:$I$431, MATCH(I85, Edges!$C$4:$C$431, 0)), -1E+99), _xlfn.IFNA(INDEX(Edges!$I$4:$I$431, MATCH(J85, Edges!$C$4:$C$431, 0)), -1E+99), _xlfn.IFNA(INDEX(Edges!$I$4:$I$431, MATCH(K85, Edges!$C$4:$C$431, 0)), -1E+99), _xlfn.IFNA(INDEX(Edges!$I$4:$I$431, MATCH(L85, Edges!$C$4:$C$431, 0)), -1E+99))</f>
        <v>2</v>
      </c>
      <c r="Q85" s="633" t="str">
        <f>IF(AND(IF(C85&lt;&gt;"", INDEX(Nodes!$P$4:$P$449, MATCH(C85, Nodes!$C$4:$C$449, 0))="Yes"), IF(D85&lt;&gt;"", INDEX(Nodes!$P$4:$P$449, MATCH(D85, Nodes!$C$4:$C$449, 0))="Yes")), "Yes", "No")</f>
        <v>Yes</v>
      </c>
      <c r="R85" s="633">
        <f>MAX(_xlfn.IFNA(INDEX(Nodes!$Q$4:$Q$449, MATCH(C85, Nodes!$C$4:$C$449, 0)), -1E+99), _xlfn.IFNA(INDEX(Nodes!$Q$4:$Q$449, MATCH(D85, Nodes!$C$4:$C$449, 0)), -1E+99), _xlfn.IFNA(INDEX(Edges!$Q$4:$Q$431, MATCH(E85, Edges!$C$4:$C$431, 0)), -1E+99), _xlfn.IFNA(INDEX(Edges!$Q$4:$Q$431, MATCH(F85, Edges!$C$4:$C$431, 0)), -1E+99), _xlfn.IFNA(INDEX(Edges!$Q$4:$Q$431, MATCH(G85, Edges!$C$4:$C$431, 0)), -1E+99), _xlfn.IFNA(INDEX(Edges!$Q$4:$Q$431, MATCH(H85, Edges!$C$4:$C$431, 0)), -1E+99), _xlfn.IFNA(INDEX(Edges!$Q$4:$Q$431, MATCH(I85, Edges!$C$4:$C$431, 0)), -1E+99), _xlfn.IFNA(INDEX(Edges!$Q$4:$Q$431, MATCH(J85, Edges!$C$4:$C$431, 0)), -1E+99), _xlfn.IFNA(INDEX(Edges!$Q$4:$Q$431, MATCH(K85, Edges!$C$4:$C$431, 0)), -1E+99), _xlfn.IFNA(INDEX(Edges!$Q$4:$Q$431, MATCH(L85, Edges!$C$4:$C$431, 0)), -1E+99))</f>
        <v>2</v>
      </c>
      <c r="S85" t="str">
        <f>IF(OR(IF(C85&lt;&gt;"", INDEX(Nodes!$Z$4:$Z$449, MATCH(C85, Nodes!$C$4:$C$449, 0))="Yes", FALSE), IF(D85&lt;&gt;"", INDEX(Nodes!$Z$4:$Z$449, MATCH(D85, Nodes!$C$4:$C$449, 0))="Yes", FALSE), IF(E85&lt;&gt;"", INDEX(Edges!$Z$4:$Z$431, MATCH(E85, Edges!$C$4:$C$431, 0))="Yes", FALSE), IF(F85&lt;&gt;"", INDEX(Edges!$Z$4:$Z$431, MATCH(F85, Edges!$C$4:$C$431, 0))="Yes", FALSE), IF(G85&lt;&gt;"", INDEX(Edges!$Z$4:$Z$431, MATCH(G85, Edges!$C$4:$C$431, 0))="Yes", FALSE), IF(H85&lt;&gt;"", INDEX(Edges!$Z$4:$Z$431, MATCH(H85, Edges!$C$4:$C$431, 0))="Yes", FALSE), IF(I85&lt;&gt;"", INDEX(Edges!$Z$4:$Z$431, MATCH(I85, Edges!$C$4:$C$431, 0))="Yes", FALSE), IF(J85&lt;&gt;"", INDEX(Edges!$Z$4:$Z$431, MATCH(J85, Edges!$C$4:$C$431, 0))="Yes", FALSE), IF(K85&lt;&gt;"", INDEX(Edges!$Z$4:$Z$431, MATCH(K85, Edges!$C$4:$C$431, 0))="Yes", FALSE), IF(L85&lt;&gt;"", INDEX(Edges!$Z$4:$Z$431, MATCH(L85, Edges!$C$4:$C$431, 0))="Yes", FALSE)), "Yes","No")</f>
        <v>Yes</v>
      </c>
      <c r="T85" s="633" t="str">
        <f>IF(OR(IF(C85&lt;&gt;"", INDEX(Nodes!$AC$4:$AC$449, MATCH(C85, Nodes!$C$4:$C$449, 0))="Yes", FALSE), IF(D85&lt;&gt;"", INDEX(Nodes!$AC$4:$AC$449, MATCH(D85, Nodes!$C$4:$C$449, 0))="Yes", FALSE), IF(E85&lt;&gt;"", INDEX(Edges!$AC$4:$AC$431, MATCH(E85, Edges!$C$4:$C$431, 0))="Yes", FALSE), IF(F85&lt;&gt;"", INDEX(Edges!$AC$4:$AC$431, MATCH(F85, Edges!$C$4:$C$431, 0))="Yes", FALSE), IF(G85&lt;&gt;"", INDEX(Edges!$AC$4:$AC$431, MATCH(G85, Edges!$C$4:$C$431, 0))="Yes", FALSE), IF(H85&lt;&gt;"", INDEX(Edges!$AC$4:$AC$431, MATCH(H85, Edges!$C$4:$C$431, 0))="Yes", FALSE), IF(I85&lt;&gt;"", INDEX(Edges!$AC$4:$AC$431, MATCH(I85, Edges!$C$4:$C$431, 0))="Yes", FALSE), IF(J85&lt;&gt;"", INDEX(Edges!$AC$4:$AC$431, MATCH(J85, Edges!$C$4:$C$431, 0))="Yes", FALSE), IF(K85&lt;&gt;"", INDEX(Edges!$AC$4:$AC$431, MATCH(K85, Edges!$C$4:$C$431, 0))="Yes", FALSE), IF(L85&lt;&gt;"", INDEX(Edges!$AC$4:$AC$431, MATCH(L85, Edges!$C$4:$C$431, 0))="Yes", FALSE)), "Yes","No")</f>
        <v>No</v>
      </c>
      <c r="U85" t="str">
        <f>IF(OR(IF(C85&lt;&gt;"", INDEX(Nodes!$AF$4:$AF$449, MATCH(C85, Nodes!$C$4:$C$449, 0))="Yes", FALSE), IF(D85&lt;&gt;"", INDEX(Nodes!$AF$4:$AF$449, MATCH(D85, Nodes!$C$4:$C$449, 0))="Yes", FALSE), IF(E85&lt;&gt;"", INDEX(Edges!$AG$4:$AG$431, MATCH(E85, Edges!$C$4:$C$431, 0))="Yes", FALSE), IF(F85&lt;&gt;"", INDEX(Edges!$AG$4:$AG$431, MATCH(F85, Edges!$C$4:$C$431, 0))="Yes", FALSE), IF(G85&lt;&gt;"", INDEX(Edges!$AG$4:$AG$431, MATCH(G85, Edges!$C$4:$C$431, 0))="Yes", FALSE), IF(H85&lt;&gt;"", INDEX(Edges!$AG$4:$AG$431, MATCH(H85, Edges!$C$4:$C$431, 0))="Yes", FALSE), IF(I85&lt;&gt;"", INDEX(Edges!$AG$4:$AG$431, MATCH(I85, Edges!$C$4:$C$431, 0))="Yes", FALSE), IF(J85&lt;&gt;"", INDEX(Edges!$AG$4:$AG$431, MATCH(J85, Edges!$C$4:$C$431, 0))="Yes", FALSE), IF(K85&lt;&gt;"", INDEX(Edges!$AG$4:$AG$431, MATCH(K85, Edges!$C$4:$C$431, 0))="Yes", FALSE), IF(L85&lt;&gt;"", INDEX(Edges!$AG$4:$AG$431, MATCH(L85, Edges!$C$4:$C$431, 0))="Yes", FALSE)), "Yes","No")</f>
        <v>No</v>
      </c>
      <c r="V85" s="720" t="str">
        <f t="shared" si="6"/>
        <v>Accessible</v>
      </c>
      <c r="W85" s="633" t="str">
        <f>IF(AND(N85&gt;='Accessibility Standards'!$C$4, P85&lt;'Accessibility Standards'!$C$2, Q85="Yes", R85&lt;'Accessibility Standards'!$C$10), "Accessible", "Inaccessible")</f>
        <v>Inaccessible</v>
      </c>
      <c r="X85" s="633" t="str">
        <f t="shared" si="7"/>
        <v>Accessible</v>
      </c>
    </row>
    <row r="86" spans="1:24">
      <c r="A86" t="s">
        <v>852</v>
      </c>
      <c r="B86" s="689" t="s">
        <v>752</v>
      </c>
      <c r="C86" t="s">
        <v>346</v>
      </c>
      <c r="E86" t="s">
        <v>1009</v>
      </c>
      <c r="F86" t="s">
        <v>1010</v>
      </c>
      <c r="N86" s="633">
        <f>MIN(_xlfn.IFNA(INDEX(Nodes!$M$4:$M$449, MATCH(C86, Nodes!$C$4:$C$449, 0)), 1E+99), _xlfn.IFNA(INDEX(Nodes!$M$4:$M$449, MATCH(D86, Nodes!$C$4:$C$449, 0)), 1E+99), _xlfn.IFNA(INDEX(Edges!$M$4:$M$428, MATCH(E86, Edges!$C$4:$C$428, 0)), 1E+99), _xlfn.IFNA(INDEX(Edges!$M$4:$M$428, MATCH(F86, Edges!$C$4:$C$428, 0)), 1E+99), _xlfn.IFNA(INDEX(Edges!$M$4:$M$428, MATCH(G86, Edges!$C$4:$C$428, 0)), 1E+99), _xlfn.IFNA(INDEX(Edges!$M$4:$M$428, MATCH(H86, Edges!$C$4:$C$428, 0)), 1E+99), _xlfn.IFNA(INDEX(Edges!$M$4:$M$428, MATCH(I86, Edges!$C$4:$C$428, 0)), 1E+99), _xlfn.IFNA(INDEX(Edges!$M$4:$M$428, MATCH(J86, Edges!$C$4:$C$428, 0)), 1E+99), _xlfn.IFNA(INDEX(Edges!$M$4:$M$428, MATCH(K86, Edges!$C$4:$C$428, 0)), 1E+99), _xlfn.IFNA(INDEX(Edges!$M$4:$M$428, MATCH(L86, Edges!$C$4:$C$428, 0)), 1E+99))</f>
        <v>0</v>
      </c>
      <c r="O86" s="633" t="str">
        <f>IF(AND(IF(C86&lt;&gt;"", INDEX(Nodes!$V$4:$V$449, MATCH(C86, Nodes!$C$4:$C$449, 0))="Yes", TRUE), IF(D86&lt;&gt;"", INDEX(Nodes!$V$4:$V$449, MATCH(D86, Nodes!$C$4:$C$449, 0))="Yes", TRUE), IF(E86&lt;&gt;"", INDEX(Edges!$V$4:$V$431, MATCH(E86, Edges!$C$4:$C$431, 0))="Yes", TRUE), IF(F86&lt;&gt;"", INDEX(Edges!$V$4:$V$431, MATCH(F86, Edges!$C$4:$C$431, 0))="Yes", TRUE), IF(G86&lt;&gt;"", INDEX(Edges!$V$4:$V$431, MATCH(G86, Edges!$C$4:$C$431, 0))="Yes", TRUE), IF(H86&lt;&gt;"", INDEX(Edges!$V$4:$V$431, MATCH(H86, Edges!$C$4:$C$431, 0))="Yes", TRUE), IF(I86&lt;&gt;"", INDEX(Edges!$V$4:$V$431, MATCH(I86, Edges!$C$4:$C$431, 0))="Yes", TRUE), IF(J86&lt;&gt;"", INDEX(Edges!$V$4:$V$431, MATCH(J86, Edges!$C$4:$C$431, 0))="Yes", TRUE), IF(K86&lt;&gt;"", INDEX(Edges!$V$4:$V$431, MATCH(K86, Edges!$C$4:$C$431, 0))="Yes", TRUE), IF(L86&lt;&gt;"", INDEX(Edges!$V$4:$V$431, MATCH(L86, Edges!$C$4:$C$431, 0))="Yes", TRUE)), "Yes", "No")</f>
        <v>No</v>
      </c>
      <c r="P86" s="633">
        <f>MAX(_xlfn.IFNA(INDEX(Nodes!$I$4:$I$449, MATCH(C86, Nodes!$C$4:$C$449, 0)), -1E+99), _xlfn.IFNA(INDEX(Nodes!$I$4:$I$449, MATCH(D86, Nodes!$C$4:$C$449, 0)), -1E+99), _xlfn.IFNA(INDEX(Edges!$I$4:$I$431, MATCH(E86, Edges!$C$4:$C$431, 0)), -1E+99), _xlfn.IFNA(INDEX(Edges!$I$4:$I$431, MATCH(F86, Edges!$C$4:$C$431, 0)), -1E+99), _xlfn.IFNA(INDEX(Edges!$I$4:$I$431, MATCH(G86, Edges!$C$4:$C$431, 0)), -1E+99), _xlfn.IFNA(INDEX(Edges!$I$4:$I$431, MATCH(H86, Edges!$C$4:$C$431, 0)), -1E+99), _xlfn.IFNA(INDEX(Edges!$I$4:$I$431, MATCH(I86, Edges!$C$4:$C$431, 0)), -1E+99), _xlfn.IFNA(INDEX(Edges!$I$4:$I$431, MATCH(J86, Edges!$C$4:$C$431, 0)), -1E+99), _xlfn.IFNA(INDEX(Edges!$I$4:$I$431, MATCH(K86, Edges!$C$4:$C$431, 0)), -1E+99), _xlfn.IFNA(INDEX(Edges!$I$4:$I$431, MATCH(L86, Edges!$C$4:$C$431, 0)), -1E+99))</f>
        <v>0</v>
      </c>
      <c r="Q86" s="633" t="str">
        <f>IF(AND(IF(C86&lt;&gt;"", INDEX(Nodes!$P$4:$P$449, MATCH(C86, Nodes!$C$4:$C$449, 0))="Yes"), IF(D86&lt;&gt;"", INDEX(Nodes!$P$4:$P$449, MATCH(D86, Nodes!$C$4:$C$449, 0))="Yes")), "Yes", "No")</f>
        <v>No</v>
      </c>
      <c r="R86" s="633">
        <f>MAX(_xlfn.IFNA(INDEX(Nodes!$Q$4:$Q$449, MATCH(C86, Nodes!$C$4:$C$449, 0)), -1E+99), _xlfn.IFNA(INDEX(Nodes!$Q$4:$Q$449, MATCH(D86, Nodes!$C$4:$C$449, 0)), -1E+99), _xlfn.IFNA(INDEX(Edges!$Q$4:$Q$431, MATCH(E86, Edges!$C$4:$C$431, 0)), -1E+99), _xlfn.IFNA(INDEX(Edges!$Q$4:$Q$431, MATCH(F86, Edges!$C$4:$C$431, 0)), -1E+99), _xlfn.IFNA(INDEX(Edges!$Q$4:$Q$431, MATCH(G86, Edges!$C$4:$C$431, 0)), -1E+99), _xlfn.IFNA(INDEX(Edges!$Q$4:$Q$431, MATCH(H86, Edges!$C$4:$C$431, 0)), -1E+99), _xlfn.IFNA(INDEX(Edges!$Q$4:$Q$431, MATCH(I86, Edges!$C$4:$C$431, 0)), -1E+99), _xlfn.IFNA(INDEX(Edges!$Q$4:$Q$431, MATCH(J86, Edges!$C$4:$C$431, 0)), -1E+99), _xlfn.IFNA(INDEX(Edges!$Q$4:$Q$431, MATCH(K86, Edges!$C$4:$C$431, 0)), -1E+99), _xlfn.IFNA(INDEX(Edges!$Q$4:$Q$431, MATCH(L86, Edges!$C$4:$C$431, 0)), -1E+99))</f>
        <v>2</v>
      </c>
      <c r="S86" t="str">
        <f>IF(OR(IF(C86&lt;&gt;"", INDEX(Nodes!$Z$4:$Z$449, MATCH(C86, Nodes!$C$4:$C$449, 0))="Yes", FALSE), IF(D86&lt;&gt;"", INDEX(Nodes!$Z$4:$Z$449, MATCH(D86, Nodes!$C$4:$C$449, 0))="Yes", FALSE), IF(E86&lt;&gt;"", INDEX(Edges!$Z$4:$Z$431, MATCH(E86, Edges!$C$4:$C$431, 0))="Yes", FALSE), IF(F86&lt;&gt;"", INDEX(Edges!$Z$4:$Z$431, MATCH(F86, Edges!$C$4:$C$431, 0))="Yes", FALSE), IF(G86&lt;&gt;"", INDEX(Edges!$Z$4:$Z$431, MATCH(G86, Edges!$C$4:$C$431, 0))="Yes", FALSE), IF(H86&lt;&gt;"", INDEX(Edges!$Z$4:$Z$431, MATCH(H86, Edges!$C$4:$C$431, 0))="Yes", FALSE), IF(I86&lt;&gt;"", INDEX(Edges!$Z$4:$Z$431, MATCH(I86, Edges!$C$4:$C$431, 0))="Yes", FALSE), IF(J86&lt;&gt;"", INDEX(Edges!$Z$4:$Z$431, MATCH(J86, Edges!$C$4:$C$431, 0))="Yes", FALSE), IF(K86&lt;&gt;"", INDEX(Edges!$Z$4:$Z$431, MATCH(K86, Edges!$C$4:$C$431, 0))="Yes", FALSE), IF(L86&lt;&gt;"", INDEX(Edges!$Z$4:$Z$431, MATCH(L86, Edges!$C$4:$C$431, 0))="Yes", FALSE)), "Yes","No")</f>
        <v>Yes</v>
      </c>
      <c r="T86" s="633" t="str">
        <f>IF(OR(IF(C86&lt;&gt;"", INDEX(Nodes!$AC$4:$AC$449, MATCH(C86, Nodes!$C$4:$C$449, 0))="Yes", FALSE), IF(D86&lt;&gt;"", INDEX(Nodes!$AC$4:$AC$449, MATCH(D86, Nodes!$C$4:$C$449, 0))="Yes", FALSE), IF(E86&lt;&gt;"", INDEX(Edges!$AC$4:$AC$431, MATCH(E86, Edges!$C$4:$C$431, 0))="Yes", FALSE), IF(F86&lt;&gt;"", INDEX(Edges!$AC$4:$AC$431, MATCH(F86, Edges!$C$4:$C$431, 0))="Yes", FALSE), IF(G86&lt;&gt;"", INDEX(Edges!$AC$4:$AC$431, MATCH(G86, Edges!$C$4:$C$431, 0))="Yes", FALSE), IF(H86&lt;&gt;"", INDEX(Edges!$AC$4:$AC$431, MATCH(H86, Edges!$C$4:$C$431, 0))="Yes", FALSE), IF(I86&lt;&gt;"", INDEX(Edges!$AC$4:$AC$431, MATCH(I86, Edges!$C$4:$C$431, 0))="Yes", FALSE), IF(J86&lt;&gt;"", INDEX(Edges!$AC$4:$AC$431, MATCH(J86, Edges!$C$4:$C$431, 0))="Yes", FALSE), IF(K86&lt;&gt;"", INDEX(Edges!$AC$4:$AC$431, MATCH(K86, Edges!$C$4:$C$431, 0))="Yes", FALSE), IF(L86&lt;&gt;"", INDEX(Edges!$AC$4:$AC$431, MATCH(L86, Edges!$C$4:$C$431, 0))="Yes", FALSE)), "Yes","No")</f>
        <v>Yes</v>
      </c>
      <c r="U86" t="str">
        <f>IF(OR(IF(C86&lt;&gt;"", INDEX(Nodes!$AF$4:$AF$449, MATCH(C86, Nodes!$C$4:$C$449, 0))="Yes", FALSE), IF(D86&lt;&gt;"", INDEX(Nodes!$AF$4:$AF$449, MATCH(D86, Nodes!$C$4:$C$449, 0))="Yes", FALSE), IF(E86&lt;&gt;"", INDEX(Edges!$AG$4:$AG$431, MATCH(E86, Edges!$C$4:$C$431, 0))="Yes", FALSE), IF(F86&lt;&gt;"", INDEX(Edges!$AG$4:$AG$431, MATCH(F86, Edges!$C$4:$C$431, 0))="Yes", FALSE), IF(G86&lt;&gt;"", INDEX(Edges!$AG$4:$AG$431, MATCH(G86, Edges!$C$4:$C$431, 0))="Yes", FALSE), IF(H86&lt;&gt;"", INDEX(Edges!$AG$4:$AG$431, MATCH(H86, Edges!$C$4:$C$431, 0))="Yes", FALSE), IF(I86&lt;&gt;"", INDEX(Edges!$AG$4:$AG$431, MATCH(I86, Edges!$C$4:$C$431, 0))="Yes", FALSE), IF(J86&lt;&gt;"", INDEX(Edges!$AG$4:$AG$431, MATCH(J86, Edges!$C$4:$C$431, 0))="Yes", FALSE), IF(K86&lt;&gt;"", INDEX(Edges!$AG$4:$AG$431, MATCH(K86, Edges!$C$4:$C$431, 0))="Yes", FALSE), IF(L86&lt;&gt;"", INDEX(Edges!$AG$4:$AG$431, MATCH(L86, Edges!$C$4:$C$431, 0))="Yes", FALSE)), "Yes","No")</f>
        <v>No</v>
      </c>
      <c r="V86" s="720" t="str">
        <f t="shared" si="6"/>
        <v>Inaccessible</v>
      </c>
      <c r="W86" s="633" t="str">
        <f>IF(AND(N86&gt;='Accessibility Standards'!$C$4, P86&lt;'Accessibility Standards'!$C$2, Q86="Yes", R86&lt;'Accessibility Standards'!$C$10), "Accessible", "Inaccessible")</f>
        <v>Inaccessible</v>
      </c>
      <c r="X86" s="633" t="str">
        <f t="shared" si="7"/>
        <v>Inaccessible</v>
      </c>
    </row>
    <row r="87" spans="1:24" hidden="1">
      <c r="A87" s="811" t="str">
        <f>A86</f>
        <v>3_37</v>
      </c>
      <c r="B87" s="689" t="s">
        <v>753</v>
      </c>
      <c r="C87" t="s">
        <v>347</v>
      </c>
      <c r="D87" t="s">
        <v>491</v>
      </c>
      <c r="N87" s="633">
        <f>MIN(_xlfn.IFNA(INDEX(Nodes!$M$4:$M$449, MATCH(C87, Nodes!$C$4:$C$449, 0)), 1E+99), _xlfn.IFNA(INDEX(Nodes!$M$4:$M$449, MATCH(D87, Nodes!$C$4:$C$449, 0)), 1E+99), _xlfn.IFNA(INDEX(Edges!$M$4:$M$428, MATCH(E87, Edges!$C$4:$C$428, 0)), 1E+99), _xlfn.IFNA(INDEX(Edges!$M$4:$M$428, MATCH(F87, Edges!$C$4:$C$428, 0)), 1E+99), _xlfn.IFNA(INDEX(Edges!$M$4:$M$428, MATCH(G87, Edges!$C$4:$C$428, 0)), 1E+99), _xlfn.IFNA(INDEX(Edges!$M$4:$M$428, MATCH(H87, Edges!$C$4:$C$428, 0)), 1E+99), _xlfn.IFNA(INDEX(Edges!$M$4:$M$428, MATCH(I87, Edges!$C$4:$C$428, 0)), 1E+99), _xlfn.IFNA(INDEX(Edges!$M$4:$M$428, MATCH(J87, Edges!$C$4:$C$428, 0)), 1E+99), _xlfn.IFNA(INDEX(Edges!$M$4:$M$428, MATCH(K87, Edges!$C$4:$C$428, 0)), 1E+99), _xlfn.IFNA(INDEX(Edges!$M$4:$M$428, MATCH(L87, Edges!$C$4:$C$428, 0)), 1E+99))</f>
        <v>150</v>
      </c>
      <c r="O87" s="633" t="str">
        <f>IF(AND(IF(C87&lt;&gt;"", INDEX(Nodes!$V$4:$V$449, MATCH(C87, Nodes!$C$4:$C$449, 0))="Yes", TRUE), IF(D87&lt;&gt;"", INDEX(Nodes!$V$4:$V$449, MATCH(D87, Nodes!$C$4:$C$449, 0))="Yes", TRUE), IF(E87&lt;&gt;"", INDEX(Edges!$V$4:$V$431, MATCH(E87, Edges!$C$4:$C$431, 0))="Yes", TRUE), IF(F87&lt;&gt;"", INDEX(Edges!$V$4:$V$431, MATCH(F87, Edges!$C$4:$C$431, 0))="Yes", TRUE), IF(G87&lt;&gt;"", INDEX(Edges!$V$4:$V$431, MATCH(G87, Edges!$C$4:$C$431, 0))="Yes", TRUE), IF(H87&lt;&gt;"", INDEX(Edges!$V$4:$V$431, MATCH(H87, Edges!$C$4:$C$431, 0))="Yes", TRUE), IF(I87&lt;&gt;"", INDEX(Edges!$V$4:$V$431, MATCH(I87, Edges!$C$4:$C$431, 0))="Yes", TRUE), IF(J87&lt;&gt;"", INDEX(Edges!$V$4:$V$431, MATCH(J87, Edges!$C$4:$C$431, 0))="Yes", TRUE), IF(K87&lt;&gt;"", INDEX(Edges!$V$4:$V$431, MATCH(K87, Edges!$C$4:$C$431, 0))="Yes", TRUE), IF(L87&lt;&gt;"", INDEX(Edges!$V$4:$V$431, MATCH(L87, Edges!$C$4:$C$431, 0))="Yes", TRUE)), "Yes", "No")</f>
        <v>No</v>
      </c>
      <c r="P87" s="633">
        <f>MAX(_xlfn.IFNA(INDEX(Nodes!$I$4:$I$449, MATCH(C87, Nodes!$C$4:$C$449, 0)), -1E+99), _xlfn.IFNA(INDEX(Nodes!$I$4:$I$449, MATCH(D87, Nodes!$C$4:$C$449, 0)), -1E+99), _xlfn.IFNA(INDEX(Edges!$I$4:$I$431, MATCH(E87, Edges!$C$4:$C$431, 0)), -1E+99), _xlfn.IFNA(INDEX(Edges!$I$4:$I$431, MATCH(F87, Edges!$C$4:$C$431, 0)), -1E+99), _xlfn.IFNA(INDEX(Edges!$I$4:$I$431, MATCH(G87, Edges!$C$4:$C$431, 0)), -1E+99), _xlfn.IFNA(INDEX(Edges!$I$4:$I$431, MATCH(H87, Edges!$C$4:$C$431, 0)), -1E+99), _xlfn.IFNA(INDEX(Edges!$I$4:$I$431, MATCH(I87, Edges!$C$4:$C$431, 0)), -1E+99), _xlfn.IFNA(INDEX(Edges!$I$4:$I$431, MATCH(J87, Edges!$C$4:$C$431, 0)), -1E+99), _xlfn.IFNA(INDEX(Edges!$I$4:$I$431, MATCH(K87, Edges!$C$4:$C$431, 0)), -1E+99), _xlfn.IFNA(INDEX(Edges!$I$4:$I$431, MATCH(L87, Edges!$C$4:$C$431, 0)), -1E+99))</f>
        <v>0</v>
      </c>
      <c r="Q87" s="633" t="str">
        <f>IF(AND(IF(C87&lt;&gt;"", INDEX(Nodes!$P$4:$P$449, MATCH(C87, Nodes!$C$4:$C$449, 0))="Yes"), IF(D87&lt;&gt;"", INDEX(Nodes!$P$4:$P$449, MATCH(D87, Nodes!$C$4:$C$449, 0))="Yes")), "Yes", "No")</f>
        <v>Yes</v>
      </c>
      <c r="R87" s="633">
        <f>MAX(_xlfn.IFNA(INDEX(Nodes!$Q$4:$Q$449, MATCH(C87, Nodes!$C$4:$C$449, 0)), -1E+99), _xlfn.IFNA(INDEX(Nodes!$Q$4:$Q$449, MATCH(D87, Nodes!$C$4:$C$449, 0)), -1E+99), _xlfn.IFNA(INDEX(Edges!$Q$4:$Q$431, MATCH(E87, Edges!$C$4:$C$431, 0)), -1E+99), _xlfn.IFNA(INDEX(Edges!$Q$4:$Q$431, MATCH(F87, Edges!$C$4:$C$431, 0)), -1E+99), _xlfn.IFNA(INDEX(Edges!$Q$4:$Q$431, MATCH(G87, Edges!$C$4:$C$431, 0)), -1E+99), _xlfn.IFNA(INDEX(Edges!$Q$4:$Q$431, MATCH(H87, Edges!$C$4:$C$431, 0)), -1E+99), _xlfn.IFNA(INDEX(Edges!$Q$4:$Q$431, MATCH(I87, Edges!$C$4:$C$431, 0)), -1E+99), _xlfn.IFNA(INDEX(Edges!$Q$4:$Q$431, MATCH(J87, Edges!$C$4:$C$431, 0)), -1E+99), _xlfn.IFNA(INDEX(Edges!$Q$4:$Q$431, MATCH(K87, Edges!$C$4:$C$431, 0)), -1E+99), _xlfn.IFNA(INDEX(Edges!$Q$4:$Q$431, MATCH(L87, Edges!$C$4:$C$431, 0)), -1E+99))</f>
        <v>2</v>
      </c>
      <c r="S87" t="str">
        <f>IF(OR(IF(C87&lt;&gt;"", INDEX(Nodes!$Z$4:$Z$449, MATCH(C87, Nodes!$C$4:$C$449, 0))="Yes", FALSE), IF(D87&lt;&gt;"", INDEX(Nodes!$Z$4:$Z$449, MATCH(D87, Nodes!$C$4:$C$449, 0))="Yes", FALSE), IF(E87&lt;&gt;"", INDEX(Edges!$Z$4:$Z$431, MATCH(E87, Edges!$C$4:$C$431, 0))="Yes", FALSE), IF(F87&lt;&gt;"", INDEX(Edges!$Z$4:$Z$431, MATCH(F87, Edges!$C$4:$C$431, 0))="Yes", FALSE), IF(G87&lt;&gt;"", INDEX(Edges!$Z$4:$Z$431, MATCH(G87, Edges!$C$4:$C$431, 0))="Yes", FALSE), IF(H87&lt;&gt;"", INDEX(Edges!$Z$4:$Z$431, MATCH(H87, Edges!$C$4:$C$431, 0))="Yes", FALSE), IF(I87&lt;&gt;"", INDEX(Edges!$Z$4:$Z$431, MATCH(I87, Edges!$C$4:$C$431, 0))="Yes", FALSE), IF(J87&lt;&gt;"", INDEX(Edges!$Z$4:$Z$431, MATCH(J87, Edges!$C$4:$C$431, 0))="Yes", FALSE), IF(K87&lt;&gt;"", INDEX(Edges!$Z$4:$Z$431, MATCH(K87, Edges!$C$4:$C$431, 0))="Yes", FALSE), IF(L87&lt;&gt;"", INDEX(Edges!$Z$4:$Z$431, MATCH(L87, Edges!$C$4:$C$431, 0))="Yes", FALSE)), "Yes","No")</f>
        <v>No</v>
      </c>
      <c r="T87" s="633" t="str">
        <f>IF(OR(IF(C87&lt;&gt;"", INDEX(Nodes!$AC$4:$AC$449, MATCH(C87, Nodes!$C$4:$C$449, 0))="Yes", FALSE), IF(D87&lt;&gt;"", INDEX(Nodes!$AC$4:$AC$449, MATCH(D87, Nodes!$C$4:$C$449, 0))="Yes", FALSE), IF(E87&lt;&gt;"", INDEX(Edges!$AC$4:$AC$431, MATCH(E87, Edges!$C$4:$C$431, 0))="Yes", FALSE), IF(F87&lt;&gt;"", INDEX(Edges!$AC$4:$AC$431, MATCH(F87, Edges!$C$4:$C$431, 0))="Yes", FALSE), IF(G87&lt;&gt;"", INDEX(Edges!$AC$4:$AC$431, MATCH(G87, Edges!$C$4:$C$431, 0))="Yes", FALSE), IF(H87&lt;&gt;"", INDEX(Edges!$AC$4:$AC$431, MATCH(H87, Edges!$C$4:$C$431, 0))="Yes", FALSE), IF(I87&lt;&gt;"", INDEX(Edges!$AC$4:$AC$431, MATCH(I87, Edges!$C$4:$C$431, 0))="Yes", FALSE), IF(J87&lt;&gt;"", INDEX(Edges!$AC$4:$AC$431, MATCH(J87, Edges!$C$4:$C$431, 0))="Yes", FALSE), IF(K87&lt;&gt;"", INDEX(Edges!$AC$4:$AC$431, MATCH(K87, Edges!$C$4:$C$431, 0))="Yes", FALSE), IF(L87&lt;&gt;"", INDEX(Edges!$AC$4:$AC$431, MATCH(L87, Edges!$C$4:$C$431, 0))="Yes", FALSE)), "Yes","No")</f>
        <v>No</v>
      </c>
      <c r="U87" t="str">
        <f>IF(OR(IF(C87&lt;&gt;"", INDEX(Nodes!$AF$4:$AF$449, MATCH(C87, Nodes!$C$4:$C$449, 0))="Yes", FALSE), IF(D87&lt;&gt;"", INDEX(Nodes!$AF$4:$AF$449, MATCH(D87, Nodes!$C$4:$C$449, 0))="Yes", FALSE), IF(E87&lt;&gt;"", INDEX(Edges!$AG$4:$AG$431, MATCH(E87, Edges!$C$4:$C$431, 0))="Yes", FALSE), IF(F87&lt;&gt;"", INDEX(Edges!$AG$4:$AG$431, MATCH(F87, Edges!$C$4:$C$431, 0))="Yes", FALSE), IF(G87&lt;&gt;"", INDEX(Edges!$AG$4:$AG$431, MATCH(G87, Edges!$C$4:$C$431, 0))="Yes", FALSE), IF(H87&lt;&gt;"", INDEX(Edges!$AG$4:$AG$431, MATCH(H87, Edges!$C$4:$C$431, 0))="Yes", FALSE), IF(I87&lt;&gt;"", INDEX(Edges!$AG$4:$AG$431, MATCH(I87, Edges!$C$4:$C$431, 0))="Yes", FALSE), IF(J87&lt;&gt;"", INDEX(Edges!$AG$4:$AG$431, MATCH(J87, Edges!$C$4:$C$431, 0))="Yes", FALSE), IF(K87&lt;&gt;"", INDEX(Edges!$AG$4:$AG$431, MATCH(K87, Edges!$C$4:$C$431, 0))="Yes", FALSE), IF(L87&lt;&gt;"", INDEX(Edges!$AG$4:$AG$431, MATCH(L87, Edges!$C$4:$C$431, 0))="Yes", FALSE)), "Yes","No")</f>
        <v>No</v>
      </c>
      <c r="V87" s="720" t="str">
        <f t="shared" si="6"/>
        <v>Accessible</v>
      </c>
      <c r="W87" s="633" t="str">
        <f>IF(AND(N87&gt;='Accessibility Standards'!$C$4, P87&lt;'Accessibility Standards'!$C$2, Q87="Yes", R87&lt;'Accessibility Standards'!$C$10), "Accessible", "Inaccessible")</f>
        <v>Accessible</v>
      </c>
      <c r="X87" s="633" t="str">
        <f t="shared" si="7"/>
        <v>Inaccessible</v>
      </c>
    </row>
    <row r="88" spans="1:24">
      <c r="A88" t="s">
        <v>853</v>
      </c>
      <c r="B88" s="689" t="s">
        <v>752</v>
      </c>
      <c r="C88" t="s">
        <v>474</v>
      </c>
      <c r="D88" t="s">
        <v>496</v>
      </c>
      <c r="N88" s="633">
        <f>MIN(_xlfn.IFNA(INDEX(Nodes!$M$4:$M$449, MATCH(C88, Nodes!$C$4:$C$449, 0)), 1E+99), _xlfn.IFNA(INDEX(Nodes!$M$4:$M$449, MATCH(D88, Nodes!$C$4:$C$449, 0)), 1E+99), _xlfn.IFNA(INDEX(Edges!$M$4:$M$428, MATCH(E88, Edges!$C$4:$C$428, 0)), 1E+99), _xlfn.IFNA(INDEX(Edges!$M$4:$M$428, MATCH(F88, Edges!$C$4:$C$428, 0)), 1E+99), _xlfn.IFNA(INDEX(Edges!$M$4:$M$428, MATCH(G88, Edges!$C$4:$C$428, 0)), 1E+99), _xlfn.IFNA(INDEX(Edges!$M$4:$M$428, MATCH(H88, Edges!$C$4:$C$428, 0)), 1E+99), _xlfn.IFNA(INDEX(Edges!$M$4:$M$428, MATCH(I88, Edges!$C$4:$C$428, 0)), 1E+99), _xlfn.IFNA(INDEX(Edges!$M$4:$M$428, MATCH(J88, Edges!$C$4:$C$428, 0)), 1E+99), _xlfn.IFNA(INDEX(Edges!$M$4:$M$428, MATCH(K88, Edges!$C$4:$C$428, 0)), 1E+99), _xlfn.IFNA(INDEX(Edges!$M$4:$M$428, MATCH(L88, Edges!$C$4:$C$428, 0)), 1E+99))</f>
        <v>420</v>
      </c>
      <c r="O88" s="633" t="str">
        <f>IF(AND(IF(C88&lt;&gt;"", INDEX(Nodes!$V$4:$V$449, MATCH(C88, Nodes!$C$4:$C$449, 0))="Yes", TRUE), IF(D88&lt;&gt;"", INDEX(Nodes!$V$4:$V$449, MATCH(D88, Nodes!$C$4:$C$449, 0))="Yes", TRUE), IF(E88&lt;&gt;"", INDEX(Edges!$V$4:$V$431, MATCH(E88, Edges!$C$4:$C$431, 0))="Yes", TRUE), IF(F88&lt;&gt;"", INDEX(Edges!$V$4:$V$431, MATCH(F88, Edges!$C$4:$C$431, 0))="Yes", TRUE), IF(G88&lt;&gt;"", INDEX(Edges!$V$4:$V$431, MATCH(G88, Edges!$C$4:$C$431, 0))="Yes", TRUE), IF(H88&lt;&gt;"", INDEX(Edges!$V$4:$V$431, MATCH(H88, Edges!$C$4:$C$431, 0))="Yes", TRUE), IF(I88&lt;&gt;"", INDEX(Edges!$V$4:$V$431, MATCH(I88, Edges!$C$4:$C$431, 0))="Yes", TRUE), IF(J88&lt;&gt;"", INDEX(Edges!$V$4:$V$431, MATCH(J88, Edges!$C$4:$C$431, 0))="Yes", TRUE), IF(K88&lt;&gt;"", INDEX(Edges!$V$4:$V$431, MATCH(K88, Edges!$C$4:$C$431, 0))="Yes", TRUE), IF(L88&lt;&gt;"", INDEX(Edges!$V$4:$V$431, MATCH(L88, Edges!$C$4:$C$431, 0))="Yes", TRUE)), "Yes", "No")</f>
        <v>No</v>
      </c>
      <c r="P88" s="633">
        <f>MAX(_xlfn.IFNA(INDEX(Nodes!$I$4:$I$449, MATCH(C88, Nodes!$C$4:$C$449, 0)), -1E+99), _xlfn.IFNA(INDEX(Nodes!$I$4:$I$449, MATCH(D88, Nodes!$C$4:$C$449, 0)), -1E+99), _xlfn.IFNA(INDEX(Edges!$I$4:$I$431, MATCH(E88, Edges!$C$4:$C$431, 0)), -1E+99), _xlfn.IFNA(INDEX(Edges!$I$4:$I$431, MATCH(F88, Edges!$C$4:$C$431, 0)), -1E+99), _xlfn.IFNA(INDEX(Edges!$I$4:$I$431, MATCH(G88, Edges!$C$4:$C$431, 0)), -1E+99), _xlfn.IFNA(INDEX(Edges!$I$4:$I$431, MATCH(H88, Edges!$C$4:$C$431, 0)), -1E+99), _xlfn.IFNA(INDEX(Edges!$I$4:$I$431, MATCH(I88, Edges!$C$4:$C$431, 0)), -1E+99), _xlfn.IFNA(INDEX(Edges!$I$4:$I$431, MATCH(J88, Edges!$C$4:$C$431, 0)), -1E+99), _xlfn.IFNA(INDEX(Edges!$I$4:$I$431, MATCH(K88, Edges!$C$4:$C$431, 0)), -1E+99), _xlfn.IFNA(INDEX(Edges!$I$4:$I$431, MATCH(L88, Edges!$C$4:$C$431, 0)), -1E+99))</f>
        <v>2</v>
      </c>
      <c r="Q88" s="633" t="str">
        <f>IF(AND(IF(C88&lt;&gt;"", INDEX(Nodes!$P$4:$P$449, MATCH(C88, Nodes!$C$4:$C$449, 0))="Yes"), IF(D88&lt;&gt;"", INDEX(Nodes!$P$4:$P$449, MATCH(D88, Nodes!$C$4:$C$449, 0))="Yes")), "Yes", "No")</f>
        <v>No</v>
      </c>
      <c r="R88" s="633">
        <f>MAX(_xlfn.IFNA(INDEX(Nodes!$Q$4:$Q$449, MATCH(C88, Nodes!$C$4:$C$449, 0)), -1E+99), _xlfn.IFNA(INDEX(Nodes!$Q$4:$Q$449, MATCH(D88, Nodes!$C$4:$C$449, 0)), -1E+99), _xlfn.IFNA(INDEX(Edges!$Q$4:$Q$431, MATCH(E88, Edges!$C$4:$C$431, 0)), -1E+99), _xlfn.IFNA(INDEX(Edges!$Q$4:$Q$431, MATCH(F88, Edges!$C$4:$C$431, 0)), -1E+99), _xlfn.IFNA(INDEX(Edges!$Q$4:$Q$431, MATCH(G88, Edges!$C$4:$C$431, 0)), -1E+99), _xlfn.IFNA(INDEX(Edges!$Q$4:$Q$431, MATCH(H88, Edges!$C$4:$C$431, 0)), -1E+99), _xlfn.IFNA(INDEX(Edges!$Q$4:$Q$431, MATCH(I88, Edges!$C$4:$C$431, 0)), -1E+99), _xlfn.IFNA(INDEX(Edges!$Q$4:$Q$431, MATCH(J88, Edges!$C$4:$C$431, 0)), -1E+99), _xlfn.IFNA(INDEX(Edges!$Q$4:$Q$431, MATCH(K88, Edges!$C$4:$C$431, 0)), -1E+99), _xlfn.IFNA(INDEX(Edges!$Q$4:$Q$431, MATCH(L88, Edges!$C$4:$C$431, 0)), -1E+99))</f>
        <v>0</v>
      </c>
      <c r="S88" t="str">
        <f>IF(OR(IF(C88&lt;&gt;"", INDEX(Nodes!$Z$4:$Z$449, MATCH(C88, Nodes!$C$4:$C$449, 0))="Yes", FALSE), IF(D88&lt;&gt;"", INDEX(Nodes!$Z$4:$Z$449, MATCH(D88, Nodes!$C$4:$C$449, 0))="Yes", FALSE), IF(E88&lt;&gt;"", INDEX(Edges!$Z$4:$Z$431, MATCH(E88, Edges!$C$4:$C$431, 0))="Yes", FALSE), IF(F88&lt;&gt;"", INDEX(Edges!$Z$4:$Z$431, MATCH(F88, Edges!$C$4:$C$431, 0))="Yes", FALSE), IF(G88&lt;&gt;"", INDEX(Edges!$Z$4:$Z$431, MATCH(G88, Edges!$C$4:$C$431, 0))="Yes", FALSE), IF(H88&lt;&gt;"", INDEX(Edges!$Z$4:$Z$431, MATCH(H88, Edges!$C$4:$C$431, 0))="Yes", FALSE), IF(I88&lt;&gt;"", INDEX(Edges!$Z$4:$Z$431, MATCH(I88, Edges!$C$4:$C$431, 0))="Yes", FALSE), IF(J88&lt;&gt;"", INDEX(Edges!$Z$4:$Z$431, MATCH(J88, Edges!$C$4:$C$431, 0))="Yes", FALSE), IF(K88&lt;&gt;"", INDEX(Edges!$Z$4:$Z$431, MATCH(K88, Edges!$C$4:$C$431, 0))="Yes", FALSE), IF(L88&lt;&gt;"", INDEX(Edges!$Z$4:$Z$431, MATCH(L88, Edges!$C$4:$C$431, 0))="Yes", FALSE)), "Yes","No")</f>
        <v>Yes</v>
      </c>
      <c r="T88" s="633" t="str">
        <f>IF(OR(IF(C88&lt;&gt;"", INDEX(Nodes!$AC$4:$AC$449, MATCH(C88, Nodes!$C$4:$C$449, 0))="Yes", FALSE), IF(D88&lt;&gt;"", INDEX(Nodes!$AC$4:$AC$449, MATCH(D88, Nodes!$C$4:$C$449, 0))="Yes", FALSE), IF(E88&lt;&gt;"", INDEX(Edges!$AC$4:$AC$431, MATCH(E88, Edges!$C$4:$C$431, 0))="Yes", FALSE), IF(F88&lt;&gt;"", INDEX(Edges!$AC$4:$AC$431, MATCH(F88, Edges!$C$4:$C$431, 0))="Yes", FALSE), IF(G88&lt;&gt;"", INDEX(Edges!$AC$4:$AC$431, MATCH(G88, Edges!$C$4:$C$431, 0))="Yes", FALSE), IF(H88&lt;&gt;"", INDEX(Edges!$AC$4:$AC$431, MATCH(H88, Edges!$C$4:$C$431, 0))="Yes", FALSE), IF(I88&lt;&gt;"", INDEX(Edges!$AC$4:$AC$431, MATCH(I88, Edges!$C$4:$C$431, 0))="Yes", FALSE), IF(J88&lt;&gt;"", INDEX(Edges!$AC$4:$AC$431, MATCH(J88, Edges!$C$4:$C$431, 0))="Yes", FALSE), IF(K88&lt;&gt;"", INDEX(Edges!$AC$4:$AC$431, MATCH(K88, Edges!$C$4:$C$431, 0))="Yes", FALSE), IF(L88&lt;&gt;"", INDEX(Edges!$AC$4:$AC$431, MATCH(L88, Edges!$C$4:$C$431, 0))="Yes", FALSE)), "Yes","No")</f>
        <v>No</v>
      </c>
      <c r="U88" t="str">
        <f>IF(OR(IF(C88&lt;&gt;"", INDEX(Nodes!$AF$4:$AF$449, MATCH(C88, Nodes!$C$4:$C$449, 0))="Yes", FALSE), IF(D88&lt;&gt;"", INDEX(Nodes!$AF$4:$AF$449, MATCH(D88, Nodes!$C$4:$C$449, 0))="Yes", FALSE), IF(E88&lt;&gt;"", INDEX(Edges!$AG$4:$AG$431, MATCH(E88, Edges!$C$4:$C$431, 0))="Yes", FALSE), IF(F88&lt;&gt;"", INDEX(Edges!$AG$4:$AG$431, MATCH(F88, Edges!$C$4:$C$431, 0))="Yes", FALSE), IF(G88&lt;&gt;"", INDEX(Edges!$AG$4:$AG$431, MATCH(G88, Edges!$C$4:$C$431, 0))="Yes", FALSE), IF(H88&lt;&gt;"", INDEX(Edges!$AG$4:$AG$431, MATCH(H88, Edges!$C$4:$C$431, 0))="Yes", FALSE), IF(I88&lt;&gt;"", INDEX(Edges!$AG$4:$AG$431, MATCH(I88, Edges!$C$4:$C$431, 0))="Yes", FALSE), IF(J88&lt;&gt;"", INDEX(Edges!$AG$4:$AG$431, MATCH(J88, Edges!$C$4:$C$431, 0))="Yes", FALSE), IF(K88&lt;&gt;"", INDEX(Edges!$AG$4:$AG$431, MATCH(K88, Edges!$C$4:$C$431, 0))="Yes", FALSE), IF(L88&lt;&gt;"", INDEX(Edges!$AG$4:$AG$431, MATCH(L88, Edges!$C$4:$C$431, 0))="Yes", FALSE)), "Yes","No")</f>
        <v>Yes</v>
      </c>
      <c r="V88" s="720" t="str">
        <f t="shared" si="6"/>
        <v>Accessible</v>
      </c>
      <c r="W88" s="633" t="str">
        <f>IF(AND(N88&gt;='Accessibility Standards'!$C$4, P88&lt;'Accessibility Standards'!$C$2, Q88="Yes", R88&lt;'Accessibility Standards'!$C$10), "Accessible", "Inaccessible")</f>
        <v>Inaccessible</v>
      </c>
      <c r="X88" s="633" t="str">
        <f t="shared" si="7"/>
        <v>Inaccessible</v>
      </c>
    </row>
    <row r="89" spans="1:24" hidden="1">
      <c r="A89" s="811" t="str">
        <f>A88</f>
        <v>34_38</v>
      </c>
      <c r="B89" s="689" t="s">
        <v>753</v>
      </c>
      <c r="C89" t="s">
        <v>475</v>
      </c>
      <c r="D89" t="s">
        <v>495</v>
      </c>
      <c r="N89" s="633">
        <f>MIN(_xlfn.IFNA(INDEX(Nodes!$M$4:$M$449, MATCH(C89, Nodes!$C$4:$C$449, 0)), 1E+99), _xlfn.IFNA(INDEX(Nodes!$M$4:$M$449, MATCH(D89, Nodes!$C$4:$C$449, 0)), 1E+99), _xlfn.IFNA(INDEX(Edges!$M$4:$M$428, MATCH(E89, Edges!$C$4:$C$428, 0)), 1E+99), _xlfn.IFNA(INDEX(Edges!$M$4:$M$428, MATCH(F89, Edges!$C$4:$C$428, 0)), 1E+99), _xlfn.IFNA(INDEX(Edges!$M$4:$M$428, MATCH(G89, Edges!$C$4:$C$428, 0)), 1E+99), _xlfn.IFNA(INDEX(Edges!$M$4:$M$428, MATCH(H89, Edges!$C$4:$C$428, 0)), 1E+99), _xlfn.IFNA(INDEX(Edges!$M$4:$M$428, MATCH(I89, Edges!$C$4:$C$428, 0)), 1E+99), _xlfn.IFNA(INDEX(Edges!$M$4:$M$428, MATCH(J89, Edges!$C$4:$C$428, 0)), 1E+99), _xlfn.IFNA(INDEX(Edges!$M$4:$M$428, MATCH(K89, Edges!$C$4:$C$428, 0)), 1E+99), _xlfn.IFNA(INDEX(Edges!$M$4:$M$428, MATCH(L89, Edges!$C$4:$C$428, 0)), 1E+99))</f>
        <v>420</v>
      </c>
      <c r="O89" s="633" t="str">
        <f>IF(AND(IF(C89&lt;&gt;"", INDEX(Nodes!$V$4:$V$449, MATCH(C89, Nodes!$C$4:$C$449, 0))="Yes", TRUE), IF(D89&lt;&gt;"", INDEX(Nodes!$V$4:$V$449, MATCH(D89, Nodes!$C$4:$C$449, 0))="Yes", TRUE), IF(E89&lt;&gt;"", INDEX(Edges!$V$4:$V$431, MATCH(E89, Edges!$C$4:$C$431, 0))="Yes", TRUE), IF(F89&lt;&gt;"", INDEX(Edges!$V$4:$V$431, MATCH(F89, Edges!$C$4:$C$431, 0))="Yes", TRUE), IF(G89&lt;&gt;"", INDEX(Edges!$V$4:$V$431, MATCH(G89, Edges!$C$4:$C$431, 0))="Yes", TRUE), IF(H89&lt;&gt;"", INDEX(Edges!$V$4:$V$431, MATCH(H89, Edges!$C$4:$C$431, 0))="Yes", TRUE), IF(I89&lt;&gt;"", INDEX(Edges!$V$4:$V$431, MATCH(I89, Edges!$C$4:$C$431, 0))="Yes", TRUE), IF(J89&lt;&gt;"", INDEX(Edges!$V$4:$V$431, MATCH(J89, Edges!$C$4:$C$431, 0))="Yes", TRUE), IF(K89&lt;&gt;"", INDEX(Edges!$V$4:$V$431, MATCH(K89, Edges!$C$4:$C$431, 0))="Yes", TRUE), IF(L89&lt;&gt;"", INDEX(Edges!$V$4:$V$431, MATCH(L89, Edges!$C$4:$C$431, 0))="Yes", TRUE)), "Yes", "No")</f>
        <v>No</v>
      </c>
      <c r="P89" s="633">
        <f>MAX(_xlfn.IFNA(INDEX(Nodes!$I$4:$I$449, MATCH(C89, Nodes!$C$4:$C$449, 0)), -1E+99), _xlfn.IFNA(INDEX(Nodes!$I$4:$I$449, MATCH(D89, Nodes!$C$4:$C$449, 0)), -1E+99), _xlfn.IFNA(INDEX(Edges!$I$4:$I$431, MATCH(E89, Edges!$C$4:$C$431, 0)), -1E+99), _xlfn.IFNA(INDEX(Edges!$I$4:$I$431, MATCH(F89, Edges!$C$4:$C$431, 0)), -1E+99), _xlfn.IFNA(INDEX(Edges!$I$4:$I$431, MATCH(G89, Edges!$C$4:$C$431, 0)), -1E+99), _xlfn.IFNA(INDEX(Edges!$I$4:$I$431, MATCH(H89, Edges!$C$4:$C$431, 0)), -1E+99), _xlfn.IFNA(INDEX(Edges!$I$4:$I$431, MATCH(I89, Edges!$C$4:$C$431, 0)), -1E+99), _xlfn.IFNA(INDEX(Edges!$I$4:$I$431, MATCH(J89, Edges!$C$4:$C$431, 0)), -1E+99), _xlfn.IFNA(INDEX(Edges!$I$4:$I$431, MATCH(K89, Edges!$C$4:$C$431, 0)), -1E+99), _xlfn.IFNA(INDEX(Edges!$I$4:$I$431, MATCH(L89, Edges!$C$4:$C$431, 0)), -1E+99))</f>
        <v>2</v>
      </c>
      <c r="Q89" s="633" t="str">
        <f>IF(AND(IF(C89&lt;&gt;"", INDEX(Nodes!$P$4:$P$449, MATCH(C89, Nodes!$C$4:$C$449, 0))="Yes"), IF(D89&lt;&gt;"", INDEX(Nodes!$P$4:$P$449, MATCH(D89, Nodes!$C$4:$C$449, 0))="Yes")), "Yes", "No")</f>
        <v>No</v>
      </c>
      <c r="R89" s="633">
        <f>MAX(_xlfn.IFNA(INDEX(Nodes!$Q$4:$Q$449, MATCH(C89, Nodes!$C$4:$C$449, 0)), -1E+99), _xlfn.IFNA(INDEX(Nodes!$Q$4:$Q$449, MATCH(D89, Nodes!$C$4:$C$449, 0)), -1E+99), _xlfn.IFNA(INDEX(Edges!$Q$4:$Q$431, MATCH(E89, Edges!$C$4:$C$431, 0)), -1E+99), _xlfn.IFNA(INDEX(Edges!$Q$4:$Q$431, MATCH(F89, Edges!$C$4:$C$431, 0)), -1E+99), _xlfn.IFNA(INDEX(Edges!$Q$4:$Q$431, MATCH(G89, Edges!$C$4:$C$431, 0)), -1E+99), _xlfn.IFNA(INDEX(Edges!$Q$4:$Q$431, MATCH(H89, Edges!$C$4:$C$431, 0)), -1E+99), _xlfn.IFNA(INDEX(Edges!$Q$4:$Q$431, MATCH(I89, Edges!$C$4:$C$431, 0)), -1E+99), _xlfn.IFNA(INDEX(Edges!$Q$4:$Q$431, MATCH(J89, Edges!$C$4:$C$431, 0)), -1E+99), _xlfn.IFNA(INDEX(Edges!$Q$4:$Q$431, MATCH(K89, Edges!$C$4:$C$431, 0)), -1E+99), _xlfn.IFNA(INDEX(Edges!$Q$4:$Q$431, MATCH(L89, Edges!$C$4:$C$431, 0)), -1E+99))</f>
        <v>2</v>
      </c>
      <c r="S89" t="str">
        <f>IF(OR(IF(C89&lt;&gt;"", INDEX(Nodes!$Z$4:$Z$449, MATCH(C89, Nodes!$C$4:$C$449, 0))="Yes", FALSE), IF(D89&lt;&gt;"", INDEX(Nodes!$Z$4:$Z$449, MATCH(D89, Nodes!$C$4:$C$449, 0))="Yes", FALSE), IF(E89&lt;&gt;"", INDEX(Edges!$Z$4:$Z$431, MATCH(E89, Edges!$C$4:$C$431, 0))="Yes", FALSE), IF(F89&lt;&gt;"", INDEX(Edges!$Z$4:$Z$431, MATCH(F89, Edges!$C$4:$C$431, 0))="Yes", FALSE), IF(G89&lt;&gt;"", INDEX(Edges!$Z$4:$Z$431, MATCH(G89, Edges!$C$4:$C$431, 0))="Yes", FALSE), IF(H89&lt;&gt;"", INDEX(Edges!$Z$4:$Z$431, MATCH(H89, Edges!$C$4:$C$431, 0))="Yes", FALSE), IF(I89&lt;&gt;"", INDEX(Edges!$Z$4:$Z$431, MATCH(I89, Edges!$C$4:$C$431, 0))="Yes", FALSE), IF(J89&lt;&gt;"", INDEX(Edges!$Z$4:$Z$431, MATCH(J89, Edges!$C$4:$C$431, 0))="Yes", FALSE), IF(K89&lt;&gt;"", INDEX(Edges!$Z$4:$Z$431, MATCH(K89, Edges!$C$4:$C$431, 0))="Yes", FALSE), IF(L89&lt;&gt;"", INDEX(Edges!$Z$4:$Z$431, MATCH(L89, Edges!$C$4:$C$431, 0))="Yes", FALSE)), "Yes","No")</f>
        <v>No</v>
      </c>
      <c r="T89" s="633" t="str">
        <f>IF(OR(IF(C89&lt;&gt;"", INDEX(Nodes!$AC$4:$AC$449, MATCH(C89, Nodes!$C$4:$C$449, 0))="Yes", FALSE), IF(D89&lt;&gt;"", INDEX(Nodes!$AC$4:$AC$449, MATCH(D89, Nodes!$C$4:$C$449, 0))="Yes", FALSE), IF(E89&lt;&gt;"", INDEX(Edges!$AC$4:$AC$431, MATCH(E89, Edges!$C$4:$C$431, 0))="Yes", FALSE), IF(F89&lt;&gt;"", INDEX(Edges!$AC$4:$AC$431, MATCH(F89, Edges!$C$4:$C$431, 0))="Yes", FALSE), IF(G89&lt;&gt;"", INDEX(Edges!$AC$4:$AC$431, MATCH(G89, Edges!$C$4:$C$431, 0))="Yes", FALSE), IF(H89&lt;&gt;"", INDEX(Edges!$AC$4:$AC$431, MATCH(H89, Edges!$C$4:$C$431, 0))="Yes", FALSE), IF(I89&lt;&gt;"", INDEX(Edges!$AC$4:$AC$431, MATCH(I89, Edges!$C$4:$C$431, 0))="Yes", FALSE), IF(J89&lt;&gt;"", INDEX(Edges!$AC$4:$AC$431, MATCH(J89, Edges!$C$4:$C$431, 0))="Yes", FALSE), IF(K89&lt;&gt;"", INDEX(Edges!$AC$4:$AC$431, MATCH(K89, Edges!$C$4:$C$431, 0))="Yes", FALSE), IF(L89&lt;&gt;"", INDEX(Edges!$AC$4:$AC$431, MATCH(L89, Edges!$C$4:$C$431, 0))="Yes", FALSE)), "Yes","No")</f>
        <v>No</v>
      </c>
      <c r="U89" t="str">
        <f>IF(OR(IF(C89&lt;&gt;"", INDEX(Nodes!$AF$4:$AF$449, MATCH(C89, Nodes!$C$4:$C$449, 0))="Yes", FALSE), IF(D89&lt;&gt;"", INDEX(Nodes!$AF$4:$AF$449, MATCH(D89, Nodes!$C$4:$C$449, 0))="Yes", FALSE), IF(E89&lt;&gt;"", INDEX(Edges!$AG$4:$AG$431, MATCH(E89, Edges!$C$4:$C$431, 0))="Yes", FALSE), IF(F89&lt;&gt;"", INDEX(Edges!$AG$4:$AG$431, MATCH(F89, Edges!$C$4:$C$431, 0))="Yes", FALSE), IF(G89&lt;&gt;"", INDEX(Edges!$AG$4:$AG$431, MATCH(G89, Edges!$C$4:$C$431, 0))="Yes", FALSE), IF(H89&lt;&gt;"", INDEX(Edges!$AG$4:$AG$431, MATCH(H89, Edges!$C$4:$C$431, 0))="Yes", FALSE), IF(I89&lt;&gt;"", INDEX(Edges!$AG$4:$AG$431, MATCH(I89, Edges!$C$4:$C$431, 0))="Yes", FALSE), IF(J89&lt;&gt;"", INDEX(Edges!$AG$4:$AG$431, MATCH(J89, Edges!$C$4:$C$431, 0))="Yes", FALSE), IF(K89&lt;&gt;"", INDEX(Edges!$AG$4:$AG$431, MATCH(K89, Edges!$C$4:$C$431, 0))="Yes", FALSE), IF(L89&lt;&gt;"", INDEX(Edges!$AG$4:$AG$431, MATCH(L89, Edges!$C$4:$C$431, 0))="Yes", FALSE)), "Yes","No")</f>
        <v>No</v>
      </c>
      <c r="V89" s="720" t="str">
        <f t="shared" si="6"/>
        <v>Accessible</v>
      </c>
      <c r="W89" s="633" t="str">
        <f>IF(AND(N89&gt;='Accessibility Standards'!$C$4, P89&lt;'Accessibility Standards'!$C$2, Q89="Yes", R89&lt;'Accessibility Standards'!$C$10), "Accessible", "Inaccessible")</f>
        <v>Inaccessible</v>
      </c>
      <c r="X89" s="633" t="str">
        <f t="shared" si="7"/>
        <v>Inaccessible</v>
      </c>
    </row>
    <row r="90" spans="1:24">
      <c r="A90" t="s">
        <v>854</v>
      </c>
      <c r="B90" s="689" t="s">
        <v>752</v>
      </c>
      <c r="C90" t="s">
        <v>763</v>
      </c>
      <c r="D90" t="s">
        <v>766</v>
      </c>
      <c r="E90" t="s">
        <v>1011</v>
      </c>
      <c r="F90" t="s">
        <v>1012</v>
      </c>
      <c r="N90" s="633">
        <f>MIN(_xlfn.IFNA(INDEX(Nodes!$M$4:$M$449, MATCH(C90, Nodes!$C$4:$C$449, 0)), 1E+99), _xlfn.IFNA(INDEX(Nodes!$M$4:$M$449, MATCH(D90, Nodes!$C$4:$C$449, 0)), 1E+99), _xlfn.IFNA(INDEX(Edges!$M$4:$M$428, MATCH(E90, Edges!$C$4:$C$428, 0)), 1E+99), _xlfn.IFNA(INDEX(Edges!$M$4:$M$428, MATCH(F90, Edges!$C$4:$C$428, 0)), 1E+99), _xlfn.IFNA(INDEX(Edges!$M$4:$M$428, MATCH(G90, Edges!$C$4:$C$428, 0)), 1E+99), _xlfn.IFNA(INDEX(Edges!$M$4:$M$428, MATCH(H90, Edges!$C$4:$C$428, 0)), 1E+99), _xlfn.IFNA(INDEX(Edges!$M$4:$M$428, MATCH(I90, Edges!$C$4:$C$428, 0)), 1E+99), _xlfn.IFNA(INDEX(Edges!$M$4:$M$428, MATCH(J90, Edges!$C$4:$C$428, 0)), 1E+99), _xlfn.IFNA(INDEX(Edges!$M$4:$M$428, MATCH(K90, Edges!$C$4:$C$428, 0)), 1E+99), _xlfn.IFNA(INDEX(Edges!$M$4:$M$428, MATCH(L90, Edges!$C$4:$C$428, 0)), 1E+99))</f>
        <v>0</v>
      </c>
      <c r="O90" s="633" t="str">
        <f>IF(AND(IF(C90&lt;&gt;"", INDEX(Nodes!$V$4:$V$449, MATCH(C90, Nodes!$C$4:$C$449, 0))="Yes", TRUE), IF(D90&lt;&gt;"", INDEX(Nodes!$V$4:$V$449, MATCH(D90, Nodes!$C$4:$C$449, 0))="Yes", TRUE), IF(E90&lt;&gt;"", INDEX(Edges!$V$4:$V$431, MATCH(E90, Edges!$C$4:$C$431, 0))="Yes", TRUE), IF(F90&lt;&gt;"", INDEX(Edges!$V$4:$V$431, MATCH(F90, Edges!$C$4:$C$431, 0))="Yes", TRUE), IF(G90&lt;&gt;"", INDEX(Edges!$V$4:$V$431, MATCH(G90, Edges!$C$4:$C$431, 0))="Yes", TRUE), IF(H90&lt;&gt;"", INDEX(Edges!$V$4:$V$431, MATCH(H90, Edges!$C$4:$C$431, 0))="Yes", TRUE), IF(I90&lt;&gt;"", INDEX(Edges!$V$4:$V$431, MATCH(I90, Edges!$C$4:$C$431, 0))="Yes", TRUE), IF(J90&lt;&gt;"", INDEX(Edges!$V$4:$V$431, MATCH(J90, Edges!$C$4:$C$431, 0))="Yes", TRUE), IF(K90&lt;&gt;"", INDEX(Edges!$V$4:$V$431, MATCH(K90, Edges!$C$4:$C$431, 0))="Yes", TRUE), IF(L90&lt;&gt;"", INDEX(Edges!$V$4:$V$431, MATCH(L90, Edges!$C$4:$C$431, 0))="Yes", TRUE)), "Yes", "No")</f>
        <v>No</v>
      </c>
      <c r="P90" s="633">
        <f>MAX(_xlfn.IFNA(INDEX(Nodes!$I$4:$I$449, MATCH(C90, Nodes!$C$4:$C$449, 0)), -1E+99), _xlfn.IFNA(INDEX(Nodes!$I$4:$I$449, MATCH(D90, Nodes!$C$4:$C$449, 0)), -1E+99), _xlfn.IFNA(INDEX(Edges!$I$4:$I$431, MATCH(E90, Edges!$C$4:$C$431, 0)), -1E+99), _xlfn.IFNA(INDEX(Edges!$I$4:$I$431, MATCH(F90, Edges!$C$4:$C$431, 0)), -1E+99), _xlfn.IFNA(INDEX(Edges!$I$4:$I$431, MATCH(G90, Edges!$C$4:$C$431, 0)), -1E+99), _xlfn.IFNA(INDEX(Edges!$I$4:$I$431, MATCH(H90, Edges!$C$4:$C$431, 0)), -1E+99), _xlfn.IFNA(INDEX(Edges!$I$4:$I$431, MATCH(I90, Edges!$C$4:$C$431, 0)), -1E+99), _xlfn.IFNA(INDEX(Edges!$I$4:$I$431, MATCH(J90, Edges!$C$4:$C$431, 0)), -1E+99), _xlfn.IFNA(INDEX(Edges!$I$4:$I$431, MATCH(K90, Edges!$C$4:$C$431, 0)), -1E+99), _xlfn.IFNA(INDEX(Edges!$I$4:$I$431, MATCH(L90, Edges!$C$4:$C$431, 0)), -1E+99))</f>
        <v>0</v>
      </c>
      <c r="Q90" s="633" t="str">
        <f>IF(AND(IF(C90&lt;&gt;"", INDEX(Nodes!$P$4:$P$449, MATCH(C90, Nodes!$C$4:$C$449, 0))="Yes"), IF(D90&lt;&gt;"", INDEX(Nodes!$P$4:$P$449, MATCH(D90, Nodes!$C$4:$C$449, 0))="Yes")), "Yes", "No")</f>
        <v>No</v>
      </c>
      <c r="R90" s="633">
        <f>MAX(_xlfn.IFNA(INDEX(Nodes!$Q$4:$Q$449, MATCH(C90, Nodes!$C$4:$C$449, 0)), -1E+99), _xlfn.IFNA(INDEX(Nodes!$Q$4:$Q$449, MATCH(D90, Nodes!$C$4:$C$449, 0)), -1E+99), _xlfn.IFNA(INDEX(Edges!$Q$4:$Q$431, MATCH(E90, Edges!$C$4:$C$431, 0)), -1E+99), _xlfn.IFNA(INDEX(Edges!$Q$4:$Q$431, MATCH(F90, Edges!$C$4:$C$431, 0)), -1E+99), _xlfn.IFNA(INDEX(Edges!$Q$4:$Q$431, MATCH(G90, Edges!$C$4:$C$431, 0)), -1E+99), _xlfn.IFNA(INDEX(Edges!$Q$4:$Q$431, MATCH(H90, Edges!$C$4:$C$431, 0)), -1E+99), _xlfn.IFNA(INDEX(Edges!$Q$4:$Q$431, MATCH(I90, Edges!$C$4:$C$431, 0)), -1E+99), _xlfn.IFNA(INDEX(Edges!$Q$4:$Q$431, MATCH(J90, Edges!$C$4:$C$431, 0)), -1E+99), _xlfn.IFNA(INDEX(Edges!$Q$4:$Q$431, MATCH(K90, Edges!$C$4:$C$431, 0)), -1E+99), _xlfn.IFNA(INDEX(Edges!$Q$4:$Q$431, MATCH(L90, Edges!$C$4:$C$431, 0)), -1E+99))</f>
        <v>2</v>
      </c>
      <c r="S90" t="str">
        <f>IF(OR(IF(C90&lt;&gt;"", INDEX(Nodes!$Z$4:$Z$449, MATCH(C90, Nodes!$C$4:$C$449, 0))="Yes", FALSE), IF(D90&lt;&gt;"", INDEX(Nodes!$Z$4:$Z$449, MATCH(D90, Nodes!$C$4:$C$449, 0))="Yes", FALSE), IF(E90&lt;&gt;"", INDEX(Edges!$Z$4:$Z$431, MATCH(E90, Edges!$C$4:$C$431, 0))="Yes", FALSE), IF(F90&lt;&gt;"", INDEX(Edges!$Z$4:$Z$431, MATCH(F90, Edges!$C$4:$C$431, 0))="Yes", FALSE), IF(G90&lt;&gt;"", INDEX(Edges!$Z$4:$Z$431, MATCH(G90, Edges!$C$4:$C$431, 0))="Yes", FALSE), IF(H90&lt;&gt;"", INDEX(Edges!$Z$4:$Z$431, MATCH(H90, Edges!$C$4:$C$431, 0))="Yes", FALSE), IF(I90&lt;&gt;"", INDEX(Edges!$Z$4:$Z$431, MATCH(I90, Edges!$C$4:$C$431, 0))="Yes", FALSE), IF(J90&lt;&gt;"", INDEX(Edges!$Z$4:$Z$431, MATCH(J90, Edges!$C$4:$C$431, 0))="Yes", FALSE), IF(K90&lt;&gt;"", INDEX(Edges!$Z$4:$Z$431, MATCH(K90, Edges!$C$4:$C$431, 0))="Yes", FALSE), IF(L90&lt;&gt;"", INDEX(Edges!$Z$4:$Z$431, MATCH(L90, Edges!$C$4:$C$431, 0))="Yes", FALSE)), "Yes","No")</f>
        <v>Yes</v>
      </c>
      <c r="T90" s="633" t="str">
        <f>IF(OR(IF(C90&lt;&gt;"", INDEX(Nodes!$AC$4:$AC$449, MATCH(C90, Nodes!$C$4:$C$449, 0))="Yes", FALSE), IF(D90&lt;&gt;"", INDEX(Nodes!$AC$4:$AC$449, MATCH(D90, Nodes!$C$4:$C$449, 0))="Yes", FALSE), IF(E90&lt;&gt;"", INDEX(Edges!$AC$4:$AC$431, MATCH(E90, Edges!$C$4:$C$431, 0))="Yes", FALSE), IF(F90&lt;&gt;"", INDEX(Edges!$AC$4:$AC$431, MATCH(F90, Edges!$C$4:$C$431, 0))="Yes", FALSE), IF(G90&lt;&gt;"", INDEX(Edges!$AC$4:$AC$431, MATCH(G90, Edges!$C$4:$C$431, 0))="Yes", FALSE), IF(H90&lt;&gt;"", INDEX(Edges!$AC$4:$AC$431, MATCH(H90, Edges!$C$4:$C$431, 0))="Yes", FALSE), IF(I90&lt;&gt;"", INDEX(Edges!$AC$4:$AC$431, MATCH(I90, Edges!$C$4:$C$431, 0))="Yes", FALSE), IF(J90&lt;&gt;"", INDEX(Edges!$AC$4:$AC$431, MATCH(J90, Edges!$C$4:$C$431, 0))="Yes", FALSE), IF(K90&lt;&gt;"", INDEX(Edges!$AC$4:$AC$431, MATCH(K90, Edges!$C$4:$C$431, 0))="Yes", FALSE), IF(L90&lt;&gt;"", INDEX(Edges!$AC$4:$AC$431, MATCH(L90, Edges!$C$4:$C$431, 0))="Yes", FALSE)), "Yes","No")</f>
        <v>Yes</v>
      </c>
      <c r="U90" t="str">
        <f>IF(OR(IF(C90&lt;&gt;"", INDEX(Nodes!$AF$4:$AF$449, MATCH(C90, Nodes!$C$4:$C$449, 0))="Yes", FALSE), IF(D90&lt;&gt;"", INDEX(Nodes!$AF$4:$AF$449, MATCH(D90, Nodes!$C$4:$C$449, 0))="Yes", FALSE), IF(E90&lt;&gt;"", INDEX(Edges!$AG$4:$AG$431, MATCH(E90, Edges!$C$4:$C$431, 0))="Yes", FALSE), IF(F90&lt;&gt;"", INDEX(Edges!$AG$4:$AG$431, MATCH(F90, Edges!$C$4:$C$431, 0))="Yes", FALSE), IF(G90&lt;&gt;"", INDEX(Edges!$AG$4:$AG$431, MATCH(G90, Edges!$C$4:$C$431, 0))="Yes", FALSE), IF(H90&lt;&gt;"", INDEX(Edges!$AG$4:$AG$431, MATCH(H90, Edges!$C$4:$C$431, 0))="Yes", FALSE), IF(I90&lt;&gt;"", INDEX(Edges!$AG$4:$AG$431, MATCH(I90, Edges!$C$4:$C$431, 0))="Yes", FALSE), IF(J90&lt;&gt;"", INDEX(Edges!$AG$4:$AG$431, MATCH(J90, Edges!$C$4:$C$431, 0))="Yes", FALSE), IF(K90&lt;&gt;"", INDEX(Edges!$AG$4:$AG$431, MATCH(K90, Edges!$C$4:$C$431, 0))="Yes", FALSE), IF(L90&lt;&gt;"", INDEX(Edges!$AG$4:$AG$431, MATCH(L90, Edges!$C$4:$C$431, 0))="Yes", FALSE)), "Yes","No")</f>
        <v>No</v>
      </c>
      <c r="V90" s="720" t="str">
        <f t="shared" si="6"/>
        <v>Inaccessible</v>
      </c>
      <c r="W90" s="633" t="str">
        <f>IF(AND(N90&gt;='Accessibility Standards'!$C$4, P90&lt;'Accessibility Standards'!$C$2, Q90="Yes", R90&lt;'Accessibility Standards'!$C$10), "Accessible", "Inaccessible")</f>
        <v>Inaccessible</v>
      </c>
      <c r="X90" s="633" t="str">
        <f t="shared" si="7"/>
        <v>Inaccessible</v>
      </c>
    </row>
    <row r="91" spans="1:24" hidden="1">
      <c r="A91" s="811" t="str">
        <f>A90</f>
        <v>36_38</v>
      </c>
      <c r="B91" s="689" t="s">
        <v>753</v>
      </c>
      <c r="C91" t="s">
        <v>764</v>
      </c>
      <c r="D91" t="s">
        <v>769</v>
      </c>
      <c r="E91" t="s">
        <v>1013</v>
      </c>
      <c r="F91" t="s">
        <v>1014</v>
      </c>
      <c r="G91" t="s">
        <v>1015</v>
      </c>
      <c r="N91" s="633">
        <f>MIN(_xlfn.IFNA(INDEX(Nodes!$M$4:$M$449, MATCH(C91, Nodes!$C$4:$C$449, 0)), 1E+99), _xlfn.IFNA(INDEX(Nodes!$M$4:$M$449, MATCH(D91, Nodes!$C$4:$C$449, 0)), 1E+99), _xlfn.IFNA(INDEX(Edges!$M$4:$M$428, MATCH(E91, Edges!$C$4:$C$428, 0)), 1E+99), _xlfn.IFNA(INDEX(Edges!$M$4:$M$428, MATCH(F91, Edges!$C$4:$C$428, 0)), 1E+99), _xlfn.IFNA(INDEX(Edges!$M$4:$M$428, MATCH(G91, Edges!$C$4:$C$428, 0)), 1E+99), _xlfn.IFNA(INDEX(Edges!$M$4:$M$428, MATCH(H91, Edges!$C$4:$C$428, 0)), 1E+99), _xlfn.IFNA(INDEX(Edges!$M$4:$M$428, MATCH(I91, Edges!$C$4:$C$428, 0)), 1E+99), _xlfn.IFNA(INDEX(Edges!$M$4:$M$428, MATCH(J91, Edges!$C$4:$C$428, 0)), 1E+99), _xlfn.IFNA(INDEX(Edges!$M$4:$M$428, MATCH(K91, Edges!$C$4:$C$428, 0)), 1E+99), _xlfn.IFNA(INDEX(Edges!$M$4:$M$428, MATCH(L91, Edges!$C$4:$C$428, 0)), 1E+99))</f>
        <v>0</v>
      </c>
      <c r="O91" s="633" t="str">
        <f>IF(AND(IF(C91&lt;&gt;"", INDEX(Nodes!$V$4:$V$449, MATCH(C91, Nodes!$C$4:$C$449, 0))="Yes", TRUE), IF(D91&lt;&gt;"", INDEX(Nodes!$V$4:$V$449, MATCH(D91, Nodes!$C$4:$C$449, 0))="Yes", TRUE), IF(E91&lt;&gt;"", INDEX(Edges!$V$4:$V$431, MATCH(E91, Edges!$C$4:$C$431, 0))="Yes", TRUE), IF(F91&lt;&gt;"", INDEX(Edges!$V$4:$V$431, MATCH(F91, Edges!$C$4:$C$431, 0))="Yes", TRUE), IF(G91&lt;&gt;"", INDEX(Edges!$V$4:$V$431, MATCH(G91, Edges!$C$4:$C$431, 0))="Yes", TRUE), IF(H91&lt;&gt;"", INDEX(Edges!$V$4:$V$431, MATCH(H91, Edges!$C$4:$C$431, 0))="Yes", TRUE), IF(I91&lt;&gt;"", INDEX(Edges!$V$4:$V$431, MATCH(I91, Edges!$C$4:$C$431, 0))="Yes", TRUE), IF(J91&lt;&gt;"", INDEX(Edges!$V$4:$V$431, MATCH(J91, Edges!$C$4:$C$431, 0))="Yes", TRUE), IF(K91&lt;&gt;"", INDEX(Edges!$V$4:$V$431, MATCH(K91, Edges!$C$4:$C$431, 0))="Yes", TRUE), IF(L91&lt;&gt;"", INDEX(Edges!$V$4:$V$431, MATCH(L91, Edges!$C$4:$C$431, 0))="Yes", TRUE)), "Yes", "No")</f>
        <v>No</v>
      </c>
      <c r="P91" s="633">
        <f>MAX(_xlfn.IFNA(INDEX(Nodes!$I$4:$I$449, MATCH(C91, Nodes!$C$4:$C$449, 0)), -1E+99), _xlfn.IFNA(INDEX(Nodes!$I$4:$I$449, MATCH(D91, Nodes!$C$4:$C$449, 0)), -1E+99), _xlfn.IFNA(INDEX(Edges!$I$4:$I$431, MATCH(E91, Edges!$C$4:$C$431, 0)), -1E+99), _xlfn.IFNA(INDEX(Edges!$I$4:$I$431, MATCH(F91, Edges!$C$4:$C$431, 0)), -1E+99), _xlfn.IFNA(INDEX(Edges!$I$4:$I$431, MATCH(G91, Edges!$C$4:$C$431, 0)), -1E+99), _xlfn.IFNA(INDEX(Edges!$I$4:$I$431, MATCH(H91, Edges!$C$4:$C$431, 0)), -1E+99), _xlfn.IFNA(INDEX(Edges!$I$4:$I$431, MATCH(I91, Edges!$C$4:$C$431, 0)), -1E+99), _xlfn.IFNA(INDEX(Edges!$I$4:$I$431, MATCH(J91, Edges!$C$4:$C$431, 0)), -1E+99), _xlfn.IFNA(INDEX(Edges!$I$4:$I$431, MATCH(K91, Edges!$C$4:$C$431, 0)), -1E+99), _xlfn.IFNA(INDEX(Edges!$I$4:$I$431, MATCH(L91, Edges!$C$4:$C$431, 0)), -1E+99))</f>
        <v>2.1</v>
      </c>
      <c r="Q91" s="633" t="str">
        <f>IF(AND(IF(C91&lt;&gt;"", INDEX(Nodes!$P$4:$P$449, MATCH(C91, Nodes!$C$4:$C$449, 0))="Yes"), IF(D91&lt;&gt;"", INDEX(Nodes!$P$4:$P$449, MATCH(D91, Nodes!$C$4:$C$449, 0))="Yes")), "Yes", "No")</f>
        <v>No</v>
      </c>
      <c r="R91" s="633">
        <f>MAX(_xlfn.IFNA(INDEX(Nodes!$Q$4:$Q$449, MATCH(C91, Nodes!$C$4:$C$449, 0)), -1E+99), _xlfn.IFNA(INDEX(Nodes!$Q$4:$Q$449, MATCH(D91, Nodes!$C$4:$C$449, 0)), -1E+99), _xlfn.IFNA(INDEX(Edges!$Q$4:$Q$431, MATCH(E91, Edges!$C$4:$C$431, 0)), -1E+99), _xlfn.IFNA(INDEX(Edges!$Q$4:$Q$431, MATCH(F91, Edges!$C$4:$C$431, 0)), -1E+99), _xlfn.IFNA(INDEX(Edges!$Q$4:$Q$431, MATCH(G91, Edges!$C$4:$C$431, 0)), -1E+99), _xlfn.IFNA(INDEX(Edges!$Q$4:$Q$431, MATCH(H91, Edges!$C$4:$C$431, 0)), -1E+99), _xlfn.IFNA(INDEX(Edges!$Q$4:$Q$431, MATCH(I91, Edges!$C$4:$C$431, 0)), -1E+99), _xlfn.IFNA(INDEX(Edges!$Q$4:$Q$431, MATCH(J91, Edges!$C$4:$C$431, 0)), -1E+99), _xlfn.IFNA(INDEX(Edges!$Q$4:$Q$431, MATCH(K91, Edges!$C$4:$C$431, 0)), -1E+99), _xlfn.IFNA(INDEX(Edges!$Q$4:$Q$431, MATCH(L91, Edges!$C$4:$C$431, 0)), -1E+99))</f>
        <v>0</v>
      </c>
      <c r="S91" t="str">
        <f>IF(OR(IF(C91&lt;&gt;"", INDEX(Nodes!$Z$4:$Z$449, MATCH(C91, Nodes!$C$4:$C$449, 0))="Yes", FALSE), IF(D91&lt;&gt;"", INDEX(Nodes!$Z$4:$Z$449, MATCH(D91, Nodes!$C$4:$C$449, 0))="Yes", FALSE), IF(E91&lt;&gt;"", INDEX(Edges!$Z$4:$Z$431, MATCH(E91, Edges!$C$4:$C$431, 0))="Yes", FALSE), IF(F91&lt;&gt;"", INDEX(Edges!$Z$4:$Z$431, MATCH(F91, Edges!$C$4:$C$431, 0))="Yes", FALSE), IF(G91&lt;&gt;"", INDEX(Edges!$Z$4:$Z$431, MATCH(G91, Edges!$C$4:$C$431, 0))="Yes", FALSE), IF(H91&lt;&gt;"", INDEX(Edges!$Z$4:$Z$431, MATCH(H91, Edges!$C$4:$C$431, 0))="Yes", FALSE), IF(I91&lt;&gt;"", INDEX(Edges!$Z$4:$Z$431, MATCH(I91, Edges!$C$4:$C$431, 0))="Yes", FALSE), IF(J91&lt;&gt;"", INDEX(Edges!$Z$4:$Z$431, MATCH(J91, Edges!$C$4:$C$431, 0))="Yes", FALSE), IF(K91&lt;&gt;"", INDEX(Edges!$Z$4:$Z$431, MATCH(K91, Edges!$C$4:$C$431, 0))="Yes", FALSE), IF(L91&lt;&gt;"", INDEX(Edges!$Z$4:$Z$431, MATCH(L91, Edges!$C$4:$C$431, 0))="Yes", FALSE)), "Yes","No")</f>
        <v>Yes</v>
      </c>
      <c r="T91" s="633" t="str">
        <f>IF(OR(IF(C91&lt;&gt;"", INDEX(Nodes!$AC$4:$AC$449, MATCH(C91, Nodes!$C$4:$C$449, 0))="Yes", FALSE), IF(D91&lt;&gt;"", INDEX(Nodes!$AC$4:$AC$449, MATCH(D91, Nodes!$C$4:$C$449, 0))="Yes", FALSE), IF(E91&lt;&gt;"", INDEX(Edges!$AC$4:$AC$431, MATCH(E91, Edges!$C$4:$C$431, 0))="Yes", FALSE), IF(F91&lt;&gt;"", INDEX(Edges!$AC$4:$AC$431, MATCH(F91, Edges!$C$4:$C$431, 0))="Yes", FALSE), IF(G91&lt;&gt;"", INDEX(Edges!$AC$4:$AC$431, MATCH(G91, Edges!$C$4:$C$431, 0))="Yes", FALSE), IF(H91&lt;&gt;"", INDEX(Edges!$AC$4:$AC$431, MATCH(H91, Edges!$C$4:$C$431, 0))="Yes", FALSE), IF(I91&lt;&gt;"", INDEX(Edges!$AC$4:$AC$431, MATCH(I91, Edges!$C$4:$C$431, 0))="Yes", FALSE), IF(J91&lt;&gt;"", INDEX(Edges!$AC$4:$AC$431, MATCH(J91, Edges!$C$4:$C$431, 0))="Yes", FALSE), IF(K91&lt;&gt;"", INDEX(Edges!$AC$4:$AC$431, MATCH(K91, Edges!$C$4:$C$431, 0))="Yes", FALSE), IF(L91&lt;&gt;"", INDEX(Edges!$AC$4:$AC$431, MATCH(L91, Edges!$C$4:$C$431, 0))="Yes", FALSE)), "Yes","No")</f>
        <v>No</v>
      </c>
      <c r="U91" t="str">
        <f>IF(OR(IF(C91&lt;&gt;"", INDEX(Nodes!$AF$4:$AF$449, MATCH(C91, Nodes!$C$4:$C$449, 0))="Yes", FALSE), IF(D91&lt;&gt;"", INDEX(Nodes!$AF$4:$AF$449, MATCH(D91, Nodes!$C$4:$C$449, 0))="Yes", FALSE), IF(E91&lt;&gt;"", INDEX(Edges!$AG$4:$AG$431, MATCH(E91, Edges!$C$4:$C$431, 0))="Yes", FALSE), IF(F91&lt;&gt;"", INDEX(Edges!$AG$4:$AG$431, MATCH(F91, Edges!$C$4:$C$431, 0))="Yes", FALSE), IF(G91&lt;&gt;"", INDEX(Edges!$AG$4:$AG$431, MATCH(G91, Edges!$C$4:$C$431, 0))="Yes", FALSE), IF(H91&lt;&gt;"", INDEX(Edges!$AG$4:$AG$431, MATCH(H91, Edges!$C$4:$C$431, 0))="Yes", FALSE), IF(I91&lt;&gt;"", INDEX(Edges!$AG$4:$AG$431, MATCH(I91, Edges!$C$4:$C$431, 0))="Yes", FALSE), IF(J91&lt;&gt;"", INDEX(Edges!$AG$4:$AG$431, MATCH(J91, Edges!$C$4:$C$431, 0))="Yes", FALSE), IF(K91&lt;&gt;"", INDEX(Edges!$AG$4:$AG$431, MATCH(K91, Edges!$C$4:$C$431, 0))="Yes", FALSE), IF(L91&lt;&gt;"", INDEX(Edges!$AG$4:$AG$431, MATCH(L91, Edges!$C$4:$C$431, 0))="Yes", FALSE)), "Yes","No")</f>
        <v>No</v>
      </c>
      <c r="V91" s="720" t="str">
        <f t="shared" si="6"/>
        <v>Inaccessible</v>
      </c>
      <c r="W91" s="633" t="str">
        <f>IF(AND(N91&gt;='Accessibility Standards'!$C$4, P91&lt;'Accessibility Standards'!$C$2, Q91="Yes", R91&lt;'Accessibility Standards'!$C$10), "Accessible", "Inaccessible")</f>
        <v>Inaccessible</v>
      </c>
      <c r="X91" s="633" t="str">
        <f t="shared" si="7"/>
        <v>Inaccessible</v>
      </c>
    </row>
    <row r="92" spans="1:24">
      <c r="A92" t="s">
        <v>855</v>
      </c>
      <c r="B92" s="689" t="s">
        <v>752</v>
      </c>
      <c r="C92" t="s">
        <v>493</v>
      </c>
      <c r="D92" t="s">
        <v>497</v>
      </c>
      <c r="N92" s="633">
        <f>MIN(_xlfn.IFNA(INDEX(Nodes!$M$4:$M$449, MATCH(C92, Nodes!$C$4:$C$449, 0)), 1E+99), _xlfn.IFNA(INDEX(Nodes!$M$4:$M$449, MATCH(D92, Nodes!$C$4:$C$449, 0)), 1E+99), _xlfn.IFNA(INDEX(Edges!$M$4:$M$428, MATCH(E92, Edges!$C$4:$C$428, 0)), 1E+99), _xlfn.IFNA(INDEX(Edges!$M$4:$M$428, MATCH(F92, Edges!$C$4:$C$428, 0)), 1E+99), _xlfn.IFNA(INDEX(Edges!$M$4:$M$428, MATCH(G92, Edges!$C$4:$C$428, 0)), 1E+99), _xlfn.IFNA(INDEX(Edges!$M$4:$M$428, MATCH(H92, Edges!$C$4:$C$428, 0)), 1E+99), _xlfn.IFNA(INDEX(Edges!$M$4:$M$428, MATCH(I92, Edges!$C$4:$C$428, 0)), 1E+99), _xlfn.IFNA(INDEX(Edges!$M$4:$M$428, MATCH(J92, Edges!$C$4:$C$428, 0)), 1E+99), _xlfn.IFNA(INDEX(Edges!$M$4:$M$428, MATCH(K92, Edges!$C$4:$C$428, 0)), 1E+99), _xlfn.IFNA(INDEX(Edges!$M$4:$M$428, MATCH(L92, Edges!$C$4:$C$428, 0)), 1E+99))</f>
        <v>420</v>
      </c>
      <c r="O92" s="633" t="str">
        <f>IF(AND(IF(C92&lt;&gt;"", INDEX(Nodes!$V$4:$V$449, MATCH(C92, Nodes!$C$4:$C$449, 0))="Yes", TRUE), IF(D92&lt;&gt;"", INDEX(Nodes!$V$4:$V$449, MATCH(D92, Nodes!$C$4:$C$449, 0))="Yes", TRUE), IF(E92&lt;&gt;"", INDEX(Edges!$V$4:$V$431, MATCH(E92, Edges!$C$4:$C$431, 0))="Yes", TRUE), IF(F92&lt;&gt;"", INDEX(Edges!$V$4:$V$431, MATCH(F92, Edges!$C$4:$C$431, 0))="Yes", TRUE), IF(G92&lt;&gt;"", INDEX(Edges!$V$4:$V$431, MATCH(G92, Edges!$C$4:$C$431, 0))="Yes", TRUE), IF(H92&lt;&gt;"", INDEX(Edges!$V$4:$V$431, MATCH(H92, Edges!$C$4:$C$431, 0))="Yes", TRUE), IF(I92&lt;&gt;"", INDEX(Edges!$V$4:$V$431, MATCH(I92, Edges!$C$4:$C$431, 0))="Yes", TRUE), IF(J92&lt;&gt;"", INDEX(Edges!$V$4:$V$431, MATCH(J92, Edges!$C$4:$C$431, 0))="Yes", TRUE), IF(K92&lt;&gt;"", INDEX(Edges!$V$4:$V$431, MATCH(K92, Edges!$C$4:$C$431, 0))="Yes", TRUE), IF(L92&lt;&gt;"", INDEX(Edges!$V$4:$V$431, MATCH(L92, Edges!$C$4:$C$431, 0))="Yes", TRUE)), "Yes", "No")</f>
        <v>Yes</v>
      </c>
      <c r="P92" s="633">
        <f>MAX(_xlfn.IFNA(INDEX(Nodes!$I$4:$I$449, MATCH(C92, Nodes!$C$4:$C$449, 0)), -1E+99), _xlfn.IFNA(INDEX(Nodes!$I$4:$I$449, MATCH(D92, Nodes!$C$4:$C$449, 0)), -1E+99), _xlfn.IFNA(INDEX(Edges!$I$4:$I$431, MATCH(E92, Edges!$C$4:$C$431, 0)), -1E+99), _xlfn.IFNA(INDEX(Edges!$I$4:$I$431, MATCH(F92, Edges!$C$4:$C$431, 0)), -1E+99), _xlfn.IFNA(INDEX(Edges!$I$4:$I$431, MATCH(G92, Edges!$C$4:$C$431, 0)), -1E+99), _xlfn.IFNA(INDEX(Edges!$I$4:$I$431, MATCH(H92, Edges!$C$4:$C$431, 0)), -1E+99), _xlfn.IFNA(INDEX(Edges!$I$4:$I$431, MATCH(I92, Edges!$C$4:$C$431, 0)), -1E+99), _xlfn.IFNA(INDEX(Edges!$I$4:$I$431, MATCH(J92, Edges!$C$4:$C$431, 0)), -1E+99), _xlfn.IFNA(INDEX(Edges!$I$4:$I$431, MATCH(K92, Edges!$C$4:$C$431, 0)), -1E+99), _xlfn.IFNA(INDEX(Edges!$I$4:$I$431, MATCH(L92, Edges!$C$4:$C$431, 0)), -1E+99))</f>
        <v>2</v>
      </c>
      <c r="Q92" s="633" t="str">
        <f>IF(AND(IF(C92&lt;&gt;"", INDEX(Nodes!$P$4:$P$449, MATCH(C92, Nodes!$C$4:$C$449, 0))="Yes"), IF(D92&lt;&gt;"", INDEX(Nodes!$P$4:$P$449, MATCH(D92, Nodes!$C$4:$C$449, 0))="Yes")), "Yes", "No")</f>
        <v>No</v>
      </c>
      <c r="R92" s="633">
        <f>MAX(_xlfn.IFNA(INDEX(Nodes!$Q$4:$Q$449, MATCH(C92, Nodes!$C$4:$C$449, 0)), -1E+99), _xlfn.IFNA(INDEX(Nodes!$Q$4:$Q$449, MATCH(D92, Nodes!$C$4:$C$449, 0)), -1E+99), _xlfn.IFNA(INDEX(Edges!$Q$4:$Q$431, MATCH(E92, Edges!$C$4:$C$431, 0)), -1E+99), _xlfn.IFNA(INDEX(Edges!$Q$4:$Q$431, MATCH(F92, Edges!$C$4:$C$431, 0)), -1E+99), _xlfn.IFNA(INDEX(Edges!$Q$4:$Q$431, MATCH(G92, Edges!$C$4:$C$431, 0)), -1E+99), _xlfn.IFNA(INDEX(Edges!$Q$4:$Q$431, MATCH(H92, Edges!$C$4:$C$431, 0)), -1E+99), _xlfn.IFNA(INDEX(Edges!$Q$4:$Q$431, MATCH(I92, Edges!$C$4:$C$431, 0)), -1E+99), _xlfn.IFNA(INDEX(Edges!$Q$4:$Q$431, MATCH(J92, Edges!$C$4:$C$431, 0)), -1E+99), _xlfn.IFNA(INDEX(Edges!$Q$4:$Q$431, MATCH(K92, Edges!$C$4:$C$431, 0)), -1E+99), _xlfn.IFNA(INDEX(Edges!$Q$4:$Q$431, MATCH(L92, Edges!$C$4:$C$431, 0)), -1E+99))</f>
        <v>2</v>
      </c>
      <c r="S92" t="str">
        <f>IF(OR(IF(C92&lt;&gt;"", INDEX(Nodes!$Z$4:$Z$449, MATCH(C92, Nodes!$C$4:$C$449, 0))="Yes", FALSE), IF(D92&lt;&gt;"", INDEX(Nodes!$Z$4:$Z$449, MATCH(D92, Nodes!$C$4:$C$449, 0))="Yes", FALSE), IF(E92&lt;&gt;"", INDEX(Edges!$Z$4:$Z$431, MATCH(E92, Edges!$C$4:$C$431, 0))="Yes", FALSE), IF(F92&lt;&gt;"", INDEX(Edges!$Z$4:$Z$431, MATCH(F92, Edges!$C$4:$C$431, 0))="Yes", FALSE), IF(G92&lt;&gt;"", INDEX(Edges!$Z$4:$Z$431, MATCH(G92, Edges!$C$4:$C$431, 0))="Yes", FALSE), IF(H92&lt;&gt;"", INDEX(Edges!$Z$4:$Z$431, MATCH(H92, Edges!$C$4:$C$431, 0))="Yes", FALSE), IF(I92&lt;&gt;"", INDEX(Edges!$Z$4:$Z$431, MATCH(I92, Edges!$C$4:$C$431, 0))="Yes", FALSE), IF(J92&lt;&gt;"", INDEX(Edges!$Z$4:$Z$431, MATCH(J92, Edges!$C$4:$C$431, 0))="Yes", FALSE), IF(K92&lt;&gt;"", INDEX(Edges!$Z$4:$Z$431, MATCH(K92, Edges!$C$4:$C$431, 0))="Yes", FALSE), IF(L92&lt;&gt;"", INDEX(Edges!$Z$4:$Z$431, MATCH(L92, Edges!$C$4:$C$431, 0))="Yes", FALSE)), "Yes","No")</f>
        <v>No</v>
      </c>
      <c r="T92" s="633" t="str">
        <f>IF(OR(IF(C92&lt;&gt;"", INDEX(Nodes!$AC$4:$AC$449, MATCH(C92, Nodes!$C$4:$C$449, 0))="Yes", FALSE), IF(D92&lt;&gt;"", INDEX(Nodes!$AC$4:$AC$449, MATCH(D92, Nodes!$C$4:$C$449, 0))="Yes", FALSE), IF(E92&lt;&gt;"", INDEX(Edges!$AC$4:$AC$431, MATCH(E92, Edges!$C$4:$C$431, 0))="Yes", FALSE), IF(F92&lt;&gt;"", INDEX(Edges!$AC$4:$AC$431, MATCH(F92, Edges!$C$4:$C$431, 0))="Yes", FALSE), IF(G92&lt;&gt;"", INDEX(Edges!$AC$4:$AC$431, MATCH(G92, Edges!$C$4:$C$431, 0))="Yes", FALSE), IF(H92&lt;&gt;"", INDEX(Edges!$AC$4:$AC$431, MATCH(H92, Edges!$C$4:$C$431, 0))="Yes", FALSE), IF(I92&lt;&gt;"", INDEX(Edges!$AC$4:$AC$431, MATCH(I92, Edges!$C$4:$C$431, 0))="Yes", FALSE), IF(J92&lt;&gt;"", INDEX(Edges!$AC$4:$AC$431, MATCH(J92, Edges!$C$4:$C$431, 0))="Yes", FALSE), IF(K92&lt;&gt;"", INDEX(Edges!$AC$4:$AC$431, MATCH(K92, Edges!$C$4:$C$431, 0))="Yes", FALSE), IF(L92&lt;&gt;"", INDEX(Edges!$AC$4:$AC$431, MATCH(L92, Edges!$C$4:$C$431, 0))="Yes", FALSE)), "Yes","No")</f>
        <v>No</v>
      </c>
      <c r="U92" t="str">
        <f>IF(OR(IF(C92&lt;&gt;"", INDEX(Nodes!$AF$4:$AF$449, MATCH(C92, Nodes!$C$4:$C$449, 0))="Yes", FALSE), IF(D92&lt;&gt;"", INDEX(Nodes!$AF$4:$AF$449, MATCH(D92, Nodes!$C$4:$C$449, 0))="Yes", FALSE), IF(E92&lt;&gt;"", INDEX(Edges!$AG$4:$AG$431, MATCH(E92, Edges!$C$4:$C$431, 0))="Yes", FALSE), IF(F92&lt;&gt;"", INDEX(Edges!$AG$4:$AG$431, MATCH(F92, Edges!$C$4:$C$431, 0))="Yes", FALSE), IF(G92&lt;&gt;"", INDEX(Edges!$AG$4:$AG$431, MATCH(G92, Edges!$C$4:$C$431, 0))="Yes", FALSE), IF(H92&lt;&gt;"", INDEX(Edges!$AG$4:$AG$431, MATCH(H92, Edges!$C$4:$C$431, 0))="Yes", FALSE), IF(I92&lt;&gt;"", INDEX(Edges!$AG$4:$AG$431, MATCH(I92, Edges!$C$4:$C$431, 0))="Yes", FALSE), IF(J92&lt;&gt;"", INDEX(Edges!$AG$4:$AG$431, MATCH(J92, Edges!$C$4:$C$431, 0))="Yes", FALSE), IF(K92&lt;&gt;"", INDEX(Edges!$AG$4:$AG$431, MATCH(K92, Edges!$C$4:$C$431, 0))="Yes", FALSE), IF(L92&lt;&gt;"", INDEX(Edges!$AG$4:$AG$431, MATCH(L92, Edges!$C$4:$C$431, 0))="Yes", FALSE)), "Yes","No")</f>
        <v>Yes</v>
      </c>
      <c r="V92" s="720" t="str">
        <f t="shared" si="6"/>
        <v>Accessible</v>
      </c>
      <c r="W92" s="633" t="str">
        <f>IF(AND(N92&gt;='Accessibility Standards'!$C$4, P92&lt;'Accessibility Standards'!$C$2, Q92="Yes", R92&lt;'Accessibility Standards'!$C$10), "Accessible", "Inaccessible")</f>
        <v>Inaccessible</v>
      </c>
      <c r="X92" s="633" t="str">
        <f t="shared" si="7"/>
        <v>Accessible</v>
      </c>
    </row>
    <row r="93" spans="1:24" hidden="1">
      <c r="A93" s="811" t="str">
        <f>A92</f>
        <v>38_39</v>
      </c>
      <c r="B93" s="689" t="s">
        <v>753</v>
      </c>
      <c r="C93" t="s">
        <v>494</v>
      </c>
      <c r="D93" t="s">
        <v>498</v>
      </c>
      <c r="N93" s="633">
        <f>MIN(_xlfn.IFNA(INDEX(Nodes!$M$4:$M$449, MATCH(C93, Nodes!$C$4:$C$449, 0)), 1E+99), _xlfn.IFNA(INDEX(Nodes!$M$4:$M$449, MATCH(D93, Nodes!$C$4:$C$449, 0)), 1E+99), _xlfn.IFNA(INDEX(Edges!$M$4:$M$428, MATCH(E93, Edges!$C$4:$C$428, 0)), 1E+99), _xlfn.IFNA(INDEX(Edges!$M$4:$M$428, MATCH(F93, Edges!$C$4:$C$428, 0)), 1E+99), _xlfn.IFNA(INDEX(Edges!$M$4:$M$428, MATCH(G93, Edges!$C$4:$C$428, 0)), 1E+99), _xlfn.IFNA(INDEX(Edges!$M$4:$M$428, MATCH(H93, Edges!$C$4:$C$428, 0)), 1E+99), _xlfn.IFNA(INDEX(Edges!$M$4:$M$428, MATCH(I93, Edges!$C$4:$C$428, 0)), 1E+99), _xlfn.IFNA(INDEX(Edges!$M$4:$M$428, MATCH(J93, Edges!$C$4:$C$428, 0)), 1E+99), _xlfn.IFNA(INDEX(Edges!$M$4:$M$428, MATCH(K93, Edges!$C$4:$C$428, 0)), 1E+99), _xlfn.IFNA(INDEX(Edges!$M$4:$M$428, MATCH(L93, Edges!$C$4:$C$428, 0)), 1E+99))</f>
        <v>420</v>
      </c>
      <c r="O93" s="633" t="str">
        <f>IF(AND(IF(C93&lt;&gt;"", INDEX(Nodes!$V$4:$V$449, MATCH(C93, Nodes!$C$4:$C$449, 0))="Yes", TRUE), IF(D93&lt;&gt;"", INDEX(Nodes!$V$4:$V$449, MATCH(D93, Nodes!$C$4:$C$449, 0))="Yes", TRUE), IF(E93&lt;&gt;"", INDEX(Edges!$V$4:$V$431, MATCH(E93, Edges!$C$4:$C$431, 0))="Yes", TRUE), IF(F93&lt;&gt;"", INDEX(Edges!$V$4:$V$431, MATCH(F93, Edges!$C$4:$C$431, 0))="Yes", TRUE), IF(G93&lt;&gt;"", INDEX(Edges!$V$4:$V$431, MATCH(G93, Edges!$C$4:$C$431, 0))="Yes", TRUE), IF(H93&lt;&gt;"", INDEX(Edges!$V$4:$V$431, MATCH(H93, Edges!$C$4:$C$431, 0))="Yes", TRUE), IF(I93&lt;&gt;"", INDEX(Edges!$V$4:$V$431, MATCH(I93, Edges!$C$4:$C$431, 0))="Yes", TRUE), IF(J93&lt;&gt;"", INDEX(Edges!$V$4:$V$431, MATCH(J93, Edges!$C$4:$C$431, 0))="Yes", TRUE), IF(K93&lt;&gt;"", INDEX(Edges!$V$4:$V$431, MATCH(K93, Edges!$C$4:$C$431, 0))="Yes", TRUE), IF(L93&lt;&gt;"", INDEX(Edges!$V$4:$V$431, MATCH(L93, Edges!$C$4:$C$431, 0))="Yes", TRUE)), "Yes", "No")</f>
        <v>Yes</v>
      </c>
      <c r="P93" s="633">
        <f>MAX(_xlfn.IFNA(INDEX(Nodes!$I$4:$I$449, MATCH(C93, Nodes!$C$4:$C$449, 0)), -1E+99), _xlfn.IFNA(INDEX(Nodes!$I$4:$I$449, MATCH(D93, Nodes!$C$4:$C$449, 0)), -1E+99), _xlfn.IFNA(INDEX(Edges!$I$4:$I$431, MATCH(E93, Edges!$C$4:$C$431, 0)), -1E+99), _xlfn.IFNA(INDEX(Edges!$I$4:$I$431, MATCH(F93, Edges!$C$4:$C$431, 0)), -1E+99), _xlfn.IFNA(INDEX(Edges!$I$4:$I$431, MATCH(G93, Edges!$C$4:$C$431, 0)), -1E+99), _xlfn.IFNA(INDEX(Edges!$I$4:$I$431, MATCH(H93, Edges!$C$4:$C$431, 0)), -1E+99), _xlfn.IFNA(INDEX(Edges!$I$4:$I$431, MATCH(I93, Edges!$C$4:$C$431, 0)), -1E+99), _xlfn.IFNA(INDEX(Edges!$I$4:$I$431, MATCH(J93, Edges!$C$4:$C$431, 0)), -1E+99), _xlfn.IFNA(INDEX(Edges!$I$4:$I$431, MATCH(K93, Edges!$C$4:$C$431, 0)), -1E+99), _xlfn.IFNA(INDEX(Edges!$I$4:$I$431, MATCH(L93, Edges!$C$4:$C$431, 0)), -1E+99))</f>
        <v>2</v>
      </c>
      <c r="Q93" s="633" t="str">
        <f>IF(AND(IF(C93&lt;&gt;"", INDEX(Nodes!$P$4:$P$449, MATCH(C93, Nodes!$C$4:$C$449, 0))="Yes"), IF(D93&lt;&gt;"", INDEX(Nodes!$P$4:$P$449, MATCH(D93, Nodes!$C$4:$C$449, 0))="Yes")), "Yes", "No")</f>
        <v>No</v>
      </c>
      <c r="R93" s="633">
        <f>MAX(_xlfn.IFNA(INDEX(Nodes!$Q$4:$Q$449, MATCH(C93, Nodes!$C$4:$C$449, 0)), -1E+99), _xlfn.IFNA(INDEX(Nodes!$Q$4:$Q$449, MATCH(D93, Nodes!$C$4:$C$449, 0)), -1E+99), _xlfn.IFNA(INDEX(Edges!$Q$4:$Q$431, MATCH(E93, Edges!$C$4:$C$431, 0)), -1E+99), _xlfn.IFNA(INDEX(Edges!$Q$4:$Q$431, MATCH(F93, Edges!$C$4:$C$431, 0)), -1E+99), _xlfn.IFNA(INDEX(Edges!$Q$4:$Q$431, MATCH(G93, Edges!$C$4:$C$431, 0)), -1E+99), _xlfn.IFNA(INDEX(Edges!$Q$4:$Q$431, MATCH(H93, Edges!$C$4:$C$431, 0)), -1E+99), _xlfn.IFNA(INDEX(Edges!$Q$4:$Q$431, MATCH(I93, Edges!$C$4:$C$431, 0)), -1E+99), _xlfn.IFNA(INDEX(Edges!$Q$4:$Q$431, MATCH(J93, Edges!$C$4:$C$431, 0)), -1E+99), _xlfn.IFNA(INDEX(Edges!$Q$4:$Q$431, MATCH(K93, Edges!$C$4:$C$431, 0)), -1E+99), _xlfn.IFNA(INDEX(Edges!$Q$4:$Q$431, MATCH(L93, Edges!$C$4:$C$431, 0)), -1E+99))</f>
        <v>2</v>
      </c>
      <c r="S93" t="str">
        <f>IF(OR(IF(C93&lt;&gt;"", INDEX(Nodes!$Z$4:$Z$449, MATCH(C93, Nodes!$C$4:$C$449, 0))="Yes", FALSE), IF(D93&lt;&gt;"", INDEX(Nodes!$Z$4:$Z$449, MATCH(D93, Nodes!$C$4:$C$449, 0))="Yes", FALSE), IF(E93&lt;&gt;"", INDEX(Edges!$Z$4:$Z$431, MATCH(E93, Edges!$C$4:$C$431, 0))="Yes", FALSE), IF(F93&lt;&gt;"", INDEX(Edges!$Z$4:$Z$431, MATCH(F93, Edges!$C$4:$C$431, 0))="Yes", FALSE), IF(G93&lt;&gt;"", INDEX(Edges!$Z$4:$Z$431, MATCH(G93, Edges!$C$4:$C$431, 0))="Yes", FALSE), IF(H93&lt;&gt;"", INDEX(Edges!$Z$4:$Z$431, MATCH(H93, Edges!$C$4:$C$431, 0))="Yes", FALSE), IF(I93&lt;&gt;"", INDEX(Edges!$Z$4:$Z$431, MATCH(I93, Edges!$C$4:$C$431, 0))="Yes", FALSE), IF(J93&lt;&gt;"", INDEX(Edges!$Z$4:$Z$431, MATCH(J93, Edges!$C$4:$C$431, 0))="Yes", FALSE), IF(K93&lt;&gt;"", INDEX(Edges!$Z$4:$Z$431, MATCH(K93, Edges!$C$4:$C$431, 0))="Yes", FALSE), IF(L93&lt;&gt;"", INDEX(Edges!$Z$4:$Z$431, MATCH(L93, Edges!$C$4:$C$431, 0))="Yes", FALSE)), "Yes","No")</f>
        <v>No</v>
      </c>
      <c r="T93" s="633" t="str">
        <f>IF(OR(IF(C93&lt;&gt;"", INDEX(Nodes!$AC$4:$AC$449, MATCH(C93, Nodes!$C$4:$C$449, 0))="Yes", FALSE), IF(D93&lt;&gt;"", INDEX(Nodes!$AC$4:$AC$449, MATCH(D93, Nodes!$C$4:$C$449, 0))="Yes", FALSE), IF(E93&lt;&gt;"", INDEX(Edges!$AC$4:$AC$431, MATCH(E93, Edges!$C$4:$C$431, 0))="Yes", FALSE), IF(F93&lt;&gt;"", INDEX(Edges!$AC$4:$AC$431, MATCH(F93, Edges!$C$4:$C$431, 0))="Yes", FALSE), IF(G93&lt;&gt;"", INDEX(Edges!$AC$4:$AC$431, MATCH(G93, Edges!$C$4:$C$431, 0))="Yes", FALSE), IF(H93&lt;&gt;"", INDEX(Edges!$AC$4:$AC$431, MATCH(H93, Edges!$C$4:$C$431, 0))="Yes", FALSE), IF(I93&lt;&gt;"", INDEX(Edges!$AC$4:$AC$431, MATCH(I93, Edges!$C$4:$C$431, 0))="Yes", FALSE), IF(J93&lt;&gt;"", INDEX(Edges!$AC$4:$AC$431, MATCH(J93, Edges!$C$4:$C$431, 0))="Yes", FALSE), IF(K93&lt;&gt;"", INDEX(Edges!$AC$4:$AC$431, MATCH(K93, Edges!$C$4:$C$431, 0))="Yes", FALSE), IF(L93&lt;&gt;"", INDEX(Edges!$AC$4:$AC$431, MATCH(L93, Edges!$C$4:$C$431, 0))="Yes", FALSE)), "Yes","No")</f>
        <v>No</v>
      </c>
      <c r="U93" t="str">
        <f>IF(OR(IF(C93&lt;&gt;"", INDEX(Nodes!$AF$4:$AF$449, MATCH(C93, Nodes!$C$4:$C$449, 0))="Yes", FALSE), IF(D93&lt;&gt;"", INDEX(Nodes!$AF$4:$AF$449, MATCH(D93, Nodes!$C$4:$C$449, 0))="Yes", FALSE), IF(E93&lt;&gt;"", INDEX(Edges!$AG$4:$AG$431, MATCH(E93, Edges!$C$4:$C$431, 0))="Yes", FALSE), IF(F93&lt;&gt;"", INDEX(Edges!$AG$4:$AG$431, MATCH(F93, Edges!$C$4:$C$431, 0))="Yes", FALSE), IF(G93&lt;&gt;"", INDEX(Edges!$AG$4:$AG$431, MATCH(G93, Edges!$C$4:$C$431, 0))="Yes", FALSE), IF(H93&lt;&gt;"", INDEX(Edges!$AG$4:$AG$431, MATCH(H93, Edges!$C$4:$C$431, 0))="Yes", FALSE), IF(I93&lt;&gt;"", INDEX(Edges!$AG$4:$AG$431, MATCH(I93, Edges!$C$4:$C$431, 0))="Yes", FALSE), IF(J93&lt;&gt;"", INDEX(Edges!$AG$4:$AG$431, MATCH(J93, Edges!$C$4:$C$431, 0))="Yes", FALSE), IF(K93&lt;&gt;"", INDEX(Edges!$AG$4:$AG$431, MATCH(K93, Edges!$C$4:$C$431, 0))="Yes", FALSE), IF(L93&lt;&gt;"", INDEX(Edges!$AG$4:$AG$431, MATCH(L93, Edges!$C$4:$C$431, 0))="Yes", FALSE)), "Yes","No")</f>
        <v>No</v>
      </c>
      <c r="V93" s="720" t="str">
        <f t="shared" si="6"/>
        <v>Accessible</v>
      </c>
      <c r="W93" s="633" t="str">
        <f>IF(AND(N93&gt;='Accessibility Standards'!$C$4, P93&lt;'Accessibility Standards'!$C$2, Q93="Yes", R93&lt;'Accessibility Standards'!$C$10), "Accessible", "Inaccessible")</f>
        <v>Inaccessible</v>
      </c>
      <c r="X93" s="633" t="str">
        <f t="shared" si="7"/>
        <v>Accessible</v>
      </c>
    </row>
    <row r="94" spans="1:24">
      <c r="A94" t="s">
        <v>856</v>
      </c>
      <c r="B94" s="689" t="s">
        <v>752</v>
      </c>
      <c r="E94" t="s">
        <v>1016</v>
      </c>
      <c r="F94" t="s">
        <v>1017</v>
      </c>
      <c r="N94" s="633">
        <f>MIN(_xlfn.IFNA(INDEX(Nodes!$M$4:$M$449, MATCH(C94, Nodes!$C$4:$C$449, 0)), 1E+99), _xlfn.IFNA(INDEX(Nodes!$M$4:$M$449, MATCH(D94, Nodes!$C$4:$C$449, 0)), 1E+99), _xlfn.IFNA(INDEX(Edges!$M$4:$M$428, MATCH(E94, Edges!$C$4:$C$428, 0)), 1E+99), _xlfn.IFNA(INDEX(Edges!$M$4:$M$428, MATCH(F94, Edges!$C$4:$C$428, 0)), 1E+99), _xlfn.IFNA(INDEX(Edges!$M$4:$M$428, MATCH(G94, Edges!$C$4:$C$428, 0)), 1E+99), _xlfn.IFNA(INDEX(Edges!$M$4:$M$428, MATCH(H94, Edges!$C$4:$C$428, 0)), 1E+99), _xlfn.IFNA(INDEX(Edges!$M$4:$M$428, MATCH(I94, Edges!$C$4:$C$428, 0)), 1E+99), _xlfn.IFNA(INDEX(Edges!$M$4:$M$428, MATCH(J94, Edges!$C$4:$C$428, 0)), 1E+99), _xlfn.IFNA(INDEX(Edges!$M$4:$M$428, MATCH(K94, Edges!$C$4:$C$428, 0)), 1E+99), _xlfn.IFNA(INDEX(Edges!$M$4:$M$428, MATCH(L94, Edges!$C$4:$C$428, 0)), 1E+99))</f>
        <v>0</v>
      </c>
      <c r="O94" s="633" t="str">
        <f>IF(AND(IF(C94&lt;&gt;"", INDEX(Nodes!$V$4:$V$449, MATCH(C94, Nodes!$C$4:$C$449, 0))="Yes", TRUE), IF(D94&lt;&gt;"", INDEX(Nodes!$V$4:$V$449, MATCH(D94, Nodes!$C$4:$C$449, 0))="Yes", TRUE), IF(E94&lt;&gt;"", INDEX(Edges!$V$4:$V$431, MATCH(E94, Edges!$C$4:$C$431, 0))="Yes", TRUE), IF(F94&lt;&gt;"", INDEX(Edges!$V$4:$V$431, MATCH(F94, Edges!$C$4:$C$431, 0))="Yes", TRUE), IF(G94&lt;&gt;"", INDEX(Edges!$V$4:$V$431, MATCH(G94, Edges!$C$4:$C$431, 0))="Yes", TRUE), IF(H94&lt;&gt;"", INDEX(Edges!$V$4:$V$431, MATCH(H94, Edges!$C$4:$C$431, 0))="Yes", TRUE), IF(I94&lt;&gt;"", INDEX(Edges!$V$4:$V$431, MATCH(I94, Edges!$C$4:$C$431, 0))="Yes", TRUE), IF(J94&lt;&gt;"", INDEX(Edges!$V$4:$V$431, MATCH(J94, Edges!$C$4:$C$431, 0))="Yes", TRUE), IF(K94&lt;&gt;"", INDEX(Edges!$V$4:$V$431, MATCH(K94, Edges!$C$4:$C$431, 0))="Yes", TRUE), IF(L94&lt;&gt;"", INDEX(Edges!$V$4:$V$431, MATCH(L94, Edges!$C$4:$C$431, 0))="Yes", TRUE)), "Yes", "No")</f>
        <v>No</v>
      </c>
      <c r="P94" s="633">
        <f>MAX(_xlfn.IFNA(INDEX(Nodes!$I$4:$I$449, MATCH(C94, Nodes!$C$4:$C$449, 0)), -1E+99), _xlfn.IFNA(INDEX(Nodes!$I$4:$I$449, MATCH(D94, Nodes!$C$4:$C$449, 0)), -1E+99), _xlfn.IFNA(INDEX(Edges!$I$4:$I$431, MATCH(E94, Edges!$C$4:$C$431, 0)), -1E+99), _xlfn.IFNA(INDEX(Edges!$I$4:$I$431, MATCH(F94, Edges!$C$4:$C$431, 0)), -1E+99), _xlfn.IFNA(INDEX(Edges!$I$4:$I$431, MATCH(G94, Edges!$C$4:$C$431, 0)), -1E+99), _xlfn.IFNA(INDEX(Edges!$I$4:$I$431, MATCH(H94, Edges!$C$4:$C$431, 0)), -1E+99), _xlfn.IFNA(INDEX(Edges!$I$4:$I$431, MATCH(I94, Edges!$C$4:$C$431, 0)), -1E+99), _xlfn.IFNA(INDEX(Edges!$I$4:$I$431, MATCH(J94, Edges!$C$4:$C$431, 0)), -1E+99), _xlfn.IFNA(INDEX(Edges!$I$4:$I$431, MATCH(K94, Edges!$C$4:$C$431, 0)), -1E+99), _xlfn.IFNA(INDEX(Edges!$I$4:$I$431, MATCH(L94, Edges!$C$4:$C$431, 0)), -1E+99))</f>
        <v>0</v>
      </c>
      <c r="Q94" s="633" t="str">
        <f>IF(AND(IF(C94&lt;&gt;"", INDEX(Nodes!$P$4:$P$449, MATCH(C94, Nodes!$C$4:$C$449, 0))="Yes"), IF(D94&lt;&gt;"", INDEX(Nodes!$P$4:$P$449, MATCH(D94, Nodes!$C$4:$C$449, 0))="Yes")), "Yes", "No")</f>
        <v>No</v>
      </c>
      <c r="R94" s="633">
        <f>MAX(_xlfn.IFNA(INDEX(Nodes!$Q$4:$Q$449, MATCH(C94, Nodes!$C$4:$C$449, 0)), -1E+99), _xlfn.IFNA(INDEX(Nodes!$Q$4:$Q$449, MATCH(D94, Nodes!$C$4:$C$449, 0)), -1E+99), _xlfn.IFNA(INDEX(Edges!$Q$4:$Q$431, MATCH(E94, Edges!$C$4:$C$431, 0)), -1E+99), _xlfn.IFNA(INDEX(Edges!$Q$4:$Q$431, MATCH(F94, Edges!$C$4:$C$431, 0)), -1E+99), _xlfn.IFNA(INDEX(Edges!$Q$4:$Q$431, MATCH(G94, Edges!$C$4:$C$431, 0)), -1E+99), _xlfn.IFNA(INDEX(Edges!$Q$4:$Q$431, MATCH(H94, Edges!$C$4:$C$431, 0)), -1E+99), _xlfn.IFNA(INDEX(Edges!$Q$4:$Q$431, MATCH(I94, Edges!$C$4:$C$431, 0)), -1E+99), _xlfn.IFNA(INDEX(Edges!$Q$4:$Q$431, MATCH(J94, Edges!$C$4:$C$431, 0)), -1E+99), _xlfn.IFNA(INDEX(Edges!$Q$4:$Q$431, MATCH(K94, Edges!$C$4:$C$431, 0)), -1E+99), _xlfn.IFNA(INDEX(Edges!$Q$4:$Q$431, MATCH(L94, Edges!$C$4:$C$431, 0)), -1E+99))</f>
        <v>0</v>
      </c>
      <c r="S94" t="str">
        <f>IF(OR(IF(C94&lt;&gt;"", INDEX(Nodes!$Z$4:$Z$449, MATCH(C94, Nodes!$C$4:$C$449, 0))="Yes", FALSE), IF(D94&lt;&gt;"", INDEX(Nodes!$Z$4:$Z$449, MATCH(D94, Nodes!$C$4:$C$449, 0))="Yes", FALSE), IF(E94&lt;&gt;"", INDEX(Edges!$Z$4:$Z$431, MATCH(E94, Edges!$C$4:$C$431, 0))="Yes", FALSE), IF(F94&lt;&gt;"", INDEX(Edges!$Z$4:$Z$431, MATCH(F94, Edges!$C$4:$C$431, 0))="Yes", FALSE), IF(G94&lt;&gt;"", INDEX(Edges!$Z$4:$Z$431, MATCH(G94, Edges!$C$4:$C$431, 0))="Yes", FALSE), IF(H94&lt;&gt;"", INDEX(Edges!$Z$4:$Z$431, MATCH(H94, Edges!$C$4:$C$431, 0))="Yes", FALSE), IF(I94&lt;&gt;"", INDEX(Edges!$Z$4:$Z$431, MATCH(I94, Edges!$C$4:$C$431, 0))="Yes", FALSE), IF(J94&lt;&gt;"", INDEX(Edges!$Z$4:$Z$431, MATCH(J94, Edges!$C$4:$C$431, 0))="Yes", FALSE), IF(K94&lt;&gt;"", INDEX(Edges!$Z$4:$Z$431, MATCH(K94, Edges!$C$4:$C$431, 0))="Yes", FALSE), IF(L94&lt;&gt;"", INDEX(Edges!$Z$4:$Z$431, MATCH(L94, Edges!$C$4:$C$431, 0))="Yes", FALSE)), "Yes","No")</f>
        <v>Yes</v>
      </c>
      <c r="T94" s="633" t="str">
        <f>IF(OR(IF(C94&lt;&gt;"", INDEX(Nodes!$AC$4:$AC$449, MATCH(C94, Nodes!$C$4:$C$449, 0))="Yes", FALSE), IF(D94&lt;&gt;"", INDEX(Nodes!$AC$4:$AC$449, MATCH(D94, Nodes!$C$4:$C$449, 0))="Yes", FALSE), IF(E94&lt;&gt;"", INDEX(Edges!$AC$4:$AC$431, MATCH(E94, Edges!$C$4:$C$431, 0))="Yes", FALSE), IF(F94&lt;&gt;"", INDEX(Edges!$AC$4:$AC$431, MATCH(F94, Edges!$C$4:$C$431, 0))="Yes", FALSE), IF(G94&lt;&gt;"", INDEX(Edges!$AC$4:$AC$431, MATCH(G94, Edges!$C$4:$C$431, 0))="Yes", FALSE), IF(H94&lt;&gt;"", INDEX(Edges!$AC$4:$AC$431, MATCH(H94, Edges!$C$4:$C$431, 0))="Yes", FALSE), IF(I94&lt;&gt;"", INDEX(Edges!$AC$4:$AC$431, MATCH(I94, Edges!$C$4:$C$431, 0))="Yes", FALSE), IF(J94&lt;&gt;"", INDEX(Edges!$AC$4:$AC$431, MATCH(J94, Edges!$C$4:$C$431, 0))="Yes", FALSE), IF(K94&lt;&gt;"", INDEX(Edges!$AC$4:$AC$431, MATCH(K94, Edges!$C$4:$C$431, 0))="Yes", FALSE), IF(L94&lt;&gt;"", INDEX(Edges!$AC$4:$AC$431, MATCH(L94, Edges!$C$4:$C$431, 0))="Yes", FALSE)), "Yes","No")</f>
        <v>No</v>
      </c>
      <c r="U94" t="str">
        <f>IF(OR(IF(C94&lt;&gt;"", INDEX(Nodes!$AF$4:$AF$449, MATCH(C94, Nodes!$C$4:$C$449, 0))="Yes", FALSE), IF(D94&lt;&gt;"", INDEX(Nodes!$AF$4:$AF$449, MATCH(D94, Nodes!$C$4:$C$449, 0))="Yes", FALSE), IF(E94&lt;&gt;"", INDEX(Edges!$AG$4:$AG$431, MATCH(E94, Edges!$C$4:$C$431, 0))="Yes", FALSE), IF(F94&lt;&gt;"", INDEX(Edges!$AG$4:$AG$431, MATCH(F94, Edges!$C$4:$C$431, 0))="Yes", FALSE), IF(G94&lt;&gt;"", INDEX(Edges!$AG$4:$AG$431, MATCH(G94, Edges!$C$4:$C$431, 0))="Yes", FALSE), IF(H94&lt;&gt;"", INDEX(Edges!$AG$4:$AG$431, MATCH(H94, Edges!$C$4:$C$431, 0))="Yes", FALSE), IF(I94&lt;&gt;"", INDEX(Edges!$AG$4:$AG$431, MATCH(I94, Edges!$C$4:$C$431, 0))="Yes", FALSE), IF(J94&lt;&gt;"", INDEX(Edges!$AG$4:$AG$431, MATCH(J94, Edges!$C$4:$C$431, 0))="Yes", FALSE), IF(K94&lt;&gt;"", INDEX(Edges!$AG$4:$AG$431, MATCH(K94, Edges!$C$4:$C$431, 0))="Yes", FALSE), IF(L94&lt;&gt;"", INDEX(Edges!$AG$4:$AG$431, MATCH(L94, Edges!$C$4:$C$431, 0))="Yes", FALSE)), "Yes","No")</f>
        <v>No</v>
      </c>
      <c r="V94" s="720" t="str">
        <f t="shared" si="6"/>
        <v>Inaccessible</v>
      </c>
      <c r="W94" s="633" t="str">
        <f>IF(AND(N94&gt;='Accessibility Standards'!$C$4, P94&lt;'Accessibility Standards'!$C$2, Q94="Yes", R94&lt;'Accessibility Standards'!$C$10), "Accessible", "Inaccessible")</f>
        <v>Inaccessible</v>
      </c>
      <c r="X94" s="633" t="str">
        <f t="shared" si="7"/>
        <v>Inaccessible</v>
      </c>
    </row>
    <row r="95" spans="1:24" hidden="1">
      <c r="A95" s="811" t="str">
        <f>A94</f>
        <v>37_39</v>
      </c>
      <c r="B95" s="689" t="s">
        <v>753</v>
      </c>
      <c r="C95" t="s">
        <v>490</v>
      </c>
      <c r="D95" t="s">
        <v>499</v>
      </c>
      <c r="N95" s="633">
        <f>MIN(_xlfn.IFNA(INDEX(Nodes!$M$4:$M$449, MATCH(C95, Nodes!$C$4:$C$449, 0)), 1E+99), _xlfn.IFNA(INDEX(Nodes!$M$4:$M$449, MATCH(D95, Nodes!$C$4:$C$449, 0)), 1E+99), _xlfn.IFNA(INDEX(Edges!$M$4:$M$428, MATCH(E95, Edges!$C$4:$C$428, 0)), 1E+99), _xlfn.IFNA(INDEX(Edges!$M$4:$M$428, MATCH(F95, Edges!$C$4:$C$428, 0)), 1E+99), _xlfn.IFNA(INDEX(Edges!$M$4:$M$428, MATCH(G95, Edges!$C$4:$C$428, 0)), 1E+99), _xlfn.IFNA(INDEX(Edges!$M$4:$M$428, MATCH(H95, Edges!$C$4:$C$428, 0)), 1E+99), _xlfn.IFNA(INDEX(Edges!$M$4:$M$428, MATCH(I95, Edges!$C$4:$C$428, 0)), 1E+99), _xlfn.IFNA(INDEX(Edges!$M$4:$M$428, MATCH(J95, Edges!$C$4:$C$428, 0)), 1E+99), _xlfn.IFNA(INDEX(Edges!$M$4:$M$428, MATCH(K95, Edges!$C$4:$C$428, 0)), 1E+99), _xlfn.IFNA(INDEX(Edges!$M$4:$M$428, MATCH(L95, Edges!$C$4:$C$428, 0)), 1E+99))</f>
        <v>150</v>
      </c>
      <c r="O95" s="633" t="str">
        <f>IF(AND(IF(C95&lt;&gt;"", INDEX(Nodes!$V$4:$V$449, MATCH(C95, Nodes!$C$4:$C$449, 0))="Yes", TRUE), IF(D95&lt;&gt;"", INDEX(Nodes!$V$4:$V$449, MATCH(D95, Nodes!$C$4:$C$449, 0))="Yes", TRUE), IF(E95&lt;&gt;"", INDEX(Edges!$V$4:$V$431, MATCH(E95, Edges!$C$4:$C$431, 0))="Yes", TRUE), IF(F95&lt;&gt;"", INDEX(Edges!$V$4:$V$431, MATCH(F95, Edges!$C$4:$C$431, 0))="Yes", TRUE), IF(G95&lt;&gt;"", INDEX(Edges!$V$4:$V$431, MATCH(G95, Edges!$C$4:$C$431, 0))="Yes", TRUE), IF(H95&lt;&gt;"", INDEX(Edges!$V$4:$V$431, MATCH(H95, Edges!$C$4:$C$431, 0))="Yes", TRUE), IF(I95&lt;&gt;"", INDEX(Edges!$V$4:$V$431, MATCH(I95, Edges!$C$4:$C$431, 0))="Yes", TRUE), IF(J95&lt;&gt;"", INDEX(Edges!$V$4:$V$431, MATCH(J95, Edges!$C$4:$C$431, 0))="Yes", TRUE), IF(K95&lt;&gt;"", INDEX(Edges!$V$4:$V$431, MATCH(K95, Edges!$C$4:$C$431, 0))="Yes", TRUE), IF(L95&lt;&gt;"", INDEX(Edges!$V$4:$V$431, MATCH(L95, Edges!$C$4:$C$431, 0))="Yes", TRUE)), "Yes", "No")</f>
        <v>Yes</v>
      </c>
      <c r="P95" s="633">
        <f>MAX(_xlfn.IFNA(INDEX(Nodes!$I$4:$I$449, MATCH(C95, Nodes!$C$4:$C$449, 0)), -1E+99), _xlfn.IFNA(INDEX(Nodes!$I$4:$I$449, MATCH(D95, Nodes!$C$4:$C$449, 0)), -1E+99), _xlfn.IFNA(INDEX(Edges!$I$4:$I$431, MATCH(E95, Edges!$C$4:$C$431, 0)), -1E+99), _xlfn.IFNA(INDEX(Edges!$I$4:$I$431, MATCH(F95, Edges!$C$4:$C$431, 0)), -1E+99), _xlfn.IFNA(INDEX(Edges!$I$4:$I$431, MATCH(G95, Edges!$C$4:$C$431, 0)), -1E+99), _xlfn.IFNA(INDEX(Edges!$I$4:$I$431, MATCH(H95, Edges!$C$4:$C$431, 0)), -1E+99), _xlfn.IFNA(INDEX(Edges!$I$4:$I$431, MATCH(I95, Edges!$C$4:$C$431, 0)), -1E+99), _xlfn.IFNA(INDEX(Edges!$I$4:$I$431, MATCH(J95, Edges!$C$4:$C$431, 0)), -1E+99), _xlfn.IFNA(INDEX(Edges!$I$4:$I$431, MATCH(K95, Edges!$C$4:$C$431, 0)), -1E+99), _xlfn.IFNA(INDEX(Edges!$I$4:$I$431, MATCH(L95, Edges!$C$4:$C$431, 0)), -1E+99))</f>
        <v>0</v>
      </c>
      <c r="Q95" s="633" t="str">
        <f>IF(AND(IF(C95&lt;&gt;"", INDEX(Nodes!$P$4:$P$449, MATCH(C95, Nodes!$C$4:$C$449, 0))="Yes"), IF(D95&lt;&gt;"", INDEX(Nodes!$P$4:$P$449, MATCH(D95, Nodes!$C$4:$C$449, 0))="Yes")), "Yes", "No")</f>
        <v>Yes</v>
      </c>
      <c r="R95" s="633">
        <f>MAX(_xlfn.IFNA(INDEX(Nodes!$Q$4:$Q$449, MATCH(C95, Nodes!$C$4:$C$449, 0)), -1E+99), _xlfn.IFNA(INDEX(Nodes!$Q$4:$Q$449, MATCH(D95, Nodes!$C$4:$C$449, 0)), -1E+99), _xlfn.IFNA(INDEX(Edges!$Q$4:$Q$431, MATCH(E95, Edges!$C$4:$C$431, 0)), -1E+99), _xlfn.IFNA(INDEX(Edges!$Q$4:$Q$431, MATCH(F95, Edges!$C$4:$C$431, 0)), -1E+99), _xlfn.IFNA(INDEX(Edges!$Q$4:$Q$431, MATCH(G95, Edges!$C$4:$C$431, 0)), -1E+99), _xlfn.IFNA(INDEX(Edges!$Q$4:$Q$431, MATCH(H95, Edges!$C$4:$C$431, 0)), -1E+99), _xlfn.IFNA(INDEX(Edges!$Q$4:$Q$431, MATCH(I95, Edges!$C$4:$C$431, 0)), -1E+99), _xlfn.IFNA(INDEX(Edges!$Q$4:$Q$431, MATCH(J95, Edges!$C$4:$C$431, 0)), -1E+99), _xlfn.IFNA(INDEX(Edges!$Q$4:$Q$431, MATCH(K95, Edges!$C$4:$C$431, 0)), -1E+99), _xlfn.IFNA(INDEX(Edges!$Q$4:$Q$431, MATCH(L95, Edges!$C$4:$C$431, 0)), -1E+99))</f>
        <v>2</v>
      </c>
      <c r="S95" t="str">
        <f>IF(OR(IF(C95&lt;&gt;"", INDEX(Nodes!$Z$4:$Z$449, MATCH(C95, Nodes!$C$4:$C$449, 0))="Yes", FALSE), IF(D95&lt;&gt;"", INDEX(Nodes!$Z$4:$Z$449, MATCH(D95, Nodes!$C$4:$C$449, 0))="Yes", FALSE), IF(E95&lt;&gt;"", INDEX(Edges!$Z$4:$Z$431, MATCH(E95, Edges!$C$4:$C$431, 0))="Yes", FALSE), IF(F95&lt;&gt;"", INDEX(Edges!$Z$4:$Z$431, MATCH(F95, Edges!$C$4:$C$431, 0))="Yes", FALSE), IF(G95&lt;&gt;"", INDEX(Edges!$Z$4:$Z$431, MATCH(G95, Edges!$C$4:$C$431, 0))="Yes", FALSE), IF(H95&lt;&gt;"", INDEX(Edges!$Z$4:$Z$431, MATCH(H95, Edges!$C$4:$C$431, 0))="Yes", FALSE), IF(I95&lt;&gt;"", INDEX(Edges!$Z$4:$Z$431, MATCH(I95, Edges!$C$4:$C$431, 0))="Yes", FALSE), IF(J95&lt;&gt;"", INDEX(Edges!$Z$4:$Z$431, MATCH(J95, Edges!$C$4:$C$431, 0))="Yes", FALSE), IF(K95&lt;&gt;"", INDEX(Edges!$Z$4:$Z$431, MATCH(K95, Edges!$C$4:$C$431, 0))="Yes", FALSE), IF(L95&lt;&gt;"", INDEX(Edges!$Z$4:$Z$431, MATCH(L95, Edges!$C$4:$C$431, 0))="Yes", FALSE)), "Yes","No")</f>
        <v>No</v>
      </c>
      <c r="T95" s="633" t="str">
        <f>IF(OR(IF(C95&lt;&gt;"", INDEX(Nodes!$AC$4:$AC$449, MATCH(C95, Nodes!$C$4:$C$449, 0))="Yes", FALSE), IF(D95&lt;&gt;"", INDEX(Nodes!$AC$4:$AC$449, MATCH(D95, Nodes!$C$4:$C$449, 0))="Yes", FALSE), IF(E95&lt;&gt;"", INDEX(Edges!$AC$4:$AC$431, MATCH(E95, Edges!$C$4:$C$431, 0))="Yes", FALSE), IF(F95&lt;&gt;"", INDEX(Edges!$AC$4:$AC$431, MATCH(F95, Edges!$C$4:$C$431, 0))="Yes", FALSE), IF(G95&lt;&gt;"", INDEX(Edges!$AC$4:$AC$431, MATCH(G95, Edges!$C$4:$C$431, 0))="Yes", FALSE), IF(H95&lt;&gt;"", INDEX(Edges!$AC$4:$AC$431, MATCH(H95, Edges!$C$4:$C$431, 0))="Yes", FALSE), IF(I95&lt;&gt;"", INDEX(Edges!$AC$4:$AC$431, MATCH(I95, Edges!$C$4:$C$431, 0))="Yes", FALSE), IF(J95&lt;&gt;"", INDEX(Edges!$AC$4:$AC$431, MATCH(J95, Edges!$C$4:$C$431, 0))="Yes", FALSE), IF(K95&lt;&gt;"", INDEX(Edges!$AC$4:$AC$431, MATCH(K95, Edges!$C$4:$C$431, 0))="Yes", FALSE), IF(L95&lt;&gt;"", INDEX(Edges!$AC$4:$AC$431, MATCH(L95, Edges!$C$4:$C$431, 0))="Yes", FALSE)), "Yes","No")</f>
        <v>No</v>
      </c>
      <c r="U95" t="str">
        <f>IF(OR(IF(C95&lt;&gt;"", INDEX(Nodes!$AF$4:$AF$449, MATCH(C95, Nodes!$C$4:$C$449, 0))="Yes", FALSE), IF(D95&lt;&gt;"", INDEX(Nodes!$AF$4:$AF$449, MATCH(D95, Nodes!$C$4:$C$449, 0))="Yes", FALSE), IF(E95&lt;&gt;"", INDEX(Edges!$AG$4:$AG$431, MATCH(E95, Edges!$C$4:$C$431, 0))="Yes", FALSE), IF(F95&lt;&gt;"", INDEX(Edges!$AG$4:$AG$431, MATCH(F95, Edges!$C$4:$C$431, 0))="Yes", FALSE), IF(G95&lt;&gt;"", INDEX(Edges!$AG$4:$AG$431, MATCH(G95, Edges!$C$4:$C$431, 0))="Yes", FALSE), IF(H95&lt;&gt;"", INDEX(Edges!$AG$4:$AG$431, MATCH(H95, Edges!$C$4:$C$431, 0))="Yes", FALSE), IF(I95&lt;&gt;"", INDEX(Edges!$AG$4:$AG$431, MATCH(I95, Edges!$C$4:$C$431, 0))="Yes", FALSE), IF(J95&lt;&gt;"", INDEX(Edges!$AG$4:$AG$431, MATCH(J95, Edges!$C$4:$C$431, 0))="Yes", FALSE), IF(K95&lt;&gt;"", INDEX(Edges!$AG$4:$AG$431, MATCH(K95, Edges!$C$4:$C$431, 0))="Yes", FALSE), IF(L95&lt;&gt;"", INDEX(Edges!$AG$4:$AG$431, MATCH(L95, Edges!$C$4:$C$431, 0))="Yes", FALSE)), "Yes","No")</f>
        <v>No</v>
      </c>
      <c r="V95" s="720" t="str">
        <f t="shared" si="6"/>
        <v>Accessible</v>
      </c>
      <c r="W95" s="633" t="str">
        <f>IF(AND(N95&gt;='Accessibility Standards'!$C$4, P95&lt;'Accessibility Standards'!$C$2, Q95="Yes", R95&lt;'Accessibility Standards'!$C$10), "Accessible", "Inaccessible")</f>
        <v>Accessible</v>
      </c>
      <c r="X95" s="633" t="str">
        <f t="shared" si="7"/>
        <v>Accessible</v>
      </c>
    </row>
    <row r="96" spans="1:24">
      <c r="A96" t="s">
        <v>857</v>
      </c>
      <c r="B96" s="689" t="s">
        <v>752</v>
      </c>
      <c r="C96" t="s">
        <v>470</v>
      </c>
      <c r="D96" t="s">
        <v>504</v>
      </c>
      <c r="E96" t="s">
        <v>1018</v>
      </c>
      <c r="F96" t="s">
        <v>1019</v>
      </c>
      <c r="N96" s="633">
        <f>MIN(_xlfn.IFNA(INDEX(Nodes!$M$4:$M$449, MATCH(C96, Nodes!$C$4:$C$449, 0)), 1E+99), _xlfn.IFNA(INDEX(Nodes!$M$4:$M$449, MATCH(D96, Nodes!$C$4:$C$449, 0)), 1E+99), _xlfn.IFNA(INDEX(Edges!$M$4:$M$428, MATCH(E96, Edges!$C$4:$C$428, 0)), 1E+99), _xlfn.IFNA(INDEX(Edges!$M$4:$M$428, MATCH(F96, Edges!$C$4:$C$428, 0)), 1E+99), _xlfn.IFNA(INDEX(Edges!$M$4:$M$428, MATCH(G96, Edges!$C$4:$C$428, 0)), 1E+99), _xlfn.IFNA(INDEX(Edges!$M$4:$M$428, MATCH(H96, Edges!$C$4:$C$428, 0)), 1E+99), _xlfn.IFNA(INDEX(Edges!$M$4:$M$428, MATCH(I96, Edges!$C$4:$C$428, 0)), 1E+99), _xlfn.IFNA(INDEX(Edges!$M$4:$M$428, MATCH(J96, Edges!$C$4:$C$428, 0)), 1E+99), _xlfn.IFNA(INDEX(Edges!$M$4:$M$428, MATCH(K96, Edges!$C$4:$C$428, 0)), 1E+99), _xlfn.IFNA(INDEX(Edges!$M$4:$M$428, MATCH(L96, Edges!$C$4:$C$428, 0)), 1E+99))</f>
        <v>0</v>
      </c>
      <c r="O96" s="633" t="str">
        <f>IF(AND(IF(C96&lt;&gt;"", INDEX(Nodes!$V$4:$V$449, MATCH(C96, Nodes!$C$4:$C$449, 0))="Yes", TRUE), IF(D96&lt;&gt;"", INDEX(Nodes!$V$4:$V$449, MATCH(D96, Nodes!$C$4:$C$449, 0))="Yes", TRUE), IF(E96&lt;&gt;"", INDEX(Edges!$V$4:$V$431, MATCH(E96, Edges!$C$4:$C$431, 0))="Yes", TRUE), IF(F96&lt;&gt;"", INDEX(Edges!$V$4:$V$431, MATCH(F96, Edges!$C$4:$C$431, 0))="Yes", TRUE), IF(G96&lt;&gt;"", INDEX(Edges!$V$4:$V$431, MATCH(G96, Edges!$C$4:$C$431, 0))="Yes", TRUE), IF(H96&lt;&gt;"", INDEX(Edges!$V$4:$V$431, MATCH(H96, Edges!$C$4:$C$431, 0))="Yes", TRUE), IF(I96&lt;&gt;"", INDEX(Edges!$V$4:$V$431, MATCH(I96, Edges!$C$4:$C$431, 0))="Yes", TRUE), IF(J96&lt;&gt;"", INDEX(Edges!$V$4:$V$431, MATCH(J96, Edges!$C$4:$C$431, 0))="Yes", TRUE), IF(K96&lt;&gt;"", INDEX(Edges!$V$4:$V$431, MATCH(K96, Edges!$C$4:$C$431, 0))="Yes", TRUE), IF(L96&lt;&gt;"", INDEX(Edges!$V$4:$V$431, MATCH(L96, Edges!$C$4:$C$431, 0))="Yes", TRUE)), "Yes", "No")</f>
        <v>No</v>
      </c>
      <c r="P96" s="633">
        <f>MAX(_xlfn.IFNA(INDEX(Nodes!$I$4:$I$449, MATCH(C96, Nodes!$C$4:$C$449, 0)), -1E+99), _xlfn.IFNA(INDEX(Nodes!$I$4:$I$449, MATCH(D96, Nodes!$C$4:$C$449, 0)), -1E+99), _xlfn.IFNA(INDEX(Edges!$I$4:$I$431, MATCH(E96, Edges!$C$4:$C$431, 0)), -1E+99), _xlfn.IFNA(INDEX(Edges!$I$4:$I$431, MATCH(F96, Edges!$C$4:$C$431, 0)), -1E+99), _xlfn.IFNA(INDEX(Edges!$I$4:$I$431, MATCH(G96, Edges!$C$4:$C$431, 0)), -1E+99), _xlfn.IFNA(INDEX(Edges!$I$4:$I$431, MATCH(H96, Edges!$C$4:$C$431, 0)), -1E+99), _xlfn.IFNA(INDEX(Edges!$I$4:$I$431, MATCH(I96, Edges!$C$4:$C$431, 0)), -1E+99), _xlfn.IFNA(INDEX(Edges!$I$4:$I$431, MATCH(J96, Edges!$C$4:$C$431, 0)), -1E+99), _xlfn.IFNA(INDEX(Edges!$I$4:$I$431, MATCH(K96, Edges!$C$4:$C$431, 0)), -1E+99), _xlfn.IFNA(INDEX(Edges!$I$4:$I$431, MATCH(L96, Edges!$C$4:$C$431, 0)), -1E+99))</f>
        <v>2</v>
      </c>
      <c r="Q96" s="633" t="str">
        <f>IF(AND(IF(C96&lt;&gt;"", INDEX(Nodes!$P$4:$P$449, MATCH(C96, Nodes!$C$4:$C$449, 0))="Yes"), IF(D96&lt;&gt;"", INDEX(Nodes!$P$4:$P$449, MATCH(D96, Nodes!$C$4:$C$449, 0))="Yes")), "Yes", "No")</f>
        <v>No</v>
      </c>
      <c r="R96" s="633">
        <f>MAX(_xlfn.IFNA(INDEX(Nodes!$Q$4:$Q$449, MATCH(C96, Nodes!$C$4:$C$449, 0)), -1E+99), _xlfn.IFNA(INDEX(Nodes!$Q$4:$Q$449, MATCH(D96, Nodes!$C$4:$C$449, 0)), -1E+99), _xlfn.IFNA(INDEX(Edges!$Q$4:$Q$431, MATCH(E96, Edges!$C$4:$C$431, 0)), -1E+99), _xlfn.IFNA(INDEX(Edges!$Q$4:$Q$431, MATCH(F96, Edges!$C$4:$C$431, 0)), -1E+99), _xlfn.IFNA(INDEX(Edges!$Q$4:$Q$431, MATCH(G96, Edges!$C$4:$C$431, 0)), -1E+99), _xlfn.IFNA(INDEX(Edges!$Q$4:$Q$431, MATCH(H96, Edges!$C$4:$C$431, 0)), -1E+99), _xlfn.IFNA(INDEX(Edges!$Q$4:$Q$431, MATCH(I96, Edges!$C$4:$C$431, 0)), -1E+99), _xlfn.IFNA(INDEX(Edges!$Q$4:$Q$431, MATCH(J96, Edges!$C$4:$C$431, 0)), -1E+99), _xlfn.IFNA(INDEX(Edges!$Q$4:$Q$431, MATCH(K96, Edges!$C$4:$C$431, 0)), -1E+99), _xlfn.IFNA(INDEX(Edges!$Q$4:$Q$431, MATCH(L96, Edges!$C$4:$C$431, 0)), -1E+99))</f>
        <v>2</v>
      </c>
      <c r="S96" t="str">
        <f>IF(OR(IF(C96&lt;&gt;"", INDEX(Nodes!$Z$4:$Z$449, MATCH(C96, Nodes!$C$4:$C$449, 0))="Yes", FALSE), IF(D96&lt;&gt;"", INDEX(Nodes!$Z$4:$Z$449, MATCH(D96, Nodes!$C$4:$C$449, 0))="Yes", FALSE), IF(E96&lt;&gt;"", INDEX(Edges!$Z$4:$Z$431, MATCH(E96, Edges!$C$4:$C$431, 0))="Yes", FALSE), IF(F96&lt;&gt;"", INDEX(Edges!$Z$4:$Z$431, MATCH(F96, Edges!$C$4:$C$431, 0))="Yes", FALSE), IF(G96&lt;&gt;"", INDEX(Edges!$Z$4:$Z$431, MATCH(G96, Edges!$C$4:$C$431, 0))="Yes", FALSE), IF(H96&lt;&gt;"", INDEX(Edges!$Z$4:$Z$431, MATCH(H96, Edges!$C$4:$C$431, 0))="Yes", FALSE), IF(I96&lt;&gt;"", INDEX(Edges!$Z$4:$Z$431, MATCH(I96, Edges!$C$4:$C$431, 0))="Yes", FALSE), IF(J96&lt;&gt;"", INDEX(Edges!$Z$4:$Z$431, MATCH(J96, Edges!$C$4:$C$431, 0))="Yes", FALSE), IF(K96&lt;&gt;"", INDEX(Edges!$Z$4:$Z$431, MATCH(K96, Edges!$C$4:$C$431, 0))="Yes", FALSE), IF(L96&lt;&gt;"", INDEX(Edges!$Z$4:$Z$431, MATCH(L96, Edges!$C$4:$C$431, 0))="Yes", FALSE)), "Yes","No")</f>
        <v>Yes</v>
      </c>
      <c r="T96" s="633" t="str">
        <f>IF(OR(IF(C96&lt;&gt;"", INDEX(Nodes!$AC$4:$AC$449, MATCH(C96, Nodes!$C$4:$C$449, 0))="Yes", FALSE), IF(D96&lt;&gt;"", INDEX(Nodes!$AC$4:$AC$449, MATCH(D96, Nodes!$C$4:$C$449, 0))="Yes", FALSE), IF(E96&lt;&gt;"", INDEX(Edges!$AC$4:$AC$431, MATCH(E96, Edges!$C$4:$C$431, 0))="Yes", FALSE), IF(F96&lt;&gt;"", INDEX(Edges!$AC$4:$AC$431, MATCH(F96, Edges!$C$4:$C$431, 0))="Yes", FALSE), IF(G96&lt;&gt;"", INDEX(Edges!$AC$4:$AC$431, MATCH(G96, Edges!$C$4:$C$431, 0))="Yes", FALSE), IF(H96&lt;&gt;"", INDEX(Edges!$AC$4:$AC$431, MATCH(H96, Edges!$C$4:$C$431, 0))="Yes", FALSE), IF(I96&lt;&gt;"", INDEX(Edges!$AC$4:$AC$431, MATCH(I96, Edges!$C$4:$C$431, 0))="Yes", FALSE), IF(J96&lt;&gt;"", INDEX(Edges!$AC$4:$AC$431, MATCH(J96, Edges!$C$4:$C$431, 0))="Yes", FALSE), IF(K96&lt;&gt;"", INDEX(Edges!$AC$4:$AC$431, MATCH(K96, Edges!$C$4:$C$431, 0))="Yes", FALSE), IF(L96&lt;&gt;"", INDEX(Edges!$AC$4:$AC$431, MATCH(L96, Edges!$C$4:$C$431, 0))="Yes", FALSE)), "Yes","No")</f>
        <v>Yes</v>
      </c>
      <c r="U96" t="str">
        <f>IF(OR(IF(C96&lt;&gt;"", INDEX(Nodes!$AF$4:$AF$449, MATCH(C96, Nodes!$C$4:$C$449, 0))="Yes", FALSE), IF(D96&lt;&gt;"", INDEX(Nodes!$AF$4:$AF$449, MATCH(D96, Nodes!$C$4:$C$449, 0))="Yes", FALSE), IF(E96&lt;&gt;"", INDEX(Edges!$AG$4:$AG$431, MATCH(E96, Edges!$C$4:$C$431, 0))="Yes", FALSE), IF(F96&lt;&gt;"", INDEX(Edges!$AG$4:$AG$431, MATCH(F96, Edges!$C$4:$C$431, 0))="Yes", FALSE), IF(G96&lt;&gt;"", INDEX(Edges!$AG$4:$AG$431, MATCH(G96, Edges!$C$4:$C$431, 0))="Yes", FALSE), IF(H96&lt;&gt;"", INDEX(Edges!$AG$4:$AG$431, MATCH(H96, Edges!$C$4:$C$431, 0))="Yes", FALSE), IF(I96&lt;&gt;"", INDEX(Edges!$AG$4:$AG$431, MATCH(I96, Edges!$C$4:$C$431, 0))="Yes", FALSE), IF(J96&lt;&gt;"", INDEX(Edges!$AG$4:$AG$431, MATCH(J96, Edges!$C$4:$C$431, 0))="Yes", FALSE), IF(K96&lt;&gt;"", INDEX(Edges!$AG$4:$AG$431, MATCH(K96, Edges!$C$4:$C$431, 0))="Yes", FALSE), IF(L96&lt;&gt;"", INDEX(Edges!$AG$4:$AG$431, MATCH(L96, Edges!$C$4:$C$431, 0))="Yes", FALSE)), "Yes","No")</f>
        <v>No</v>
      </c>
      <c r="V96" s="720" t="str">
        <f t="shared" si="6"/>
        <v>Inaccessible</v>
      </c>
      <c r="W96" s="633" t="str">
        <f>IF(AND(N96&gt;='Accessibility Standards'!$C$4, P96&lt;'Accessibility Standards'!$C$2, Q96="Yes", R96&lt;'Accessibility Standards'!$C$10), "Accessible", "Inaccessible")</f>
        <v>Inaccessible</v>
      </c>
      <c r="X96" s="633" t="str">
        <f t="shared" si="7"/>
        <v>Inaccessible</v>
      </c>
    </row>
    <row r="97" spans="1:24" hidden="1">
      <c r="A97" s="811" t="str">
        <f>A96</f>
        <v>33_40</v>
      </c>
      <c r="B97" s="689" t="s">
        <v>753</v>
      </c>
      <c r="C97" t="s">
        <v>471</v>
      </c>
      <c r="E97" t="s">
        <v>1020</v>
      </c>
      <c r="N97" s="633">
        <f>MIN(_xlfn.IFNA(INDEX(Nodes!$M$4:$M$449, MATCH(C97, Nodes!$C$4:$C$449, 0)), 1E+99), _xlfn.IFNA(INDEX(Nodes!$M$4:$M$449, MATCH(D97, Nodes!$C$4:$C$449, 0)), 1E+99), _xlfn.IFNA(INDEX(Edges!$M$4:$M$428, MATCH(E97, Edges!$C$4:$C$428, 0)), 1E+99), _xlfn.IFNA(INDEX(Edges!$M$4:$M$428, MATCH(F97, Edges!$C$4:$C$428, 0)), 1E+99), _xlfn.IFNA(INDEX(Edges!$M$4:$M$428, MATCH(G97, Edges!$C$4:$C$428, 0)), 1E+99), _xlfn.IFNA(INDEX(Edges!$M$4:$M$428, MATCH(H97, Edges!$C$4:$C$428, 0)), 1E+99), _xlfn.IFNA(INDEX(Edges!$M$4:$M$428, MATCH(I97, Edges!$C$4:$C$428, 0)), 1E+99), _xlfn.IFNA(INDEX(Edges!$M$4:$M$428, MATCH(J97, Edges!$C$4:$C$428, 0)), 1E+99), _xlfn.IFNA(INDEX(Edges!$M$4:$M$428, MATCH(K97, Edges!$C$4:$C$428, 0)), 1E+99), _xlfn.IFNA(INDEX(Edges!$M$4:$M$428, MATCH(L97, Edges!$C$4:$C$428, 0)), 1E+99))</f>
        <v>90</v>
      </c>
      <c r="O97" s="633" t="str">
        <f>IF(AND(IF(C97&lt;&gt;"", INDEX(Nodes!$V$4:$V$449, MATCH(C97, Nodes!$C$4:$C$449, 0))="Yes", TRUE), IF(D97&lt;&gt;"", INDEX(Nodes!$V$4:$V$449, MATCH(D97, Nodes!$C$4:$C$449, 0))="Yes", TRUE), IF(E97&lt;&gt;"", INDEX(Edges!$V$4:$V$431, MATCH(E97, Edges!$C$4:$C$431, 0))="Yes", TRUE), IF(F97&lt;&gt;"", INDEX(Edges!$V$4:$V$431, MATCH(F97, Edges!$C$4:$C$431, 0))="Yes", TRUE), IF(G97&lt;&gt;"", INDEX(Edges!$V$4:$V$431, MATCH(G97, Edges!$C$4:$C$431, 0))="Yes", TRUE), IF(H97&lt;&gt;"", INDEX(Edges!$V$4:$V$431, MATCH(H97, Edges!$C$4:$C$431, 0))="Yes", TRUE), IF(I97&lt;&gt;"", INDEX(Edges!$V$4:$V$431, MATCH(I97, Edges!$C$4:$C$431, 0))="Yes", TRUE), IF(J97&lt;&gt;"", INDEX(Edges!$V$4:$V$431, MATCH(J97, Edges!$C$4:$C$431, 0))="Yes", TRUE), IF(K97&lt;&gt;"", INDEX(Edges!$V$4:$V$431, MATCH(K97, Edges!$C$4:$C$431, 0))="Yes", TRUE), IF(L97&lt;&gt;"", INDEX(Edges!$V$4:$V$431, MATCH(L97, Edges!$C$4:$C$431, 0))="Yes", TRUE)), "Yes", "No")</f>
        <v>Yes</v>
      </c>
      <c r="P97" s="633">
        <f>MAX(_xlfn.IFNA(INDEX(Nodes!$I$4:$I$449, MATCH(C97, Nodes!$C$4:$C$449, 0)), -1E+99), _xlfn.IFNA(INDEX(Nodes!$I$4:$I$449, MATCH(D97, Nodes!$C$4:$C$449, 0)), -1E+99), _xlfn.IFNA(INDEX(Edges!$I$4:$I$431, MATCH(E97, Edges!$C$4:$C$431, 0)), -1E+99), _xlfn.IFNA(INDEX(Edges!$I$4:$I$431, MATCH(F97, Edges!$C$4:$C$431, 0)), -1E+99), _xlfn.IFNA(INDEX(Edges!$I$4:$I$431, MATCH(G97, Edges!$C$4:$C$431, 0)), -1E+99), _xlfn.IFNA(INDEX(Edges!$I$4:$I$431, MATCH(H97, Edges!$C$4:$C$431, 0)), -1E+99), _xlfn.IFNA(INDEX(Edges!$I$4:$I$431, MATCH(I97, Edges!$C$4:$C$431, 0)), -1E+99), _xlfn.IFNA(INDEX(Edges!$I$4:$I$431, MATCH(J97, Edges!$C$4:$C$431, 0)), -1E+99), _xlfn.IFNA(INDEX(Edges!$I$4:$I$431, MATCH(K97, Edges!$C$4:$C$431, 0)), -1E+99), _xlfn.IFNA(INDEX(Edges!$I$4:$I$431, MATCH(L97, Edges!$C$4:$C$431, 0)), -1E+99))</f>
        <v>2</v>
      </c>
      <c r="Q97" s="633" t="str">
        <f>IF(AND(IF(C97&lt;&gt;"", INDEX(Nodes!$P$4:$P$449, MATCH(C97, Nodes!$C$4:$C$449, 0))="Yes"), IF(D97&lt;&gt;"", INDEX(Nodes!$P$4:$P$449, MATCH(D97, Nodes!$C$4:$C$449, 0))="Yes")), "Yes", "No")</f>
        <v>No</v>
      </c>
      <c r="R97" s="633">
        <f>MAX(_xlfn.IFNA(INDEX(Nodes!$Q$4:$Q$449, MATCH(C97, Nodes!$C$4:$C$449, 0)), -1E+99), _xlfn.IFNA(INDEX(Nodes!$Q$4:$Q$449, MATCH(D97, Nodes!$C$4:$C$449, 0)), -1E+99), _xlfn.IFNA(INDEX(Edges!$Q$4:$Q$431, MATCH(E97, Edges!$C$4:$C$431, 0)), -1E+99), _xlfn.IFNA(INDEX(Edges!$Q$4:$Q$431, MATCH(F97, Edges!$C$4:$C$431, 0)), -1E+99), _xlfn.IFNA(INDEX(Edges!$Q$4:$Q$431, MATCH(G97, Edges!$C$4:$C$431, 0)), -1E+99), _xlfn.IFNA(INDEX(Edges!$Q$4:$Q$431, MATCH(H97, Edges!$C$4:$C$431, 0)), -1E+99), _xlfn.IFNA(INDEX(Edges!$Q$4:$Q$431, MATCH(I97, Edges!$C$4:$C$431, 0)), -1E+99), _xlfn.IFNA(INDEX(Edges!$Q$4:$Q$431, MATCH(J97, Edges!$C$4:$C$431, 0)), -1E+99), _xlfn.IFNA(INDEX(Edges!$Q$4:$Q$431, MATCH(K97, Edges!$C$4:$C$431, 0)), -1E+99), _xlfn.IFNA(INDEX(Edges!$Q$4:$Q$431, MATCH(L97, Edges!$C$4:$C$431, 0)), -1E+99))</f>
        <v>2</v>
      </c>
      <c r="S97" t="str">
        <f>IF(OR(IF(C97&lt;&gt;"", INDEX(Nodes!$Z$4:$Z$449, MATCH(C97, Nodes!$C$4:$C$449, 0))="Yes", FALSE), IF(D97&lt;&gt;"", INDEX(Nodes!$Z$4:$Z$449, MATCH(D97, Nodes!$C$4:$C$449, 0))="Yes", FALSE), IF(E97&lt;&gt;"", INDEX(Edges!$Z$4:$Z$431, MATCH(E97, Edges!$C$4:$C$431, 0))="Yes", FALSE), IF(F97&lt;&gt;"", INDEX(Edges!$Z$4:$Z$431, MATCH(F97, Edges!$C$4:$C$431, 0))="Yes", FALSE), IF(G97&lt;&gt;"", INDEX(Edges!$Z$4:$Z$431, MATCH(G97, Edges!$C$4:$C$431, 0))="Yes", FALSE), IF(H97&lt;&gt;"", INDEX(Edges!$Z$4:$Z$431, MATCH(H97, Edges!$C$4:$C$431, 0))="Yes", FALSE), IF(I97&lt;&gt;"", INDEX(Edges!$Z$4:$Z$431, MATCH(I97, Edges!$C$4:$C$431, 0))="Yes", FALSE), IF(J97&lt;&gt;"", INDEX(Edges!$Z$4:$Z$431, MATCH(J97, Edges!$C$4:$C$431, 0))="Yes", FALSE), IF(K97&lt;&gt;"", INDEX(Edges!$Z$4:$Z$431, MATCH(K97, Edges!$C$4:$C$431, 0))="Yes", FALSE), IF(L97&lt;&gt;"", INDEX(Edges!$Z$4:$Z$431, MATCH(L97, Edges!$C$4:$C$431, 0))="Yes", FALSE)), "Yes","No")</f>
        <v>Yes</v>
      </c>
      <c r="T97" s="633" t="str">
        <f>IF(OR(IF(C97&lt;&gt;"", INDEX(Nodes!$AC$4:$AC$449, MATCH(C97, Nodes!$C$4:$C$449, 0))="Yes", FALSE), IF(D97&lt;&gt;"", INDEX(Nodes!$AC$4:$AC$449, MATCH(D97, Nodes!$C$4:$C$449, 0))="Yes", FALSE), IF(E97&lt;&gt;"", INDEX(Edges!$AC$4:$AC$431, MATCH(E97, Edges!$C$4:$C$431, 0))="Yes", FALSE), IF(F97&lt;&gt;"", INDEX(Edges!$AC$4:$AC$431, MATCH(F97, Edges!$C$4:$C$431, 0))="Yes", FALSE), IF(G97&lt;&gt;"", INDEX(Edges!$AC$4:$AC$431, MATCH(G97, Edges!$C$4:$C$431, 0))="Yes", FALSE), IF(H97&lt;&gt;"", INDEX(Edges!$AC$4:$AC$431, MATCH(H97, Edges!$C$4:$C$431, 0))="Yes", FALSE), IF(I97&lt;&gt;"", INDEX(Edges!$AC$4:$AC$431, MATCH(I97, Edges!$C$4:$C$431, 0))="Yes", FALSE), IF(J97&lt;&gt;"", INDEX(Edges!$AC$4:$AC$431, MATCH(J97, Edges!$C$4:$C$431, 0))="Yes", FALSE), IF(K97&lt;&gt;"", INDEX(Edges!$AC$4:$AC$431, MATCH(K97, Edges!$C$4:$C$431, 0))="Yes", FALSE), IF(L97&lt;&gt;"", INDEX(Edges!$AC$4:$AC$431, MATCH(L97, Edges!$C$4:$C$431, 0))="Yes", FALSE)), "Yes","No")</f>
        <v>No</v>
      </c>
      <c r="U97" t="str">
        <f>IF(OR(IF(C97&lt;&gt;"", INDEX(Nodes!$AF$4:$AF$449, MATCH(C97, Nodes!$C$4:$C$449, 0))="Yes", FALSE), IF(D97&lt;&gt;"", INDEX(Nodes!$AF$4:$AF$449, MATCH(D97, Nodes!$C$4:$C$449, 0))="Yes", FALSE), IF(E97&lt;&gt;"", INDEX(Edges!$AG$4:$AG$431, MATCH(E97, Edges!$C$4:$C$431, 0))="Yes", FALSE), IF(F97&lt;&gt;"", INDEX(Edges!$AG$4:$AG$431, MATCH(F97, Edges!$C$4:$C$431, 0))="Yes", FALSE), IF(G97&lt;&gt;"", INDEX(Edges!$AG$4:$AG$431, MATCH(G97, Edges!$C$4:$C$431, 0))="Yes", FALSE), IF(H97&lt;&gt;"", INDEX(Edges!$AG$4:$AG$431, MATCH(H97, Edges!$C$4:$C$431, 0))="Yes", FALSE), IF(I97&lt;&gt;"", INDEX(Edges!$AG$4:$AG$431, MATCH(I97, Edges!$C$4:$C$431, 0))="Yes", FALSE), IF(J97&lt;&gt;"", INDEX(Edges!$AG$4:$AG$431, MATCH(J97, Edges!$C$4:$C$431, 0))="Yes", FALSE), IF(K97&lt;&gt;"", INDEX(Edges!$AG$4:$AG$431, MATCH(K97, Edges!$C$4:$C$431, 0))="Yes", FALSE), IF(L97&lt;&gt;"", INDEX(Edges!$AG$4:$AG$431, MATCH(L97, Edges!$C$4:$C$431, 0))="Yes", FALSE)), "Yes","No")</f>
        <v>No</v>
      </c>
      <c r="V97" s="720" t="str">
        <f t="shared" si="6"/>
        <v>Accessible</v>
      </c>
      <c r="W97" s="633" t="str">
        <f>IF(AND(N97&gt;='Accessibility Standards'!$C$4, P97&lt;'Accessibility Standards'!$C$2, Q97="Yes", R97&lt;'Accessibility Standards'!$C$10), "Accessible", "Inaccessible")</f>
        <v>Inaccessible</v>
      </c>
      <c r="X97" s="633" t="str">
        <f t="shared" si="7"/>
        <v>Accessible</v>
      </c>
    </row>
    <row r="98" spans="1:24">
      <c r="A98" t="s">
        <v>858</v>
      </c>
      <c r="B98" s="689" t="s">
        <v>752</v>
      </c>
      <c r="C98" t="s">
        <v>767</v>
      </c>
      <c r="D98" t="s">
        <v>505</v>
      </c>
      <c r="E98" t="s">
        <v>1021</v>
      </c>
      <c r="F98" t="s">
        <v>1022</v>
      </c>
      <c r="G98" t="s">
        <v>1023</v>
      </c>
      <c r="H98" t="s">
        <v>1024</v>
      </c>
      <c r="I98" t="s">
        <v>1025</v>
      </c>
      <c r="N98" s="633">
        <f>MIN(_xlfn.IFNA(INDEX(Nodes!$M$4:$M$449, MATCH(C98, Nodes!$C$4:$C$449, 0)), 1E+99), _xlfn.IFNA(INDEX(Nodes!$M$4:$M$449, MATCH(D98, Nodes!$C$4:$C$449, 0)), 1E+99), _xlfn.IFNA(INDEX(Edges!$M$4:$M$428, MATCH(E98, Edges!$C$4:$C$428, 0)), 1E+99), _xlfn.IFNA(INDEX(Edges!$M$4:$M$428, MATCH(F98, Edges!$C$4:$C$428, 0)), 1E+99), _xlfn.IFNA(INDEX(Edges!$M$4:$M$428, MATCH(G98, Edges!$C$4:$C$428, 0)), 1E+99), _xlfn.IFNA(INDEX(Edges!$M$4:$M$428, MATCH(H98, Edges!$C$4:$C$428, 0)), 1E+99), _xlfn.IFNA(INDEX(Edges!$M$4:$M$428, MATCH(I98, Edges!$C$4:$C$428, 0)), 1E+99), _xlfn.IFNA(INDEX(Edges!$M$4:$M$428, MATCH(J98, Edges!$C$4:$C$428, 0)), 1E+99), _xlfn.IFNA(INDEX(Edges!$M$4:$M$428, MATCH(K98, Edges!$C$4:$C$428, 0)), 1E+99), _xlfn.IFNA(INDEX(Edges!$M$4:$M$428, MATCH(L98, Edges!$C$4:$C$428, 0)), 1E+99))</f>
        <v>100</v>
      </c>
      <c r="O98" s="633" t="str">
        <f>IF(AND(IF(C98&lt;&gt;"", INDEX(Nodes!$V$4:$V$449, MATCH(C98, Nodes!$C$4:$C$449, 0))="Yes", TRUE), IF(D98&lt;&gt;"", INDEX(Nodes!$V$4:$V$449, MATCH(D98, Nodes!$C$4:$C$449, 0))="Yes", TRUE), IF(E98&lt;&gt;"", INDEX(Edges!$V$4:$V$431, MATCH(E98, Edges!$C$4:$C$431, 0))="Yes", TRUE), IF(F98&lt;&gt;"", INDEX(Edges!$V$4:$V$431, MATCH(F98, Edges!$C$4:$C$431, 0))="Yes", TRUE), IF(G98&lt;&gt;"", INDEX(Edges!$V$4:$V$431, MATCH(G98, Edges!$C$4:$C$431, 0))="Yes", TRUE), IF(H98&lt;&gt;"", INDEX(Edges!$V$4:$V$431, MATCH(H98, Edges!$C$4:$C$431, 0))="Yes", TRUE), IF(I98&lt;&gt;"", INDEX(Edges!$V$4:$V$431, MATCH(I98, Edges!$C$4:$C$431, 0))="Yes", TRUE), IF(J98&lt;&gt;"", INDEX(Edges!$V$4:$V$431, MATCH(J98, Edges!$C$4:$C$431, 0))="Yes", TRUE), IF(K98&lt;&gt;"", INDEX(Edges!$V$4:$V$431, MATCH(K98, Edges!$C$4:$C$431, 0))="Yes", TRUE), IF(L98&lt;&gt;"", INDEX(Edges!$V$4:$V$431, MATCH(L98, Edges!$C$4:$C$431, 0))="Yes", TRUE)), "Yes", "No")</f>
        <v>No</v>
      </c>
      <c r="P98" s="633">
        <f>MAX(_xlfn.IFNA(INDEX(Nodes!$I$4:$I$449, MATCH(C98, Nodes!$C$4:$C$449, 0)), -1E+99), _xlfn.IFNA(INDEX(Nodes!$I$4:$I$449, MATCH(D98, Nodes!$C$4:$C$449, 0)), -1E+99), _xlfn.IFNA(INDEX(Edges!$I$4:$I$431, MATCH(E98, Edges!$C$4:$C$431, 0)), -1E+99), _xlfn.IFNA(INDEX(Edges!$I$4:$I$431, MATCH(F98, Edges!$C$4:$C$431, 0)), -1E+99), _xlfn.IFNA(INDEX(Edges!$I$4:$I$431, MATCH(G98, Edges!$C$4:$C$431, 0)), -1E+99), _xlfn.IFNA(INDEX(Edges!$I$4:$I$431, MATCH(H98, Edges!$C$4:$C$431, 0)), -1E+99), _xlfn.IFNA(INDEX(Edges!$I$4:$I$431, MATCH(I98, Edges!$C$4:$C$431, 0)), -1E+99), _xlfn.IFNA(INDEX(Edges!$I$4:$I$431, MATCH(J98, Edges!$C$4:$C$431, 0)), -1E+99), _xlfn.IFNA(INDEX(Edges!$I$4:$I$431, MATCH(K98, Edges!$C$4:$C$431, 0)), -1E+99), _xlfn.IFNA(INDEX(Edges!$I$4:$I$431, MATCH(L98, Edges!$C$4:$C$431, 0)), -1E+99))</f>
        <v>3.2</v>
      </c>
      <c r="Q98" s="633" t="str">
        <f>IF(AND(IF(C98&lt;&gt;"", INDEX(Nodes!$P$4:$P$449, MATCH(C98, Nodes!$C$4:$C$449, 0))="Yes"), IF(D98&lt;&gt;"", INDEX(Nodes!$P$4:$P$449, MATCH(D98, Nodes!$C$4:$C$449, 0))="Yes")), "Yes", "No")</f>
        <v>No</v>
      </c>
      <c r="R98" s="633">
        <f>MAX(_xlfn.IFNA(INDEX(Nodes!$Q$4:$Q$449, MATCH(C98, Nodes!$C$4:$C$449, 0)), -1E+99), _xlfn.IFNA(INDEX(Nodes!$Q$4:$Q$449, MATCH(D98, Nodes!$C$4:$C$449, 0)), -1E+99), _xlfn.IFNA(INDEX(Edges!$Q$4:$Q$431, MATCH(E98, Edges!$C$4:$C$431, 0)), -1E+99), _xlfn.IFNA(INDEX(Edges!$Q$4:$Q$431, MATCH(F98, Edges!$C$4:$C$431, 0)), -1E+99), _xlfn.IFNA(INDEX(Edges!$Q$4:$Q$431, MATCH(G98, Edges!$C$4:$C$431, 0)), -1E+99), _xlfn.IFNA(INDEX(Edges!$Q$4:$Q$431, MATCH(H98, Edges!$C$4:$C$431, 0)), -1E+99), _xlfn.IFNA(INDEX(Edges!$Q$4:$Q$431, MATCH(I98, Edges!$C$4:$C$431, 0)), -1E+99), _xlfn.IFNA(INDEX(Edges!$Q$4:$Q$431, MATCH(J98, Edges!$C$4:$C$431, 0)), -1E+99), _xlfn.IFNA(INDEX(Edges!$Q$4:$Q$431, MATCH(K98, Edges!$C$4:$C$431, 0)), -1E+99), _xlfn.IFNA(INDEX(Edges!$Q$4:$Q$431, MATCH(L98, Edges!$C$4:$C$431, 0)), -1E+99))</f>
        <v>0</v>
      </c>
      <c r="S98" t="str">
        <f>IF(OR(IF(C98&lt;&gt;"", INDEX(Nodes!$Z$4:$Z$449, MATCH(C98, Nodes!$C$4:$C$449, 0))="Yes", FALSE), IF(D98&lt;&gt;"", INDEX(Nodes!$Z$4:$Z$449, MATCH(D98, Nodes!$C$4:$C$449, 0))="Yes", FALSE), IF(E98&lt;&gt;"", INDEX(Edges!$Z$4:$Z$431, MATCH(E98, Edges!$C$4:$C$431, 0))="Yes", FALSE), IF(F98&lt;&gt;"", INDEX(Edges!$Z$4:$Z$431, MATCH(F98, Edges!$C$4:$C$431, 0))="Yes", FALSE), IF(G98&lt;&gt;"", INDEX(Edges!$Z$4:$Z$431, MATCH(G98, Edges!$C$4:$C$431, 0))="Yes", FALSE), IF(H98&lt;&gt;"", INDEX(Edges!$Z$4:$Z$431, MATCH(H98, Edges!$C$4:$C$431, 0))="Yes", FALSE), IF(I98&lt;&gt;"", INDEX(Edges!$Z$4:$Z$431, MATCH(I98, Edges!$C$4:$C$431, 0))="Yes", FALSE), IF(J98&lt;&gt;"", INDEX(Edges!$Z$4:$Z$431, MATCH(J98, Edges!$C$4:$C$431, 0))="Yes", FALSE), IF(K98&lt;&gt;"", INDEX(Edges!$Z$4:$Z$431, MATCH(K98, Edges!$C$4:$C$431, 0))="Yes", FALSE), IF(L98&lt;&gt;"", INDEX(Edges!$Z$4:$Z$431, MATCH(L98, Edges!$C$4:$C$431, 0))="Yes", FALSE)), "Yes","No")</f>
        <v>Yes</v>
      </c>
      <c r="T98" s="633" t="str">
        <f>IF(OR(IF(C98&lt;&gt;"", INDEX(Nodes!$AC$4:$AC$449, MATCH(C98, Nodes!$C$4:$C$449, 0))="Yes", FALSE), IF(D98&lt;&gt;"", INDEX(Nodes!$AC$4:$AC$449, MATCH(D98, Nodes!$C$4:$C$449, 0))="Yes", FALSE), IF(E98&lt;&gt;"", INDEX(Edges!$AC$4:$AC$431, MATCH(E98, Edges!$C$4:$C$431, 0))="Yes", FALSE), IF(F98&lt;&gt;"", INDEX(Edges!$AC$4:$AC$431, MATCH(F98, Edges!$C$4:$C$431, 0))="Yes", FALSE), IF(G98&lt;&gt;"", INDEX(Edges!$AC$4:$AC$431, MATCH(G98, Edges!$C$4:$C$431, 0))="Yes", FALSE), IF(H98&lt;&gt;"", INDEX(Edges!$AC$4:$AC$431, MATCH(H98, Edges!$C$4:$C$431, 0))="Yes", FALSE), IF(I98&lt;&gt;"", INDEX(Edges!$AC$4:$AC$431, MATCH(I98, Edges!$C$4:$C$431, 0))="Yes", FALSE), IF(J98&lt;&gt;"", INDEX(Edges!$AC$4:$AC$431, MATCH(J98, Edges!$C$4:$C$431, 0))="Yes", FALSE), IF(K98&lt;&gt;"", INDEX(Edges!$AC$4:$AC$431, MATCH(K98, Edges!$C$4:$C$431, 0))="Yes", FALSE), IF(L98&lt;&gt;"", INDEX(Edges!$AC$4:$AC$431, MATCH(L98, Edges!$C$4:$C$431, 0))="Yes", FALSE)), "Yes","No")</f>
        <v>No</v>
      </c>
      <c r="U98" t="str">
        <f>IF(OR(IF(C98&lt;&gt;"", INDEX(Nodes!$AF$4:$AF$449, MATCH(C98, Nodes!$C$4:$C$449, 0))="Yes", FALSE), IF(D98&lt;&gt;"", INDEX(Nodes!$AF$4:$AF$449, MATCH(D98, Nodes!$C$4:$C$449, 0))="Yes", FALSE), IF(E98&lt;&gt;"", INDEX(Edges!$AG$4:$AG$431, MATCH(E98, Edges!$C$4:$C$431, 0))="Yes", FALSE), IF(F98&lt;&gt;"", INDEX(Edges!$AG$4:$AG$431, MATCH(F98, Edges!$C$4:$C$431, 0))="Yes", FALSE), IF(G98&lt;&gt;"", INDEX(Edges!$AG$4:$AG$431, MATCH(G98, Edges!$C$4:$C$431, 0))="Yes", FALSE), IF(H98&lt;&gt;"", INDEX(Edges!$AG$4:$AG$431, MATCH(H98, Edges!$C$4:$C$431, 0))="Yes", FALSE), IF(I98&lt;&gt;"", INDEX(Edges!$AG$4:$AG$431, MATCH(I98, Edges!$C$4:$C$431, 0))="Yes", FALSE), IF(J98&lt;&gt;"", INDEX(Edges!$AG$4:$AG$431, MATCH(J98, Edges!$C$4:$C$431, 0))="Yes", FALSE), IF(K98&lt;&gt;"", INDEX(Edges!$AG$4:$AG$431, MATCH(K98, Edges!$C$4:$C$431, 0))="Yes", FALSE), IF(L98&lt;&gt;"", INDEX(Edges!$AG$4:$AG$431, MATCH(L98, Edges!$C$4:$C$431, 0))="Yes", FALSE)), "Yes","No")</f>
        <v>No</v>
      </c>
      <c r="V98" s="720" t="str">
        <f t="shared" si="6"/>
        <v>Accessible</v>
      </c>
      <c r="W98" s="633" t="str">
        <f>IF(AND(N98&gt;='Accessibility Standards'!$C$4, P98&lt;'Accessibility Standards'!$C$2, Q98="Yes", R98&lt;'Accessibility Standards'!$C$10), "Accessible", "Inaccessible")</f>
        <v>Inaccessible</v>
      </c>
      <c r="X98" s="633" t="str">
        <f t="shared" si="7"/>
        <v>Inaccessible</v>
      </c>
    </row>
    <row r="99" spans="1:24" hidden="1">
      <c r="A99" s="811" t="str">
        <f>A98</f>
        <v>38_40</v>
      </c>
      <c r="B99" s="689" t="s">
        <v>753</v>
      </c>
      <c r="C99" t="s">
        <v>768</v>
      </c>
      <c r="D99" t="s">
        <v>506</v>
      </c>
      <c r="E99" t="s">
        <v>1026</v>
      </c>
      <c r="N99" s="633">
        <f>MIN(_xlfn.IFNA(INDEX(Nodes!$M$4:$M$449, MATCH(C99, Nodes!$C$4:$C$449, 0)), 1E+99), _xlfn.IFNA(INDEX(Nodes!$M$4:$M$449, MATCH(D99, Nodes!$C$4:$C$449, 0)), 1E+99), _xlfn.IFNA(INDEX(Edges!$M$4:$M$428, MATCH(E99, Edges!$C$4:$C$428, 0)), 1E+99), _xlfn.IFNA(INDEX(Edges!$M$4:$M$428, MATCH(F99, Edges!$C$4:$C$428, 0)), 1E+99), _xlfn.IFNA(INDEX(Edges!$M$4:$M$428, MATCH(G99, Edges!$C$4:$C$428, 0)), 1E+99), _xlfn.IFNA(INDEX(Edges!$M$4:$M$428, MATCH(H99, Edges!$C$4:$C$428, 0)), 1E+99), _xlfn.IFNA(INDEX(Edges!$M$4:$M$428, MATCH(I99, Edges!$C$4:$C$428, 0)), 1E+99), _xlfn.IFNA(INDEX(Edges!$M$4:$M$428, MATCH(J99, Edges!$C$4:$C$428, 0)), 1E+99), _xlfn.IFNA(INDEX(Edges!$M$4:$M$428, MATCH(K99, Edges!$C$4:$C$428, 0)), 1E+99), _xlfn.IFNA(INDEX(Edges!$M$4:$M$428, MATCH(L99, Edges!$C$4:$C$428, 0)), 1E+99))</f>
        <v>90</v>
      </c>
      <c r="O99" s="633" t="str">
        <f>IF(AND(IF(C99&lt;&gt;"", INDEX(Nodes!$V$4:$V$449, MATCH(C99, Nodes!$C$4:$C$449, 0))="Yes", TRUE), IF(D99&lt;&gt;"", INDEX(Nodes!$V$4:$V$449, MATCH(D99, Nodes!$C$4:$C$449, 0))="Yes", TRUE), IF(E99&lt;&gt;"", INDEX(Edges!$V$4:$V$431, MATCH(E99, Edges!$C$4:$C$431, 0))="Yes", TRUE), IF(F99&lt;&gt;"", INDEX(Edges!$V$4:$V$431, MATCH(F99, Edges!$C$4:$C$431, 0))="Yes", TRUE), IF(G99&lt;&gt;"", INDEX(Edges!$V$4:$V$431, MATCH(G99, Edges!$C$4:$C$431, 0))="Yes", TRUE), IF(H99&lt;&gt;"", INDEX(Edges!$V$4:$V$431, MATCH(H99, Edges!$C$4:$C$431, 0))="Yes", TRUE), IF(I99&lt;&gt;"", INDEX(Edges!$V$4:$V$431, MATCH(I99, Edges!$C$4:$C$431, 0))="Yes", TRUE), IF(J99&lt;&gt;"", INDEX(Edges!$V$4:$V$431, MATCH(J99, Edges!$C$4:$C$431, 0))="Yes", TRUE), IF(K99&lt;&gt;"", INDEX(Edges!$V$4:$V$431, MATCH(K99, Edges!$C$4:$C$431, 0))="Yes", TRUE), IF(L99&lt;&gt;"", INDEX(Edges!$V$4:$V$431, MATCH(L99, Edges!$C$4:$C$431, 0))="Yes", TRUE)), "Yes", "No")</f>
        <v>No</v>
      </c>
      <c r="P99" s="633">
        <f>MAX(_xlfn.IFNA(INDEX(Nodes!$I$4:$I$449, MATCH(C99, Nodes!$C$4:$C$449, 0)), -1E+99), _xlfn.IFNA(INDEX(Nodes!$I$4:$I$449, MATCH(D99, Nodes!$C$4:$C$449, 0)), -1E+99), _xlfn.IFNA(INDEX(Edges!$I$4:$I$431, MATCH(E99, Edges!$C$4:$C$431, 0)), -1E+99), _xlfn.IFNA(INDEX(Edges!$I$4:$I$431, MATCH(F99, Edges!$C$4:$C$431, 0)), -1E+99), _xlfn.IFNA(INDEX(Edges!$I$4:$I$431, MATCH(G99, Edges!$C$4:$C$431, 0)), -1E+99), _xlfn.IFNA(INDEX(Edges!$I$4:$I$431, MATCH(H99, Edges!$C$4:$C$431, 0)), -1E+99), _xlfn.IFNA(INDEX(Edges!$I$4:$I$431, MATCH(I99, Edges!$C$4:$C$431, 0)), -1E+99), _xlfn.IFNA(INDEX(Edges!$I$4:$I$431, MATCH(J99, Edges!$C$4:$C$431, 0)), -1E+99), _xlfn.IFNA(INDEX(Edges!$I$4:$I$431, MATCH(K99, Edges!$C$4:$C$431, 0)), -1E+99), _xlfn.IFNA(INDEX(Edges!$I$4:$I$431, MATCH(L99, Edges!$C$4:$C$431, 0)), -1E+99))</f>
        <v>0</v>
      </c>
      <c r="Q99" s="633" t="str">
        <f>IF(AND(IF(C99&lt;&gt;"", INDEX(Nodes!$P$4:$P$449, MATCH(C99, Nodes!$C$4:$C$449, 0))="Yes"), IF(D99&lt;&gt;"", INDEX(Nodes!$P$4:$P$449, MATCH(D99, Nodes!$C$4:$C$449, 0))="Yes")), "Yes", "No")</f>
        <v>No</v>
      </c>
      <c r="R99" s="633">
        <f>MAX(_xlfn.IFNA(INDEX(Nodes!$Q$4:$Q$449, MATCH(C99, Nodes!$C$4:$C$449, 0)), -1E+99), _xlfn.IFNA(INDEX(Nodes!$Q$4:$Q$449, MATCH(D99, Nodes!$C$4:$C$449, 0)), -1E+99), _xlfn.IFNA(INDEX(Edges!$Q$4:$Q$431, MATCH(E99, Edges!$C$4:$C$431, 0)), -1E+99), _xlfn.IFNA(INDEX(Edges!$Q$4:$Q$431, MATCH(F99, Edges!$C$4:$C$431, 0)), -1E+99), _xlfn.IFNA(INDEX(Edges!$Q$4:$Q$431, MATCH(G99, Edges!$C$4:$C$431, 0)), -1E+99), _xlfn.IFNA(INDEX(Edges!$Q$4:$Q$431, MATCH(H99, Edges!$C$4:$C$431, 0)), -1E+99), _xlfn.IFNA(INDEX(Edges!$Q$4:$Q$431, MATCH(I99, Edges!$C$4:$C$431, 0)), -1E+99), _xlfn.IFNA(INDEX(Edges!$Q$4:$Q$431, MATCH(J99, Edges!$C$4:$C$431, 0)), -1E+99), _xlfn.IFNA(INDEX(Edges!$Q$4:$Q$431, MATCH(K99, Edges!$C$4:$C$431, 0)), -1E+99), _xlfn.IFNA(INDEX(Edges!$Q$4:$Q$431, MATCH(L99, Edges!$C$4:$C$431, 0)), -1E+99))</f>
        <v>2</v>
      </c>
      <c r="S99" t="str">
        <f>IF(OR(IF(C99&lt;&gt;"", INDEX(Nodes!$Z$4:$Z$449, MATCH(C99, Nodes!$C$4:$C$449, 0))="Yes", FALSE), IF(D99&lt;&gt;"", INDEX(Nodes!$Z$4:$Z$449, MATCH(D99, Nodes!$C$4:$C$449, 0))="Yes", FALSE), IF(E99&lt;&gt;"", INDEX(Edges!$Z$4:$Z$431, MATCH(E99, Edges!$C$4:$C$431, 0))="Yes", FALSE), IF(F99&lt;&gt;"", INDEX(Edges!$Z$4:$Z$431, MATCH(F99, Edges!$C$4:$C$431, 0))="Yes", FALSE), IF(G99&lt;&gt;"", INDEX(Edges!$Z$4:$Z$431, MATCH(G99, Edges!$C$4:$C$431, 0))="Yes", FALSE), IF(H99&lt;&gt;"", INDEX(Edges!$Z$4:$Z$431, MATCH(H99, Edges!$C$4:$C$431, 0))="Yes", FALSE), IF(I99&lt;&gt;"", INDEX(Edges!$Z$4:$Z$431, MATCH(I99, Edges!$C$4:$C$431, 0))="Yes", FALSE), IF(J99&lt;&gt;"", INDEX(Edges!$Z$4:$Z$431, MATCH(J99, Edges!$C$4:$C$431, 0))="Yes", FALSE), IF(K99&lt;&gt;"", INDEX(Edges!$Z$4:$Z$431, MATCH(K99, Edges!$C$4:$C$431, 0))="Yes", FALSE), IF(L99&lt;&gt;"", INDEX(Edges!$Z$4:$Z$431, MATCH(L99, Edges!$C$4:$C$431, 0))="Yes", FALSE)), "Yes","No")</f>
        <v>Yes</v>
      </c>
      <c r="T99" s="633" t="str">
        <f>IF(OR(IF(C99&lt;&gt;"", INDEX(Nodes!$AC$4:$AC$449, MATCH(C99, Nodes!$C$4:$C$449, 0))="Yes", FALSE), IF(D99&lt;&gt;"", INDEX(Nodes!$AC$4:$AC$449, MATCH(D99, Nodes!$C$4:$C$449, 0))="Yes", FALSE), IF(E99&lt;&gt;"", INDEX(Edges!$AC$4:$AC$431, MATCH(E99, Edges!$C$4:$C$431, 0))="Yes", FALSE), IF(F99&lt;&gt;"", INDEX(Edges!$AC$4:$AC$431, MATCH(F99, Edges!$C$4:$C$431, 0))="Yes", FALSE), IF(G99&lt;&gt;"", INDEX(Edges!$AC$4:$AC$431, MATCH(G99, Edges!$C$4:$C$431, 0))="Yes", FALSE), IF(H99&lt;&gt;"", INDEX(Edges!$AC$4:$AC$431, MATCH(H99, Edges!$C$4:$C$431, 0))="Yes", FALSE), IF(I99&lt;&gt;"", INDEX(Edges!$AC$4:$AC$431, MATCH(I99, Edges!$C$4:$C$431, 0))="Yes", FALSE), IF(J99&lt;&gt;"", INDEX(Edges!$AC$4:$AC$431, MATCH(J99, Edges!$C$4:$C$431, 0))="Yes", FALSE), IF(K99&lt;&gt;"", INDEX(Edges!$AC$4:$AC$431, MATCH(K99, Edges!$C$4:$C$431, 0))="Yes", FALSE), IF(L99&lt;&gt;"", INDEX(Edges!$AC$4:$AC$431, MATCH(L99, Edges!$C$4:$C$431, 0))="Yes", FALSE)), "Yes","No")</f>
        <v>No</v>
      </c>
      <c r="U99" t="str">
        <f>IF(OR(IF(C99&lt;&gt;"", INDEX(Nodes!$AF$4:$AF$449, MATCH(C99, Nodes!$C$4:$C$449, 0))="Yes", FALSE), IF(D99&lt;&gt;"", INDEX(Nodes!$AF$4:$AF$449, MATCH(D99, Nodes!$C$4:$C$449, 0))="Yes", FALSE), IF(E99&lt;&gt;"", INDEX(Edges!$AG$4:$AG$431, MATCH(E99, Edges!$C$4:$C$431, 0))="Yes", FALSE), IF(F99&lt;&gt;"", INDEX(Edges!$AG$4:$AG$431, MATCH(F99, Edges!$C$4:$C$431, 0))="Yes", FALSE), IF(G99&lt;&gt;"", INDEX(Edges!$AG$4:$AG$431, MATCH(G99, Edges!$C$4:$C$431, 0))="Yes", FALSE), IF(H99&lt;&gt;"", INDEX(Edges!$AG$4:$AG$431, MATCH(H99, Edges!$C$4:$C$431, 0))="Yes", FALSE), IF(I99&lt;&gt;"", INDEX(Edges!$AG$4:$AG$431, MATCH(I99, Edges!$C$4:$C$431, 0))="Yes", FALSE), IF(J99&lt;&gt;"", INDEX(Edges!$AG$4:$AG$431, MATCH(J99, Edges!$C$4:$C$431, 0))="Yes", FALSE), IF(K99&lt;&gt;"", INDEX(Edges!$AG$4:$AG$431, MATCH(K99, Edges!$C$4:$C$431, 0))="Yes", FALSE), IF(L99&lt;&gt;"", INDEX(Edges!$AG$4:$AG$431, MATCH(L99, Edges!$C$4:$C$431, 0))="Yes", FALSE)), "Yes","No")</f>
        <v>No</v>
      </c>
      <c r="V99" s="720" t="str">
        <f t="shared" si="6"/>
        <v>Accessible</v>
      </c>
      <c r="W99" s="633" t="str">
        <f>IF(AND(N99&gt;='Accessibility Standards'!$C$4, P99&lt;'Accessibility Standards'!$C$2, Q99="Yes", R99&lt;'Accessibility Standards'!$C$10), "Accessible", "Inaccessible")</f>
        <v>Inaccessible</v>
      </c>
      <c r="X99" s="633" t="str">
        <f t="shared" si="7"/>
        <v>Inaccessible</v>
      </c>
    </row>
    <row r="100" spans="1:24">
      <c r="A100" t="s">
        <v>859</v>
      </c>
      <c r="B100" s="689" t="s">
        <v>752</v>
      </c>
      <c r="C100" t="s">
        <v>503</v>
      </c>
      <c r="D100" t="s">
        <v>509</v>
      </c>
      <c r="E100" t="s">
        <v>1027</v>
      </c>
      <c r="N100" s="633">
        <f>MIN(_xlfn.IFNA(INDEX(Nodes!$M$4:$M$449, MATCH(C100, Nodes!$C$4:$C$449, 0)), 1E+99), _xlfn.IFNA(INDEX(Nodes!$M$4:$M$449, MATCH(D100, Nodes!$C$4:$C$449, 0)), 1E+99), _xlfn.IFNA(INDEX(Edges!$M$4:$M$428, MATCH(E100, Edges!$C$4:$C$428, 0)), 1E+99), _xlfn.IFNA(INDEX(Edges!$M$4:$M$428, MATCH(F100, Edges!$C$4:$C$428, 0)), 1E+99), _xlfn.IFNA(INDEX(Edges!$M$4:$M$428, MATCH(G100, Edges!$C$4:$C$428, 0)), 1E+99), _xlfn.IFNA(INDEX(Edges!$M$4:$M$428, MATCH(H100, Edges!$C$4:$C$428, 0)), 1E+99), _xlfn.IFNA(INDEX(Edges!$M$4:$M$428, MATCH(I100, Edges!$C$4:$C$428, 0)), 1E+99), _xlfn.IFNA(INDEX(Edges!$M$4:$M$428, MATCH(J100, Edges!$C$4:$C$428, 0)), 1E+99), _xlfn.IFNA(INDEX(Edges!$M$4:$M$428, MATCH(K100, Edges!$C$4:$C$428, 0)), 1E+99), _xlfn.IFNA(INDEX(Edges!$M$4:$M$428, MATCH(L100, Edges!$C$4:$C$428, 0)), 1E+99))</f>
        <v>0</v>
      </c>
      <c r="O100" s="633" t="str">
        <f>IF(AND(IF(C100&lt;&gt;"", INDEX(Nodes!$V$4:$V$449, MATCH(C100, Nodes!$C$4:$C$449, 0))="Yes", TRUE), IF(D100&lt;&gt;"", INDEX(Nodes!$V$4:$V$449, MATCH(D100, Nodes!$C$4:$C$449, 0))="Yes", TRUE), IF(E100&lt;&gt;"", INDEX(Edges!$V$4:$V$431, MATCH(E100, Edges!$C$4:$C$431, 0))="Yes", TRUE), IF(F100&lt;&gt;"", INDEX(Edges!$V$4:$V$431, MATCH(F100, Edges!$C$4:$C$431, 0))="Yes", TRUE), IF(G100&lt;&gt;"", INDEX(Edges!$V$4:$V$431, MATCH(G100, Edges!$C$4:$C$431, 0))="Yes", TRUE), IF(H100&lt;&gt;"", INDEX(Edges!$V$4:$V$431, MATCH(H100, Edges!$C$4:$C$431, 0))="Yes", TRUE), IF(I100&lt;&gt;"", INDEX(Edges!$V$4:$V$431, MATCH(I100, Edges!$C$4:$C$431, 0))="Yes", TRUE), IF(J100&lt;&gt;"", INDEX(Edges!$V$4:$V$431, MATCH(J100, Edges!$C$4:$C$431, 0))="Yes", TRUE), IF(K100&lt;&gt;"", INDEX(Edges!$V$4:$V$431, MATCH(K100, Edges!$C$4:$C$431, 0))="Yes", TRUE), IF(L100&lt;&gt;"", INDEX(Edges!$V$4:$V$431, MATCH(L100, Edges!$C$4:$C$431, 0))="Yes", TRUE)), "Yes", "No")</f>
        <v>No</v>
      </c>
      <c r="P100" s="633">
        <f>MAX(_xlfn.IFNA(INDEX(Nodes!$I$4:$I$449, MATCH(C100, Nodes!$C$4:$C$449, 0)), -1E+99), _xlfn.IFNA(INDEX(Nodes!$I$4:$I$449, MATCH(D100, Nodes!$C$4:$C$449, 0)), -1E+99), _xlfn.IFNA(INDEX(Edges!$I$4:$I$431, MATCH(E100, Edges!$C$4:$C$431, 0)), -1E+99), _xlfn.IFNA(INDEX(Edges!$I$4:$I$431, MATCH(F100, Edges!$C$4:$C$431, 0)), -1E+99), _xlfn.IFNA(INDEX(Edges!$I$4:$I$431, MATCH(G100, Edges!$C$4:$C$431, 0)), -1E+99), _xlfn.IFNA(INDEX(Edges!$I$4:$I$431, MATCH(H100, Edges!$C$4:$C$431, 0)), -1E+99), _xlfn.IFNA(INDEX(Edges!$I$4:$I$431, MATCH(I100, Edges!$C$4:$C$431, 0)), -1E+99), _xlfn.IFNA(INDEX(Edges!$I$4:$I$431, MATCH(J100, Edges!$C$4:$C$431, 0)), -1E+99), _xlfn.IFNA(INDEX(Edges!$I$4:$I$431, MATCH(K100, Edges!$C$4:$C$431, 0)), -1E+99), _xlfn.IFNA(INDEX(Edges!$I$4:$I$431, MATCH(L100, Edges!$C$4:$C$431, 0)), -1E+99))</f>
        <v>2</v>
      </c>
      <c r="Q100" s="633" t="str">
        <f>IF(AND(IF(C100&lt;&gt;"", INDEX(Nodes!$P$4:$P$449, MATCH(C100, Nodes!$C$4:$C$449, 0))="Yes"), IF(D100&lt;&gt;"", INDEX(Nodes!$P$4:$P$449, MATCH(D100, Nodes!$C$4:$C$449, 0))="Yes")), "Yes", "No")</f>
        <v>No</v>
      </c>
      <c r="R100" s="633">
        <f>MAX(_xlfn.IFNA(INDEX(Nodes!$Q$4:$Q$449, MATCH(C100, Nodes!$C$4:$C$449, 0)), -1E+99), _xlfn.IFNA(INDEX(Nodes!$Q$4:$Q$449, MATCH(D100, Nodes!$C$4:$C$449, 0)), -1E+99), _xlfn.IFNA(INDEX(Edges!$Q$4:$Q$431, MATCH(E100, Edges!$C$4:$C$431, 0)), -1E+99), _xlfn.IFNA(INDEX(Edges!$Q$4:$Q$431, MATCH(F100, Edges!$C$4:$C$431, 0)), -1E+99), _xlfn.IFNA(INDEX(Edges!$Q$4:$Q$431, MATCH(G100, Edges!$C$4:$C$431, 0)), -1E+99), _xlfn.IFNA(INDEX(Edges!$Q$4:$Q$431, MATCH(H100, Edges!$C$4:$C$431, 0)), -1E+99), _xlfn.IFNA(INDEX(Edges!$Q$4:$Q$431, MATCH(I100, Edges!$C$4:$C$431, 0)), -1E+99), _xlfn.IFNA(INDEX(Edges!$Q$4:$Q$431, MATCH(J100, Edges!$C$4:$C$431, 0)), -1E+99), _xlfn.IFNA(INDEX(Edges!$Q$4:$Q$431, MATCH(K100, Edges!$C$4:$C$431, 0)), -1E+99), _xlfn.IFNA(INDEX(Edges!$Q$4:$Q$431, MATCH(L100, Edges!$C$4:$C$431, 0)), -1E+99))</f>
        <v>2</v>
      </c>
      <c r="S100" t="str">
        <f>IF(OR(IF(C100&lt;&gt;"", INDEX(Nodes!$Z$4:$Z$449, MATCH(C100, Nodes!$C$4:$C$449, 0))="Yes", FALSE), IF(D100&lt;&gt;"", INDEX(Nodes!$Z$4:$Z$449, MATCH(D100, Nodes!$C$4:$C$449, 0))="Yes", FALSE), IF(E100&lt;&gt;"", INDEX(Edges!$Z$4:$Z$431, MATCH(E100, Edges!$C$4:$C$431, 0))="Yes", FALSE), IF(F100&lt;&gt;"", INDEX(Edges!$Z$4:$Z$431, MATCH(F100, Edges!$C$4:$C$431, 0))="Yes", FALSE), IF(G100&lt;&gt;"", INDEX(Edges!$Z$4:$Z$431, MATCH(G100, Edges!$C$4:$C$431, 0))="Yes", FALSE), IF(H100&lt;&gt;"", INDEX(Edges!$Z$4:$Z$431, MATCH(H100, Edges!$C$4:$C$431, 0))="Yes", FALSE), IF(I100&lt;&gt;"", INDEX(Edges!$Z$4:$Z$431, MATCH(I100, Edges!$C$4:$C$431, 0))="Yes", FALSE), IF(J100&lt;&gt;"", INDEX(Edges!$Z$4:$Z$431, MATCH(J100, Edges!$C$4:$C$431, 0))="Yes", FALSE), IF(K100&lt;&gt;"", INDEX(Edges!$Z$4:$Z$431, MATCH(K100, Edges!$C$4:$C$431, 0))="Yes", FALSE), IF(L100&lt;&gt;"", INDEX(Edges!$Z$4:$Z$431, MATCH(L100, Edges!$C$4:$C$431, 0))="Yes", FALSE)), "Yes","No")</f>
        <v>Yes</v>
      </c>
      <c r="T100" s="633" t="str">
        <f>IF(OR(IF(C100&lt;&gt;"", INDEX(Nodes!$AC$4:$AC$449, MATCH(C100, Nodes!$C$4:$C$449, 0))="Yes", FALSE), IF(D100&lt;&gt;"", INDEX(Nodes!$AC$4:$AC$449, MATCH(D100, Nodes!$C$4:$C$449, 0))="Yes", FALSE), IF(E100&lt;&gt;"", INDEX(Edges!$AC$4:$AC$431, MATCH(E100, Edges!$C$4:$C$431, 0))="Yes", FALSE), IF(F100&lt;&gt;"", INDEX(Edges!$AC$4:$AC$431, MATCH(F100, Edges!$C$4:$C$431, 0))="Yes", FALSE), IF(G100&lt;&gt;"", INDEX(Edges!$AC$4:$AC$431, MATCH(G100, Edges!$C$4:$C$431, 0))="Yes", FALSE), IF(H100&lt;&gt;"", INDEX(Edges!$AC$4:$AC$431, MATCH(H100, Edges!$C$4:$C$431, 0))="Yes", FALSE), IF(I100&lt;&gt;"", INDEX(Edges!$AC$4:$AC$431, MATCH(I100, Edges!$C$4:$C$431, 0))="Yes", FALSE), IF(J100&lt;&gt;"", INDEX(Edges!$AC$4:$AC$431, MATCH(J100, Edges!$C$4:$C$431, 0))="Yes", FALSE), IF(K100&lt;&gt;"", INDEX(Edges!$AC$4:$AC$431, MATCH(K100, Edges!$C$4:$C$431, 0))="Yes", FALSE), IF(L100&lt;&gt;"", INDEX(Edges!$AC$4:$AC$431, MATCH(L100, Edges!$C$4:$C$431, 0))="Yes", FALSE)), "Yes","No")</f>
        <v>Yes</v>
      </c>
      <c r="U100" t="str">
        <f>IF(OR(IF(C100&lt;&gt;"", INDEX(Nodes!$AF$4:$AF$449, MATCH(C100, Nodes!$C$4:$C$449, 0))="Yes", FALSE), IF(D100&lt;&gt;"", INDEX(Nodes!$AF$4:$AF$449, MATCH(D100, Nodes!$C$4:$C$449, 0))="Yes", FALSE), IF(E100&lt;&gt;"", INDEX(Edges!$AG$4:$AG$431, MATCH(E100, Edges!$C$4:$C$431, 0))="Yes", FALSE), IF(F100&lt;&gt;"", INDEX(Edges!$AG$4:$AG$431, MATCH(F100, Edges!$C$4:$C$431, 0))="Yes", FALSE), IF(G100&lt;&gt;"", INDEX(Edges!$AG$4:$AG$431, MATCH(G100, Edges!$C$4:$C$431, 0))="Yes", FALSE), IF(H100&lt;&gt;"", INDEX(Edges!$AG$4:$AG$431, MATCH(H100, Edges!$C$4:$C$431, 0))="Yes", FALSE), IF(I100&lt;&gt;"", INDEX(Edges!$AG$4:$AG$431, MATCH(I100, Edges!$C$4:$C$431, 0))="Yes", FALSE), IF(J100&lt;&gt;"", INDEX(Edges!$AG$4:$AG$431, MATCH(J100, Edges!$C$4:$C$431, 0))="Yes", FALSE), IF(K100&lt;&gt;"", INDEX(Edges!$AG$4:$AG$431, MATCH(K100, Edges!$C$4:$C$431, 0))="Yes", FALSE), IF(L100&lt;&gt;"", INDEX(Edges!$AG$4:$AG$431, MATCH(L100, Edges!$C$4:$C$431, 0))="Yes", FALSE)), "Yes","No")</f>
        <v>No</v>
      </c>
      <c r="V100" s="720" t="str">
        <f t="shared" si="6"/>
        <v>Inaccessible</v>
      </c>
      <c r="W100" s="633" t="str">
        <f>IF(AND(N100&gt;='Accessibility Standards'!$C$4, P100&lt;'Accessibility Standards'!$C$2, Q100="Yes", R100&lt;'Accessibility Standards'!$C$10), "Accessible", "Inaccessible")</f>
        <v>Inaccessible</v>
      </c>
      <c r="X100" s="633" t="str">
        <f t="shared" si="7"/>
        <v>Inaccessible</v>
      </c>
    </row>
    <row r="101" spans="1:24" hidden="1">
      <c r="A101" s="811" t="str">
        <f>A100</f>
        <v>40_41</v>
      </c>
      <c r="B101" s="689" t="s">
        <v>753</v>
      </c>
      <c r="C101" t="s">
        <v>510</v>
      </c>
      <c r="N101" s="633">
        <f>MIN(_xlfn.IFNA(INDEX(Nodes!$M$4:$M$449, MATCH(C101, Nodes!$C$4:$C$449, 0)), 1E+99), _xlfn.IFNA(INDEX(Nodes!$M$4:$M$449, MATCH(D101, Nodes!$C$4:$C$449, 0)), 1E+99), _xlfn.IFNA(INDEX(Edges!$M$4:$M$428, MATCH(E101, Edges!$C$4:$C$428, 0)), 1E+99), _xlfn.IFNA(INDEX(Edges!$M$4:$M$428, MATCH(F101, Edges!$C$4:$C$428, 0)), 1E+99), _xlfn.IFNA(INDEX(Edges!$M$4:$M$428, MATCH(G101, Edges!$C$4:$C$428, 0)), 1E+99), _xlfn.IFNA(INDEX(Edges!$M$4:$M$428, MATCH(H101, Edges!$C$4:$C$428, 0)), 1E+99), _xlfn.IFNA(INDEX(Edges!$M$4:$M$428, MATCH(I101, Edges!$C$4:$C$428, 0)), 1E+99), _xlfn.IFNA(INDEX(Edges!$M$4:$M$428, MATCH(J101, Edges!$C$4:$C$428, 0)), 1E+99), _xlfn.IFNA(INDEX(Edges!$M$4:$M$428, MATCH(K101, Edges!$C$4:$C$428, 0)), 1E+99), _xlfn.IFNA(INDEX(Edges!$M$4:$M$428, MATCH(L101, Edges!$C$4:$C$428, 0)), 1E+99))</f>
        <v>140</v>
      </c>
      <c r="O101" s="633" t="str">
        <f>IF(AND(IF(C101&lt;&gt;"", INDEX(Nodes!$V$4:$V$449, MATCH(C101, Nodes!$C$4:$C$449, 0))="Yes", TRUE), IF(D101&lt;&gt;"", INDEX(Nodes!$V$4:$V$449, MATCH(D101, Nodes!$C$4:$C$449, 0))="Yes", TRUE), IF(E101&lt;&gt;"", INDEX(Edges!$V$4:$V$431, MATCH(E101, Edges!$C$4:$C$431, 0))="Yes", TRUE), IF(F101&lt;&gt;"", INDEX(Edges!$V$4:$V$431, MATCH(F101, Edges!$C$4:$C$431, 0))="Yes", TRUE), IF(G101&lt;&gt;"", INDEX(Edges!$V$4:$V$431, MATCH(G101, Edges!$C$4:$C$431, 0))="Yes", TRUE), IF(H101&lt;&gt;"", INDEX(Edges!$V$4:$V$431, MATCH(H101, Edges!$C$4:$C$431, 0))="Yes", TRUE), IF(I101&lt;&gt;"", INDEX(Edges!$V$4:$V$431, MATCH(I101, Edges!$C$4:$C$431, 0))="Yes", TRUE), IF(J101&lt;&gt;"", INDEX(Edges!$V$4:$V$431, MATCH(J101, Edges!$C$4:$C$431, 0))="Yes", TRUE), IF(K101&lt;&gt;"", INDEX(Edges!$V$4:$V$431, MATCH(K101, Edges!$C$4:$C$431, 0))="Yes", TRUE), IF(L101&lt;&gt;"", INDEX(Edges!$V$4:$V$431, MATCH(L101, Edges!$C$4:$C$431, 0))="Yes", TRUE)), "Yes", "No")</f>
        <v>Yes</v>
      </c>
      <c r="P101" s="633">
        <f>MAX(_xlfn.IFNA(INDEX(Nodes!$I$4:$I$449, MATCH(C101, Nodes!$C$4:$C$449, 0)), -1E+99), _xlfn.IFNA(INDEX(Nodes!$I$4:$I$449, MATCH(D101, Nodes!$C$4:$C$449, 0)), -1E+99), _xlfn.IFNA(INDEX(Edges!$I$4:$I$431, MATCH(E101, Edges!$C$4:$C$431, 0)), -1E+99), _xlfn.IFNA(INDEX(Edges!$I$4:$I$431, MATCH(F101, Edges!$C$4:$C$431, 0)), -1E+99), _xlfn.IFNA(INDEX(Edges!$I$4:$I$431, MATCH(G101, Edges!$C$4:$C$431, 0)), -1E+99), _xlfn.IFNA(INDEX(Edges!$I$4:$I$431, MATCH(H101, Edges!$C$4:$C$431, 0)), -1E+99), _xlfn.IFNA(INDEX(Edges!$I$4:$I$431, MATCH(I101, Edges!$C$4:$C$431, 0)), -1E+99), _xlfn.IFNA(INDEX(Edges!$I$4:$I$431, MATCH(J101, Edges!$C$4:$C$431, 0)), -1E+99), _xlfn.IFNA(INDEX(Edges!$I$4:$I$431, MATCH(K101, Edges!$C$4:$C$431, 0)), -1E+99), _xlfn.IFNA(INDEX(Edges!$I$4:$I$431, MATCH(L101, Edges!$C$4:$C$431, 0)), -1E+99))</f>
        <v>2</v>
      </c>
      <c r="Q101" s="633" t="str">
        <f>IF(AND(IF(C101&lt;&gt;"", INDEX(Nodes!$P$4:$P$449, MATCH(C101, Nodes!$C$4:$C$449, 0))="Yes"), IF(D101&lt;&gt;"", INDEX(Nodes!$P$4:$P$449, MATCH(D101, Nodes!$C$4:$C$449, 0))="Yes")), "Yes", "No")</f>
        <v>No</v>
      </c>
      <c r="R101" s="633">
        <f>MAX(_xlfn.IFNA(INDEX(Nodes!$Q$4:$Q$449, MATCH(C101, Nodes!$C$4:$C$449, 0)), -1E+99), _xlfn.IFNA(INDEX(Nodes!$Q$4:$Q$449, MATCH(D101, Nodes!$C$4:$C$449, 0)), -1E+99), _xlfn.IFNA(INDEX(Edges!$Q$4:$Q$431, MATCH(E101, Edges!$C$4:$C$431, 0)), -1E+99), _xlfn.IFNA(INDEX(Edges!$Q$4:$Q$431, MATCH(F101, Edges!$C$4:$C$431, 0)), -1E+99), _xlfn.IFNA(INDEX(Edges!$Q$4:$Q$431, MATCH(G101, Edges!$C$4:$C$431, 0)), -1E+99), _xlfn.IFNA(INDEX(Edges!$Q$4:$Q$431, MATCH(H101, Edges!$C$4:$C$431, 0)), -1E+99), _xlfn.IFNA(INDEX(Edges!$Q$4:$Q$431, MATCH(I101, Edges!$C$4:$C$431, 0)), -1E+99), _xlfn.IFNA(INDEX(Edges!$Q$4:$Q$431, MATCH(J101, Edges!$C$4:$C$431, 0)), -1E+99), _xlfn.IFNA(INDEX(Edges!$Q$4:$Q$431, MATCH(K101, Edges!$C$4:$C$431, 0)), -1E+99), _xlfn.IFNA(INDEX(Edges!$Q$4:$Q$431, MATCH(L101, Edges!$C$4:$C$431, 0)), -1E+99))</f>
        <v>2</v>
      </c>
      <c r="S101" t="str">
        <f>IF(OR(IF(C101&lt;&gt;"", INDEX(Nodes!$Z$4:$Z$449, MATCH(C101, Nodes!$C$4:$C$449, 0))="Yes", FALSE), IF(D101&lt;&gt;"", INDEX(Nodes!$Z$4:$Z$449, MATCH(D101, Nodes!$C$4:$C$449, 0))="Yes", FALSE), IF(E101&lt;&gt;"", INDEX(Edges!$Z$4:$Z$431, MATCH(E101, Edges!$C$4:$C$431, 0))="Yes", FALSE), IF(F101&lt;&gt;"", INDEX(Edges!$Z$4:$Z$431, MATCH(F101, Edges!$C$4:$C$431, 0))="Yes", FALSE), IF(G101&lt;&gt;"", INDEX(Edges!$Z$4:$Z$431, MATCH(G101, Edges!$C$4:$C$431, 0))="Yes", FALSE), IF(H101&lt;&gt;"", INDEX(Edges!$Z$4:$Z$431, MATCH(H101, Edges!$C$4:$C$431, 0))="Yes", FALSE), IF(I101&lt;&gt;"", INDEX(Edges!$Z$4:$Z$431, MATCH(I101, Edges!$C$4:$C$431, 0))="Yes", FALSE), IF(J101&lt;&gt;"", INDEX(Edges!$Z$4:$Z$431, MATCH(J101, Edges!$C$4:$C$431, 0))="Yes", FALSE), IF(K101&lt;&gt;"", INDEX(Edges!$Z$4:$Z$431, MATCH(K101, Edges!$C$4:$C$431, 0))="Yes", FALSE), IF(L101&lt;&gt;"", INDEX(Edges!$Z$4:$Z$431, MATCH(L101, Edges!$C$4:$C$431, 0))="Yes", FALSE)), "Yes","No")</f>
        <v>No</v>
      </c>
      <c r="T101" s="633" t="str">
        <f>IF(OR(IF(C101&lt;&gt;"", INDEX(Nodes!$AC$4:$AC$449, MATCH(C101, Nodes!$C$4:$C$449, 0))="Yes", FALSE), IF(D101&lt;&gt;"", INDEX(Nodes!$AC$4:$AC$449, MATCH(D101, Nodes!$C$4:$C$449, 0))="Yes", FALSE), IF(E101&lt;&gt;"", INDEX(Edges!$AC$4:$AC$431, MATCH(E101, Edges!$C$4:$C$431, 0))="Yes", FALSE), IF(F101&lt;&gt;"", INDEX(Edges!$AC$4:$AC$431, MATCH(F101, Edges!$C$4:$C$431, 0))="Yes", FALSE), IF(G101&lt;&gt;"", INDEX(Edges!$AC$4:$AC$431, MATCH(G101, Edges!$C$4:$C$431, 0))="Yes", FALSE), IF(H101&lt;&gt;"", INDEX(Edges!$AC$4:$AC$431, MATCH(H101, Edges!$C$4:$C$431, 0))="Yes", FALSE), IF(I101&lt;&gt;"", INDEX(Edges!$AC$4:$AC$431, MATCH(I101, Edges!$C$4:$C$431, 0))="Yes", FALSE), IF(J101&lt;&gt;"", INDEX(Edges!$AC$4:$AC$431, MATCH(J101, Edges!$C$4:$C$431, 0))="Yes", FALSE), IF(K101&lt;&gt;"", INDEX(Edges!$AC$4:$AC$431, MATCH(K101, Edges!$C$4:$C$431, 0))="Yes", FALSE), IF(L101&lt;&gt;"", INDEX(Edges!$AC$4:$AC$431, MATCH(L101, Edges!$C$4:$C$431, 0))="Yes", FALSE)), "Yes","No")</f>
        <v>No</v>
      </c>
      <c r="U101" t="str">
        <f>IF(OR(IF(C101&lt;&gt;"", INDEX(Nodes!$AF$4:$AF$449, MATCH(C101, Nodes!$C$4:$C$449, 0))="Yes", FALSE), IF(D101&lt;&gt;"", INDEX(Nodes!$AF$4:$AF$449, MATCH(D101, Nodes!$C$4:$C$449, 0))="Yes", FALSE), IF(E101&lt;&gt;"", INDEX(Edges!$AG$4:$AG$431, MATCH(E101, Edges!$C$4:$C$431, 0))="Yes", FALSE), IF(F101&lt;&gt;"", INDEX(Edges!$AG$4:$AG$431, MATCH(F101, Edges!$C$4:$C$431, 0))="Yes", FALSE), IF(G101&lt;&gt;"", INDEX(Edges!$AG$4:$AG$431, MATCH(G101, Edges!$C$4:$C$431, 0))="Yes", FALSE), IF(H101&lt;&gt;"", INDEX(Edges!$AG$4:$AG$431, MATCH(H101, Edges!$C$4:$C$431, 0))="Yes", FALSE), IF(I101&lt;&gt;"", INDEX(Edges!$AG$4:$AG$431, MATCH(I101, Edges!$C$4:$C$431, 0))="Yes", FALSE), IF(J101&lt;&gt;"", INDEX(Edges!$AG$4:$AG$431, MATCH(J101, Edges!$C$4:$C$431, 0))="Yes", FALSE), IF(K101&lt;&gt;"", INDEX(Edges!$AG$4:$AG$431, MATCH(K101, Edges!$C$4:$C$431, 0))="Yes", FALSE), IF(L101&lt;&gt;"", INDEX(Edges!$AG$4:$AG$431, MATCH(L101, Edges!$C$4:$C$431, 0))="Yes", FALSE)), "Yes","No")</f>
        <v>No</v>
      </c>
      <c r="V101" s="720" t="str">
        <f t="shared" si="6"/>
        <v>Accessible</v>
      </c>
      <c r="W101" s="633" t="str">
        <f>IF(AND(N101&gt;='Accessibility Standards'!$C$4, P101&lt;'Accessibility Standards'!$C$2, Q101="Yes", R101&lt;'Accessibility Standards'!$C$10), "Accessible", "Inaccessible")</f>
        <v>Inaccessible</v>
      </c>
      <c r="X101" s="633" t="str">
        <f t="shared" si="7"/>
        <v>Accessible</v>
      </c>
    </row>
    <row r="102" spans="1:24">
      <c r="A102" t="s">
        <v>860</v>
      </c>
      <c r="B102" s="689" t="s">
        <v>752</v>
      </c>
      <c r="C102" t="s">
        <v>515</v>
      </c>
      <c r="E102" t="s">
        <v>1028</v>
      </c>
      <c r="F102" t="s">
        <v>1029</v>
      </c>
      <c r="G102" t="s">
        <v>1030</v>
      </c>
      <c r="H102" t="s">
        <v>1031</v>
      </c>
      <c r="N102" s="633">
        <f>MIN(_xlfn.IFNA(INDEX(Nodes!$M$4:$M$449, MATCH(C102, Nodes!$C$4:$C$449, 0)), 1E+99), _xlfn.IFNA(INDEX(Nodes!$M$4:$M$449, MATCH(D102, Nodes!$C$4:$C$449, 0)), 1E+99), _xlfn.IFNA(INDEX(Edges!$M$4:$M$428, MATCH(E102, Edges!$C$4:$C$428, 0)), 1E+99), _xlfn.IFNA(INDEX(Edges!$M$4:$M$428, MATCH(F102, Edges!$C$4:$C$428, 0)), 1E+99), _xlfn.IFNA(INDEX(Edges!$M$4:$M$428, MATCH(G102, Edges!$C$4:$C$428, 0)), 1E+99), _xlfn.IFNA(INDEX(Edges!$M$4:$M$428, MATCH(H102, Edges!$C$4:$C$428, 0)), 1E+99), _xlfn.IFNA(INDEX(Edges!$M$4:$M$428, MATCH(I102, Edges!$C$4:$C$428, 0)), 1E+99), _xlfn.IFNA(INDEX(Edges!$M$4:$M$428, MATCH(J102, Edges!$C$4:$C$428, 0)), 1E+99), _xlfn.IFNA(INDEX(Edges!$M$4:$M$428, MATCH(K102, Edges!$C$4:$C$428, 0)), 1E+99), _xlfn.IFNA(INDEX(Edges!$M$4:$M$428, MATCH(L102, Edges!$C$4:$C$428, 0)), 1E+99))</f>
        <v>0</v>
      </c>
      <c r="O102" s="633" t="str">
        <f>IF(AND(IF(C102&lt;&gt;"", INDEX(Nodes!$V$4:$V$449, MATCH(C102, Nodes!$C$4:$C$449, 0))="Yes", TRUE), IF(D102&lt;&gt;"", INDEX(Nodes!$V$4:$V$449, MATCH(D102, Nodes!$C$4:$C$449, 0))="Yes", TRUE), IF(E102&lt;&gt;"", INDEX(Edges!$V$4:$V$431, MATCH(E102, Edges!$C$4:$C$431, 0))="Yes", TRUE), IF(F102&lt;&gt;"", INDEX(Edges!$V$4:$V$431, MATCH(F102, Edges!$C$4:$C$431, 0))="Yes", TRUE), IF(G102&lt;&gt;"", INDEX(Edges!$V$4:$V$431, MATCH(G102, Edges!$C$4:$C$431, 0))="Yes", TRUE), IF(H102&lt;&gt;"", INDEX(Edges!$V$4:$V$431, MATCH(H102, Edges!$C$4:$C$431, 0))="Yes", TRUE), IF(I102&lt;&gt;"", INDEX(Edges!$V$4:$V$431, MATCH(I102, Edges!$C$4:$C$431, 0))="Yes", TRUE), IF(J102&lt;&gt;"", INDEX(Edges!$V$4:$V$431, MATCH(J102, Edges!$C$4:$C$431, 0))="Yes", TRUE), IF(K102&lt;&gt;"", INDEX(Edges!$V$4:$V$431, MATCH(K102, Edges!$C$4:$C$431, 0))="Yes", TRUE), IF(L102&lt;&gt;"", INDEX(Edges!$V$4:$V$431, MATCH(L102, Edges!$C$4:$C$431, 0))="Yes", TRUE)), "Yes", "No")</f>
        <v>No</v>
      </c>
      <c r="P102" s="633">
        <f>MAX(_xlfn.IFNA(INDEX(Nodes!$I$4:$I$449, MATCH(C102, Nodes!$C$4:$C$449, 0)), -1E+99), _xlfn.IFNA(INDEX(Nodes!$I$4:$I$449, MATCH(D102, Nodes!$C$4:$C$449, 0)), -1E+99), _xlfn.IFNA(INDEX(Edges!$I$4:$I$431, MATCH(E102, Edges!$C$4:$C$431, 0)), -1E+99), _xlfn.IFNA(INDEX(Edges!$I$4:$I$431, MATCH(F102, Edges!$C$4:$C$431, 0)), -1E+99), _xlfn.IFNA(INDEX(Edges!$I$4:$I$431, MATCH(G102, Edges!$C$4:$C$431, 0)), -1E+99), _xlfn.IFNA(INDEX(Edges!$I$4:$I$431, MATCH(H102, Edges!$C$4:$C$431, 0)), -1E+99), _xlfn.IFNA(INDEX(Edges!$I$4:$I$431, MATCH(I102, Edges!$C$4:$C$431, 0)), -1E+99), _xlfn.IFNA(INDEX(Edges!$I$4:$I$431, MATCH(J102, Edges!$C$4:$C$431, 0)), -1E+99), _xlfn.IFNA(INDEX(Edges!$I$4:$I$431, MATCH(K102, Edges!$C$4:$C$431, 0)), -1E+99), _xlfn.IFNA(INDEX(Edges!$I$4:$I$431, MATCH(L102, Edges!$C$4:$C$431, 0)), -1E+99))</f>
        <v>0</v>
      </c>
      <c r="Q102" s="633" t="str">
        <f>IF(AND(IF(C102&lt;&gt;"", INDEX(Nodes!$P$4:$P$449, MATCH(C102, Nodes!$C$4:$C$449, 0))="Yes"), IF(D102&lt;&gt;"", INDEX(Nodes!$P$4:$P$449, MATCH(D102, Nodes!$C$4:$C$449, 0))="Yes")), "Yes", "No")</f>
        <v>No</v>
      </c>
      <c r="R102" s="633">
        <f>MAX(_xlfn.IFNA(INDEX(Nodes!$Q$4:$Q$449, MATCH(C102, Nodes!$C$4:$C$449, 0)), -1E+99), _xlfn.IFNA(INDEX(Nodes!$Q$4:$Q$449, MATCH(D102, Nodes!$C$4:$C$449, 0)), -1E+99), _xlfn.IFNA(INDEX(Edges!$Q$4:$Q$431, MATCH(E102, Edges!$C$4:$C$431, 0)), -1E+99), _xlfn.IFNA(INDEX(Edges!$Q$4:$Q$431, MATCH(F102, Edges!$C$4:$C$431, 0)), -1E+99), _xlfn.IFNA(INDEX(Edges!$Q$4:$Q$431, MATCH(G102, Edges!$C$4:$C$431, 0)), -1E+99), _xlfn.IFNA(INDEX(Edges!$Q$4:$Q$431, MATCH(H102, Edges!$C$4:$C$431, 0)), -1E+99), _xlfn.IFNA(INDEX(Edges!$Q$4:$Q$431, MATCH(I102, Edges!$C$4:$C$431, 0)), -1E+99), _xlfn.IFNA(INDEX(Edges!$Q$4:$Q$431, MATCH(J102, Edges!$C$4:$C$431, 0)), -1E+99), _xlfn.IFNA(INDEX(Edges!$Q$4:$Q$431, MATCH(K102, Edges!$C$4:$C$431, 0)), -1E+99), _xlfn.IFNA(INDEX(Edges!$Q$4:$Q$431, MATCH(L102, Edges!$C$4:$C$431, 0)), -1E+99))</f>
        <v>2</v>
      </c>
      <c r="S102" t="str">
        <f>IF(OR(IF(C102&lt;&gt;"", INDEX(Nodes!$Z$4:$Z$449, MATCH(C102, Nodes!$C$4:$C$449, 0))="Yes", FALSE), IF(D102&lt;&gt;"", INDEX(Nodes!$Z$4:$Z$449, MATCH(D102, Nodes!$C$4:$C$449, 0))="Yes", FALSE), IF(E102&lt;&gt;"", INDEX(Edges!$Z$4:$Z$431, MATCH(E102, Edges!$C$4:$C$431, 0))="Yes", FALSE), IF(F102&lt;&gt;"", INDEX(Edges!$Z$4:$Z$431, MATCH(F102, Edges!$C$4:$C$431, 0))="Yes", FALSE), IF(G102&lt;&gt;"", INDEX(Edges!$Z$4:$Z$431, MATCH(G102, Edges!$C$4:$C$431, 0))="Yes", FALSE), IF(H102&lt;&gt;"", INDEX(Edges!$Z$4:$Z$431, MATCH(H102, Edges!$C$4:$C$431, 0))="Yes", FALSE), IF(I102&lt;&gt;"", INDEX(Edges!$Z$4:$Z$431, MATCH(I102, Edges!$C$4:$C$431, 0))="Yes", FALSE), IF(J102&lt;&gt;"", INDEX(Edges!$Z$4:$Z$431, MATCH(J102, Edges!$C$4:$C$431, 0))="Yes", FALSE), IF(K102&lt;&gt;"", INDEX(Edges!$Z$4:$Z$431, MATCH(K102, Edges!$C$4:$C$431, 0))="Yes", FALSE), IF(L102&lt;&gt;"", INDEX(Edges!$Z$4:$Z$431, MATCH(L102, Edges!$C$4:$C$431, 0))="Yes", FALSE)), "Yes","No")</f>
        <v>Yes</v>
      </c>
      <c r="T102" s="633" t="str">
        <f>IF(OR(IF(C102&lt;&gt;"", INDEX(Nodes!$AC$4:$AC$449, MATCH(C102, Nodes!$C$4:$C$449, 0))="Yes", FALSE), IF(D102&lt;&gt;"", INDEX(Nodes!$AC$4:$AC$449, MATCH(D102, Nodes!$C$4:$C$449, 0))="Yes", FALSE), IF(E102&lt;&gt;"", INDEX(Edges!$AC$4:$AC$431, MATCH(E102, Edges!$C$4:$C$431, 0))="Yes", FALSE), IF(F102&lt;&gt;"", INDEX(Edges!$AC$4:$AC$431, MATCH(F102, Edges!$C$4:$C$431, 0))="Yes", FALSE), IF(G102&lt;&gt;"", INDEX(Edges!$AC$4:$AC$431, MATCH(G102, Edges!$C$4:$C$431, 0))="Yes", FALSE), IF(H102&lt;&gt;"", INDEX(Edges!$AC$4:$AC$431, MATCH(H102, Edges!$C$4:$C$431, 0))="Yes", FALSE), IF(I102&lt;&gt;"", INDEX(Edges!$AC$4:$AC$431, MATCH(I102, Edges!$C$4:$C$431, 0))="Yes", FALSE), IF(J102&lt;&gt;"", INDEX(Edges!$AC$4:$AC$431, MATCH(J102, Edges!$C$4:$C$431, 0))="Yes", FALSE), IF(K102&lt;&gt;"", INDEX(Edges!$AC$4:$AC$431, MATCH(K102, Edges!$C$4:$C$431, 0))="Yes", FALSE), IF(L102&lt;&gt;"", INDEX(Edges!$AC$4:$AC$431, MATCH(L102, Edges!$C$4:$C$431, 0))="Yes", FALSE)), "Yes","No")</f>
        <v>No</v>
      </c>
      <c r="U102" t="str">
        <f>IF(OR(IF(C102&lt;&gt;"", INDEX(Nodes!$AF$4:$AF$449, MATCH(C102, Nodes!$C$4:$C$449, 0))="Yes", FALSE), IF(D102&lt;&gt;"", INDEX(Nodes!$AF$4:$AF$449, MATCH(D102, Nodes!$C$4:$C$449, 0))="Yes", FALSE), IF(E102&lt;&gt;"", INDEX(Edges!$AG$4:$AG$431, MATCH(E102, Edges!$C$4:$C$431, 0))="Yes", FALSE), IF(F102&lt;&gt;"", INDEX(Edges!$AG$4:$AG$431, MATCH(F102, Edges!$C$4:$C$431, 0))="Yes", FALSE), IF(G102&lt;&gt;"", INDEX(Edges!$AG$4:$AG$431, MATCH(G102, Edges!$C$4:$C$431, 0))="Yes", FALSE), IF(H102&lt;&gt;"", INDEX(Edges!$AG$4:$AG$431, MATCH(H102, Edges!$C$4:$C$431, 0))="Yes", FALSE), IF(I102&lt;&gt;"", INDEX(Edges!$AG$4:$AG$431, MATCH(I102, Edges!$C$4:$C$431, 0))="Yes", FALSE), IF(J102&lt;&gt;"", INDEX(Edges!$AG$4:$AG$431, MATCH(J102, Edges!$C$4:$C$431, 0))="Yes", FALSE), IF(K102&lt;&gt;"", INDEX(Edges!$AG$4:$AG$431, MATCH(K102, Edges!$C$4:$C$431, 0))="Yes", FALSE), IF(L102&lt;&gt;"", INDEX(Edges!$AG$4:$AG$431, MATCH(L102, Edges!$C$4:$C$431, 0))="Yes", FALSE)), "Yes","No")</f>
        <v>No</v>
      </c>
      <c r="V102" s="720" t="str">
        <f t="shared" si="6"/>
        <v>Inaccessible</v>
      </c>
      <c r="W102" s="633" t="str">
        <f>IF(AND(N102&gt;='Accessibility Standards'!$C$4, P102&lt;'Accessibility Standards'!$C$2, Q102="Yes", R102&lt;'Accessibility Standards'!$C$10), "Accessible", "Inaccessible")</f>
        <v>Inaccessible</v>
      </c>
      <c r="X102" s="633" t="str">
        <f t="shared" si="7"/>
        <v>Inaccessible</v>
      </c>
    </row>
    <row r="103" spans="1:24" hidden="1">
      <c r="A103" s="811" t="str">
        <f>A102</f>
        <v>39_42</v>
      </c>
      <c r="B103" s="689" t="s">
        <v>753</v>
      </c>
      <c r="C103" t="s">
        <v>500</v>
      </c>
      <c r="N103" s="633">
        <f>MIN(_xlfn.IFNA(INDEX(Nodes!$M$4:$M$449, MATCH(C103, Nodes!$C$4:$C$449, 0)), 1E+99), _xlfn.IFNA(INDEX(Nodes!$M$4:$M$449, MATCH(D103, Nodes!$C$4:$C$449, 0)), 1E+99), _xlfn.IFNA(INDEX(Edges!$M$4:$M$428, MATCH(E103, Edges!$C$4:$C$428, 0)), 1E+99), _xlfn.IFNA(INDEX(Edges!$M$4:$M$428, MATCH(F103, Edges!$C$4:$C$428, 0)), 1E+99), _xlfn.IFNA(INDEX(Edges!$M$4:$M$428, MATCH(G103, Edges!$C$4:$C$428, 0)), 1E+99), _xlfn.IFNA(INDEX(Edges!$M$4:$M$428, MATCH(H103, Edges!$C$4:$C$428, 0)), 1E+99), _xlfn.IFNA(INDEX(Edges!$M$4:$M$428, MATCH(I103, Edges!$C$4:$C$428, 0)), 1E+99), _xlfn.IFNA(INDEX(Edges!$M$4:$M$428, MATCH(J103, Edges!$C$4:$C$428, 0)), 1E+99), _xlfn.IFNA(INDEX(Edges!$M$4:$M$428, MATCH(K103, Edges!$C$4:$C$428, 0)), 1E+99), _xlfn.IFNA(INDEX(Edges!$M$4:$M$428, MATCH(L103, Edges!$C$4:$C$428, 0)), 1E+99))</f>
        <v>150</v>
      </c>
      <c r="O103" s="633" t="str">
        <f>IF(AND(IF(C103&lt;&gt;"", INDEX(Nodes!$V$4:$V$449, MATCH(C103, Nodes!$C$4:$C$449, 0))="Yes", TRUE), IF(D103&lt;&gt;"", INDEX(Nodes!$V$4:$V$449, MATCH(D103, Nodes!$C$4:$C$449, 0))="Yes", TRUE), IF(E103&lt;&gt;"", INDEX(Edges!$V$4:$V$431, MATCH(E103, Edges!$C$4:$C$431, 0))="Yes", TRUE), IF(F103&lt;&gt;"", INDEX(Edges!$V$4:$V$431, MATCH(F103, Edges!$C$4:$C$431, 0))="Yes", TRUE), IF(G103&lt;&gt;"", INDEX(Edges!$V$4:$V$431, MATCH(G103, Edges!$C$4:$C$431, 0))="Yes", TRUE), IF(H103&lt;&gt;"", INDEX(Edges!$V$4:$V$431, MATCH(H103, Edges!$C$4:$C$431, 0))="Yes", TRUE), IF(I103&lt;&gt;"", INDEX(Edges!$V$4:$V$431, MATCH(I103, Edges!$C$4:$C$431, 0))="Yes", TRUE), IF(J103&lt;&gt;"", INDEX(Edges!$V$4:$V$431, MATCH(J103, Edges!$C$4:$C$431, 0))="Yes", TRUE), IF(K103&lt;&gt;"", INDEX(Edges!$V$4:$V$431, MATCH(K103, Edges!$C$4:$C$431, 0))="Yes", TRUE), IF(L103&lt;&gt;"", INDEX(Edges!$V$4:$V$431, MATCH(L103, Edges!$C$4:$C$431, 0))="Yes", TRUE)), "Yes", "No")</f>
        <v>Yes</v>
      </c>
      <c r="P103" s="633">
        <f>MAX(_xlfn.IFNA(INDEX(Nodes!$I$4:$I$449, MATCH(C103, Nodes!$C$4:$C$449, 0)), -1E+99), _xlfn.IFNA(INDEX(Nodes!$I$4:$I$449, MATCH(D103, Nodes!$C$4:$C$449, 0)), -1E+99), _xlfn.IFNA(INDEX(Edges!$I$4:$I$431, MATCH(E103, Edges!$C$4:$C$431, 0)), -1E+99), _xlfn.IFNA(INDEX(Edges!$I$4:$I$431, MATCH(F103, Edges!$C$4:$C$431, 0)), -1E+99), _xlfn.IFNA(INDEX(Edges!$I$4:$I$431, MATCH(G103, Edges!$C$4:$C$431, 0)), -1E+99), _xlfn.IFNA(INDEX(Edges!$I$4:$I$431, MATCH(H103, Edges!$C$4:$C$431, 0)), -1E+99), _xlfn.IFNA(INDEX(Edges!$I$4:$I$431, MATCH(I103, Edges!$C$4:$C$431, 0)), -1E+99), _xlfn.IFNA(INDEX(Edges!$I$4:$I$431, MATCH(J103, Edges!$C$4:$C$431, 0)), -1E+99), _xlfn.IFNA(INDEX(Edges!$I$4:$I$431, MATCH(K103, Edges!$C$4:$C$431, 0)), -1E+99), _xlfn.IFNA(INDEX(Edges!$I$4:$I$431, MATCH(L103, Edges!$C$4:$C$431, 0)), -1E+99))</f>
        <v>0</v>
      </c>
      <c r="Q103" s="633" t="str">
        <f>IF(AND(IF(C103&lt;&gt;"", INDEX(Nodes!$P$4:$P$449, MATCH(C103, Nodes!$C$4:$C$449, 0))="Yes"), IF(D103&lt;&gt;"", INDEX(Nodes!$P$4:$P$449, MATCH(D103, Nodes!$C$4:$C$449, 0))="Yes")), "Yes", "No")</f>
        <v>No</v>
      </c>
      <c r="R103" s="633">
        <f>MAX(_xlfn.IFNA(INDEX(Nodes!$Q$4:$Q$449, MATCH(C103, Nodes!$C$4:$C$449, 0)), -1E+99), _xlfn.IFNA(INDEX(Nodes!$Q$4:$Q$449, MATCH(D103, Nodes!$C$4:$C$449, 0)), -1E+99), _xlfn.IFNA(INDEX(Edges!$Q$4:$Q$431, MATCH(E103, Edges!$C$4:$C$431, 0)), -1E+99), _xlfn.IFNA(INDEX(Edges!$Q$4:$Q$431, MATCH(F103, Edges!$C$4:$C$431, 0)), -1E+99), _xlfn.IFNA(INDEX(Edges!$Q$4:$Q$431, MATCH(G103, Edges!$C$4:$C$431, 0)), -1E+99), _xlfn.IFNA(INDEX(Edges!$Q$4:$Q$431, MATCH(H103, Edges!$C$4:$C$431, 0)), -1E+99), _xlfn.IFNA(INDEX(Edges!$Q$4:$Q$431, MATCH(I103, Edges!$C$4:$C$431, 0)), -1E+99), _xlfn.IFNA(INDEX(Edges!$Q$4:$Q$431, MATCH(J103, Edges!$C$4:$C$431, 0)), -1E+99), _xlfn.IFNA(INDEX(Edges!$Q$4:$Q$431, MATCH(K103, Edges!$C$4:$C$431, 0)), -1E+99), _xlfn.IFNA(INDEX(Edges!$Q$4:$Q$431, MATCH(L103, Edges!$C$4:$C$431, 0)), -1E+99))</f>
        <v>2</v>
      </c>
      <c r="S103" t="str">
        <f>IF(OR(IF(C103&lt;&gt;"", INDEX(Nodes!$Z$4:$Z$449, MATCH(C103, Nodes!$C$4:$C$449, 0))="Yes", FALSE), IF(D103&lt;&gt;"", INDEX(Nodes!$Z$4:$Z$449, MATCH(D103, Nodes!$C$4:$C$449, 0))="Yes", FALSE), IF(E103&lt;&gt;"", INDEX(Edges!$Z$4:$Z$431, MATCH(E103, Edges!$C$4:$C$431, 0))="Yes", FALSE), IF(F103&lt;&gt;"", INDEX(Edges!$Z$4:$Z$431, MATCH(F103, Edges!$C$4:$C$431, 0))="Yes", FALSE), IF(G103&lt;&gt;"", INDEX(Edges!$Z$4:$Z$431, MATCH(G103, Edges!$C$4:$C$431, 0))="Yes", FALSE), IF(H103&lt;&gt;"", INDEX(Edges!$Z$4:$Z$431, MATCH(H103, Edges!$C$4:$C$431, 0))="Yes", FALSE), IF(I103&lt;&gt;"", INDEX(Edges!$Z$4:$Z$431, MATCH(I103, Edges!$C$4:$C$431, 0))="Yes", FALSE), IF(J103&lt;&gt;"", INDEX(Edges!$Z$4:$Z$431, MATCH(J103, Edges!$C$4:$C$431, 0))="Yes", FALSE), IF(K103&lt;&gt;"", INDEX(Edges!$Z$4:$Z$431, MATCH(K103, Edges!$C$4:$C$431, 0))="Yes", FALSE), IF(L103&lt;&gt;"", INDEX(Edges!$Z$4:$Z$431, MATCH(L103, Edges!$C$4:$C$431, 0))="Yes", FALSE)), "Yes","No")</f>
        <v>No</v>
      </c>
      <c r="T103" s="633" t="str">
        <f>IF(OR(IF(C103&lt;&gt;"", INDEX(Nodes!$AC$4:$AC$449, MATCH(C103, Nodes!$C$4:$C$449, 0))="Yes", FALSE), IF(D103&lt;&gt;"", INDEX(Nodes!$AC$4:$AC$449, MATCH(D103, Nodes!$C$4:$C$449, 0))="Yes", FALSE), IF(E103&lt;&gt;"", INDEX(Edges!$AC$4:$AC$431, MATCH(E103, Edges!$C$4:$C$431, 0))="Yes", FALSE), IF(F103&lt;&gt;"", INDEX(Edges!$AC$4:$AC$431, MATCH(F103, Edges!$C$4:$C$431, 0))="Yes", FALSE), IF(G103&lt;&gt;"", INDEX(Edges!$AC$4:$AC$431, MATCH(G103, Edges!$C$4:$C$431, 0))="Yes", FALSE), IF(H103&lt;&gt;"", INDEX(Edges!$AC$4:$AC$431, MATCH(H103, Edges!$C$4:$C$431, 0))="Yes", FALSE), IF(I103&lt;&gt;"", INDEX(Edges!$AC$4:$AC$431, MATCH(I103, Edges!$C$4:$C$431, 0))="Yes", FALSE), IF(J103&lt;&gt;"", INDEX(Edges!$AC$4:$AC$431, MATCH(J103, Edges!$C$4:$C$431, 0))="Yes", FALSE), IF(K103&lt;&gt;"", INDEX(Edges!$AC$4:$AC$431, MATCH(K103, Edges!$C$4:$C$431, 0))="Yes", FALSE), IF(L103&lt;&gt;"", INDEX(Edges!$AC$4:$AC$431, MATCH(L103, Edges!$C$4:$C$431, 0))="Yes", FALSE)), "Yes","No")</f>
        <v>No</v>
      </c>
      <c r="U103" t="str">
        <f>IF(OR(IF(C103&lt;&gt;"", INDEX(Nodes!$AF$4:$AF$449, MATCH(C103, Nodes!$C$4:$C$449, 0))="Yes", FALSE), IF(D103&lt;&gt;"", INDEX(Nodes!$AF$4:$AF$449, MATCH(D103, Nodes!$C$4:$C$449, 0))="Yes", FALSE), IF(E103&lt;&gt;"", INDEX(Edges!$AG$4:$AG$431, MATCH(E103, Edges!$C$4:$C$431, 0))="Yes", FALSE), IF(F103&lt;&gt;"", INDEX(Edges!$AG$4:$AG$431, MATCH(F103, Edges!$C$4:$C$431, 0))="Yes", FALSE), IF(G103&lt;&gt;"", INDEX(Edges!$AG$4:$AG$431, MATCH(G103, Edges!$C$4:$C$431, 0))="Yes", FALSE), IF(H103&lt;&gt;"", INDEX(Edges!$AG$4:$AG$431, MATCH(H103, Edges!$C$4:$C$431, 0))="Yes", FALSE), IF(I103&lt;&gt;"", INDEX(Edges!$AG$4:$AG$431, MATCH(I103, Edges!$C$4:$C$431, 0))="Yes", FALSE), IF(J103&lt;&gt;"", INDEX(Edges!$AG$4:$AG$431, MATCH(J103, Edges!$C$4:$C$431, 0))="Yes", FALSE), IF(K103&lt;&gt;"", INDEX(Edges!$AG$4:$AG$431, MATCH(K103, Edges!$C$4:$C$431, 0))="Yes", FALSE), IF(L103&lt;&gt;"", INDEX(Edges!$AG$4:$AG$431, MATCH(L103, Edges!$C$4:$C$431, 0))="Yes", FALSE)), "Yes","No")</f>
        <v>No</v>
      </c>
      <c r="V103" s="720" t="str">
        <f t="shared" si="6"/>
        <v>Accessible</v>
      </c>
      <c r="W103" s="633" t="str">
        <f>IF(AND(N103&gt;='Accessibility Standards'!$C$4, P103&lt;'Accessibility Standards'!$C$2, Q103="Yes", R103&lt;'Accessibility Standards'!$C$10), "Accessible", "Inaccessible")</f>
        <v>Inaccessible</v>
      </c>
      <c r="X103" s="633" t="str">
        <f t="shared" si="7"/>
        <v>Accessible</v>
      </c>
    </row>
    <row r="104" spans="1:24">
      <c r="A104" t="s">
        <v>861</v>
      </c>
      <c r="B104" s="689" t="s">
        <v>752</v>
      </c>
      <c r="C104" t="s">
        <v>514</v>
      </c>
      <c r="N104" s="633">
        <f>MIN(_xlfn.IFNA(INDEX(Nodes!$M$4:$M$449, MATCH(C104, Nodes!$C$4:$C$449, 0)), 1E+99), _xlfn.IFNA(INDEX(Nodes!$M$4:$M$449, MATCH(D104, Nodes!$C$4:$C$449, 0)), 1E+99), _xlfn.IFNA(INDEX(Edges!$M$4:$M$428, MATCH(E104, Edges!$C$4:$C$428, 0)), 1E+99), _xlfn.IFNA(INDEX(Edges!$M$4:$M$428, MATCH(F104, Edges!$C$4:$C$428, 0)), 1E+99), _xlfn.IFNA(INDEX(Edges!$M$4:$M$428, MATCH(G104, Edges!$C$4:$C$428, 0)), 1E+99), _xlfn.IFNA(INDEX(Edges!$M$4:$M$428, MATCH(H104, Edges!$C$4:$C$428, 0)), 1E+99), _xlfn.IFNA(INDEX(Edges!$M$4:$M$428, MATCH(I104, Edges!$C$4:$C$428, 0)), 1E+99), _xlfn.IFNA(INDEX(Edges!$M$4:$M$428, MATCH(J104, Edges!$C$4:$C$428, 0)), 1E+99), _xlfn.IFNA(INDEX(Edges!$M$4:$M$428, MATCH(K104, Edges!$C$4:$C$428, 0)), 1E+99), _xlfn.IFNA(INDEX(Edges!$M$4:$M$428, MATCH(L104, Edges!$C$4:$C$428, 0)), 1E+99))</f>
        <v>150</v>
      </c>
      <c r="O104" s="633" t="str">
        <f>IF(AND(IF(C104&lt;&gt;"", INDEX(Nodes!$V$4:$V$449, MATCH(C104, Nodes!$C$4:$C$449, 0))="Yes", TRUE), IF(D104&lt;&gt;"", INDEX(Nodes!$V$4:$V$449, MATCH(D104, Nodes!$C$4:$C$449, 0))="Yes", TRUE), IF(E104&lt;&gt;"", INDEX(Edges!$V$4:$V$431, MATCH(E104, Edges!$C$4:$C$431, 0))="Yes", TRUE), IF(F104&lt;&gt;"", INDEX(Edges!$V$4:$V$431, MATCH(F104, Edges!$C$4:$C$431, 0))="Yes", TRUE), IF(G104&lt;&gt;"", INDEX(Edges!$V$4:$V$431, MATCH(G104, Edges!$C$4:$C$431, 0))="Yes", TRUE), IF(H104&lt;&gt;"", INDEX(Edges!$V$4:$V$431, MATCH(H104, Edges!$C$4:$C$431, 0))="Yes", TRUE), IF(I104&lt;&gt;"", INDEX(Edges!$V$4:$V$431, MATCH(I104, Edges!$C$4:$C$431, 0))="Yes", TRUE), IF(J104&lt;&gt;"", INDEX(Edges!$V$4:$V$431, MATCH(J104, Edges!$C$4:$C$431, 0))="Yes", TRUE), IF(K104&lt;&gt;"", INDEX(Edges!$V$4:$V$431, MATCH(K104, Edges!$C$4:$C$431, 0))="Yes", TRUE), IF(L104&lt;&gt;"", INDEX(Edges!$V$4:$V$431, MATCH(L104, Edges!$C$4:$C$431, 0))="Yes", TRUE)), "Yes", "No")</f>
        <v>No</v>
      </c>
      <c r="P104" s="633">
        <f>MAX(_xlfn.IFNA(INDEX(Nodes!$I$4:$I$449, MATCH(C104, Nodes!$C$4:$C$449, 0)), -1E+99), _xlfn.IFNA(INDEX(Nodes!$I$4:$I$449, MATCH(D104, Nodes!$C$4:$C$449, 0)), -1E+99), _xlfn.IFNA(INDEX(Edges!$I$4:$I$431, MATCH(E104, Edges!$C$4:$C$431, 0)), -1E+99), _xlfn.IFNA(INDEX(Edges!$I$4:$I$431, MATCH(F104, Edges!$C$4:$C$431, 0)), -1E+99), _xlfn.IFNA(INDEX(Edges!$I$4:$I$431, MATCH(G104, Edges!$C$4:$C$431, 0)), -1E+99), _xlfn.IFNA(INDEX(Edges!$I$4:$I$431, MATCH(H104, Edges!$C$4:$C$431, 0)), -1E+99), _xlfn.IFNA(INDEX(Edges!$I$4:$I$431, MATCH(I104, Edges!$C$4:$C$431, 0)), -1E+99), _xlfn.IFNA(INDEX(Edges!$I$4:$I$431, MATCH(J104, Edges!$C$4:$C$431, 0)), -1E+99), _xlfn.IFNA(INDEX(Edges!$I$4:$I$431, MATCH(K104, Edges!$C$4:$C$431, 0)), -1E+99), _xlfn.IFNA(INDEX(Edges!$I$4:$I$431, MATCH(L104, Edges!$C$4:$C$431, 0)), -1E+99))</f>
        <v>0</v>
      </c>
      <c r="Q104" s="633" t="str">
        <f>IF(AND(IF(C104&lt;&gt;"", INDEX(Nodes!$P$4:$P$449, MATCH(C104, Nodes!$C$4:$C$449, 0))="Yes"), IF(D104&lt;&gt;"", INDEX(Nodes!$P$4:$P$449, MATCH(D104, Nodes!$C$4:$C$449, 0))="Yes")), "Yes", "No")</f>
        <v>No</v>
      </c>
      <c r="R104" s="633">
        <f>MAX(_xlfn.IFNA(INDEX(Nodes!$Q$4:$Q$449, MATCH(C104, Nodes!$C$4:$C$449, 0)), -1E+99), _xlfn.IFNA(INDEX(Nodes!$Q$4:$Q$449, MATCH(D104, Nodes!$C$4:$C$449, 0)), -1E+99), _xlfn.IFNA(INDEX(Edges!$Q$4:$Q$431, MATCH(E104, Edges!$C$4:$C$431, 0)), -1E+99), _xlfn.IFNA(INDEX(Edges!$Q$4:$Q$431, MATCH(F104, Edges!$C$4:$C$431, 0)), -1E+99), _xlfn.IFNA(INDEX(Edges!$Q$4:$Q$431, MATCH(G104, Edges!$C$4:$C$431, 0)), -1E+99), _xlfn.IFNA(INDEX(Edges!$Q$4:$Q$431, MATCH(H104, Edges!$C$4:$C$431, 0)), -1E+99), _xlfn.IFNA(INDEX(Edges!$Q$4:$Q$431, MATCH(I104, Edges!$C$4:$C$431, 0)), -1E+99), _xlfn.IFNA(INDEX(Edges!$Q$4:$Q$431, MATCH(J104, Edges!$C$4:$C$431, 0)), -1E+99), _xlfn.IFNA(INDEX(Edges!$Q$4:$Q$431, MATCH(K104, Edges!$C$4:$C$431, 0)), -1E+99), _xlfn.IFNA(INDEX(Edges!$Q$4:$Q$431, MATCH(L104, Edges!$C$4:$C$431, 0)), -1E+99))</f>
        <v>0</v>
      </c>
      <c r="S104" t="str">
        <f>IF(OR(IF(C104&lt;&gt;"", INDEX(Nodes!$Z$4:$Z$449, MATCH(C104, Nodes!$C$4:$C$449, 0))="Yes", FALSE), IF(D104&lt;&gt;"", INDEX(Nodes!$Z$4:$Z$449, MATCH(D104, Nodes!$C$4:$C$449, 0))="Yes", FALSE), IF(E104&lt;&gt;"", INDEX(Edges!$Z$4:$Z$431, MATCH(E104, Edges!$C$4:$C$431, 0))="Yes", FALSE), IF(F104&lt;&gt;"", INDEX(Edges!$Z$4:$Z$431, MATCH(F104, Edges!$C$4:$C$431, 0))="Yes", FALSE), IF(G104&lt;&gt;"", INDEX(Edges!$Z$4:$Z$431, MATCH(G104, Edges!$C$4:$C$431, 0))="Yes", FALSE), IF(H104&lt;&gt;"", INDEX(Edges!$Z$4:$Z$431, MATCH(H104, Edges!$C$4:$C$431, 0))="Yes", FALSE), IF(I104&lt;&gt;"", INDEX(Edges!$Z$4:$Z$431, MATCH(I104, Edges!$C$4:$C$431, 0))="Yes", FALSE), IF(J104&lt;&gt;"", INDEX(Edges!$Z$4:$Z$431, MATCH(J104, Edges!$C$4:$C$431, 0))="Yes", FALSE), IF(K104&lt;&gt;"", INDEX(Edges!$Z$4:$Z$431, MATCH(K104, Edges!$C$4:$C$431, 0))="Yes", FALSE), IF(L104&lt;&gt;"", INDEX(Edges!$Z$4:$Z$431, MATCH(L104, Edges!$C$4:$C$431, 0))="Yes", FALSE)), "Yes","No")</f>
        <v>Yes</v>
      </c>
      <c r="T104" s="633" t="str">
        <f>IF(OR(IF(C104&lt;&gt;"", INDEX(Nodes!$AC$4:$AC$449, MATCH(C104, Nodes!$C$4:$C$449, 0))="Yes", FALSE), IF(D104&lt;&gt;"", INDEX(Nodes!$AC$4:$AC$449, MATCH(D104, Nodes!$C$4:$C$449, 0))="Yes", FALSE), IF(E104&lt;&gt;"", INDEX(Edges!$AC$4:$AC$431, MATCH(E104, Edges!$C$4:$C$431, 0))="Yes", FALSE), IF(F104&lt;&gt;"", INDEX(Edges!$AC$4:$AC$431, MATCH(F104, Edges!$C$4:$C$431, 0))="Yes", FALSE), IF(G104&lt;&gt;"", INDEX(Edges!$AC$4:$AC$431, MATCH(G104, Edges!$C$4:$C$431, 0))="Yes", FALSE), IF(H104&lt;&gt;"", INDEX(Edges!$AC$4:$AC$431, MATCH(H104, Edges!$C$4:$C$431, 0))="Yes", FALSE), IF(I104&lt;&gt;"", INDEX(Edges!$AC$4:$AC$431, MATCH(I104, Edges!$C$4:$C$431, 0))="Yes", FALSE), IF(J104&lt;&gt;"", INDEX(Edges!$AC$4:$AC$431, MATCH(J104, Edges!$C$4:$C$431, 0))="Yes", FALSE), IF(K104&lt;&gt;"", INDEX(Edges!$AC$4:$AC$431, MATCH(K104, Edges!$C$4:$C$431, 0))="Yes", FALSE), IF(L104&lt;&gt;"", INDEX(Edges!$AC$4:$AC$431, MATCH(L104, Edges!$C$4:$C$431, 0))="Yes", FALSE)), "Yes","No")</f>
        <v>No</v>
      </c>
      <c r="U104" t="str">
        <f>IF(OR(IF(C104&lt;&gt;"", INDEX(Nodes!$AF$4:$AF$449, MATCH(C104, Nodes!$C$4:$C$449, 0))="Yes", FALSE), IF(D104&lt;&gt;"", INDEX(Nodes!$AF$4:$AF$449, MATCH(D104, Nodes!$C$4:$C$449, 0))="Yes", FALSE), IF(E104&lt;&gt;"", INDEX(Edges!$AG$4:$AG$431, MATCH(E104, Edges!$C$4:$C$431, 0))="Yes", FALSE), IF(F104&lt;&gt;"", INDEX(Edges!$AG$4:$AG$431, MATCH(F104, Edges!$C$4:$C$431, 0))="Yes", FALSE), IF(G104&lt;&gt;"", INDEX(Edges!$AG$4:$AG$431, MATCH(G104, Edges!$C$4:$C$431, 0))="Yes", FALSE), IF(H104&lt;&gt;"", INDEX(Edges!$AG$4:$AG$431, MATCH(H104, Edges!$C$4:$C$431, 0))="Yes", FALSE), IF(I104&lt;&gt;"", INDEX(Edges!$AG$4:$AG$431, MATCH(I104, Edges!$C$4:$C$431, 0))="Yes", FALSE), IF(J104&lt;&gt;"", INDEX(Edges!$AG$4:$AG$431, MATCH(J104, Edges!$C$4:$C$431, 0))="Yes", FALSE), IF(K104&lt;&gt;"", INDEX(Edges!$AG$4:$AG$431, MATCH(K104, Edges!$C$4:$C$431, 0))="Yes", FALSE), IF(L104&lt;&gt;"", INDEX(Edges!$AG$4:$AG$431, MATCH(L104, Edges!$C$4:$C$431, 0))="Yes", FALSE)), "Yes","No")</f>
        <v>No</v>
      </c>
      <c r="V104" s="720" t="str">
        <f t="shared" si="6"/>
        <v>Accessible</v>
      </c>
      <c r="W104" s="633" t="str">
        <f>IF(AND(N104&gt;='Accessibility Standards'!$C$4, P104&lt;'Accessibility Standards'!$C$2, Q104="Yes", R104&lt;'Accessibility Standards'!$C$10), "Accessible", "Inaccessible")</f>
        <v>Inaccessible</v>
      </c>
      <c r="X104" s="633" t="str">
        <f t="shared" si="7"/>
        <v>Inaccessible</v>
      </c>
    </row>
    <row r="105" spans="1:24" hidden="1">
      <c r="A105" s="811" t="str">
        <f>A104</f>
        <v>41_42</v>
      </c>
      <c r="B105" s="689" t="s">
        <v>753</v>
      </c>
      <c r="C105" t="s">
        <v>770</v>
      </c>
      <c r="N105" s="633">
        <f>MIN(_xlfn.IFNA(INDEX(Nodes!$M$4:$M$449, MATCH(C105, Nodes!$C$4:$C$449, 0)), 1E+99), _xlfn.IFNA(INDEX(Nodes!$M$4:$M$449, MATCH(D105, Nodes!$C$4:$C$449, 0)), 1E+99), _xlfn.IFNA(INDEX(Edges!$M$4:$M$428, MATCH(E105, Edges!$C$4:$C$428, 0)), 1E+99), _xlfn.IFNA(INDEX(Edges!$M$4:$M$428, MATCH(F105, Edges!$C$4:$C$428, 0)), 1E+99), _xlfn.IFNA(INDEX(Edges!$M$4:$M$428, MATCH(G105, Edges!$C$4:$C$428, 0)), 1E+99), _xlfn.IFNA(INDEX(Edges!$M$4:$M$428, MATCH(H105, Edges!$C$4:$C$428, 0)), 1E+99), _xlfn.IFNA(INDEX(Edges!$M$4:$M$428, MATCH(I105, Edges!$C$4:$C$428, 0)), 1E+99), _xlfn.IFNA(INDEX(Edges!$M$4:$M$428, MATCH(J105, Edges!$C$4:$C$428, 0)), 1E+99), _xlfn.IFNA(INDEX(Edges!$M$4:$M$428, MATCH(K105, Edges!$C$4:$C$428, 0)), 1E+99), _xlfn.IFNA(INDEX(Edges!$M$4:$M$428, MATCH(L105, Edges!$C$4:$C$428, 0)), 1E+99))</f>
        <v>150</v>
      </c>
      <c r="O105" s="633" t="str">
        <f>IF(AND(IF(C105&lt;&gt;"", INDEX(Nodes!$V$4:$V$449, MATCH(C105, Nodes!$C$4:$C$449, 0))="Yes", TRUE), IF(D105&lt;&gt;"", INDEX(Nodes!$V$4:$V$449, MATCH(D105, Nodes!$C$4:$C$449, 0))="Yes", TRUE), IF(E105&lt;&gt;"", INDEX(Edges!$V$4:$V$431, MATCH(E105, Edges!$C$4:$C$431, 0))="Yes", TRUE), IF(F105&lt;&gt;"", INDEX(Edges!$V$4:$V$431, MATCH(F105, Edges!$C$4:$C$431, 0))="Yes", TRUE), IF(G105&lt;&gt;"", INDEX(Edges!$V$4:$V$431, MATCH(G105, Edges!$C$4:$C$431, 0))="Yes", TRUE), IF(H105&lt;&gt;"", INDEX(Edges!$V$4:$V$431, MATCH(H105, Edges!$C$4:$C$431, 0))="Yes", TRUE), IF(I105&lt;&gt;"", INDEX(Edges!$V$4:$V$431, MATCH(I105, Edges!$C$4:$C$431, 0))="Yes", TRUE), IF(J105&lt;&gt;"", INDEX(Edges!$V$4:$V$431, MATCH(J105, Edges!$C$4:$C$431, 0))="Yes", TRUE), IF(K105&lt;&gt;"", INDEX(Edges!$V$4:$V$431, MATCH(K105, Edges!$C$4:$C$431, 0))="Yes", TRUE), IF(L105&lt;&gt;"", INDEX(Edges!$V$4:$V$431, MATCH(L105, Edges!$C$4:$C$431, 0))="Yes", TRUE)), "Yes", "No")</f>
        <v>Yes</v>
      </c>
      <c r="P105" s="633">
        <f>MAX(_xlfn.IFNA(INDEX(Nodes!$I$4:$I$449, MATCH(C105, Nodes!$C$4:$C$449, 0)), -1E+99), _xlfn.IFNA(INDEX(Nodes!$I$4:$I$449, MATCH(D105, Nodes!$C$4:$C$449, 0)), -1E+99), _xlfn.IFNA(INDEX(Edges!$I$4:$I$431, MATCH(E105, Edges!$C$4:$C$431, 0)), -1E+99), _xlfn.IFNA(INDEX(Edges!$I$4:$I$431, MATCH(F105, Edges!$C$4:$C$431, 0)), -1E+99), _xlfn.IFNA(INDEX(Edges!$I$4:$I$431, MATCH(G105, Edges!$C$4:$C$431, 0)), -1E+99), _xlfn.IFNA(INDEX(Edges!$I$4:$I$431, MATCH(H105, Edges!$C$4:$C$431, 0)), -1E+99), _xlfn.IFNA(INDEX(Edges!$I$4:$I$431, MATCH(I105, Edges!$C$4:$C$431, 0)), -1E+99), _xlfn.IFNA(INDEX(Edges!$I$4:$I$431, MATCH(J105, Edges!$C$4:$C$431, 0)), -1E+99), _xlfn.IFNA(INDEX(Edges!$I$4:$I$431, MATCH(K105, Edges!$C$4:$C$431, 0)), -1E+99), _xlfn.IFNA(INDEX(Edges!$I$4:$I$431, MATCH(L105, Edges!$C$4:$C$431, 0)), -1E+99))</f>
        <v>0</v>
      </c>
      <c r="Q105" s="633" t="str">
        <f>IF(AND(IF(C105&lt;&gt;"", INDEX(Nodes!$P$4:$P$449, MATCH(C105, Nodes!$C$4:$C$449, 0))="Yes"), IF(D105&lt;&gt;"", INDEX(Nodes!$P$4:$P$449, MATCH(D105, Nodes!$C$4:$C$449, 0))="Yes")), "Yes", "No")</f>
        <v>No</v>
      </c>
      <c r="R105" s="633">
        <f>MAX(_xlfn.IFNA(INDEX(Nodes!$Q$4:$Q$449, MATCH(C105, Nodes!$C$4:$C$449, 0)), -1E+99), _xlfn.IFNA(INDEX(Nodes!$Q$4:$Q$449, MATCH(D105, Nodes!$C$4:$C$449, 0)), -1E+99), _xlfn.IFNA(INDEX(Edges!$Q$4:$Q$431, MATCH(E105, Edges!$C$4:$C$431, 0)), -1E+99), _xlfn.IFNA(INDEX(Edges!$Q$4:$Q$431, MATCH(F105, Edges!$C$4:$C$431, 0)), -1E+99), _xlfn.IFNA(INDEX(Edges!$Q$4:$Q$431, MATCH(G105, Edges!$C$4:$C$431, 0)), -1E+99), _xlfn.IFNA(INDEX(Edges!$Q$4:$Q$431, MATCH(H105, Edges!$C$4:$C$431, 0)), -1E+99), _xlfn.IFNA(INDEX(Edges!$Q$4:$Q$431, MATCH(I105, Edges!$C$4:$C$431, 0)), -1E+99), _xlfn.IFNA(INDEX(Edges!$Q$4:$Q$431, MATCH(J105, Edges!$C$4:$C$431, 0)), -1E+99), _xlfn.IFNA(INDEX(Edges!$Q$4:$Q$431, MATCH(K105, Edges!$C$4:$C$431, 0)), -1E+99), _xlfn.IFNA(INDEX(Edges!$Q$4:$Q$431, MATCH(L105, Edges!$C$4:$C$431, 0)), -1E+99))</f>
        <v>2</v>
      </c>
      <c r="S105" t="str">
        <f>IF(OR(IF(C105&lt;&gt;"", INDEX(Nodes!$Z$4:$Z$449, MATCH(C105, Nodes!$C$4:$C$449, 0))="Yes", FALSE), IF(D105&lt;&gt;"", INDEX(Nodes!$Z$4:$Z$449, MATCH(D105, Nodes!$C$4:$C$449, 0))="Yes", FALSE), IF(E105&lt;&gt;"", INDEX(Edges!$Z$4:$Z$431, MATCH(E105, Edges!$C$4:$C$431, 0))="Yes", FALSE), IF(F105&lt;&gt;"", INDEX(Edges!$Z$4:$Z$431, MATCH(F105, Edges!$C$4:$C$431, 0))="Yes", FALSE), IF(G105&lt;&gt;"", INDEX(Edges!$Z$4:$Z$431, MATCH(G105, Edges!$C$4:$C$431, 0))="Yes", FALSE), IF(H105&lt;&gt;"", INDEX(Edges!$Z$4:$Z$431, MATCH(H105, Edges!$C$4:$C$431, 0))="Yes", FALSE), IF(I105&lt;&gt;"", INDEX(Edges!$Z$4:$Z$431, MATCH(I105, Edges!$C$4:$C$431, 0))="Yes", FALSE), IF(J105&lt;&gt;"", INDEX(Edges!$Z$4:$Z$431, MATCH(J105, Edges!$C$4:$C$431, 0))="Yes", FALSE), IF(K105&lt;&gt;"", INDEX(Edges!$Z$4:$Z$431, MATCH(K105, Edges!$C$4:$C$431, 0))="Yes", FALSE), IF(L105&lt;&gt;"", INDEX(Edges!$Z$4:$Z$431, MATCH(L105, Edges!$C$4:$C$431, 0))="Yes", FALSE)), "Yes","No")</f>
        <v>No</v>
      </c>
      <c r="T105" s="633" t="str">
        <f>IF(OR(IF(C105&lt;&gt;"", INDEX(Nodes!$AC$4:$AC$449, MATCH(C105, Nodes!$C$4:$C$449, 0))="Yes", FALSE), IF(D105&lt;&gt;"", INDEX(Nodes!$AC$4:$AC$449, MATCH(D105, Nodes!$C$4:$C$449, 0))="Yes", FALSE), IF(E105&lt;&gt;"", INDEX(Edges!$AC$4:$AC$431, MATCH(E105, Edges!$C$4:$C$431, 0))="Yes", FALSE), IF(F105&lt;&gt;"", INDEX(Edges!$AC$4:$AC$431, MATCH(F105, Edges!$C$4:$C$431, 0))="Yes", FALSE), IF(G105&lt;&gt;"", INDEX(Edges!$AC$4:$AC$431, MATCH(G105, Edges!$C$4:$C$431, 0))="Yes", FALSE), IF(H105&lt;&gt;"", INDEX(Edges!$AC$4:$AC$431, MATCH(H105, Edges!$C$4:$C$431, 0))="Yes", FALSE), IF(I105&lt;&gt;"", INDEX(Edges!$AC$4:$AC$431, MATCH(I105, Edges!$C$4:$C$431, 0))="Yes", FALSE), IF(J105&lt;&gt;"", INDEX(Edges!$AC$4:$AC$431, MATCH(J105, Edges!$C$4:$C$431, 0))="Yes", FALSE), IF(K105&lt;&gt;"", INDEX(Edges!$AC$4:$AC$431, MATCH(K105, Edges!$C$4:$C$431, 0))="Yes", FALSE), IF(L105&lt;&gt;"", INDEX(Edges!$AC$4:$AC$431, MATCH(L105, Edges!$C$4:$C$431, 0))="Yes", FALSE)), "Yes","No")</f>
        <v>No</v>
      </c>
      <c r="U105" t="str">
        <f>IF(OR(IF(C105&lt;&gt;"", INDEX(Nodes!$AF$4:$AF$449, MATCH(C105, Nodes!$C$4:$C$449, 0))="Yes", FALSE), IF(D105&lt;&gt;"", INDEX(Nodes!$AF$4:$AF$449, MATCH(D105, Nodes!$C$4:$C$449, 0))="Yes", FALSE), IF(E105&lt;&gt;"", INDEX(Edges!$AG$4:$AG$431, MATCH(E105, Edges!$C$4:$C$431, 0))="Yes", FALSE), IF(F105&lt;&gt;"", INDEX(Edges!$AG$4:$AG$431, MATCH(F105, Edges!$C$4:$C$431, 0))="Yes", FALSE), IF(G105&lt;&gt;"", INDEX(Edges!$AG$4:$AG$431, MATCH(G105, Edges!$C$4:$C$431, 0))="Yes", FALSE), IF(H105&lt;&gt;"", INDEX(Edges!$AG$4:$AG$431, MATCH(H105, Edges!$C$4:$C$431, 0))="Yes", FALSE), IF(I105&lt;&gt;"", INDEX(Edges!$AG$4:$AG$431, MATCH(I105, Edges!$C$4:$C$431, 0))="Yes", FALSE), IF(J105&lt;&gt;"", INDEX(Edges!$AG$4:$AG$431, MATCH(J105, Edges!$C$4:$C$431, 0))="Yes", FALSE), IF(K105&lt;&gt;"", INDEX(Edges!$AG$4:$AG$431, MATCH(K105, Edges!$C$4:$C$431, 0))="Yes", FALSE), IF(L105&lt;&gt;"", INDEX(Edges!$AG$4:$AG$431, MATCH(L105, Edges!$C$4:$C$431, 0))="Yes", FALSE)), "Yes","No")</f>
        <v>No</v>
      </c>
      <c r="V105" s="720" t="str">
        <f t="shared" si="6"/>
        <v>Accessible</v>
      </c>
      <c r="W105" s="633" t="str">
        <f>IF(AND(N105&gt;='Accessibility Standards'!$C$4, P105&lt;'Accessibility Standards'!$C$2, Q105="Yes", R105&lt;'Accessibility Standards'!$C$10), "Accessible", "Inaccessible")</f>
        <v>Inaccessible</v>
      </c>
      <c r="X105" s="633" t="str">
        <f t="shared" si="7"/>
        <v>Accessible</v>
      </c>
    </row>
    <row r="106" spans="1:24">
      <c r="A106" t="s">
        <v>862</v>
      </c>
      <c r="B106" s="689" t="s">
        <v>752</v>
      </c>
      <c r="E106" t="s">
        <v>1032</v>
      </c>
      <c r="F106" t="s">
        <v>1033</v>
      </c>
      <c r="G106" t="s">
        <v>1034</v>
      </c>
      <c r="H106" t="s">
        <v>1035</v>
      </c>
      <c r="I106" t="s">
        <v>1036</v>
      </c>
      <c r="N106" s="633">
        <f>MIN(_xlfn.IFNA(INDEX(Nodes!$M$4:$M$449, MATCH(C106, Nodes!$C$4:$C$449, 0)), 1E+99), _xlfn.IFNA(INDEX(Nodes!$M$4:$M$449, MATCH(D106, Nodes!$C$4:$C$449, 0)), 1E+99), _xlfn.IFNA(INDEX(Edges!$M$4:$M$428, MATCH(E106, Edges!$C$4:$C$428, 0)), 1E+99), _xlfn.IFNA(INDEX(Edges!$M$4:$M$428, MATCH(F106, Edges!$C$4:$C$428, 0)), 1E+99), _xlfn.IFNA(INDEX(Edges!$M$4:$M$428, MATCH(G106, Edges!$C$4:$C$428, 0)), 1E+99), _xlfn.IFNA(INDEX(Edges!$M$4:$M$428, MATCH(H106, Edges!$C$4:$C$428, 0)), 1E+99), _xlfn.IFNA(INDEX(Edges!$M$4:$M$428, MATCH(I106, Edges!$C$4:$C$428, 0)), 1E+99), _xlfn.IFNA(INDEX(Edges!$M$4:$M$428, MATCH(J106, Edges!$C$4:$C$428, 0)), 1E+99), _xlfn.IFNA(INDEX(Edges!$M$4:$M$428, MATCH(K106, Edges!$C$4:$C$428, 0)), 1E+99), _xlfn.IFNA(INDEX(Edges!$M$4:$M$428, MATCH(L106, Edges!$C$4:$C$428, 0)), 1E+99))</f>
        <v>0</v>
      </c>
      <c r="O106" s="633" t="str">
        <f>IF(AND(IF(C106&lt;&gt;"", INDEX(Nodes!$V$4:$V$449, MATCH(C106, Nodes!$C$4:$C$449, 0))="Yes", TRUE), IF(D106&lt;&gt;"", INDEX(Nodes!$V$4:$V$449, MATCH(D106, Nodes!$C$4:$C$449, 0))="Yes", TRUE), IF(E106&lt;&gt;"", INDEX(Edges!$V$4:$V$431, MATCH(E106, Edges!$C$4:$C$431, 0))="Yes", TRUE), IF(F106&lt;&gt;"", INDEX(Edges!$V$4:$V$431, MATCH(F106, Edges!$C$4:$C$431, 0))="Yes", TRUE), IF(G106&lt;&gt;"", INDEX(Edges!$V$4:$V$431, MATCH(G106, Edges!$C$4:$C$431, 0))="Yes", TRUE), IF(H106&lt;&gt;"", INDEX(Edges!$V$4:$V$431, MATCH(H106, Edges!$C$4:$C$431, 0))="Yes", TRUE), IF(I106&lt;&gt;"", INDEX(Edges!$V$4:$V$431, MATCH(I106, Edges!$C$4:$C$431, 0))="Yes", TRUE), IF(J106&lt;&gt;"", INDEX(Edges!$V$4:$V$431, MATCH(J106, Edges!$C$4:$C$431, 0))="Yes", TRUE), IF(K106&lt;&gt;"", INDEX(Edges!$V$4:$V$431, MATCH(K106, Edges!$C$4:$C$431, 0))="Yes", TRUE), IF(L106&lt;&gt;"", INDEX(Edges!$V$4:$V$431, MATCH(L106, Edges!$C$4:$C$431, 0))="Yes", TRUE)), "Yes", "No")</f>
        <v>No</v>
      </c>
      <c r="P106" s="633">
        <f>MAX(_xlfn.IFNA(INDEX(Nodes!$I$4:$I$449, MATCH(C106, Nodes!$C$4:$C$449, 0)), -1E+99), _xlfn.IFNA(INDEX(Nodes!$I$4:$I$449, MATCH(D106, Nodes!$C$4:$C$449, 0)), -1E+99), _xlfn.IFNA(INDEX(Edges!$I$4:$I$431, MATCH(E106, Edges!$C$4:$C$431, 0)), -1E+99), _xlfn.IFNA(INDEX(Edges!$I$4:$I$431, MATCH(F106, Edges!$C$4:$C$431, 0)), -1E+99), _xlfn.IFNA(INDEX(Edges!$I$4:$I$431, MATCH(G106, Edges!$C$4:$C$431, 0)), -1E+99), _xlfn.IFNA(INDEX(Edges!$I$4:$I$431, MATCH(H106, Edges!$C$4:$C$431, 0)), -1E+99), _xlfn.IFNA(INDEX(Edges!$I$4:$I$431, MATCH(I106, Edges!$C$4:$C$431, 0)), -1E+99), _xlfn.IFNA(INDEX(Edges!$I$4:$I$431, MATCH(J106, Edges!$C$4:$C$431, 0)), -1E+99), _xlfn.IFNA(INDEX(Edges!$I$4:$I$431, MATCH(K106, Edges!$C$4:$C$431, 0)), -1E+99), _xlfn.IFNA(INDEX(Edges!$I$4:$I$431, MATCH(L106, Edges!$C$4:$C$431, 0)), -1E+99))</f>
        <v>2</v>
      </c>
      <c r="Q106" s="633" t="str">
        <f>IF(AND(IF(C106&lt;&gt;"", INDEX(Nodes!$P$4:$P$449, MATCH(C106, Nodes!$C$4:$C$449, 0))="Yes"), IF(D106&lt;&gt;"", INDEX(Nodes!$P$4:$P$449, MATCH(D106, Nodes!$C$4:$C$449, 0))="Yes")), "Yes", "No")</f>
        <v>No</v>
      </c>
      <c r="R106" s="633">
        <f>MAX(_xlfn.IFNA(INDEX(Nodes!$Q$4:$Q$449, MATCH(C106, Nodes!$C$4:$C$449, 0)), -1E+99), _xlfn.IFNA(INDEX(Nodes!$Q$4:$Q$449, MATCH(D106, Nodes!$C$4:$C$449, 0)), -1E+99), _xlfn.IFNA(INDEX(Edges!$Q$4:$Q$431, MATCH(E106, Edges!$C$4:$C$431, 0)), -1E+99), _xlfn.IFNA(INDEX(Edges!$Q$4:$Q$431, MATCH(F106, Edges!$C$4:$C$431, 0)), -1E+99), _xlfn.IFNA(INDEX(Edges!$Q$4:$Q$431, MATCH(G106, Edges!$C$4:$C$431, 0)), -1E+99), _xlfn.IFNA(INDEX(Edges!$Q$4:$Q$431, MATCH(H106, Edges!$C$4:$C$431, 0)), -1E+99), _xlfn.IFNA(INDEX(Edges!$Q$4:$Q$431, MATCH(I106, Edges!$C$4:$C$431, 0)), -1E+99), _xlfn.IFNA(INDEX(Edges!$Q$4:$Q$431, MATCH(J106, Edges!$C$4:$C$431, 0)), -1E+99), _xlfn.IFNA(INDEX(Edges!$Q$4:$Q$431, MATCH(K106, Edges!$C$4:$C$431, 0)), -1E+99), _xlfn.IFNA(INDEX(Edges!$Q$4:$Q$431, MATCH(L106, Edges!$C$4:$C$431, 0)), -1E+99))</f>
        <v>0</v>
      </c>
      <c r="S106" t="str">
        <f>IF(OR(IF(C106&lt;&gt;"", INDEX(Nodes!$Z$4:$Z$449, MATCH(C106, Nodes!$C$4:$C$449, 0))="Yes", FALSE), IF(D106&lt;&gt;"", INDEX(Nodes!$Z$4:$Z$449, MATCH(D106, Nodes!$C$4:$C$449, 0))="Yes", FALSE), IF(E106&lt;&gt;"", INDEX(Edges!$Z$4:$Z$431, MATCH(E106, Edges!$C$4:$C$431, 0))="Yes", FALSE), IF(F106&lt;&gt;"", INDEX(Edges!$Z$4:$Z$431, MATCH(F106, Edges!$C$4:$C$431, 0))="Yes", FALSE), IF(G106&lt;&gt;"", INDEX(Edges!$Z$4:$Z$431, MATCH(G106, Edges!$C$4:$C$431, 0))="Yes", FALSE), IF(H106&lt;&gt;"", INDEX(Edges!$Z$4:$Z$431, MATCH(H106, Edges!$C$4:$C$431, 0))="Yes", FALSE), IF(I106&lt;&gt;"", INDEX(Edges!$Z$4:$Z$431, MATCH(I106, Edges!$C$4:$C$431, 0))="Yes", FALSE), IF(J106&lt;&gt;"", INDEX(Edges!$Z$4:$Z$431, MATCH(J106, Edges!$C$4:$C$431, 0))="Yes", FALSE), IF(K106&lt;&gt;"", INDEX(Edges!$Z$4:$Z$431, MATCH(K106, Edges!$C$4:$C$431, 0))="Yes", FALSE), IF(L106&lt;&gt;"", INDEX(Edges!$Z$4:$Z$431, MATCH(L106, Edges!$C$4:$C$431, 0))="Yes", FALSE)), "Yes","No")</f>
        <v>Yes</v>
      </c>
      <c r="T106" s="633" t="str">
        <f>IF(OR(IF(C106&lt;&gt;"", INDEX(Nodes!$AC$4:$AC$449, MATCH(C106, Nodes!$C$4:$C$449, 0))="Yes", FALSE), IF(D106&lt;&gt;"", INDEX(Nodes!$AC$4:$AC$449, MATCH(D106, Nodes!$C$4:$C$449, 0))="Yes", FALSE), IF(E106&lt;&gt;"", INDEX(Edges!$AC$4:$AC$431, MATCH(E106, Edges!$C$4:$C$431, 0))="Yes", FALSE), IF(F106&lt;&gt;"", INDEX(Edges!$AC$4:$AC$431, MATCH(F106, Edges!$C$4:$C$431, 0))="Yes", FALSE), IF(G106&lt;&gt;"", INDEX(Edges!$AC$4:$AC$431, MATCH(G106, Edges!$C$4:$C$431, 0))="Yes", FALSE), IF(H106&lt;&gt;"", INDEX(Edges!$AC$4:$AC$431, MATCH(H106, Edges!$C$4:$C$431, 0))="Yes", FALSE), IF(I106&lt;&gt;"", INDEX(Edges!$AC$4:$AC$431, MATCH(I106, Edges!$C$4:$C$431, 0))="Yes", FALSE), IF(J106&lt;&gt;"", INDEX(Edges!$AC$4:$AC$431, MATCH(J106, Edges!$C$4:$C$431, 0))="Yes", FALSE), IF(K106&lt;&gt;"", INDEX(Edges!$AC$4:$AC$431, MATCH(K106, Edges!$C$4:$C$431, 0))="Yes", FALSE), IF(L106&lt;&gt;"", INDEX(Edges!$AC$4:$AC$431, MATCH(L106, Edges!$C$4:$C$431, 0))="Yes", FALSE)), "Yes","No")</f>
        <v>No</v>
      </c>
      <c r="U106" t="str">
        <f>IF(OR(IF(C106&lt;&gt;"", INDEX(Nodes!$AF$4:$AF$449, MATCH(C106, Nodes!$C$4:$C$449, 0))="Yes", FALSE), IF(D106&lt;&gt;"", INDEX(Nodes!$AF$4:$AF$449, MATCH(D106, Nodes!$C$4:$C$449, 0))="Yes", FALSE), IF(E106&lt;&gt;"", INDEX(Edges!$AG$4:$AG$431, MATCH(E106, Edges!$C$4:$C$431, 0))="Yes", FALSE), IF(F106&lt;&gt;"", INDEX(Edges!$AG$4:$AG$431, MATCH(F106, Edges!$C$4:$C$431, 0))="Yes", FALSE), IF(G106&lt;&gt;"", INDEX(Edges!$AG$4:$AG$431, MATCH(G106, Edges!$C$4:$C$431, 0))="Yes", FALSE), IF(H106&lt;&gt;"", INDEX(Edges!$AG$4:$AG$431, MATCH(H106, Edges!$C$4:$C$431, 0))="Yes", FALSE), IF(I106&lt;&gt;"", INDEX(Edges!$AG$4:$AG$431, MATCH(I106, Edges!$C$4:$C$431, 0))="Yes", FALSE), IF(J106&lt;&gt;"", INDEX(Edges!$AG$4:$AG$431, MATCH(J106, Edges!$C$4:$C$431, 0))="Yes", FALSE), IF(K106&lt;&gt;"", INDEX(Edges!$AG$4:$AG$431, MATCH(K106, Edges!$C$4:$C$431, 0))="Yes", FALSE), IF(L106&lt;&gt;"", INDEX(Edges!$AG$4:$AG$431, MATCH(L106, Edges!$C$4:$C$431, 0))="Yes", FALSE)), "Yes","No")</f>
        <v>No</v>
      </c>
      <c r="V106" s="720" t="str">
        <f t="shared" si="6"/>
        <v>Inaccessible</v>
      </c>
      <c r="W106" s="633" t="str">
        <f>IF(AND(N106&gt;='Accessibility Standards'!$C$4, P106&lt;'Accessibility Standards'!$C$2, Q106="Yes", R106&lt;'Accessibility Standards'!$C$10), "Accessible", "Inaccessible")</f>
        <v>Inaccessible</v>
      </c>
      <c r="X106" s="633" t="str">
        <f t="shared" si="7"/>
        <v>Inaccessible</v>
      </c>
    </row>
    <row r="107" spans="1:24" hidden="1">
      <c r="A107" s="811" t="str">
        <f>A106</f>
        <v>42_45</v>
      </c>
      <c r="B107" s="689" t="s">
        <v>753</v>
      </c>
      <c r="C107" t="s">
        <v>527</v>
      </c>
      <c r="E107" t="s">
        <v>1032</v>
      </c>
      <c r="F107" t="s">
        <v>1033</v>
      </c>
      <c r="G107" t="s">
        <v>1037</v>
      </c>
      <c r="N107" s="633">
        <f>MIN(_xlfn.IFNA(INDEX(Nodes!$M$4:$M$449, MATCH(C107, Nodes!$C$4:$C$449, 0)), 1E+99), _xlfn.IFNA(INDEX(Nodes!$M$4:$M$449, MATCH(D107, Nodes!$C$4:$C$449, 0)), 1E+99), _xlfn.IFNA(INDEX(Edges!$M$4:$M$428, MATCH(E107, Edges!$C$4:$C$428, 0)), 1E+99), _xlfn.IFNA(INDEX(Edges!$M$4:$M$428, MATCH(F107, Edges!$C$4:$C$428, 0)), 1E+99), _xlfn.IFNA(INDEX(Edges!$M$4:$M$428, MATCH(G107, Edges!$C$4:$C$428, 0)), 1E+99), _xlfn.IFNA(INDEX(Edges!$M$4:$M$428, MATCH(H107, Edges!$C$4:$C$428, 0)), 1E+99), _xlfn.IFNA(INDEX(Edges!$M$4:$M$428, MATCH(I107, Edges!$C$4:$C$428, 0)), 1E+99), _xlfn.IFNA(INDEX(Edges!$M$4:$M$428, MATCH(J107, Edges!$C$4:$C$428, 0)), 1E+99), _xlfn.IFNA(INDEX(Edges!$M$4:$M$428, MATCH(K107, Edges!$C$4:$C$428, 0)), 1E+99), _xlfn.IFNA(INDEX(Edges!$M$4:$M$428, MATCH(L107, Edges!$C$4:$C$428, 0)), 1E+99))</f>
        <v>0</v>
      </c>
      <c r="O107" s="633" t="str">
        <f>IF(AND(IF(C107&lt;&gt;"", INDEX(Nodes!$V$4:$V$449, MATCH(C107, Nodes!$C$4:$C$449, 0))="Yes", TRUE), IF(D107&lt;&gt;"", INDEX(Nodes!$V$4:$V$449, MATCH(D107, Nodes!$C$4:$C$449, 0))="Yes", TRUE), IF(E107&lt;&gt;"", INDEX(Edges!$V$4:$V$431, MATCH(E107, Edges!$C$4:$C$431, 0))="Yes", TRUE), IF(F107&lt;&gt;"", INDEX(Edges!$V$4:$V$431, MATCH(F107, Edges!$C$4:$C$431, 0))="Yes", TRUE), IF(G107&lt;&gt;"", INDEX(Edges!$V$4:$V$431, MATCH(G107, Edges!$C$4:$C$431, 0))="Yes", TRUE), IF(H107&lt;&gt;"", INDEX(Edges!$V$4:$V$431, MATCH(H107, Edges!$C$4:$C$431, 0))="Yes", TRUE), IF(I107&lt;&gt;"", INDEX(Edges!$V$4:$V$431, MATCH(I107, Edges!$C$4:$C$431, 0))="Yes", TRUE), IF(J107&lt;&gt;"", INDEX(Edges!$V$4:$V$431, MATCH(J107, Edges!$C$4:$C$431, 0))="Yes", TRUE), IF(K107&lt;&gt;"", INDEX(Edges!$V$4:$V$431, MATCH(K107, Edges!$C$4:$C$431, 0))="Yes", TRUE), IF(L107&lt;&gt;"", INDEX(Edges!$V$4:$V$431, MATCH(L107, Edges!$C$4:$C$431, 0))="Yes", TRUE)), "Yes", "No")</f>
        <v>No</v>
      </c>
      <c r="P107" s="633">
        <f>MAX(_xlfn.IFNA(INDEX(Nodes!$I$4:$I$449, MATCH(C107, Nodes!$C$4:$C$449, 0)), -1E+99), _xlfn.IFNA(INDEX(Nodes!$I$4:$I$449, MATCH(D107, Nodes!$C$4:$C$449, 0)), -1E+99), _xlfn.IFNA(INDEX(Edges!$I$4:$I$431, MATCH(E107, Edges!$C$4:$C$431, 0)), -1E+99), _xlfn.IFNA(INDEX(Edges!$I$4:$I$431, MATCH(F107, Edges!$C$4:$C$431, 0)), -1E+99), _xlfn.IFNA(INDEX(Edges!$I$4:$I$431, MATCH(G107, Edges!$C$4:$C$431, 0)), -1E+99), _xlfn.IFNA(INDEX(Edges!$I$4:$I$431, MATCH(H107, Edges!$C$4:$C$431, 0)), -1E+99), _xlfn.IFNA(INDEX(Edges!$I$4:$I$431, MATCH(I107, Edges!$C$4:$C$431, 0)), -1E+99), _xlfn.IFNA(INDEX(Edges!$I$4:$I$431, MATCH(J107, Edges!$C$4:$C$431, 0)), -1E+99), _xlfn.IFNA(INDEX(Edges!$I$4:$I$431, MATCH(K107, Edges!$C$4:$C$431, 0)), -1E+99), _xlfn.IFNA(INDEX(Edges!$I$4:$I$431, MATCH(L107, Edges!$C$4:$C$431, 0)), -1E+99))</f>
        <v>2</v>
      </c>
      <c r="Q107" s="633" t="str">
        <f>IF(AND(IF(C107&lt;&gt;"", INDEX(Nodes!$P$4:$P$449, MATCH(C107, Nodes!$C$4:$C$449, 0))="Yes"), IF(D107&lt;&gt;"", INDEX(Nodes!$P$4:$P$449, MATCH(D107, Nodes!$C$4:$C$449, 0))="Yes")), "Yes", "No")</f>
        <v>No</v>
      </c>
      <c r="R107" s="633">
        <f>MAX(_xlfn.IFNA(INDEX(Nodes!$Q$4:$Q$449, MATCH(C107, Nodes!$C$4:$C$449, 0)), -1E+99), _xlfn.IFNA(INDEX(Nodes!$Q$4:$Q$449, MATCH(D107, Nodes!$C$4:$C$449, 0)), -1E+99), _xlfn.IFNA(INDEX(Edges!$Q$4:$Q$431, MATCH(E107, Edges!$C$4:$C$431, 0)), -1E+99), _xlfn.IFNA(INDEX(Edges!$Q$4:$Q$431, MATCH(F107, Edges!$C$4:$C$431, 0)), -1E+99), _xlfn.IFNA(INDEX(Edges!$Q$4:$Q$431, MATCH(G107, Edges!$C$4:$C$431, 0)), -1E+99), _xlfn.IFNA(INDEX(Edges!$Q$4:$Q$431, MATCH(H107, Edges!$C$4:$C$431, 0)), -1E+99), _xlfn.IFNA(INDEX(Edges!$Q$4:$Q$431, MATCH(I107, Edges!$C$4:$C$431, 0)), -1E+99), _xlfn.IFNA(INDEX(Edges!$Q$4:$Q$431, MATCH(J107, Edges!$C$4:$C$431, 0)), -1E+99), _xlfn.IFNA(INDEX(Edges!$Q$4:$Q$431, MATCH(K107, Edges!$C$4:$C$431, 0)), -1E+99), _xlfn.IFNA(INDEX(Edges!$Q$4:$Q$431, MATCH(L107, Edges!$C$4:$C$431, 0)), -1E+99))</f>
        <v>0</v>
      </c>
      <c r="S107" t="str">
        <f>IF(OR(IF(C107&lt;&gt;"", INDEX(Nodes!$Z$4:$Z$449, MATCH(C107, Nodes!$C$4:$C$449, 0))="Yes", FALSE), IF(D107&lt;&gt;"", INDEX(Nodes!$Z$4:$Z$449, MATCH(D107, Nodes!$C$4:$C$449, 0))="Yes", FALSE), IF(E107&lt;&gt;"", INDEX(Edges!$Z$4:$Z$431, MATCH(E107, Edges!$C$4:$C$431, 0))="Yes", FALSE), IF(F107&lt;&gt;"", INDEX(Edges!$Z$4:$Z$431, MATCH(F107, Edges!$C$4:$C$431, 0))="Yes", FALSE), IF(G107&lt;&gt;"", INDEX(Edges!$Z$4:$Z$431, MATCH(G107, Edges!$C$4:$C$431, 0))="Yes", FALSE), IF(H107&lt;&gt;"", INDEX(Edges!$Z$4:$Z$431, MATCH(H107, Edges!$C$4:$C$431, 0))="Yes", FALSE), IF(I107&lt;&gt;"", INDEX(Edges!$Z$4:$Z$431, MATCH(I107, Edges!$C$4:$C$431, 0))="Yes", FALSE), IF(J107&lt;&gt;"", INDEX(Edges!$Z$4:$Z$431, MATCH(J107, Edges!$C$4:$C$431, 0))="Yes", FALSE), IF(K107&lt;&gt;"", INDEX(Edges!$Z$4:$Z$431, MATCH(K107, Edges!$C$4:$C$431, 0))="Yes", FALSE), IF(L107&lt;&gt;"", INDEX(Edges!$Z$4:$Z$431, MATCH(L107, Edges!$C$4:$C$431, 0))="Yes", FALSE)), "Yes","No")</f>
        <v>Yes</v>
      </c>
      <c r="T107" s="633" t="str">
        <f>IF(OR(IF(C107&lt;&gt;"", INDEX(Nodes!$AC$4:$AC$449, MATCH(C107, Nodes!$C$4:$C$449, 0))="Yes", FALSE), IF(D107&lt;&gt;"", INDEX(Nodes!$AC$4:$AC$449, MATCH(D107, Nodes!$C$4:$C$449, 0))="Yes", FALSE), IF(E107&lt;&gt;"", INDEX(Edges!$AC$4:$AC$431, MATCH(E107, Edges!$C$4:$C$431, 0))="Yes", FALSE), IF(F107&lt;&gt;"", INDEX(Edges!$AC$4:$AC$431, MATCH(F107, Edges!$C$4:$C$431, 0))="Yes", FALSE), IF(G107&lt;&gt;"", INDEX(Edges!$AC$4:$AC$431, MATCH(G107, Edges!$C$4:$C$431, 0))="Yes", FALSE), IF(H107&lt;&gt;"", INDEX(Edges!$AC$4:$AC$431, MATCH(H107, Edges!$C$4:$C$431, 0))="Yes", FALSE), IF(I107&lt;&gt;"", INDEX(Edges!$AC$4:$AC$431, MATCH(I107, Edges!$C$4:$C$431, 0))="Yes", FALSE), IF(J107&lt;&gt;"", INDEX(Edges!$AC$4:$AC$431, MATCH(J107, Edges!$C$4:$C$431, 0))="Yes", FALSE), IF(K107&lt;&gt;"", INDEX(Edges!$AC$4:$AC$431, MATCH(K107, Edges!$C$4:$C$431, 0))="Yes", FALSE), IF(L107&lt;&gt;"", INDEX(Edges!$AC$4:$AC$431, MATCH(L107, Edges!$C$4:$C$431, 0))="Yes", FALSE)), "Yes","No")</f>
        <v>No</v>
      </c>
      <c r="U107" t="str">
        <f>IF(OR(IF(C107&lt;&gt;"", INDEX(Nodes!$AF$4:$AF$449, MATCH(C107, Nodes!$C$4:$C$449, 0))="Yes", FALSE), IF(D107&lt;&gt;"", INDEX(Nodes!$AF$4:$AF$449, MATCH(D107, Nodes!$C$4:$C$449, 0))="Yes", FALSE), IF(E107&lt;&gt;"", INDEX(Edges!$AG$4:$AG$431, MATCH(E107, Edges!$C$4:$C$431, 0))="Yes", FALSE), IF(F107&lt;&gt;"", INDEX(Edges!$AG$4:$AG$431, MATCH(F107, Edges!$C$4:$C$431, 0))="Yes", FALSE), IF(G107&lt;&gt;"", INDEX(Edges!$AG$4:$AG$431, MATCH(G107, Edges!$C$4:$C$431, 0))="Yes", FALSE), IF(H107&lt;&gt;"", INDEX(Edges!$AG$4:$AG$431, MATCH(H107, Edges!$C$4:$C$431, 0))="Yes", FALSE), IF(I107&lt;&gt;"", INDEX(Edges!$AG$4:$AG$431, MATCH(I107, Edges!$C$4:$C$431, 0))="Yes", FALSE), IF(J107&lt;&gt;"", INDEX(Edges!$AG$4:$AG$431, MATCH(J107, Edges!$C$4:$C$431, 0))="Yes", FALSE), IF(K107&lt;&gt;"", INDEX(Edges!$AG$4:$AG$431, MATCH(K107, Edges!$C$4:$C$431, 0))="Yes", FALSE), IF(L107&lt;&gt;"", INDEX(Edges!$AG$4:$AG$431, MATCH(L107, Edges!$C$4:$C$431, 0))="Yes", FALSE)), "Yes","No")</f>
        <v>No</v>
      </c>
      <c r="V107" s="720" t="str">
        <f t="shared" si="6"/>
        <v>Inaccessible</v>
      </c>
      <c r="W107" s="633" t="str">
        <f>IF(AND(N107&gt;='Accessibility Standards'!$C$4, P107&lt;'Accessibility Standards'!$C$2, Q107="Yes", R107&lt;'Accessibility Standards'!$C$10), "Accessible", "Inaccessible")</f>
        <v>Inaccessible</v>
      </c>
      <c r="X107" s="633" t="str">
        <f t="shared" si="7"/>
        <v>Inaccessible</v>
      </c>
    </row>
    <row r="108" spans="1:24">
      <c r="A108" t="s">
        <v>863</v>
      </c>
      <c r="B108" s="689" t="s">
        <v>752</v>
      </c>
      <c r="C108" t="s">
        <v>519</v>
      </c>
      <c r="E108" t="s">
        <v>1038</v>
      </c>
      <c r="F108" t="s">
        <v>1039</v>
      </c>
      <c r="N108" s="633">
        <f>MIN(_xlfn.IFNA(INDEX(Nodes!$M$4:$M$449, MATCH(C108, Nodes!$C$4:$C$449, 0)), 1E+99), _xlfn.IFNA(INDEX(Nodes!$M$4:$M$449, MATCH(D108, Nodes!$C$4:$C$449, 0)), 1E+99), _xlfn.IFNA(INDEX(Edges!$M$4:$M$428, MATCH(E108, Edges!$C$4:$C$428, 0)), 1E+99), _xlfn.IFNA(INDEX(Edges!$M$4:$M$428, MATCH(F108, Edges!$C$4:$C$428, 0)), 1E+99), _xlfn.IFNA(INDEX(Edges!$M$4:$M$428, MATCH(G108, Edges!$C$4:$C$428, 0)), 1E+99), _xlfn.IFNA(INDEX(Edges!$M$4:$M$428, MATCH(H108, Edges!$C$4:$C$428, 0)), 1E+99), _xlfn.IFNA(INDEX(Edges!$M$4:$M$428, MATCH(I108, Edges!$C$4:$C$428, 0)), 1E+99), _xlfn.IFNA(INDEX(Edges!$M$4:$M$428, MATCH(J108, Edges!$C$4:$C$428, 0)), 1E+99), _xlfn.IFNA(INDEX(Edges!$M$4:$M$428, MATCH(K108, Edges!$C$4:$C$428, 0)), 1E+99), _xlfn.IFNA(INDEX(Edges!$M$4:$M$428, MATCH(L108, Edges!$C$4:$C$428, 0)), 1E+99))</f>
        <v>0</v>
      </c>
      <c r="O108" s="633" t="str">
        <f>IF(AND(IF(C108&lt;&gt;"", INDEX(Nodes!$V$4:$V$449, MATCH(C108, Nodes!$C$4:$C$449, 0))="Yes", TRUE), IF(D108&lt;&gt;"", INDEX(Nodes!$V$4:$V$449, MATCH(D108, Nodes!$C$4:$C$449, 0))="Yes", TRUE), IF(E108&lt;&gt;"", INDEX(Edges!$V$4:$V$431, MATCH(E108, Edges!$C$4:$C$431, 0))="Yes", TRUE), IF(F108&lt;&gt;"", INDEX(Edges!$V$4:$V$431, MATCH(F108, Edges!$C$4:$C$431, 0))="Yes", TRUE), IF(G108&lt;&gt;"", INDEX(Edges!$V$4:$V$431, MATCH(G108, Edges!$C$4:$C$431, 0))="Yes", TRUE), IF(H108&lt;&gt;"", INDEX(Edges!$V$4:$V$431, MATCH(H108, Edges!$C$4:$C$431, 0))="Yes", TRUE), IF(I108&lt;&gt;"", INDEX(Edges!$V$4:$V$431, MATCH(I108, Edges!$C$4:$C$431, 0))="Yes", TRUE), IF(J108&lt;&gt;"", INDEX(Edges!$V$4:$V$431, MATCH(J108, Edges!$C$4:$C$431, 0))="Yes", TRUE), IF(K108&lt;&gt;"", INDEX(Edges!$V$4:$V$431, MATCH(K108, Edges!$C$4:$C$431, 0))="Yes", TRUE), IF(L108&lt;&gt;"", INDEX(Edges!$V$4:$V$431, MATCH(L108, Edges!$C$4:$C$431, 0))="Yes", TRUE)), "Yes", "No")</f>
        <v>No</v>
      </c>
      <c r="P108" s="633">
        <f>MAX(_xlfn.IFNA(INDEX(Nodes!$I$4:$I$449, MATCH(C108, Nodes!$C$4:$C$449, 0)), -1E+99), _xlfn.IFNA(INDEX(Nodes!$I$4:$I$449, MATCH(D108, Nodes!$C$4:$C$449, 0)), -1E+99), _xlfn.IFNA(INDEX(Edges!$I$4:$I$431, MATCH(E108, Edges!$C$4:$C$431, 0)), -1E+99), _xlfn.IFNA(INDEX(Edges!$I$4:$I$431, MATCH(F108, Edges!$C$4:$C$431, 0)), -1E+99), _xlfn.IFNA(INDEX(Edges!$I$4:$I$431, MATCH(G108, Edges!$C$4:$C$431, 0)), -1E+99), _xlfn.IFNA(INDEX(Edges!$I$4:$I$431, MATCH(H108, Edges!$C$4:$C$431, 0)), -1E+99), _xlfn.IFNA(INDEX(Edges!$I$4:$I$431, MATCH(I108, Edges!$C$4:$C$431, 0)), -1E+99), _xlfn.IFNA(INDEX(Edges!$I$4:$I$431, MATCH(J108, Edges!$C$4:$C$431, 0)), -1E+99), _xlfn.IFNA(INDEX(Edges!$I$4:$I$431, MATCH(K108, Edges!$C$4:$C$431, 0)), -1E+99), _xlfn.IFNA(INDEX(Edges!$I$4:$I$431, MATCH(L108, Edges!$C$4:$C$431, 0)), -1E+99))</f>
        <v>0</v>
      </c>
      <c r="Q108" s="633" t="str">
        <f>IF(AND(IF(C108&lt;&gt;"", INDEX(Nodes!$P$4:$P$449, MATCH(C108, Nodes!$C$4:$C$449, 0))="Yes"), IF(D108&lt;&gt;"", INDEX(Nodes!$P$4:$P$449, MATCH(D108, Nodes!$C$4:$C$449, 0))="Yes")), "Yes", "No")</f>
        <v>No</v>
      </c>
      <c r="R108" s="633">
        <f>MAX(_xlfn.IFNA(INDEX(Nodes!$Q$4:$Q$449, MATCH(C108, Nodes!$C$4:$C$449, 0)), -1E+99), _xlfn.IFNA(INDEX(Nodes!$Q$4:$Q$449, MATCH(D108, Nodes!$C$4:$C$449, 0)), -1E+99), _xlfn.IFNA(INDEX(Edges!$Q$4:$Q$431, MATCH(E108, Edges!$C$4:$C$431, 0)), -1E+99), _xlfn.IFNA(INDEX(Edges!$Q$4:$Q$431, MATCH(F108, Edges!$C$4:$C$431, 0)), -1E+99), _xlfn.IFNA(INDEX(Edges!$Q$4:$Q$431, MATCH(G108, Edges!$C$4:$C$431, 0)), -1E+99), _xlfn.IFNA(INDEX(Edges!$Q$4:$Q$431, MATCH(H108, Edges!$C$4:$C$431, 0)), -1E+99), _xlfn.IFNA(INDEX(Edges!$Q$4:$Q$431, MATCH(I108, Edges!$C$4:$C$431, 0)), -1E+99), _xlfn.IFNA(INDEX(Edges!$Q$4:$Q$431, MATCH(J108, Edges!$C$4:$C$431, 0)), -1E+99), _xlfn.IFNA(INDEX(Edges!$Q$4:$Q$431, MATCH(K108, Edges!$C$4:$C$431, 0)), -1E+99), _xlfn.IFNA(INDEX(Edges!$Q$4:$Q$431, MATCH(L108, Edges!$C$4:$C$431, 0)), -1E+99))</f>
        <v>0</v>
      </c>
      <c r="S108" t="str">
        <f>IF(OR(IF(C108&lt;&gt;"", INDEX(Nodes!$Z$4:$Z$449, MATCH(C108, Nodes!$C$4:$C$449, 0))="Yes", FALSE), IF(D108&lt;&gt;"", INDEX(Nodes!$Z$4:$Z$449, MATCH(D108, Nodes!$C$4:$C$449, 0))="Yes", FALSE), IF(E108&lt;&gt;"", INDEX(Edges!$Z$4:$Z$431, MATCH(E108, Edges!$C$4:$C$431, 0))="Yes", FALSE), IF(F108&lt;&gt;"", INDEX(Edges!$Z$4:$Z$431, MATCH(F108, Edges!$C$4:$C$431, 0))="Yes", FALSE), IF(G108&lt;&gt;"", INDEX(Edges!$Z$4:$Z$431, MATCH(G108, Edges!$C$4:$C$431, 0))="Yes", FALSE), IF(H108&lt;&gt;"", INDEX(Edges!$Z$4:$Z$431, MATCH(H108, Edges!$C$4:$C$431, 0))="Yes", FALSE), IF(I108&lt;&gt;"", INDEX(Edges!$Z$4:$Z$431, MATCH(I108, Edges!$C$4:$C$431, 0))="Yes", FALSE), IF(J108&lt;&gt;"", INDEX(Edges!$Z$4:$Z$431, MATCH(J108, Edges!$C$4:$C$431, 0))="Yes", FALSE), IF(K108&lt;&gt;"", INDEX(Edges!$Z$4:$Z$431, MATCH(K108, Edges!$C$4:$C$431, 0))="Yes", FALSE), IF(L108&lt;&gt;"", INDEX(Edges!$Z$4:$Z$431, MATCH(L108, Edges!$C$4:$C$431, 0))="Yes", FALSE)), "Yes","No")</f>
        <v>Yes</v>
      </c>
      <c r="T108" s="633" t="str">
        <f>IF(OR(IF(C108&lt;&gt;"", INDEX(Nodes!$AC$4:$AC$449, MATCH(C108, Nodes!$C$4:$C$449, 0))="Yes", FALSE), IF(D108&lt;&gt;"", INDEX(Nodes!$AC$4:$AC$449, MATCH(D108, Nodes!$C$4:$C$449, 0))="Yes", FALSE), IF(E108&lt;&gt;"", INDEX(Edges!$AC$4:$AC$431, MATCH(E108, Edges!$C$4:$C$431, 0))="Yes", FALSE), IF(F108&lt;&gt;"", INDEX(Edges!$AC$4:$AC$431, MATCH(F108, Edges!$C$4:$C$431, 0))="Yes", FALSE), IF(G108&lt;&gt;"", INDEX(Edges!$AC$4:$AC$431, MATCH(G108, Edges!$C$4:$C$431, 0))="Yes", FALSE), IF(H108&lt;&gt;"", INDEX(Edges!$AC$4:$AC$431, MATCH(H108, Edges!$C$4:$C$431, 0))="Yes", FALSE), IF(I108&lt;&gt;"", INDEX(Edges!$AC$4:$AC$431, MATCH(I108, Edges!$C$4:$C$431, 0))="Yes", FALSE), IF(J108&lt;&gt;"", INDEX(Edges!$AC$4:$AC$431, MATCH(J108, Edges!$C$4:$C$431, 0))="Yes", FALSE), IF(K108&lt;&gt;"", INDEX(Edges!$AC$4:$AC$431, MATCH(K108, Edges!$C$4:$C$431, 0))="Yes", FALSE), IF(L108&lt;&gt;"", INDEX(Edges!$AC$4:$AC$431, MATCH(L108, Edges!$C$4:$C$431, 0))="Yes", FALSE)), "Yes","No")</f>
        <v>No</v>
      </c>
      <c r="U108" t="str">
        <f>IF(OR(IF(C108&lt;&gt;"", INDEX(Nodes!$AF$4:$AF$449, MATCH(C108, Nodes!$C$4:$C$449, 0))="Yes", FALSE), IF(D108&lt;&gt;"", INDEX(Nodes!$AF$4:$AF$449, MATCH(D108, Nodes!$C$4:$C$449, 0))="Yes", FALSE), IF(E108&lt;&gt;"", INDEX(Edges!$AG$4:$AG$431, MATCH(E108, Edges!$C$4:$C$431, 0))="Yes", FALSE), IF(F108&lt;&gt;"", INDEX(Edges!$AG$4:$AG$431, MATCH(F108, Edges!$C$4:$C$431, 0))="Yes", FALSE), IF(G108&lt;&gt;"", INDEX(Edges!$AG$4:$AG$431, MATCH(G108, Edges!$C$4:$C$431, 0))="Yes", FALSE), IF(H108&lt;&gt;"", INDEX(Edges!$AG$4:$AG$431, MATCH(H108, Edges!$C$4:$C$431, 0))="Yes", FALSE), IF(I108&lt;&gt;"", INDEX(Edges!$AG$4:$AG$431, MATCH(I108, Edges!$C$4:$C$431, 0))="Yes", FALSE), IF(J108&lt;&gt;"", INDEX(Edges!$AG$4:$AG$431, MATCH(J108, Edges!$C$4:$C$431, 0))="Yes", FALSE), IF(K108&lt;&gt;"", INDEX(Edges!$AG$4:$AG$431, MATCH(K108, Edges!$C$4:$C$431, 0))="Yes", FALSE), IF(L108&lt;&gt;"", INDEX(Edges!$AG$4:$AG$431, MATCH(L108, Edges!$C$4:$C$431, 0))="Yes", FALSE)), "Yes","No")</f>
        <v>No</v>
      </c>
      <c r="V108" s="720" t="str">
        <f t="shared" si="6"/>
        <v>Inaccessible</v>
      </c>
      <c r="W108" s="633" t="str">
        <f>IF(AND(N108&gt;='Accessibility Standards'!$C$4, P108&lt;'Accessibility Standards'!$C$2, Q108="Yes", R108&lt;'Accessibility Standards'!$C$10), "Accessible", "Inaccessible")</f>
        <v>Inaccessible</v>
      </c>
      <c r="X108" s="633" t="str">
        <f t="shared" si="7"/>
        <v>Inaccessible</v>
      </c>
    </row>
    <row r="109" spans="1:24" hidden="1">
      <c r="A109" s="811" t="str">
        <f>A108</f>
        <v>41_43</v>
      </c>
      <c r="B109" s="689" t="s">
        <v>753</v>
      </c>
      <c r="C109" t="s">
        <v>771</v>
      </c>
      <c r="E109" t="s">
        <v>1040</v>
      </c>
      <c r="N109" s="633">
        <f>MIN(_xlfn.IFNA(INDEX(Nodes!$M$4:$M$449, MATCH(C109, Nodes!$C$4:$C$449, 0)), 1E+99), _xlfn.IFNA(INDEX(Nodes!$M$4:$M$449, MATCH(D109, Nodes!$C$4:$C$449, 0)), 1E+99), _xlfn.IFNA(INDEX(Edges!$M$4:$M$428, MATCH(E109, Edges!$C$4:$C$428, 0)), 1E+99), _xlfn.IFNA(INDEX(Edges!$M$4:$M$428, MATCH(F109, Edges!$C$4:$C$428, 0)), 1E+99), _xlfn.IFNA(INDEX(Edges!$M$4:$M$428, MATCH(G109, Edges!$C$4:$C$428, 0)), 1E+99), _xlfn.IFNA(INDEX(Edges!$M$4:$M$428, MATCH(H109, Edges!$C$4:$C$428, 0)), 1E+99), _xlfn.IFNA(INDEX(Edges!$M$4:$M$428, MATCH(I109, Edges!$C$4:$C$428, 0)), 1E+99), _xlfn.IFNA(INDEX(Edges!$M$4:$M$428, MATCH(J109, Edges!$C$4:$C$428, 0)), 1E+99), _xlfn.IFNA(INDEX(Edges!$M$4:$M$428, MATCH(K109, Edges!$C$4:$C$428, 0)), 1E+99), _xlfn.IFNA(INDEX(Edges!$M$4:$M$428, MATCH(L109, Edges!$C$4:$C$428, 0)), 1E+99))</f>
        <v>150</v>
      </c>
      <c r="O109" s="633" t="str">
        <f>IF(AND(IF(C109&lt;&gt;"", INDEX(Nodes!$V$4:$V$449, MATCH(C109, Nodes!$C$4:$C$449, 0))="Yes", TRUE), IF(D109&lt;&gt;"", INDEX(Nodes!$V$4:$V$449, MATCH(D109, Nodes!$C$4:$C$449, 0))="Yes", TRUE), IF(E109&lt;&gt;"", INDEX(Edges!$V$4:$V$431, MATCH(E109, Edges!$C$4:$C$431, 0))="Yes", TRUE), IF(F109&lt;&gt;"", INDEX(Edges!$V$4:$V$431, MATCH(F109, Edges!$C$4:$C$431, 0))="Yes", TRUE), IF(G109&lt;&gt;"", INDEX(Edges!$V$4:$V$431, MATCH(G109, Edges!$C$4:$C$431, 0))="Yes", TRUE), IF(H109&lt;&gt;"", INDEX(Edges!$V$4:$V$431, MATCH(H109, Edges!$C$4:$C$431, 0))="Yes", TRUE), IF(I109&lt;&gt;"", INDEX(Edges!$V$4:$V$431, MATCH(I109, Edges!$C$4:$C$431, 0))="Yes", TRUE), IF(J109&lt;&gt;"", INDEX(Edges!$V$4:$V$431, MATCH(J109, Edges!$C$4:$C$431, 0))="Yes", TRUE), IF(K109&lt;&gt;"", INDEX(Edges!$V$4:$V$431, MATCH(K109, Edges!$C$4:$C$431, 0))="Yes", TRUE), IF(L109&lt;&gt;"", INDEX(Edges!$V$4:$V$431, MATCH(L109, Edges!$C$4:$C$431, 0))="Yes", TRUE)), "Yes", "No")</f>
        <v>Yes</v>
      </c>
      <c r="P109" s="633">
        <f>MAX(_xlfn.IFNA(INDEX(Nodes!$I$4:$I$449, MATCH(C109, Nodes!$C$4:$C$449, 0)), -1E+99), _xlfn.IFNA(INDEX(Nodes!$I$4:$I$449, MATCH(D109, Nodes!$C$4:$C$449, 0)), -1E+99), _xlfn.IFNA(INDEX(Edges!$I$4:$I$431, MATCH(E109, Edges!$C$4:$C$431, 0)), -1E+99), _xlfn.IFNA(INDEX(Edges!$I$4:$I$431, MATCH(F109, Edges!$C$4:$C$431, 0)), -1E+99), _xlfn.IFNA(INDEX(Edges!$I$4:$I$431, MATCH(G109, Edges!$C$4:$C$431, 0)), -1E+99), _xlfn.IFNA(INDEX(Edges!$I$4:$I$431, MATCH(H109, Edges!$C$4:$C$431, 0)), -1E+99), _xlfn.IFNA(INDEX(Edges!$I$4:$I$431, MATCH(I109, Edges!$C$4:$C$431, 0)), -1E+99), _xlfn.IFNA(INDEX(Edges!$I$4:$I$431, MATCH(J109, Edges!$C$4:$C$431, 0)), -1E+99), _xlfn.IFNA(INDEX(Edges!$I$4:$I$431, MATCH(K109, Edges!$C$4:$C$431, 0)), -1E+99), _xlfn.IFNA(INDEX(Edges!$I$4:$I$431, MATCH(L109, Edges!$C$4:$C$431, 0)), -1E+99))</f>
        <v>0</v>
      </c>
      <c r="Q109" s="633" t="str">
        <f>IF(AND(IF(C109&lt;&gt;"", INDEX(Nodes!$P$4:$P$449, MATCH(C109, Nodes!$C$4:$C$449, 0))="Yes"), IF(D109&lt;&gt;"", INDEX(Nodes!$P$4:$P$449, MATCH(D109, Nodes!$C$4:$C$449, 0))="Yes")), "Yes", "No")</f>
        <v>No</v>
      </c>
      <c r="R109" s="633">
        <f>MAX(_xlfn.IFNA(INDEX(Nodes!$Q$4:$Q$449, MATCH(C109, Nodes!$C$4:$C$449, 0)), -1E+99), _xlfn.IFNA(INDEX(Nodes!$Q$4:$Q$449, MATCH(D109, Nodes!$C$4:$C$449, 0)), -1E+99), _xlfn.IFNA(INDEX(Edges!$Q$4:$Q$431, MATCH(E109, Edges!$C$4:$C$431, 0)), -1E+99), _xlfn.IFNA(INDEX(Edges!$Q$4:$Q$431, MATCH(F109, Edges!$C$4:$C$431, 0)), -1E+99), _xlfn.IFNA(INDEX(Edges!$Q$4:$Q$431, MATCH(G109, Edges!$C$4:$C$431, 0)), -1E+99), _xlfn.IFNA(INDEX(Edges!$Q$4:$Q$431, MATCH(H109, Edges!$C$4:$C$431, 0)), -1E+99), _xlfn.IFNA(INDEX(Edges!$Q$4:$Q$431, MATCH(I109, Edges!$C$4:$C$431, 0)), -1E+99), _xlfn.IFNA(INDEX(Edges!$Q$4:$Q$431, MATCH(J109, Edges!$C$4:$C$431, 0)), -1E+99), _xlfn.IFNA(INDEX(Edges!$Q$4:$Q$431, MATCH(K109, Edges!$C$4:$C$431, 0)), -1E+99), _xlfn.IFNA(INDEX(Edges!$Q$4:$Q$431, MATCH(L109, Edges!$C$4:$C$431, 0)), -1E+99))</f>
        <v>2</v>
      </c>
      <c r="S109" t="str">
        <f>IF(OR(IF(C109&lt;&gt;"", INDEX(Nodes!$Z$4:$Z$449, MATCH(C109, Nodes!$C$4:$C$449, 0))="Yes", FALSE), IF(D109&lt;&gt;"", INDEX(Nodes!$Z$4:$Z$449, MATCH(D109, Nodes!$C$4:$C$449, 0))="Yes", FALSE), IF(E109&lt;&gt;"", INDEX(Edges!$Z$4:$Z$431, MATCH(E109, Edges!$C$4:$C$431, 0))="Yes", FALSE), IF(F109&lt;&gt;"", INDEX(Edges!$Z$4:$Z$431, MATCH(F109, Edges!$C$4:$C$431, 0))="Yes", FALSE), IF(G109&lt;&gt;"", INDEX(Edges!$Z$4:$Z$431, MATCH(G109, Edges!$C$4:$C$431, 0))="Yes", FALSE), IF(H109&lt;&gt;"", INDEX(Edges!$Z$4:$Z$431, MATCH(H109, Edges!$C$4:$C$431, 0))="Yes", FALSE), IF(I109&lt;&gt;"", INDEX(Edges!$Z$4:$Z$431, MATCH(I109, Edges!$C$4:$C$431, 0))="Yes", FALSE), IF(J109&lt;&gt;"", INDEX(Edges!$Z$4:$Z$431, MATCH(J109, Edges!$C$4:$C$431, 0))="Yes", FALSE), IF(K109&lt;&gt;"", INDEX(Edges!$Z$4:$Z$431, MATCH(K109, Edges!$C$4:$C$431, 0))="Yes", FALSE), IF(L109&lt;&gt;"", INDEX(Edges!$Z$4:$Z$431, MATCH(L109, Edges!$C$4:$C$431, 0))="Yes", FALSE)), "Yes","No")</f>
        <v>No</v>
      </c>
      <c r="T109" s="633" t="str">
        <f>IF(OR(IF(C109&lt;&gt;"", INDEX(Nodes!$AC$4:$AC$449, MATCH(C109, Nodes!$C$4:$C$449, 0))="Yes", FALSE), IF(D109&lt;&gt;"", INDEX(Nodes!$AC$4:$AC$449, MATCH(D109, Nodes!$C$4:$C$449, 0))="Yes", FALSE), IF(E109&lt;&gt;"", INDEX(Edges!$AC$4:$AC$431, MATCH(E109, Edges!$C$4:$C$431, 0))="Yes", FALSE), IF(F109&lt;&gt;"", INDEX(Edges!$AC$4:$AC$431, MATCH(F109, Edges!$C$4:$C$431, 0))="Yes", FALSE), IF(G109&lt;&gt;"", INDEX(Edges!$AC$4:$AC$431, MATCH(G109, Edges!$C$4:$C$431, 0))="Yes", FALSE), IF(H109&lt;&gt;"", INDEX(Edges!$AC$4:$AC$431, MATCH(H109, Edges!$C$4:$C$431, 0))="Yes", FALSE), IF(I109&lt;&gt;"", INDEX(Edges!$AC$4:$AC$431, MATCH(I109, Edges!$C$4:$C$431, 0))="Yes", FALSE), IF(J109&lt;&gt;"", INDEX(Edges!$AC$4:$AC$431, MATCH(J109, Edges!$C$4:$C$431, 0))="Yes", FALSE), IF(K109&lt;&gt;"", INDEX(Edges!$AC$4:$AC$431, MATCH(K109, Edges!$C$4:$C$431, 0))="Yes", FALSE), IF(L109&lt;&gt;"", INDEX(Edges!$AC$4:$AC$431, MATCH(L109, Edges!$C$4:$C$431, 0))="Yes", FALSE)), "Yes","No")</f>
        <v>No</v>
      </c>
      <c r="U109" t="str">
        <f>IF(OR(IF(C109&lt;&gt;"", INDEX(Nodes!$AF$4:$AF$449, MATCH(C109, Nodes!$C$4:$C$449, 0))="Yes", FALSE), IF(D109&lt;&gt;"", INDEX(Nodes!$AF$4:$AF$449, MATCH(D109, Nodes!$C$4:$C$449, 0))="Yes", FALSE), IF(E109&lt;&gt;"", INDEX(Edges!$AG$4:$AG$431, MATCH(E109, Edges!$C$4:$C$431, 0))="Yes", FALSE), IF(F109&lt;&gt;"", INDEX(Edges!$AG$4:$AG$431, MATCH(F109, Edges!$C$4:$C$431, 0))="Yes", FALSE), IF(G109&lt;&gt;"", INDEX(Edges!$AG$4:$AG$431, MATCH(G109, Edges!$C$4:$C$431, 0))="Yes", FALSE), IF(H109&lt;&gt;"", INDEX(Edges!$AG$4:$AG$431, MATCH(H109, Edges!$C$4:$C$431, 0))="Yes", FALSE), IF(I109&lt;&gt;"", INDEX(Edges!$AG$4:$AG$431, MATCH(I109, Edges!$C$4:$C$431, 0))="Yes", FALSE), IF(J109&lt;&gt;"", INDEX(Edges!$AG$4:$AG$431, MATCH(J109, Edges!$C$4:$C$431, 0))="Yes", FALSE), IF(K109&lt;&gt;"", INDEX(Edges!$AG$4:$AG$431, MATCH(K109, Edges!$C$4:$C$431, 0))="Yes", FALSE), IF(L109&lt;&gt;"", INDEX(Edges!$AG$4:$AG$431, MATCH(L109, Edges!$C$4:$C$431, 0))="Yes", FALSE)), "Yes","No")</f>
        <v>No</v>
      </c>
      <c r="V109" s="720" t="str">
        <f t="shared" si="6"/>
        <v>Accessible</v>
      </c>
      <c r="W109" s="633" t="str">
        <f>IF(AND(N109&gt;='Accessibility Standards'!$C$4, P109&lt;'Accessibility Standards'!$C$2, Q109="Yes", R109&lt;'Accessibility Standards'!$C$10), "Accessible", "Inaccessible")</f>
        <v>Inaccessible</v>
      </c>
      <c r="X109" s="633" t="str">
        <f t="shared" si="7"/>
        <v>Accessible</v>
      </c>
    </row>
    <row r="110" spans="1:24">
      <c r="A110" t="s">
        <v>864</v>
      </c>
      <c r="B110" s="689" t="s">
        <v>752</v>
      </c>
      <c r="E110" t="s">
        <v>1041</v>
      </c>
      <c r="F110" t="s">
        <v>1042</v>
      </c>
      <c r="N110" s="633">
        <f>MIN(_xlfn.IFNA(INDEX(Nodes!$M$4:$M$449, MATCH(C110, Nodes!$C$4:$C$449, 0)), 1E+99), _xlfn.IFNA(INDEX(Nodes!$M$4:$M$449, MATCH(D110, Nodes!$C$4:$C$449, 0)), 1E+99), _xlfn.IFNA(INDEX(Edges!$M$4:$M$428, MATCH(E110, Edges!$C$4:$C$428, 0)), 1E+99), _xlfn.IFNA(INDEX(Edges!$M$4:$M$428, MATCH(F110, Edges!$C$4:$C$428, 0)), 1E+99), _xlfn.IFNA(INDEX(Edges!$M$4:$M$428, MATCH(G110, Edges!$C$4:$C$428, 0)), 1E+99), _xlfn.IFNA(INDEX(Edges!$M$4:$M$428, MATCH(H110, Edges!$C$4:$C$428, 0)), 1E+99), _xlfn.IFNA(INDEX(Edges!$M$4:$M$428, MATCH(I110, Edges!$C$4:$C$428, 0)), 1E+99), _xlfn.IFNA(INDEX(Edges!$M$4:$M$428, MATCH(J110, Edges!$C$4:$C$428, 0)), 1E+99), _xlfn.IFNA(INDEX(Edges!$M$4:$M$428, MATCH(K110, Edges!$C$4:$C$428, 0)), 1E+99), _xlfn.IFNA(INDEX(Edges!$M$4:$M$428, MATCH(L110, Edges!$C$4:$C$428, 0)), 1E+99))</f>
        <v>650</v>
      </c>
      <c r="O110" s="633" t="str">
        <f>IF(AND(IF(C110&lt;&gt;"", INDEX(Nodes!$V$4:$V$449, MATCH(C110, Nodes!$C$4:$C$449, 0))="Yes", TRUE), IF(D110&lt;&gt;"", INDEX(Nodes!$V$4:$V$449, MATCH(D110, Nodes!$C$4:$C$449, 0))="Yes", TRUE), IF(E110&lt;&gt;"", INDEX(Edges!$V$4:$V$431, MATCH(E110, Edges!$C$4:$C$431, 0))="Yes", TRUE), IF(F110&lt;&gt;"", INDEX(Edges!$V$4:$V$431, MATCH(F110, Edges!$C$4:$C$431, 0))="Yes", TRUE), IF(G110&lt;&gt;"", INDEX(Edges!$V$4:$V$431, MATCH(G110, Edges!$C$4:$C$431, 0))="Yes", TRUE), IF(H110&lt;&gt;"", INDEX(Edges!$V$4:$V$431, MATCH(H110, Edges!$C$4:$C$431, 0))="Yes", TRUE), IF(I110&lt;&gt;"", INDEX(Edges!$V$4:$V$431, MATCH(I110, Edges!$C$4:$C$431, 0))="Yes", TRUE), IF(J110&lt;&gt;"", INDEX(Edges!$V$4:$V$431, MATCH(J110, Edges!$C$4:$C$431, 0))="Yes", TRUE), IF(K110&lt;&gt;"", INDEX(Edges!$V$4:$V$431, MATCH(K110, Edges!$C$4:$C$431, 0))="Yes", TRUE), IF(L110&lt;&gt;"", INDEX(Edges!$V$4:$V$431, MATCH(L110, Edges!$C$4:$C$431, 0))="Yes", TRUE)), "Yes", "No")</f>
        <v>No</v>
      </c>
      <c r="P110" s="633">
        <f>MAX(_xlfn.IFNA(INDEX(Nodes!$I$4:$I$449, MATCH(C110, Nodes!$C$4:$C$449, 0)), -1E+99), _xlfn.IFNA(INDEX(Nodes!$I$4:$I$449, MATCH(D110, Nodes!$C$4:$C$449, 0)), -1E+99), _xlfn.IFNA(INDEX(Edges!$I$4:$I$431, MATCH(E110, Edges!$C$4:$C$431, 0)), -1E+99), _xlfn.IFNA(INDEX(Edges!$I$4:$I$431, MATCH(F110, Edges!$C$4:$C$431, 0)), -1E+99), _xlfn.IFNA(INDEX(Edges!$I$4:$I$431, MATCH(G110, Edges!$C$4:$C$431, 0)), -1E+99), _xlfn.IFNA(INDEX(Edges!$I$4:$I$431, MATCH(H110, Edges!$C$4:$C$431, 0)), -1E+99), _xlfn.IFNA(INDEX(Edges!$I$4:$I$431, MATCH(I110, Edges!$C$4:$C$431, 0)), -1E+99), _xlfn.IFNA(INDEX(Edges!$I$4:$I$431, MATCH(J110, Edges!$C$4:$C$431, 0)), -1E+99), _xlfn.IFNA(INDEX(Edges!$I$4:$I$431, MATCH(K110, Edges!$C$4:$C$431, 0)), -1E+99), _xlfn.IFNA(INDEX(Edges!$I$4:$I$431, MATCH(L110, Edges!$C$4:$C$431, 0)), -1E+99))</f>
        <v>0</v>
      </c>
      <c r="Q110" s="633" t="str">
        <f>IF(AND(IF(C110&lt;&gt;"", INDEX(Nodes!$P$4:$P$449, MATCH(C110, Nodes!$C$4:$C$449, 0))="Yes"), IF(D110&lt;&gt;"", INDEX(Nodes!$P$4:$P$449, MATCH(D110, Nodes!$C$4:$C$449, 0))="Yes")), "Yes", "No")</f>
        <v>No</v>
      </c>
      <c r="R110" s="633">
        <f>MAX(_xlfn.IFNA(INDEX(Nodes!$Q$4:$Q$449, MATCH(C110, Nodes!$C$4:$C$449, 0)), -1E+99), _xlfn.IFNA(INDEX(Nodes!$Q$4:$Q$449, MATCH(D110, Nodes!$C$4:$C$449, 0)), -1E+99), _xlfn.IFNA(INDEX(Edges!$Q$4:$Q$431, MATCH(E110, Edges!$C$4:$C$431, 0)), -1E+99), _xlfn.IFNA(INDEX(Edges!$Q$4:$Q$431, MATCH(F110, Edges!$C$4:$C$431, 0)), -1E+99), _xlfn.IFNA(INDEX(Edges!$Q$4:$Q$431, MATCH(G110, Edges!$C$4:$C$431, 0)), -1E+99), _xlfn.IFNA(INDEX(Edges!$Q$4:$Q$431, MATCH(H110, Edges!$C$4:$C$431, 0)), -1E+99), _xlfn.IFNA(INDEX(Edges!$Q$4:$Q$431, MATCH(I110, Edges!$C$4:$C$431, 0)), -1E+99), _xlfn.IFNA(INDEX(Edges!$Q$4:$Q$431, MATCH(J110, Edges!$C$4:$C$431, 0)), -1E+99), _xlfn.IFNA(INDEX(Edges!$Q$4:$Q$431, MATCH(K110, Edges!$C$4:$C$431, 0)), -1E+99), _xlfn.IFNA(INDEX(Edges!$Q$4:$Q$431, MATCH(L110, Edges!$C$4:$C$431, 0)), -1E+99))</f>
        <v>0</v>
      </c>
      <c r="S110" t="str">
        <f>IF(OR(IF(C110&lt;&gt;"", INDEX(Nodes!$Z$4:$Z$449, MATCH(C110, Nodes!$C$4:$C$449, 0))="Yes", FALSE), IF(D110&lt;&gt;"", INDEX(Nodes!$Z$4:$Z$449, MATCH(D110, Nodes!$C$4:$C$449, 0))="Yes", FALSE), IF(E110&lt;&gt;"", INDEX(Edges!$Z$4:$Z$431, MATCH(E110, Edges!$C$4:$C$431, 0))="Yes", FALSE), IF(F110&lt;&gt;"", INDEX(Edges!$Z$4:$Z$431, MATCH(F110, Edges!$C$4:$C$431, 0))="Yes", FALSE), IF(G110&lt;&gt;"", INDEX(Edges!$Z$4:$Z$431, MATCH(G110, Edges!$C$4:$C$431, 0))="Yes", FALSE), IF(H110&lt;&gt;"", INDEX(Edges!$Z$4:$Z$431, MATCH(H110, Edges!$C$4:$C$431, 0))="Yes", FALSE), IF(I110&lt;&gt;"", INDEX(Edges!$Z$4:$Z$431, MATCH(I110, Edges!$C$4:$C$431, 0))="Yes", FALSE), IF(J110&lt;&gt;"", INDEX(Edges!$Z$4:$Z$431, MATCH(J110, Edges!$C$4:$C$431, 0))="Yes", FALSE), IF(K110&lt;&gt;"", INDEX(Edges!$Z$4:$Z$431, MATCH(K110, Edges!$C$4:$C$431, 0))="Yes", FALSE), IF(L110&lt;&gt;"", INDEX(Edges!$Z$4:$Z$431, MATCH(L110, Edges!$C$4:$C$431, 0))="Yes", FALSE)), "Yes","No")</f>
        <v>No</v>
      </c>
      <c r="T110" s="633" t="str">
        <f>IF(OR(IF(C110&lt;&gt;"", INDEX(Nodes!$AC$4:$AC$449, MATCH(C110, Nodes!$C$4:$C$449, 0))="Yes", FALSE), IF(D110&lt;&gt;"", INDEX(Nodes!$AC$4:$AC$449, MATCH(D110, Nodes!$C$4:$C$449, 0))="Yes", FALSE), IF(E110&lt;&gt;"", INDEX(Edges!$AC$4:$AC$431, MATCH(E110, Edges!$C$4:$C$431, 0))="Yes", FALSE), IF(F110&lt;&gt;"", INDEX(Edges!$AC$4:$AC$431, MATCH(F110, Edges!$C$4:$C$431, 0))="Yes", FALSE), IF(G110&lt;&gt;"", INDEX(Edges!$AC$4:$AC$431, MATCH(G110, Edges!$C$4:$C$431, 0))="Yes", FALSE), IF(H110&lt;&gt;"", INDEX(Edges!$AC$4:$AC$431, MATCH(H110, Edges!$C$4:$C$431, 0))="Yes", FALSE), IF(I110&lt;&gt;"", INDEX(Edges!$AC$4:$AC$431, MATCH(I110, Edges!$C$4:$C$431, 0))="Yes", FALSE), IF(J110&lt;&gt;"", INDEX(Edges!$AC$4:$AC$431, MATCH(J110, Edges!$C$4:$C$431, 0))="Yes", FALSE), IF(K110&lt;&gt;"", INDEX(Edges!$AC$4:$AC$431, MATCH(K110, Edges!$C$4:$C$431, 0))="Yes", FALSE), IF(L110&lt;&gt;"", INDEX(Edges!$AC$4:$AC$431, MATCH(L110, Edges!$C$4:$C$431, 0))="Yes", FALSE)), "Yes","No")</f>
        <v>No</v>
      </c>
      <c r="U110" t="str">
        <f>IF(OR(IF(C110&lt;&gt;"", INDEX(Nodes!$AF$4:$AF$449, MATCH(C110, Nodes!$C$4:$C$449, 0))="Yes", FALSE), IF(D110&lt;&gt;"", INDEX(Nodes!$AF$4:$AF$449, MATCH(D110, Nodes!$C$4:$C$449, 0))="Yes", FALSE), IF(E110&lt;&gt;"", INDEX(Edges!$AG$4:$AG$431, MATCH(E110, Edges!$C$4:$C$431, 0))="Yes", FALSE), IF(F110&lt;&gt;"", INDEX(Edges!$AG$4:$AG$431, MATCH(F110, Edges!$C$4:$C$431, 0))="Yes", FALSE), IF(G110&lt;&gt;"", INDEX(Edges!$AG$4:$AG$431, MATCH(G110, Edges!$C$4:$C$431, 0))="Yes", FALSE), IF(H110&lt;&gt;"", INDEX(Edges!$AG$4:$AG$431, MATCH(H110, Edges!$C$4:$C$431, 0))="Yes", FALSE), IF(I110&lt;&gt;"", INDEX(Edges!$AG$4:$AG$431, MATCH(I110, Edges!$C$4:$C$431, 0))="Yes", FALSE), IF(J110&lt;&gt;"", INDEX(Edges!$AG$4:$AG$431, MATCH(J110, Edges!$C$4:$C$431, 0))="Yes", FALSE), IF(K110&lt;&gt;"", INDEX(Edges!$AG$4:$AG$431, MATCH(K110, Edges!$C$4:$C$431, 0))="Yes", FALSE), IF(L110&lt;&gt;"", INDEX(Edges!$AG$4:$AG$431, MATCH(L110, Edges!$C$4:$C$431, 0))="Yes", FALSE)), "Yes","No")</f>
        <v>No</v>
      </c>
      <c r="V110" s="720" t="str">
        <f t="shared" si="6"/>
        <v>Accessible</v>
      </c>
      <c r="W110" s="633" t="str">
        <f>IF(AND(N110&gt;='Accessibility Standards'!$C$4, P110&lt;'Accessibility Standards'!$C$2, Q110="Yes", R110&lt;'Accessibility Standards'!$C$10), "Accessible", "Inaccessible")</f>
        <v>Inaccessible</v>
      </c>
      <c r="X110" s="633" t="str">
        <f t="shared" si="7"/>
        <v>Inaccessible</v>
      </c>
    </row>
    <row r="111" spans="1:24" hidden="1">
      <c r="A111" s="811" t="str">
        <f>A110</f>
        <v>43_44</v>
      </c>
      <c r="B111" s="689" t="s">
        <v>753</v>
      </c>
      <c r="E111" t="s">
        <v>1041</v>
      </c>
      <c r="F111" t="s">
        <v>1042</v>
      </c>
      <c r="N111" s="633">
        <f>MIN(_xlfn.IFNA(INDEX(Nodes!$M$4:$M$449, MATCH(C111, Nodes!$C$4:$C$449, 0)), 1E+99), _xlfn.IFNA(INDEX(Nodes!$M$4:$M$449, MATCH(D111, Nodes!$C$4:$C$449, 0)), 1E+99), _xlfn.IFNA(INDEX(Edges!$M$4:$M$428, MATCH(E111, Edges!$C$4:$C$428, 0)), 1E+99), _xlfn.IFNA(INDEX(Edges!$M$4:$M$428, MATCH(F111, Edges!$C$4:$C$428, 0)), 1E+99), _xlfn.IFNA(INDEX(Edges!$M$4:$M$428, MATCH(G111, Edges!$C$4:$C$428, 0)), 1E+99), _xlfn.IFNA(INDEX(Edges!$M$4:$M$428, MATCH(H111, Edges!$C$4:$C$428, 0)), 1E+99), _xlfn.IFNA(INDEX(Edges!$M$4:$M$428, MATCH(I111, Edges!$C$4:$C$428, 0)), 1E+99), _xlfn.IFNA(INDEX(Edges!$M$4:$M$428, MATCH(J111, Edges!$C$4:$C$428, 0)), 1E+99), _xlfn.IFNA(INDEX(Edges!$M$4:$M$428, MATCH(K111, Edges!$C$4:$C$428, 0)), 1E+99), _xlfn.IFNA(INDEX(Edges!$M$4:$M$428, MATCH(L111, Edges!$C$4:$C$428, 0)), 1E+99))</f>
        <v>650</v>
      </c>
      <c r="O111" s="633" t="str">
        <f>IF(AND(IF(C111&lt;&gt;"", INDEX(Nodes!$V$4:$V$449, MATCH(C111, Nodes!$C$4:$C$449, 0))="Yes", TRUE), IF(D111&lt;&gt;"", INDEX(Nodes!$V$4:$V$449, MATCH(D111, Nodes!$C$4:$C$449, 0))="Yes", TRUE), IF(E111&lt;&gt;"", INDEX(Edges!$V$4:$V$431, MATCH(E111, Edges!$C$4:$C$431, 0))="Yes", TRUE), IF(F111&lt;&gt;"", INDEX(Edges!$V$4:$V$431, MATCH(F111, Edges!$C$4:$C$431, 0))="Yes", TRUE), IF(G111&lt;&gt;"", INDEX(Edges!$V$4:$V$431, MATCH(G111, Edges!$C$4:$C$431, 0))="Yes", TRUE), IF(H111&lt;&gt;"", INDEX(Edges!$V$4:$V$431, MATCH(H111, Edges!$C$4:$C$431, 0))="Yes", TRUE), IF(I111&lt;&gt;"", INDEX(Edges!$V$4:$V$431, MATCH(I111, Edges!$C$4:$C$431, 0))="Yes", TRUE), IF(J111&lt;&gt;"", INDEX(Edges!$V$4:$V$431, MATCH(J111, Edges!$C$4:$C$431, 0))="Yes", TRUE), IF(K111&lt;&gt;"", INDEX(Edges!$V$4:$V$431, MATCH(K111, Edges!$C$4:$C$431, 0))="Yes", TRUE), IF(L111&lt;&gt;"", INDEX(Edges!$V$4:$V$431, MATCH(L111, Edges!$C$4:$C$431, 0))="Yes", TRUE)), "Yes", "No")</f>
        <v>No</v>
      </c>
      <c r="P111" s="633">
        <f>MAX(_xlfn.IFNA(INDEX(Nodes!$I$4:$I$449, MATCH(C111, Nodes!$C$4:$C$449, 0)), -1E+99), _xlfn.IFNA(INDEX(Nodes!$I$4:$I$449, MATCH(D111, Nodes!$C$4:$C$449, 0)), -1E+99), _xlfn.IFNA(INDEX(Edges!$I$4:$I$431, MATCH(E111, Edges!$C$4:$C$431, 0)), -1E+99), _xlfn.IFNA(INDEX(Edges!$I$4:$I$431, MATCH(F111, Edges!$C$4:$C$431, 0)), -1E+99), _xlfn.IFNA(INDEX(Edges!$I$4:$I$431, MATCH(G111, Edges!$C$4:$C$431, 0)), -1E+99), _xlfn.IFNA(INDEX(Edges!$I$4:$I$431, MATCH(H111, Edges!$C$4:$C$431, 0)), -1E+99), _xlfn.IFNA(INDEX(Edges!$I$4:$I$431, MATCH(I111, Edges!$C$4:$C$431, 0)), -1E+99), _xlfn.IFNA(INDEX(Edges!$I$4:$I$431, MATCH(J111, Edges!$C$4:$C$431, 0)), -1E+99), _xlfn.IFNA(INDEX(Edges!$I$4:$I$431, MATCH(K111, Edges!$C$4:$C$431, 0)), -1E+99), _xlfn.IFNA(INDEX(Edges!$I$4:$I$431, MATCH(L111, Edges!$C$4:$C$431, 0)), -1E+99))</f>
        <v>0</v>
      </c>
      <c r="Q111" s="633" t="str">
        <f>IF(AND(IF(C111&lt;&gt;"", INDEX(Nodes!$P$4:$P$449, MATCH(C111, Nodes!$C$4:$C$449, 0))="Yes"), IF(D111&lt;&gt;"", INDEX(Nodes!$P$4:$P$449, MATCH(D111, Nodes!$C$4:$C$449, 0))="Yes")), "Yes", "No")</f>
        <v>No</v>
      </c>
      <c r="R111" s="633">
        <f>MAX(_xlfn.IFNA(INDEX(Nodes!$Q$4:$Q$449, MATCH(C111, Nodes!$C$4:$C$449, 0)), -1E+99), _xlfn.IFNA(INDEX(Nodes!$Q$4:$Q$449, MATCH(D111, Nodes!$C$4:$C$449, 0)), -1E+99), _xlfn.IFNA(INDEX(Edges!$Q$4:$Q$431, MATCH(E111, Edges!$C$4:$C$431, 0)), -1E+99), _xlfn.IFNA(INDEX(Edges!$Q$4:$Q$431, MATCH(F111, Edges!$C$4:$C$431, 0)), -1E+99), _xlfn.IFNA(INDEX(Edges!$Q$4:$Q$431, MATCH(G111, Edges!$C$4:$C$431, 0)), -1E+99), _xlfn.IFNA(INDEX(Edges!$Q$4:$Q$431, MATCH(H111, Edges!$C$4:$C$431, 0)), -1E+99), _xlfn.IFNA(INDEX(Edges!$Q$4:$Q$431, MATCH(I111, Edges!$C$4:$C$431, 0)), -1E+99), _xlfn.IFNA(INDEX(Edges!$Q$4:$Q$431, MATCH(J111, Edges!$C$4:$C$431, 0)), -1E+99), _xlfn.IFNA(INDEX(Edges!$Q$4:$Q$431, MATCH(K111, Edges!$C$4:$C$431, 0)), -1E+99), _xlfn.IFNA(INDEX(Edges!$Q$4:$Q$431, MATCH(L111, Edges!$C$4:$C$431, 0)), -1E+99))</f>
        <v>0</v>
      </c>
      <c r="S111" t="str">
        <f>IF(OR(IF(C111&lt;&gt;"", INDEX(Nodes!$Z$4:$Z$449, MATCH(C111, Nodes!$C$4:$C$449, 0))="Yes", FALSE), IF(D111&lt;&gt;"", INDEX(Nodes!$Z$4:$Z$449, MATCH(D111, Nodes!$C$4:$C$449, 0))="Yes", FALSE), IF(E111&lt;&gt;"", INDEX(Edges!$Z$4:$Z$431, MATCH(E111, Edges!$C$4:$C$431, 0))="Yes", FALSE), IF(F111&lt;&gt;"", INDEX(Edges!$Z$4:$Z$431, MATCH(F111, Edges!$C$4:$C$431, 0))="Yes", FALSE), IF(G111&lt;&gt;"", INDEX(Edges!$Z$4:$Z$431, MATCH(G111, Edges!$C$4:$C$431, 0))="Yes", FALSE), IF(H111&lt;&gt;"", INDEX(Edges!$Z$4:$Z$431, MATCH(H111, Edges!$C$4:$C$431, 0))="Yes", FALSE), IF(I111&lt;&gt;"", INDEX(Edges!$Z$4:$Z$431, MATCH(I111, Edges!$C$4:$C$431, 0))="Yes", FALSE), IF(J111&lt;&gt;"", INDEX(Edges!$Z$4:$Z$431, MATCH(J111, Edges!$C$4:$C$431, 0))="Yes", FALSE), IF(K111&lt;&gt;"", INDEX(Edges!$Z$4:$Z$431, MATCH(K111, Edges!$C$4:$C$431, 0))="Yes", FALSE), IF(L111&lt;&gt;"", INDEX(Edges!$Z$4:$Z$431, MATCH(L111, Edges!$C$4:$C$431, 0))="Yes", FALSE)), "Yes","No")</f>
        <v>No</v>
      </c>
      <c r="T111" s="633" t="str">
        <f>IF(OR(IF(C111&lt;&gt;"", INDEX(Nodes!$AC$4:$AC$449, MATCH(C111, Nodes!$C$4:$C$449, 0))="Yes", FALSE), IF(D111&lt;&gt;"", INDEX(Nodes!$AC$4:$AC$449, MATCH(D111, Nodes!$C$4:$C$449, 0))="Yes", FALSE), IF(E111&lt;&gt;"", INDEX(Edges!$AC$4:$AC$431, MATCH(E111, Edges!$C$4:$C$431, 0))="Yes", FALSE), IF(F111&lt;&gt;"", INDEX(Edges!$AC$4:$AC$431, MATCH(F111, Edges!$C$4:$C$431, 0))="Yes", FALSE), IF(G111&lt;&gt;"", INDEX(Edges!$AC$4:$AC$431, MATCH(G111, Edges!$C$4:$C$431, 0))="Yes", FALSE), IF(H111&lt;&gt;"", INDEX(Edges!$AC$4:$AC$431, MATCH(H111, Edges!$C$4:$C$431, 0))="Yes", FALSE), IF(I111&lt;&gt;"", INDEX(Edges!$AC$4:$AC$431, MATCH(I111, Edges!$C$4:$C$431, 0))="Yes", FALSE), IF(J111&lt;&gt;"", INDEX(Edges!$AC$4:$AC$431, MATCH(J111, Edges!$C$4:$C$431, 0))="Yes", FALSE), IF(K111&lt;&gt;"", INDEX(Edges!$AC$4:$AC$431, MATCH(K111, Edges!$C$4:$C$431, 0))="Yes", FALSE), IF(L111&lt;&gt;"", INDEX(Edges!$AC$4:$AC$431, MATCH(L111, Edges!$C$4:$C$431, 0))="Yes", FALSE)), "Yes","No")</f>
        <v>No</v>
      </c>
      <c r="U111" t="str">
        <f>IF(OR(IF(C111&lt;&gt;"", INDEX(Nodes!$AF$4:$AF$449, MATCH(C111, Nodes!$C$4:$C$449, 0))="Yes", FALSE), IF(D111&lt;&gt;"", INDEX(Nodes!$AF$4:$AF$449, MATCH(D111, Nodes!$C$4:$C$449, 0))="Yes", FALSE), IF(E111&lt;&gt;"", INDEX(Edges!$AG$4:$AG$431, MATCH(E111, Edges!$C$4:$C$431, 0))="Yes", FALSE), IF(F111&lt;&gt;"", INDEX(Edges!$AG$4:$AG$431, MATCH(F111, Edges!$C$4:$C$431, 0))="Yes", FALSE), IF(G111&lt;&gt;"", INDEX(Edges!$AG$4:$AG$431, MATCH(G111, Edges!$C$4:$C$431, 0))="Yes", FALSE), IF(H111&lt;&gt;"", INDEX(Edges!$AG$4:$AG$431, MATCH(H111, Edges!$C$4:$C$431, 0))="Yes", FALSE), IF(I111&lt;&gt;"", INDEX(Edges!$AG$4:$AG$431, MATCH(I111, Edges!$C$4:$C$431, 0))="Yes", FALSE), IF(J111&lt;&gt;"", INDEX(Edges!$AG$4:$AG$431, MATCH(J111, Edges!$C$4:$C$431, 0))="Yes", FALSE), IF(K111&lt;&gt;"", INDEX(Edges!$AG$4:$AG$431, MATCH(K111, Edges!$C$4:$C$431, 0))="Yes", FALSE), IF(L111&lt;&gt;"", INDEX(Edges!$AG$4:$AG$431, MATCH(L111, Edges!$C$4:$C$431, 0))="Yes", FALSE)), "Yes","No")</f>
        <v>No</v>
      </c>
      <c r="V111" s="720" t="str">
        <f t="shared" si="6"/>
        <v>Accessible</v>
      </c>
      <c r="W111" s="633" t="str">
        <f>IF(AND(N111&gt;='Accessibility Standards'!$C$4, P111&lt;'Accessibility Standards'!$C$2, Q111="Yes", R111&lt;'Accessibility Standards'!$C$10), "Accessible", "Inaccessible")</f>
        <v>Inaccessible</v>
      </c>
      <c r="X111" s="633" t="str">
        <f t="shared" si="7"/>
        <v>Inaccessible</v>
      </c>
    </row>
    <row r="112" spans="1:24">
      <c r="A112" t="s">
        <v>865</v>
      </c>
      <c r="B112" s="689" t="s">
        <v>752</v>
      </c>
      <c r="C112" t="s">
        <v>526</v>
      </c>
      <c r="N112" s="633">
        <f>MIN(_xlfn.IFNA(INDEX(Nodes!$M$4:$M$449, MATCH(C112, Nodes!$C$4:$C$449, 0)), 1E+99), _xlfn.IFNA(INDEX(Nodes!$M$4:$M$449, MATCH(D112, Nodes!$C$4:$C$449, 0)), 1E+99), _xlfn.IFNA(INDEX(Edges!$M$4:$M$428, MATCH(E112, Edges!$C$4:$C$428, 0)), 1E+99), _xlfn.IFNA(INDEX(Edges!$M$4:$M$428, MATCH(F112, Edges!$C$4:$C$428, 0)), 1E+99), _xlfn.IFNA(INDEX(Edges!$M$4:$M$428, MATCH(G112, Edges!$C$4:$C$428, 0)), 1E+99), _xlfn.IFNA(INDEX(Edges!$M$4:$M$428, MATCH(H112, Edges!$C$4:$C$428, 0)), 1E+99), _xlfn.IFNA(INDEX(Edges!$M$4:$M$428, MATCH(I112, Edges!$C$4:$C$428, 0)), 1E+99), _xlfn.IFNA(INDEX(Edges!$M$4:$M$428, MATCH(J112, Edges!$C$4:$C$428, 0)), 1E+99), _xlfn.IFNA(INDEX(Edges!$M$4:$M$428, MATCH(K112, Edges!$C$4:$C$428, 0)), 1E+99), _xlfn.IFNA(INDEX(Edges!$M$4:$M$428, MATCH(L112, Edges!$C$4:$C$428, 0)), 1E+99))</f>
        <v>650</v>
      </c>
      <c r="O112" s="633" t="str">
        <f>IF(AND(IF(C112&lt;&gt;"", INDEX(Nodes!$V$4:$V$449, MATCH(C112, Nodes!$C$4:$C$449, 0))="Yes", TRUE), IF(D112&lt;&gt;"", INDEX(Nodes!$V$4:$V$449, MATCH(D112, Nodes!$C$4:$C$449, 0))="Yes", TRUE), IF(E112&lt;&gt;"", INDEX(Edges!$V$4:$V$431, MATCH(E112, Edges!$C$4:$C$431, 0))="Yes", TRUE), IF(F112&lt;&gt;"", INDEX(Edges!$V$4:$V$431, MATCH(F112, Edges!$C$4:$C$431, 0))="Yes", TRUE), IF(G112&lt;&gt;"", INDEX(Edges!$V$4:$V$431, MATCH(G112, Edges!$C$4:$C$431, 0))="Yes", TRUE), IF(H112&lt;&gt;"", INDEX(Edges!$V$4:$V$431, MATCH(H112, Edges!$C$4:$C$431, 0))="Yes", TRUE), IF(I112&lt;&gt;"", INDEX(Edges!$V$4:$V$431, MATCH(I112, Edges!$C$4:$C$431, 0))="Yes", TRUE), IF(J112&lt;&gt;"", INDEX(Edges!$V$4:$V$431, MATCH(J112, Edges!$C$4:$C$431, 0))="Yes", TRUE), IF(K112&lt;&gt;"", INDEX(Edges!$V$4:$V$431, MATCH(K112, Edges!$C$4:$C$431, 0))="Yes", TRUE), IF(L112&lt;&gt;"", INDEX(Edges!$V$4:$V$431, MATCH(L112, Edges!$C$4:$C$431, 0))="Yes", TRUE)), "Yes", "No")</f>
        <v>No</v>
      </c>
      <c r="P112" s="633">
        <f>MAX(_xlfn.IFNA(INDEX(Nodes!$I$4:$I$449, MATCH(C112, Nodes!$C$4:$C$449, 0)), -1E+99), _xlfn.IFNA(INDEX(Nodes!$I$4:$I$449, MATCH(D112, Nodes!$C$4:$C$449, 0)), -1E+99), _xlfn.IFNA(INDEX(Edges!$I$4:$I$431, MATCH(E112, Edges!$C$4:$C$431, 0)), -1E+99), _xlfn.IFNA(INDEX(Edges!$I$4:$I$431, MATCH(F112, Edges!$C$4:$C$431, 0)), -1E+99), _xlfn.IFNA(INDEX(Edges!$I$4:$I$431, MATCH(G112, Edges!$C$4:$C$431, 0)), -1E+99), _xlfn.IFNA(INDEX(Edges!$I$4:$I$431, MATCH(H112, Edges!$C$4:$C$431, 0)), -1E+99), _xlfn.IFNA(INDEX(Edges!$I$4:$I$431, MATCH(I112, Edges!$C$4:$C$431, 0)), -1E+99), _xlfn.IFNA(INDEX(Edges!$I$4:$I$431, MATCH(J112, Edges!$C$4:$C$431, 0)), -1E+99), _xlfn.IFNA(INDEX(Edges!$I$4:$I$431, MATCH(K112, Edges!$C$4:$C$431, 0)), -1E+99), _xlfn.IFNA(INDEX(Edges!$I$4:$I$431, MATCH(L112, Edges!$C$4:$C$431, 0)), -1E+99))</f>
        <v>0</v>
      </c>
      <c r="Q112" s="633" t="str">
        <f>IF(AND(IF(C112&lt;&gt;"", INDEX(Nodes!$P$4:$P$449, MATCH(C112, Nodes!$C$4:$C$449, 0))="Yes"), IF(D112&lt;&gt;"", INDEX(Nodes!$P$4:$P$449, MATCH(D112, Nodes!$C$4:$C$449, 0))="Yes")), "Yes", "No")</f>
        <v>No</v>
      </c>
      <c r="R112" s="633">
        <f>MAX(_xlfn.IFNA(INDEX(Nodes!$Q$4:$Q$449, MATCH(C112, Nodes!$C$4:$C$449, 0)), -1E+99), _xlfn.IFNA(INDEX(Nodes!$Q$4:$Q$449, MATCH(D112, Nodes!$C$4:$C$449, 0)), -1E+99), _xlfn.IFNA(INDEX(Edges!$Q$4:$Q$431, MATCH(E112, Edges!$C$4:$C$431, 0)), -1E+99), _xlfn.IFNA(INDEX(Edges!$Q$4:$Q$431, MATCH(F112, Edges!$C$4:$C$431, 0)), -1E+99), _xlfn.IFNA(INDEX(Edges!$Q$4:$Q$431, MATCH(G112, Edges!$C$4:$C$431, 0)), -1E+99), _xlfn.IFNA(INDEX(Edges!$Q$4:$Q$431, MATCH(H112, Edges!$C$4:$C$431, 0)), -1E+99), _xlfn.IFNA(INDEX(Edges!$Q$4:$Q$431, MATCH(I112, Edges!$C$4:$C$431, 0)), -1E+99), _xlfn.IFNA(INDEX(Edges!$Q$4:$Q$431, MATCH(J112, Edges!$C$4:$C$431, 0)), -1E+99), _xlfn.IFNA(INDEX(Edges!$Q$4:$Q$431, MATCH(K112, Edges!$C$4:$C$431, 0)), -1E+99), _xlfn.IFNA(INDEX(Edges!$Q$4:$Q$431, MATCH(L112, Edges!$C$4:$C$431, 0)), -1E+99))</f>
        <v>0</v>
      </c>
      <c r="S112" t="str">
        <f>IF(OR(IF(C112&lt;&gt;"", INDEX(Nodes!$Z$4:$Z$449, MATCH(C112, Nodes!$C$4:$C$449, 0))="Yes", FALSE), IF(D112&lt;&gt;"", INDEX(Nodes!$Z$4:$Z$449, MATCH(D112, Nodes!$C$4:$C$449, 0))="Yes", FALSE), IF(E112&lt;&gt;"", INDEX(Edges!$Z$4:$Z$431, MATCH(E112, Edges!$C$4:$C$431, 0))="Yes", FALSE), IF(F112&lt;&gt;"", INDEX(Edges!$Z$4:$Z$431, MATCH(F112, Edges!$C$4:$C$431, 0))="Yes", FALSE), IF(G112&lt;&gt;"", INDEX(Edges!$Z$4:$Z$431, MATCH(G112, Edges!$C$4:$C$431, 0))="Yes", FALSE), IF(H112&lt;&gt;"", INDEX(Edges!$Z$4:$Z$431, MATCH(H112, Edges!$C$4:$C$431, 0))="Yes", FALSE), IF(I112&lt;&gt;"", INDEX(Edges!$Z$4:$Z$431, MATCH(I112, Edges!$C$4:$C$431, 0))="Yes", FALSE), IF(J112&lt;&gt;"", INDEX(Edges!$Z$4:$Z$431, MATCH(J112, Edges!$C$4:$C$431, 0))="Yes", FALSE), IF(K112&lt;&gt;"", INDEX(Edges!$Z$4:$Z$431, MATCH(K112, Edges!$C$4:$C$431, 0))="Yes", FALSE), IF(L112&lt;&gt;"", INDEX(Edges!$Z$4:$Z$431, MATCH(L112, Edges!$C$4:$C$431, 0))="Yes", FALSE)), "Yes","No")</f>
        <v>No</v>
      </c>
      <c r="T112" s="633" t="str">
        <f>IF(OR(IF(C112&lt;&gt;"", INDEX(Nodes!$AC$4:$AC$449, MATCH(C112, Nodes!$C$4:$C$449, 0))="Yes", FALSE), IF(D112&lt;&gt;"", INDEX(Nodes!$AC$4:$AC$449, MATCH(D112, Nodes!$C$4:$C$449, 0))="Yes", FALSE), IF(E112&lt;&gt;"", INDEX(Edges!$AC$4:$AC$431, MATCH(E112, Edges!$C$4:$C$431, 0))="Yes", FALSE), IF(F112&lt;&gt;"", INDEX(Edges!$AC$4:$AC$431, MATCH(F112, Edges!$C$4:$C$431, 0))="Yes", FALSE), IF(G112&lt;&gt;"", INDEX(Edges!$AC$4:$AC$431, MATCH(G112, Edges!$C$4:$C$431, 0))="Yes", FALSE), IF(H112&lt;&gt;"", INDEX(Edges!$AC$4:$AC$431, MATCH(H112, Edges!$C$4:$C$431, 0))="Yes", FALSE), IF(I112&lt;&gt;"", INDEX(Edges!$AC$4:$AC$431, MATCH(I112, Edges!$C$4:$C$431, 0))="Yes", FALSE), IF(J112&lt;&gt;"", INDEX(Edges!$AC$4:$AC$431, MATCH(J112, Edges!$C$4:$C$431, 0))="Yes", FALSE), IF(K112&lt;&gt;"", INDEX(Edges!$AC$4:$AC$431, MATCH(K112, Edges!$C$4:$C$431, 0))="Yes", FALSE), IF(L112&lt;&gt;"", INDEX(Edges!$AC$4:$AC$431, MATCH(L112, Edges!$C$4:$C$431, 0))="Yes", FALSE)), "Yes","No")</f>
        <v>No</v>
      </c>
      <c r="U112" t="str">
        <f>IF(OR(IF(C112&lt;&gt;"", INDEX(Nodes!$AF$4:$AF$449, MATCH(C112, Nodes!$C$4:$C$449, 0))="Yes", FALSE), IF(D112&lt;&gt;"", INDEX(Nodes!$AF$4:$AF$449, MATCH(D112, Nodes!$C$4:$C$449, 0))="Yes", FALSE), IF(E112&lt;&gt;"", INDEX(Edges!$AG$4:$AG$431, MATCH(E112, Edges!$C$4:$C$431, 0))="Yes", FALSE), IF(F112&lt;&gt;"", INDEX(Edges!$AG$4:$AG$431, MATCH(F112, Edges!$C$4:$C$431, 0))="Yes", FALSE), IF(G112&lt;&gt;"", INDEX(Edges!$AG$4:$AG$431, MATCH(G112, Edges!$C$4:$C$431, 0))="Yes", FALSE), IF(H112&lt;&gt;"", INDEX(Edges!$AG$4:$AG$431, MATCH(H112, Edges!$C$4:$C$431, 0))="Yes", FALSE), IF(I112&lt;&gt;"", INDEX(Edges!$AG$4:$AG$431, MATCH(I112, Edges!$C$4:$C$431, 0))="Yes", FALSE), IF(J112&lt;&gt;"", INDEX(Edges!$AG$4:$AG$431, MATCH(J112, Edges!$C$4:$C$431, 0))="Yes", FALSE), IF(K112&lt;&gt;"", INDEX(Edges!$AG$4:$AG$431, MATCH(K112, Edges!$C$4:$C$431, 0))="Yes", FALSE), IF(L112&lt;&gt;"", INDEX(Edges!$AG$4:$AG$431, MATCH(L112, Edges!$C$4:$C$431, 0))="Yes", FALSE)), "Yes","No")</f>
        <v>No</v>
      </c>
      <c r="V112" s="720" t="str">
        <f t="shared" si="6"/>
        <v>Accessible</v>
      </c>
      <c r="W112" s="633" t="str">
        <f>IF(AND(N112&gt;='Accessibility Standards'!$C$4, P112&lt;'Accessibility Standards'!$C$2, Q112="Yes", R112&lt;'Accessibility Standards'!$C$10), "Accessible", "Inaccessible")</f>
        <v>Inaccessible</v>
      </c>
      <c r="X112" s="633" t="str">
        <f t="shared" si="7"/>
        <v>Inaccessible</v>
      </c>
    </row>
    <row r="113" spans="1:24" hidden="1">
      <c r="A113" s="811" t="str">
        <f>A112</f>
        <v>44_45</v>
      </c>
      <c r="B113" s="689" t="s">
        <v>753</v>
      </c>
      <c r="C113" t="s">
        <v>526</v>
      </c>
      <c r="N113" s="633">
        <f>MIN(_xlfn.IFNA(INDEX(Nodes!$M$4:$M$449, MATCH(C113, Nodes!$C$4:$C$449, 0)), 1E+99), _xlfn.IFNA(INDEX(Nodes!$M$4:$M$449, MATCH(D113, Nodes!$C$4:$C$449, 0)), 1E+99), _xlfn.IFNA(INDEX(Edges!$M$4:$M$428, MATCH(E113, Edges!$C$4:$C$428, 0)), 1E+99), _xlfn.IFNA(INDEX(Edges!$M$4:$M$428, MATCH(F113, Edges!$C$4:$C$428, 0)), 1E+99), _xlfn.IFNA(INDEX(Edges!$M$4:$M$428, MATCH(G113, Edges!$C$4:$C$428, 0)), 1E+99), _xlfn.IFNA(INDEX(Edges!$M$4:$M$428, MATCH(H113, Edges!$C$4:$C$428, 0)), 1E+99), _xlfn.IFNA(INDEX(Edges!$M$4:$M$428, MATCH(I113, Edges!$C$4:$C$428, 0)), 1E+99), _xlfn.IFNA(INDEX(Edges!$M$4:$M$428, MATCH(J113, Edges!$C$4:$C$428, 0)), 1E+99), _xlfn.IFNA(INDEX(Edges!$M$4:$M$428, MATCH(K113, Edges!$C$4:$C$428, 0)), 1E+99), _xlfn.IFNA(INDEX(Edges!$M$4:$M$428, MATCH(L113, Edges!$C$4:$C$428, 0)), 1E+99))</f>
        <v>650</v>
      </c>
      <c r="O113" s="633" t="str">
        <f>IF(AND(IF(C113&lt;&gt;"", INDEX(Nodes!$V$4:$V$449, MATCH(C113, Nodes!$C$4:$C$449, 0))="Yes", TRUE), IF(D113&lt;&gt;"", INDEX(Nodes!$V$4:$V$449, MATCH(D113, Nodes!$C$4:$C$449, 0))="Yes", TRUE), IF(E113&lt;&gt;"", INDEX(Edges!$V$4:$V$431, MATCH(E113, Edges!$C$4:$C$431, 0))="Yes", TRUE), IF(F113&lt;&gt;"", INDEX(Edges!$V$4:$V$431, MATCH(F113, Edges!$C$4:$C$431, 0))="Yes", TRUE), IF(G113&lt;&gt;"", INDEX(Edges!$V$4:$V$431, MATCH(G113, Edges!$C$4:$C$431, 0))="Yes", TRUE), IF(H113&lt;&gt;"", INDEX(Edges!$V$4:$V$431, MATCH(H113, Edges!$C$4:$C$431, 0))="Yes", TRUE), IF(I113&lt;&gt;"", INDEX(Edges!$V$4:$V$431, MATCH(I113, Edges!$C$4:$C$431, 0))="Yes", TRUE), IF(J113&lt;&gt;"", INDEX(Edges!$V$4:$V$431, MATCH(J113, Edges!$C$4:$C$431, 0))="Yes", TRUE), IF(K113&lt;&gt;"", INDEX(Edges!$V$4:$V$431, MATCH(K113, Edges!$C$4:$C$431, 0))="Yes", TRUE), IF(L113&lt;&gt;"", INDEX(Edges!$V$4:$V$431, MATCH(L113, Edges!$C$4:$C$431, 0))="Yes", TRUE)), "Yes", "No")</f>
        <v>No</v>
      </c>
      <c r="P113" s="633">
        <f>MAX(_xlfn.IFNA(INDEX(Nodes!$I$4:$I$449, MATCH(C113, Nodes!$C$4:$C$449, 0)), -1E+99), _xlfn.IFNA(INDEX(Nodes!$I$4:$I$449, MATCH(D113, Nodes!$C$4:$C$449, 0)), -1E+99), _xlfn.IFNA(INDEX(Edges!$I$4:$I$431, MATCH(E113, Edges!$C$4:$C$431, 0)), -1E+99), _xlfn.IFNA(INDEX(Edges!$I$4:$I$431, MATCH(F113, Edges!$C$4:$C$431, 0)), -1E+99), _xlfn.IFNA(INDEX(Edges!$I$4:$I$431, MATCH(G113, Edges!$C$4:$C$431, 0)), -1E+99), _xlfn.IFNA(INDEX(Edges!$I$4:$I$431, MATCH(H113, Edges!$C$4:$C$431, 0)), -1E+99), _xlfn.IFNA(INDEX(Edges!$I$4:$I$431, MATCH(I113, Edges!$C$4:$C$431, 0)), -1E+99), _xlfn.IFNA(INDEX(Edges!$I$4:$I$431, MATCH(J113, Edges!$C$4:$C$431, 0)), -1E+99), _xlfn.IFNA(INDEX(Edges!$I$4:$I$431, MATCH(K113, Edges!$C$4:$C$431, 0)), -1E+99), _xlfn.IFNA(INDEX(Edges!$I$4:$I$431, MATCH(L113, Edges!$C$4:$C$431, 0)), -1E+99))</f>
        <v>0</v>
      </c>
      <c r="Q113" s="633" t="str">
        <f>IF(AND(IF(C113&lt;&gt;"", INDEX(Nodes!$P$4:$P$449, MATCH(C113, Nodes!$C$4:$C$449, 0))="Yes"), IF(D113&lt;&gt;"", INDEX(Nodes!$P$4:$P$449, MATCH(D113, Nodes!$C$4:$C$449, 0))="Yes")), "Yes", "No")</f>
        <v>No</v>
      </c>
      <c r="R113" s="633">
        <f>MAX(_xlfn.IFNA(INDEX(Nodes!$Q$4:$Q$449, MATCH(C113, Nodes!$C$4:$C$449, 0)), -1E+99), _xlfn.IFNA(INDEX(Nodes!$Q$4:$Q$449, MATCH(D113, Nodes!$C$4:$C$449, 0)), -1E+99), _xlfn.IFNA(INDEX(Edges!$Q$4:$Q$431, MATCH(E113, Edges!$C$4:$C$431, 0)), -1E+99), _xlfn.IFNA(INDEX(Edges!$Q$4:$Q$431, MATCH(F113, Edges!$C$4:$C$431, 0)), -1E+99), _xlfn.IFNA(INDEX(Edges!$Q$4:$Q$431, MATCH(G113, Edges!$C$4:$C$431, 0)), -1E+99), _xlfn.IFNA(INDEX(Edges!$Q$4:$Q$431, MATCH(H113, Edges!$C$4:$C$431, 0)), -1E+99), _xlfn.IFNA(INDEX(Edges!$Q$4:$Q$431, MATCH(I113, Edges!$C$4:$C$431, 0)), -1E+99), _xlfn.IFNA(INDEX(Edges!$Q$4:$Q$431, MATCH(J113, Edges!$C$4:$C$431, 0)), -1E+99), _xlfn.IFNA(INDEX(Edges!$Q$4:$Q$431, MATCH(K113, Edges!$C$4:$C$431, 0)), -1E+99), _xlfn.IFNA(INDEX(Edges!$Q$4:$Q$431, MATCH(L113, Edges!$C$4:$C$431, 0)), -1E+99))</f>
        <v>0</v>
      </c>
      <c r="S113" t="str">
        <f>IF(OR(IF(C113&lt;&gt;"", INDEX(Nodes!$Z$4:$Z$449, MATCH(C113, Nodes!$C$4:$C$449, 0))="Yes", FALSE), IF(D113&lt;&gt;"", INDEX(Nodes!$Z$4:$Z$449, MATCH(D113, Nodes!$C$4:$C$449, 0))="Yes", FALSE), IF(E113&lt;&gt;"", INDEX(Edges!$Z$4:$Z$431, MATCH(E113, Edges!$C$4:$C$431, 0))="Yes", FALSE), IF(F113&lt;&gt;"", INDEX(Edges!$Z$4:$Z$431, MATCH(F113, Edges!$C$4:$C$431, 0))="Yes", FALSE), IF(G113&lt;&gt;"", INDEX(Edges!$Z$4:$Z$431, MATCH(G113, Edges!$C$4:$C$431, 0))="Yes", FALSE), IF(H113&lt;&gt;"", INDEX(Edges!$Z$4:$Z$431, MATCH(H113, Edges!$C$4:$C$431, 0))="Yes", FALSE), IF(I113&lt;&gt;"", INDEX(Edges!$Z$4:$Z$431, MATCH(I113, Edges!$C$4:$C$431, 0))="Yes", FALSE), IF(J113&lt;&gt;"", INDEX(Edges!$Z$4:$Z$431, MATCH(J113, Edges!$C$4:$C$431, 0))="Yes", FALSE), IF(K113&lt;&gt;"", INDEX(Edges!$Z$4:$Z$431, MATCH(K113, Edges!$C$4:$C$431, 0))="Yes", FALSE), IF(L113&lt;&gt;"", INDEX(Edges!$Z$4:$Z$431, MATCH(L113, Edges!$C$4:$C$431, 0))="Yes", FALSE)), "Yes","No")</f>
        <v>No</v>
      </c>
      <c r="T113" s="633" t="str">
        <f>IF(OR(IF(C113&lt;&gt;"", INDEX(Nodes!$AC$4:$AC$449, MATCH(C113, Nodes!$C$4:$C$449, 0))="Yes", FALSE), IF(D113&lt;&gt;"", INDEX(Nodes!$AC$4:$AC$449, MATCH(D113, Nodes!$C$4:$C$449, 0))="Yes", FALSE), IF(E113&lt;&gt;"", INDEX(Edges!$AC$4:$AC$431, MATCH(E113, Edges!$C$4:$C$431, 0))="Yes", FALSE), IF(F113&lt;&gt;"", INDEX(Edges!$AC$4:$AC$431, MATCH(F113, Edges!$C$4:$C$431, 0))="Yes", FALSE), IF(G113&lt;&gt;"", INDEX(Edges!$AC$4:$AC$431, MATCH(G113, Edges!$C$4:$C$431, 0))="Yes", FALSE), IF(H113&lt;&gt;"", INDEX(Edges!$AC$4:$AC$431, MATCH(H113, Edges!$C$4:$C$431, 0))="Yes", FALSE), IF(I113&lt;&gt;"", INDEX(Edges!$AC$4:$AC$431, MATCH(I113, Edges!$C$4:$C$431, 0))="Yes", FALSE), IF(J113&lt;&gt;"", INDEX(Edges!$AC$4:$AC$431, MATCH(J113, Edges!$C$4:$C$431, 0))="Yes", FALSE), IF(K113&lt;&gt;"", INDEX(Edges!$AC$4:$AC$431, MATCH(K113, Edges!$C$4:$C$431, 0))="Yes", FALSE), IF(L113&lt;&gt;"", INDEX(Edges!$AC$4:$AC$431, MATCH(L113, Edges!$C$4:$C$431, 0))="Yes", FALSE)), "Yes","No")</f>
        <v>No</v>
      </c>
      <c r="U113" t="str">
        <f>IF(OR(IF(C113&lt;&gt;"", INDEX(Nodes!$AF$4:$AF$449, MATCH(C113, Nodes!$C$4:$C$449, 0))="Yes", FALSE), IF(D113&lt;&gt;"", INDEX(Nodes!$AF$4:$AF$449, MATCH(D113, Nodes!$C$4:$C$449, 0))="Yes", FALSE), IF(E113&lt;&gt;"", INDEX(Edges!$AG$4:$AG$431, MATCH(E113, Edges!$C$4:$C$431, 0))="Yes", FALSE), IF(F113&lt;&gt;"", INDEX(Edges!$AG$4:$AG$431, MATCH(F113, Edges!$C$4:$C$431, 0))="Yes", FALSE), IF(G113&lt;&gt;"", INDEX(Edges!$AG$4:$AG$431, MATCH(G113, Edges!$C$4:$C$431, 0))="Yes", FALSE), IF(H113&lt;&gt;"", INDEX(Edges!$AG$4:$AG$431, MATCH(H113, Edges!$C$4:$C$431, 0))="Yes", FALSE), IF(I113&lt;&gt;"", INDEX(Edges!$AG$4:$AG$431, MATCH(I113, Edges!$C$4:$C$431, 0))="Yes", FALSE), IF(J113&lt;&gt;"", INDEX(Edges!$AG$4:$AG$431, MATCH(J113, Edges!$C$4:$C$431, 0))="Yes", FALSE), IF(K113&lt;&gt;"", INDEX(Edges!$AG$4:$AG$431, MATCH(K113, Edges!$C$4:$C$431, 0))="Yes", FALSE), IF(L113&lt;&gt;"", INDEX(Edges!$AG$4:$AG$431, MATCH(L113, Edges!$C$4:$C$431, 0))="Yes", FALSE)), "Yes","No")</f>
        <v>No</v>
      </c>
      <c r="V113" s="720" t="str">
        <f t="shared" si="6"/>
        <v>Accessible</v>
      </c>
      <c r="W113" s="633" t="str">
        <f>IF(AND(N113&gt;='Accessibility Standards'!$C$4, P113&lt;'Accessibility Standards'!$C$2, Q113="Yes", R113&lt;'Accessibility Standards'!$C$10), "Accessible", "Inaccessible")</f>
        <v>Inaccessible</v>
      </c>
      <c r="X113" s="633" t="str">
        <f t="shared" si="7"/>
        <v>Inaccessible</v>
      </c>
    </row>
    <row r="114" spans="1:24">
      <c r="A114" t="s">
        <v>925</v>
      </c>
      <c r="B114" s="689" t="s">
        <v>752</v>
      </c>
      <c r="C114" t="s">
        <v>532</v>
      </c>
      <c r="N114" s="633">
        <f>MIN(_xlfn.IFNA(INDEX(Nodes!$M$4:$M$449, MATCH(C114, Nodes!$C$4:$C$449, 0)), 1E+99), _xlfn.IFNA(INDEX(Nodes!$M$4:$M$449, MATCH(D114, Nodes!$C$4:$C$449, 0)), 1E+99), _xlfn.IFNA(INDEX(Edges!$M$4:$M$428, MATCH(E114, Edges!$C$4:$C$428, 0)), 1E+99), _xlfn.IFNA(INDEX(Edges!$M$4:$M$428, MATCH(F114, Edges!$C$4:$C$428, 0)), 1E+99), _xlfn.IFNA(INDEX(Edges!$M$4:$M$428, MATCH(G114, Edges!$C$4:$C$428, 0)), 1E+99), _xlfn.IFNA(INDEX(Edges!$M$4:$M$428, MATCH(H114, Edges!$C$4:$C$428, 0)), 1E+99), _xlfn.IFNA(INDEX(Edges!$M$4:$M$428, MATCH(I114, Edges!$C$4:$C$428, 0)), 1E+99), _xlfn.IFNA(INDEX(Edges!$M$4:$M$428, MATCH(J114, Edges!$C$4:$C$428, 0)), 1E+99), _xlfn.IFNA(INDEX(Edges!$M$4:$M$428, MATCH(K114, Edges!$C$4:$C$428, 0)), 1E+99), _xlfn.IFNA(INDEX(Edges!$M$4:$M$428, MATCH(L114, Edges!$C$4:$C$428, 0)), 1E+99))</f>
        <v>950</v>
      </c>
      <c r="O114" s="633" t="str">
        <f>IF(AND(IF(C114&lt;&gt;"", INDEX(Nodes!$V$4:$V$449, MATCH(C114, Nodes!$C$4:$C$449, 0))="Yes", TRUE), IF(D114&lt;&gt;"", INDEX(Nodes!$V$4:$V$449, MATCH(D114, Nodes!$C$4:$C$449, 0))="Yes", TRUE), IF(E114&lt;&gt;"", INDEX(Edges!$V$4:$V$431, MATCH(E114, Edges!$C$4:$C$431, 0))="Yes", TRUE), IF(F114&lt;&gt;"", INDEX(Edges!$V$4:$V$431, MATCH(F114, Edges!$C$4:$C$431, 0))="Yes", TRUE), IF(G114&lt;&gt;"", INDEX(Edges!$V$4:$V$431, MATCH(G114, Edges!$C$4:$C$431, 0))="Yes", TRUE), IF(H114&lt;&gt;"", INDEX(Edges!$V$4:$V$431, MATCH(H114, Edges!$C$4:$C$431, 0))="Yes", TRUE), IF(I114&lt;&gt;"", INDEX(Edges!$V$4:$V$431, MATCH(I114, Edges!$C$4:$C$431, 0))="Yes", TRUE), IF(J114&lt;&gt;"", INDEX(Edges!$V$4:$V$431, MATCH(J114, Edges!$C$4:$C$431, 0))="Yes", TRUE), IF(K114&lt;&gt;"", INDEX(Edges!$V$4:$V$431, MATCH(K114, Edges!$C$4:$C$431, 0))="Yes", TRUE), IF(L114&lt;&gt;"", INDEX(Edges!$V$4:$V$431, MATCH(L114, Edges!$C$4:$C$431, 0))="Yes", TRUE)), "Yes", "No")</f>
        <v>No</v>
      </c>
      <c r="P114" s="633">
        <f>MAX(_xlfn.IFNA(INDEX(Nodes!$I$4:$I$449, MATCH(C114, Nodes!$C$4:$C$449, 0)), -1E+99), _xlfn.IFNA(INDEX(Nodes!$I$4:$I$449, MATCH(D114, Nodes!$C$4:$C$449, 0)), -1E+99), _xlfn.IFNA(INDEX(Edges!$I$4:$I$431, MATCH(E114, Edges!$C$4:$C$431, 0)), -1E+99), _xlfn.IFNA(INDEX(Edges!$I$4:$I$431, MATCH(F114, Edges!$C$4:$C$431, 0)), -1E+99), _xlfn.IFNA(INDEX(Edges!$I$4:$I$431, MATCH(G114, Edges!$C$4:$C$431, 0)), -1E+99), _xlfn.IFNA(INDEX(Edges!$I$4:$I$431, MATCH(H114, Edges!$C$4:$C$431, 0)), -1E+99), _xlfn.IFNA(INDEX(Edges!$I$4:$I$431, MATCH(I114, Edges!$C$4:$C$431, 0)), -1E+99), _xlfn.IFNA(INDEX(Edges!$I$4:$I$431, MATCH(J114, Edges!$C$4:$C$431, 0)), -1E+99), _xlfn.IFNA(INDEX(Edges!$I$4:$I$431, MATCH(K114, Edges!$C$4:$C$431, 0)), -1E+99), _xlfn.IFNA(INDEX(Edges!$I$4:$I$431, MATCH(L114, Edges!$C$4:$C$431, 0)), -1E+99))</f>
        <v>0</v>
      </c>
      <c r="Q114" s="633" t="str">
        <f>IF(AND(IF(C114&lt;&gt;"", INDEX(Nodes!$P$4:$P$449, MATCH(C114, Nodes!$C$4:$C$449, 0))="Yes"), IF(D114&lt;&gt;"", INDEX(Nodes!$P$4:$P$449, MATCH(D114, Nodes!$C$4:$C$449, 0))="Yes")), "Yes", "No")</f>
        <v>No</v>
      </c>
      <c r="R114" s="633">
        <f>MAX(_xlfn.IFNA(INDEX(Nodes!$Q$4:$Q$449, MATCH(C114, Nodes!$C$4:$C$449, 0)), -1E+99), _xlfn.IFNA(INDEX(Nodes!$Q$4:$Q$449, MATCH(D114, Nodes!$C$4:$C$449, 0)), -1E+99), _xlfn.IFNA(INDEX(Edges!$Q$4:$Q$431, MATCH(E114, Edges!$C$4:$C$431, 0)), -1E+99), _xlfn.IFNA(INDEX(Edges!$Q$4:$Q$431, MATCH(F114, Edges!$C$4:$C$431, 0)), -1E+99), _xlfn.IFNA(INDEX(Edges!$Q$4:$Q$431, MATCH(G114, Edges!$C$4:$C$431, 0)), -1E+99), _xlfn.IFNA(INDEX(Edges!$Q$4:$Q$431, MATCH(H114, Edges!$C$4:$C$431, 0)), -1E+99), _xlfn.IFNA(INDEX(Edges!$Q$4:$Q$431, MATCH(I114, Edges!$C$4:$C$431, 0)), -1E+99), _xlfn.IFNA(INDEX(Edges!$Q$4:$Q$431, MATCH(J114, Edges!$C$4:$C$431, 0)), -1E+99), _xlfn.IFNA(INDEX(Edges!$Q$4:$Q$431, MATCH(K114, Edges!$C$4:$C$431, 0)), -1E+99), _xlfn.IFNA(INDEX(Edges!$Q$4:$Q$431, MATCH(L114, Edges!$C$4:$C$431, 0)), -1E+99))</f>
        <v>0</v>
      </c>
      <c r="S114" t="str">
        <f>IF(OR(IF(C114&lt;&gt;"", INDEX(Nodes!$Z$4:$Z$449, MATCH(C114, Nodes!$C$4:$C$449, 0))="Yes", FALSE), IF(D114&lt;&gt;"", INDEX(Nodes!$Z$4:$Z$449, MATCH(D114, Nodes!$C$4:$C$449, 0))="Yes", FALSE), IF(E114&lt;&gt;"", INDEX(Edges!$Z$4:$Z$431, MATCH(E114, Edges!$C$4:$C$431, 0))="Yes", FALSE), IF(F114&lt;&gt;"", INDEX(Edges!$Z$4:$Z$431, MATCH(F114, Edges!$C$4:$C$431, 0))="Yes", FALSE), IF(G114&lt;&gt;"", INDEX(Edges!$Z$4:$Z$431, MATCH(G114, Edges!$C$4:$C$431, 0))="Yes", FALSE), IF(H114&lt;&gt;"", INDEX(Edges!$Z$4:$Z$431, MATCH(H114, Edges!$C$4:$C$431, 0))="Yes", FALSE), IF(I114&lt;&gt;"", INDEX(Edges!$Z$4:$Z$431, MATCH(I114, Edges!$C$4:$C$431, 0))="Yes", FALSE), IF(J114&lt;&gt;"", INDEX(Edges!$Z$4:$Z$431, MATCH(J114, Edges!$C$4:$C$431, 0))="Yes", FALSE), IF(K114&lt;&gt;"", INDEX(Edges!$Z$4:$Z$431, MATCH(K114, Edges!$C$4:$C$431, 0))="Yes", FALSE), IF(L114&lt;&gt;"", INDEX(Edges!$Z$4:$Z$431, MATCH(L114, Edges!$C$4:$C$431, 0))="Yes", FALSE)), "Yes","No")</f>
        <v>No</v>
      </c>
      <c r="T114" s="633" t="str">
        <f>IF(OR(IF(C114&lt;&gt;"", INDEX(Nodes!$AC$4:$AC$449, MATCH(C114, Nodes!$C$4:$C$449, 0))="Yes", FALSE), IF(D114&lt;&gt;"", INDEX(Nodes!$AC$4:$AC$449, MATCH(D114, Nodes!$C$4:$C$449, 0))="Yes", FALSE), IF(E114&lt;&gt;"", INDEX(Edges!$AC$4:$AC$431, MATCH(E114, Edges!$C$4:$C$431, 0))="Yes", FALSE), IF(F114&lt;&gt;"", INDEX(Edges!$AC$4:$AC$431, MATCH(F114, Edges!$C$4:$C$431, 0))="Yes", FALSE), IF(G114&lt;&gt;"", INDEX(Edges!$AC$4:$AC$431, MATCH(G114, Edges!$C$4:$C$431, 0))="Yes", FALSE), IF(H114&lt;&gt;"", INDEX(Edges!$AC$4:$AC$431, MATCH(H114, Edges!$C$4:$C$431, 0))="Yes", FALSE), IF(I114&lt;&gt;"", INDEX(Edges!$AC$4:$AC$431, MATCH(I114, Edges!$C$4:$C$431, 0))="Yes", FALSE), IF(J114&lt;&gt;"", INDEX(Edges!$AC$4:$AC$431, MATCH(J114, Edges!$C$4:$C$431, 0))="Yes", FALSE), IF(K114&lt;&gt;"", INDEX(Edges!$AC$4:$AC$431, MATCH(K114, Edges!$C$4:$C$431, 0))="Yes", FALSE), IF(L114&lt;&gt;"", INDEX(Edges!$AC$4:$AC$431, MATCH(L114, Edges!$C$4:$C$431, 0))="Yes", FALSE)), "Yes","No")</f>
        <v>No</v>
      </c>
      <c r="U114" t="str">
        <f>IF(OR(IF(C114&lt;&gt;"", INDEX(Nodes!$AF$4:$AF$449, MATCH(C114, Nodes!$C$4:$C$449, 0))="Yes", FALSE), IF(D114&lt;&gt;"", INDEX(Nodes!$AF$4:$AF$449, MATCH(D114, Nodes!$C$4:$C$449, 0))="Yes", FALSE), IF(E114&lt;&gt;"", INDEX(Edges!$AG$4:$AG$431, MATCH(E114, Edges!$C$4:$C$431, 0))="Yes", FALSE), IF(F114&lt;&gt;"", INDEX(Edges!$AG$4:$AG$431, MATCH(F114, Edges!$C$4:$C$431, 0))="Yes", FALSE), IF(G114&lt;&gt;"", INDEX(Edges!$AG$4:$AG$431, MATCH(G114, Edges!$C$4:$C$431, 0))="Yes", FALSE), IF(H114&lt;&gt;"", INDEX(Edges!$AG$4:$AG$431, MATCH(H114, Edges!$C$4:$C$431, 0))="Yes", FALSE), IF(I114&lt;&gt;"", INDEX(Edges!$AG$4:$AG$431, MATCH(I114, Edges!$C$4:$C$431, 0))="Yes", FALSE), IF(J114&lt;&gt;"", INDEX(Edges!$AG$4:$AG$431, MATCH(J114, Edges!$C$4:$C$431, 0))="Yes", FALSE), IF(K114&lt;&gt;"", INDEX(Edges!$AG$4:$AG$431, MATCH(K114, Edges!$C$4:$C$431, 0))="Yes", FALSE), IF(L114&lt;&gt;"", INDEX(Edges!$AG$4:$AG$431, MATCH(L114, Edges!$C$4:$C$431, 0))="Yes", FALSE)), "Yes","No")</f>
        <v>No</v>
      </c>
      <c r="V114" s="720" t="str">
        <f t="shared" si="6"/>
        <v>Accessible</v>
      </c>
      <c r="W114" s="633" t="str">
        <f>IF(AND(N114&gt;='Accessibility Standards'!$C$4, P114&lt;'Accessibility Standards'!$C$2, Q114="Yes", R114&lt;'Accessibility Standards'!$C$10), "Accessible", "Inaccessible")</f>
        <v>Inaccessible</v>
      </c>
      <c r="X114" s="633" t="str">
        <f t="shared" si="7"/>
        <v>Inaccessible</v>
      </c>
    </row>
    <row r="115" spans="1:24" hidden="1">
      <c r="A115" s="811" t="str">
        <f>A114</f>
        <v>45_46</v>
      </c>
      <c r="B115" s="689" t="s">
        <v>753</v>
      </c>
      <c r="C115" t="s">
        <v>532</v>
      </c>
      <c r="N115" s="633">
        <f>MIN(_xlfn.IFNA(INDEX(Nodes!$M$4:$M$449, MATCH(C115, Nodes!$C$4:$C$449, 0)), 1E+99), _xlfn.IFNA(INDEX(Nodes!$M$4:$M$449, MATCH(D115, Nodes!$C$4:$C$449, 0)), 1E+99), _xlfn.IFNA(INDEX(Edges!$M$4:$M$428, MATCH(E115, Edges!$C$4:$C$428, 0)), 1E+99), _xlfn.IFNA(INDEX(Edges!$M$4:$M$428, MATCH(F115, Edges!$C$4:$C$428, 0)), 1E+99), _xlfn.IFNA(INDEX(Edges!$M$4:$M$428, MATCH(G115, Edges!$C$4:$C$428, 0)), 1E+99), _xlfn.IFNA(INDEX(Edges!$M$4:$M$428, MATCH(H115, Edges!$C$4:$C$428, 0)), 1E+99), _xlfn.IFNA(INDEX(Edges!$M$4:$M$428, MATCH(I115, Edges!$C$4:$C$428, 0)), 1E+99), _xlfn.IFNA(INDEX(Edges!$M$4:$M$428, MATCH(J115, Edges!$C$4:$C$428, 0)), 1E+99), _xlfn.IFNA(INDEX(Edges!$M$4:$M$428, MATCH(K115, Edges!$C$4:$C$428, 0)), 1E+99), _xlfn.IFNA(INDEX(Edges!$M$4:$M$428, MATCH(L115, Edges!$C$4:$C$428, 0)), 1E+99))</f>
        <v>950</v>
      </c>
      <c r="O115" s="633" t="str">
        <f>IF(AND(IF(C115&lt;&gt;"", INDEX(Nodes!$V$4:$V$449, MATCH(C115, Nodes!$C$4:$C$449, 0))="Yes", TRUE), IF(D115&lt;&gt;"", INDEX(Nodes!$V$4:$V$449, MATCH(D115, Nodes!$C$4:$C$449, 0))="Yes", TRUE), IF(E115&lt;&gt;"", INDEX(Edges!$V$4:$V$431, MATCH(E115, Edges!$C$4:$C$431, 0))="Yes", TRUE), IF(F115&lt;&gt;"", INDEX(Edges!$V$4:$V$431, MATCH(F115, Edges!$C$4:$C$431, 0))="Yes", TRUE), IF(G115&lt;&gt;"", INDEX(Edges!$V$4:$V$431, MATCH(G115, Edges!$C$4:$C$431, 0))="Yes", TRUE), IF(H115&lt;&gt;"", INDEX(Edges!$V$4:$V$431, MATCH(H115, Edges!$C$4:$C$431, 0))="Yes", TRUE), IF(I115&lt;&gt;"", INDEX(Edges!$V$4:$V$431, MATCH(I115, Edges!$C$4:$C$431, 0))="Yes", TRUE), IF(J115&lt;&gt;"", INDEX(Edges!$V$4:$V$431, MATCH(J115, Edges!$C$4:$C$431, 0))="Yes", TRUE), IF(K115&lt;&gt;"", INDEX(Edges!$V$4:$V$431, MATCH(K115, Edges!$C$4:$C$431, 0))="Yes", TRUE), IF(L115&lt;&gt;"", INDEX(Edges!$V$4:$V$431, MATCH(L115, Edges!$C$4:$C$431, 0))="Yes", TRUE)), "Yes", "No")</f>
        <v>No</v>
      </c>
      <c r="P115" s="633">
        <f>MAX(_xlfn.IFNA(INDEX(Nodes!$I$4:$I$449, MATCH(C115, Nodes!$C$4:$C$449, 0)), -1E+99), _xlfn.IFNA(INDEX(Nodes!$I$4:$I$449, MATCH(D115, Nodes!$C$4:$C$449, 0)), -1E+99), _xlfn.IFNA(INDEX(Edges!$I$4:$I$431, MATCH(E115, Edges!$C$4:$C$431, 0)), -1E+99), _xlfn.IFNA(INDEX(Edges!$I$4:$I$431, MATCH(F115, Edges!$C$4:$C$431, 0)), -1E+99), _xlfn.IFNA(INDEX(Edges!$I$4:$I$431, MATCH(G115, Edges!$C$4:$C$431, 0)), -1E+99), _xlfn.IFNA(INDEX(Edges!$I$4:$I$431, MATCH(H115, Edges!$C$4:$C$431, 0)), -1E+99), _xlfn.IFNA(INDEX(Edges!$I$4:$I$431, MATCH(I115, Edges!$C$4:$C$431, 0)), -1E+99), _xlfn.IFNA(INDEX(Edges!$I$4:$I$431, MATCH(J115, Edges!$C$4:$C$431, 0)), -1E+99), _xlfn.IFNA(INDEX(Edges!$I$4:$I$431, MATCH(K115, Edges!$C$4:$C$431, 0)), -1E+99), _xlfn.IFNA(INDEX(Edges!$I$4:$I$431, MATCH(L115, Edges!$C$4:$C$431, 0)), -1E+99))</f>
        <v>0</v>
      </c>
      <c r="Q115" s="633" t="str">
        <f>IF(AND(IF(C115&lt;&gt;"", INDEX(Nodes!$P$4:$P$449, MATCH(C115, Nodes!$C$4:$C$449, 0))="Yes"), IF(D115&lt;&gt;"", INDEX(Nodes!$P$4:$P$449, MATCH(D115, Nodes!$C$4:$C$449, 0))="Yes")), "Yes", "No")</f>
        <v>No</v>
      </c>
      <c r="R115" s="633">
        <f>MAX(_xlfn.IFNA(INDEX(Nodes!$Q$4:$Q$449, MATCH(C115, Nodes!$C$4:$C$449, 0)), -1E+99), _xlfn.IFNA(INDEX(Nodes!$Q$4:$Q$449, MATCH(D115, Nodes!$C$4:$C$449, 0)), -1E+99), _xlfn.IFNA(INDEX(Edges!$Q$4:$Q$431, MATCH(E115, Edges!$C$4:$C$431, 0)), -1E+99), _xlfn.IFNA(INDEX(Edges!$Q$4:$Q$431, MATCH(F115, Edges!$C$4:$C$431, 0)), -1E+99), _xlfn.IFNA(INDEX(Edges!$Q$4:$Q$431, MATCH(G115, Edges!$C$4:$C$431, 0)), -1E+99), _xlfn.IFNA(INDEX(Edges!$Q$4:$Q$431, MATCH(H115, Edges!$C$4:$C$431, 0)), -1E+99), _xlfn.IFNA(INDEX(Edges!$Q$4:$Q$431, MATCH(I115, Edges!$C$4:$C$431, 0)), -1E+99), _xlfn.IFNA(INDEX(Edges!$Q$4:$Q$431, MATCH(J115, Edges!$C$4:$C$431, 0)), -1E+99), _xlfn.IFNA(INDEX(Edges!$Q$4:$Q$431, MATCH(K115, Edges!$C$4:$C$431, 0)), -1E+99), _xlfn.IFNA(INDEX(Edges!$Q$4:$Q$431, MATCH(L115, Edges!$C$4:$C$431, 0)), -1E+99))</f>
        <v>0</v>
      </c>
      <c r="S115" t="str">
        <f>IF(OR(IF(C115&lt;&gt;"", INDEX(Nodes!$Z$4:$Z$449, MATCH(C115, Nodes!$C$4:$C$449, 0))="Yes", FALSE), IF(D115&lt;&gt;"", INDEX(Nodes!$Z$4:$Z$449, MATCH(D115, Nodes!$C$4:$C$449, 0))="Yes", FALSE), IF(E115&lt;&gt;"", INDEX(Edges!$Z$4:$Z$431, MATCH(E115, Edges!$C$4:$C$431, 0))="Yes", FALSE), IF(F115&lt;&gt;"", INDEX(Edges!$Z$4:$Z$431, MATCH(F115, Edges!$C$4:$C$431, 0))="Yes", FALSE), IF(G115&lt;&gt;"", INDEX(Edges!$Z$4:$Z$431, MATCH(G115, Edges!$C$4:$C$431, 0))="Yes", FALSE), IF(H115&lt;&gt;"", INDEX(Edges!$Z$4:$Z$431, MATCH(H115, Edges!$C$4:$C$431, 0))="Yes", FALSE), IF(I115&lt;&gt;"", INDEX(Edges!$Z$4:$Z$431, MATCH(I115, Edges!$C$4:$C$431, 0))="Yes", FALSE), IF(J115&lt;&gt;"", INDEX(Edges!$Z$4:$Z$431, MATCH(J115, Edges!$C$4:$C$431, 0))="Yes", FALSE), IF(K115&lt;&gt;"", INDEX(Edges!$Z$4:$Z$431, MATCH(K115, Edges!$C$4:$C$431, 0))="Yes", FALSE), IF(L115&lt;&gt;"", INDEX(Edges!$Z$4:$Z$431, MATCH(L115, Edges!$C$4:$C$431, 0))="Yes", FALSE)), "Yes","No")</f>
        <v>No</v>
      </c>
      <c r="T115" s="633" t="str">
        <f>IF(OR(IF(C115&lt;&gt;"", INDEX(Nodes!$AC$4:$AC$449, MATCH(C115, Nodes!$C$4:$C$449, 0))="Yes", FALSE), IF(D115&lt;&gt;"", INDEX(Nodes!$AC$4:$AC$449, MATCH(D115, Nodes!$C$4:$C$449, 0))="Yes", FALSE), IF(E115&lt;&gt;"", INDEX(Edges!$AC$4:$AC$431, MATCH(E115, Edges!$C$4:$C$431, 0))="Yes", FALSE), IF(F115&lt;&gt;"", INDEX(Edges!$AC$4:$AC$431, MATCH(F115, Edges!$C$4:$C$431, 0))="Yes", FALSE), IF(G115&lt;&gt;"", INDEX(Edges!$AC$4:$AC$431, MATCH(G115, Edges!$C$4:$C$431, 0))="Yes", FALSE), IF(H115&lt;&gt;"", INDEX(Edges!$AC$4:$AC$431, MATCH(H115, Edges!$C$4:$C$431, 0))="Yes", FALSE), IF(I115&lt;&gt;"", INDEX(Edges!$AC$4:$AC$431, MATCH(I115, Edges!$C$4:$C$431, 0))="Yes", FALSE), IF(J115&lt;&gt;"", INDEX(Edges!$AC$4:$AC$431, MATCH(J115, Edges!$C$4:$C$431, 0))="Yes", FALSE), IF(K115&lt;&gt;"", INDEX(Edges!$AC$4:$AC$431, MATCH(K115, Edges!$C$4:$C$431, 0))="Yes", FALSE), IF(L115&lt;&gt;"", INDEX(Edges!$AC$4:$AC$431, MATCH(L115, Edges!$C$4:$C$431, 0))="Yes", FALSE)), "Yes","No")</f>
        <v>No</v>
      </c>
      <c r="U115" t="str">
        <f>IF(OR(IF(C115&lt;&gt;"", INDEX(Nodes!$AF$4:$AF$449, MATCH(C115, Nodes!$C$4:$C$449, 0))="Yes", FALSE), IF(D115&lt;&gt;"", INDEX(Nodes!$AF$4:$AF$449, MATCH(D115, Nodes!$C$4:$C$449, 0))="Yes", FALSE), IF(E115&lt;&gt;"", INDEX(Edges!$AG$4:$AG$431, MATCH(E115, Edges!$C$4:$C$431, 0))="Yes", FALSE), IF(F115&lt;&gt;"", INDEX(Edges!$AG$4:$AG$431, MATCH(F115, Edges!$C$4:$C$431, 0))="Yes", FALSE), IF(G115&lt;&gt;"", INDEX(Edges!$AG$4:$AG$431, MATCH(G115, Edges!$C$4:$C$431, 0))="Yes", FALSE), IF(H115&lt;&gt;"", INDEX(Edges!$AG$4:$AG$431, MATCH(H115, Edges!$C$4:$C$431, 0))="Yes", FALSE), IF(I115&lt;&gt;"", INDEX(Edges!$AG$4:$AG$431, MATCH(I115, Edges!$C$4:$C$431, 0))="Yes", FALSE), IF(J115&lt;&gt;"", INDEX(Edges!$AG$4:$AG$431, MATCH(J115, Edges!$C$4:$C$431, 0))="Yes", FALSE), IF(K115&lt;&gt;"", INDEX(Edges!$AG$4:$AG$431, MATCH(K115, Edges!$C$4:$C$431, 0))="Yes", FALSE), IF(L115&lt;&gt;"", INDEX(Edges!$AG$4:$AG$431, MATCH(L115, Edges!$C$4:$C$431, 0))="Yes", FALSE)), "Yes","No")</f>
        <v>No</v>
      </c>
      <c r="V115" s="720" t="str">
        <f t="shared" si="6"/>
        <v>Accessible</v>
      </c>
      <c r="W115" s="633" t="str">
        <f>IF(AND(N115&gt;='Accessibility Standards'!$C$4, P115&lt;'Accessibility Standards'!$C$2, Q115="Yes", R115&lt;'Accessibility Standards'!$C$10), "Accessible", "Inaccessible")</f>
        <v>Inaccessible</v>
      </c>
      <c r="X115" s="633" t="str">
        <f t="shared" si="7"/>
        <v>Inaccessible</v>
      </c>
    </row>
    <row r="116" spans="1:24">
      <c r="A116" t="s">
        <v>866</v>
      </c>
      <c r="B116" s="689" t="s">
        <v>752</v>
      </c>
      <c r="C116" t="s">
        <v>537</v>
      </c>
      <c r="D116" t="s">
        <v>543</v>
      </c>
      <c r="E116" t="s">
        <v>1043</v>
      </c>
      <c r="F116" t="s">
        <v>1044</v>
      </c>
      <c r="N116" s="633">
        <f>MIN(_xlfn.IFNA(INDEX(Nodes!$M$4:$M$449, MATCH(C116, Nodes!$C$4:$C$449, 0)), 1E+99), _xlfn.IFNA(INDEX(Nodes!$M$4:$M$449, MATCH(D116, Nodes!$C$4:$C$449, 0)), 1E+99), _xlfn.IFNA(INDEX(Edges!$M$4:$M$428, MATCH(E116, Edges!$C$4:$C$428, 0)), 1E+99), _xlfn.IFNA(INDEX(Edges!$M$4:$M$428, MATCH(F116, Edges!$C$4:$C$428, 0)), 1E+99), _xlfn.IFNA(INDEX(Edges!$M$4:$M$428, MATCH(G116, Edges!$C$4:$C$428, 0)), 1E+99), _xlfn.IFNA(INDEX(Edges!$M$4:$M$428, MATCH(H116, Edges!$C$4:$C$428, 0)), 1E+99), _xlfn.IFNA(INDEX(Edges!$M$4:$M$428, MATCH(I116, Edges!$C$4:$C$428, 0)), 1E+99), _xlfn.IFNA(INDEX(Edges!$M$4:$M$428, MATCH(J116, Edges!$C$4:$C$428, 0)), 1E+99), _xlfn.IFNA(INDEX(Edges!$M$4:$M$428, MATCH(K116, Edges!$C$4:$C$428, 0)), 1E+99), _xlfn.IFNA(INDEX(Edges!$M$4:$M$428, MATCH(L116, Edges!$C$4:$C$428, 0)), 1E+99))</f>
        <v>0</v>
      </c>
      <c r="O116" s="633" t="str">
        <f>IF(AND(IF(C116&lt;&gt;"", INDEX(Nodes!$V$4:$V$449, MATCH(C116, Nodes!$C$4:$C$449, 0))="Yes", TRUE), IF(D116&lt;&gt;"", INDEX(Nodes!$V$4:$V$449, MATCH(D116, Nodes!$C$4:$C$449, 0))="Yes", TRUE), IF(E116&lt;&gt;"", INDEX(Edges!$V$4:$V$431, MATCH(E116, Edges!$C$4:$C$431, 0))="Yes", TRUE), IF(F116&lt;&gt;"", INDEX(Edges!$V$4:$V$431, MATCH(F116, Edges!$C$4:$C$431, 0))="Yes", TRUE), IF(G116&lt;&gt;"", INDEX(Edges!$V$4:$V$431, MATCH(G116, Edges!$C$4:$C$431, 0))="Yes", TRUE), IF(H116&lt;&gt;"", INDEX(Edges!$V$4:$V$431, MATCH(H116, Edges!$C$4:$C$431, 0))="Yes", TRUE), IF(I116&lt;&gt;"", INDEX(Edges!$V$4:$V$431, MATCH(I116, Edges!$C$4:$C$431, 0))="Yes", TRUE), IF(J116&lt;&gt;"", INDEX(Edges!$V$4:$V$431, MATCH(J116, Edges!$C$4:$C$431, 0))="Yes", TRUE), IF(K116&lt;&gt;"", INDEX(Edges!$V$4:$V$431, MATCH(K116, Edges!$C$4:$C$431, 0))="Yes", TRUE), IF(L116&lt;&gt;"", INDEX(Edges!$V$4:$V$431, MATCH(L116, Edges!$C$4:$C$431, 0))="Yes", TRUE)), "Yes", "No")</f>
        <v>No</v>
      </c>
      <c r="P116" s="633">
        <f>MAX(_xlfn.IFNA(INDEX(Nodes!$I$4:$I$449, MATCH(C116, Nodes!$C$4:$C$449, 0)), -1E+99), _xlfn.IFNA(INDEX(Nodes!$I$4:$I$449, MATCH(D116, Nodes!$C$4:$C$449, 0)), -1E+99), _xlfn.IFNA(INDEX(Edges!$I$4:$I$431, MATCH(E116, Edges!$C$4:$C$431, 0)), -1E+99), _xlfn.IFNA(INDEX(Edges!$I$4:$I$431, MATCH(F116, Edges!$C$4:$C$431, 0)), -1E+99), _xlfn.IFNA(INDEX(Edges!$I$4:$I$431, MATCH(G116, Edges!$C$4:$C$431, 0)), -1E+99), _xlfn.IFNA(INDEX(Edges!$I$4:$I$431, MATCH(H116, Edges!$C$4:$C$431, 0)), -1E+99), _xlfn.IFNA(INDEX(Edges!$I$4:$I$431, MATCH(I116, Edges!$C$4:$C$431, 0)), -1E+99), _xlfn.IFNA(INDEX(Edges!$I$4:$I$431, MATCH(J116, Edges!$C$4:$C$431, 0)), -1E+99), _xlfn.IFNA(INDEX(Edges!$I$4:$I$431, MATCH(K116, Edges!$C$4:$C$431, 0)), -1E+99), _xlfn.IFNA(INDEX(Edges!$I$4:$I$431, MATCH(L116, Edges!$C$4:$C$431, 0)), -1E+99))</f>
        <v>2</v>
      </c>
      <c r="Q116" s="633" t="str">
        <f>IF(AND(IF(C116&lt;&gt;"", INDEX(Nodes!$P$4:$P$449, MATCH(C116, Nodes!$C$4:$C$449, 0))="Yes"), IF(D116&lt;&gt;"", INDEX(Nodes!$P$4:$P$449, MATCH(D116, Nodes!$C$4:$C$449, 0))="Yes")), "Yes", "No")</f>
        <v>No</v>
      </c>
      <c r="R116" s="633">
        <f>MAX(_xlfn.IFNA(INDEX(Nodes!$Q$4:$Q$449, MATCH(C116, Nodes!$C$4:$C$449, 0)), -1E+99), _xlfn.IFNA(INDEX(Nodes!$Q$4:$Q$449, MATCH(D116, Nodes!$C$4:$C$449, 0)), -1E+99), _xlfn.IFNA(INDEX(Edges!$Q$4:$Q$431, MATCH(E116, Edges!$C$4:$C$431, 0)), -1E+99), _xlfn.IFNA(INDEX(Edges!$Q$4:$Q$431, MATCH(F116, Edges!$C$4:$C$431, 0)), -1E+99), _xlfn.IFNA(INDEX(Edges!$Q$4:$Q$431, MATCH(G116, Edges!$C$4:$C$431, 0)), -1E+99), _xlfn.IFNA(INDEX(Edges!$Q$4:$Q$431, MATCH(H116, Edges!$C$4:$C$431, 0)), -1E+99), _xlfn.IFNA(INDEX(Edges!$Q$4:$Q$431, MATCH(I116, Edges!$C$4:$C$431, 0)), -1E+99), _xlfn.IFNA(INDEX(Edges!$Q$4:$Q$431, MATCH(J116, Edges!$C$4:$C$431, 0)), -1E+99), _xlfn.IFNA(INDEX(Edges!$Q$4:$Q$431, MATCH(K116, Edges!$C$4:$C$431, 0)), -1E+99), _xlfn.IFNA(INDEX(Edges!$Q$4:$Q$431, MATCH(L116, Edges!$C$4:$C$431, 0)), -1E+99))</f>
        <v>0</v>
      </c>
      <c r="S116" t="str">
        <f>IF(OR(IF(C116&lt;&gt;"", INDEX(Nodes!$Z$4:$Z$449, MATCH(C116, Nodes!$C$4:$C$449, 0))="Yes", FALSE), IF(D116&lt;&gt;"", INDEX(Nodes!$Z$4:$Z$449, MATCH(D116, Nodes!$C$4:$C$449, 0))="Yes", FALSE), IF(E116&lt;&gt;"", INDEX(Edges!$Z$4:$Z$431, MATCH(E116, Edges!$C$4:$C$431, 0))="Yes", FALSE), IF(F116&lt;&gt;"", INDEX(Edges!$Z$4:$Z$431, MATCH(F116, Edges!$C$4:$C$431, 0))="Yes", FALSE), IF(G116&lt;&gt;"", INDEX(Edges!$Z$4:$Z$431, MATCH(G116, Edges!$C$4:$C$431, 0))="Yes", FALSE), IF(H116&lt;&gt;"", INDEX(Edges!$Z$4:$Z$431, MATCH(H116, Edges!$C$4:$C$431, 0))="Yes", FALSE), IF(I116&lt;&gt;"", INDEX(Edges!$Z$4:$Z$431, MATCH(I116, Edges!$C$4:$C$431, 0))="Yes", FALSE), IF(J116&lt;&gt;"", INDEX(Edges!$Z$4:$Z$431, MATCH(J116, Edges!$C$4:$C$431, 0))="Yes", FALSE), IF(K116&lt;&gt;"", INDEX(Edges!$Z$4:$Z$431, MATCH(K116, Edges!$C$4:$C$431, 0))="Yes", FALSE), IF(L116&lt;&gt;"", INDEX(Edges!$Z$4:$Z$431, MATCH(L116, Edges!$C$4:$C$431, 0))="Yes", FALSE)), "Yes","No")</f>
        <v>Yes</v>
      </c>
      <c r="T116" s="633" t="str">
        <f>IF(OR(IF(C116&lt;&gt;"", INDEX(Nodes!$AC$4:$AC$449, MATCH(C116, Nodes!$C$4:$C$449, 0))="Yes", FALSE), IF(D116&lt;&gt;"", INDEX(Nodes!$AC$4:$AC$449, MATCH(D116, Nodes!$C$4:$C$449, 0))="Yes", FALSE), IF(E116&lt;&gt;"", INDEX(Edges!$AC$4:$AC$431, MATCH(E116, Edges!$C$4:$C$431, 0))="Yes", FALSE), IF(F116&lt;&gt;"", INDEX(Edges!$AC$4:$AC$431, MATCH(F116, Edges!$C$4:$C$431, 0))="Yes", FALSE), IF(G116&lt;&gt;"", INDEX(Edges!$AC$4:$AC$431, MATCH(G116, Edges!$C$4:$C$431, 0))="Yes", FALSE), IF(H116&lt;&gt;"", INDEX(Edges!$AC$4:$AC$431, MATCH(H116, Edges!$C$4:$C$431, 0))="Yes", FALSE), IF(I116&lt;&gt;"", INDEX(Edges!$AC$4:$AC$431, MATCH(I116, Edges!$C$4:$C$431, 0))="Yes", FALSE), IF(J116&lt;&gt;"", INDEX(Edges!$AC$4:$AC$431, MATCH(J116, Edges!$C$4:$C$431, 0))="Yes", FALSE), IF(K116&lt;&gt;"", INDEX(Edges!$AC$4:$AC$431, MATCH(K116, Edges!$C$4:$C$431, 0))="Yes", FALSE), IF(L116&lt;&gt;"", INDEX(Edges!$AC$4:$AC$431, MATCH(L116, Edges!$C$4:$C$431, 0))="Yes", FALSE)), "Yes","No")</f>
        <v>No</v>
      </c>
      <c r="U116" t="str">
        <f>IF(OR(IF(C116&lt;&gt;"", INDEX(Nodes!$AF$4:$AF$449, MATCH(C116, Nodes!$C$4:$C$449, 0))="Yes", FALSE), IF(D116&lt;&gt;"", INDEX(Nodes!$AF$4:$AF$449, MATCH(D116, Nodes!$C$4:$C$449, 0))="Yes", FALSE), IF(E116&lt;&gt;"", INDEX(Edges!$AG$4:$AG$431, MATCH(E116, Edges!$C$4:$C$431, 0))="Yes", FALSE), IF(F116&lt;&gt;"", INDEX(Edges!$AG$4:$AG$431, MATCH(F116, Edges!$C$4:$C$431, 0))="Yes", FALSE), IF(G116&lt;&gt;"", INDEX(Edges!$AG$4:$AG$431, MATCH(G116, Edges!$C$4:$C$431, 0))="Yes", FALSE), IF(H116&lt;&gt;"", INDEX(Edges!$AG$4:$AG$431, MATCH(H116, Edges!$C$4:$C$431, 0))="Yes", FALSE), IF(I116&lt;&gt;"", INDEX(Edges!$AG$4:$AG$431, MATCH(I116, Edges!$C$4:$C$431, 0))="Yes", FALSE), IF(J116&lt;&gt;"", INDEX(Edges!$AG$4:$AG$431, MATCH(J116, Edges!$C$4:$C$431, 0))="Yes", FALSE), IF(K116&lt;&gt;"", INDEX(Edges!$AG$4:$AG$431, MATCH(K116, Edges!$C$4:$C$431, 0))="Yes", FALSE), IF(L116&lt;&gt;"", INDEX(Edges!$AG$4:$AG$431, MATCH(L116, Edges!$C$4:$C$431, 0))="Yes", FALSE)), "Yes","No")</f>
        <v>No</v>
      </c>
      <c r="V116" s="720" t="str">
        <f t="shared" si="6"/>
        <v>Inaccessible</v>
      </c>
      <c r="W116" s="633" t="str">
        <f>IF(AND(N116&gt;='Accessibility Standards'!$C$4, P116&lt;'Accessibility Standards'!$C$2, Q116="Yes", R116&lt;'Accessibility Standards'!$C$10), "Accessible", "Inaccessible")</f>
        <v>Inaccessible</v>
      </c>
      <c r="X116" s="633" t="str">
        <f t="shared" si="7"/>
        <v>Inaccessible</v>
      </c>
    </row>
    <row r="117" spans="1:24" hidden="1">
      <c r="A117" s="811" t="str">
        <f>A116</f>
        <v>47_48</v>
      </c>
      <c r="B117" s="799" t="s">
        <v>753</v>
      </c>
      <c r="C117" t="s">
        <v>538</v>
      </c>
      <c r="E117" t="s">
        <v>1045</v>
      </c>
      <c r="N117" s="633">
        <f>MIN(_xlfn.IFNA(INDEX(Nodes!$M$4:$M$449, MATCH(C117, Nodes!$C$4:$C$449, 0)), 1E+99), _xlfn.IFNA(INDEX(Nodes!$M$4:$M$449, MATCH(D117, Nodes!$C$4:$C$449, 0)), 1E+99), _xlfn.IFNA(INDEX(Edges!$M$4:$M$428, MATCH(E117, Edges!$C$4:$C$428, 0)), 1E+99), _xlfn.IFNA(INDEX(Edges!$M$4:$M$428, MATCH(F117, Edges!$C$4:$C$428, 0)), 1E+99), _xlfn.IFNA(INDEX(Edges!$M$4:$M$428, MATCH(G117, Edges!$C$4:$C$428, 0)), 1E+99), _xlfn.IFNA(INDEX(Edges!$M$4:$M$428, MATCH(H117, Edges!$C$4:$C$428, 0)), 1E+99), _xlfn.IFNA(INDEX(Edges!$M$4:$M$428, MATCH(I117, Edges!$C$4:$C$428, 0)), 1E+99), _xlfn.IFNA(INDEX(Edges!$M$4:$M$428, MATCH(J117, Edges!$C$4:$C$428, 0)), 1E+99), _xlfn.IFNA(INDEX(Edges!$M$4:$M$428, MATCH(K117, Edges!$C$4:$C$428, 0)), 1E+99), _xlfn.IFNA(INDEX(Edges!$M$4:$M$428, MATCH(L117, Edges!$C$4:$C$428, 0)), 1E+99))</f>
        <v>0</v>
      </c>
      <c r="O117" s="633" t="str">
        <f>IF(AND(IF(C117&lt;&gt;"", INDEX(Nodes!$V$4:$V$449, MATCH(C117, Nodes!$C$4:$C$449, 0))="Yes", TRUE), IF(D117&lt;&gt;"", INDEX(Nodes!$V$4:$V$449, MATCH(D117, Nodes!$C$4:$C$449, 0))="Yes", TRUE), IF(E117&lt;&gt;"", INDEX(Edges!$V$4:$V$431, MATCH(E117, Edges!$C$4:$C$431, 0))="Yes", TRUE), IF(F117&lt;&gt;"", INDEX(Edges!$V$4:$V$431, MATCH(F117, Edges!$C$4:$C$431, 0))="Yes", TRUE), IF(G117&lt;&gt;"", INDEX(Edges!$V$4:$V$431, MATCH(G117, Edges!$C$4:$C$431, 0))="Yes", TRUE), IF(H117&lt;&gt;"", INDEX(Edges!$V$4:$V$431, MATCH(H117, Edges!$C$4:$C$431, 0))="Yes", TRUE), IF(I117&lt;&gt;"", INDEX(Edges!$V$4:$V$431, MATCH(I117, Edges!$C$4:$C$431, 0))="Yes", TRUE), IF(J117&lt;&gt;"", INDEX(Edges!$V$4:$V$431, MATCH(J117, Edges!$C$4:$C$431, 0))="Yes", TRUE), IF(K117&lt;&gt;"", INDEX(Edges!$V$4:$V$431, MATCH(K117, Edges!$C$4:$C$431, 0))="Yes", TRUE), IF(L117&lt;&gt;"", INDEX(Edges!$V$4:$V$431, MATCH(L117, Edges!$C$4:$C$431, 0))="Yes", TRUE)), "Yes", "No")</f>
        <v>No</v>
      </c>
      <c r="P117" s="633">
        <f>MAX(_xlfn.IFNA(INDEX(Nodes!$I$4:$I$449, MATCH(C117, Nodes!$C$4:$C$449, 0)), -1E+99), _xlfn.IFNA(INDEX(Nodes!$I$4:$I$449, MATCH(D117, Nodes!$C$4:$C$449, 0)), -1E+99), _xlfn.IFNA(INDEX(Edges!$I$4:$I$431, MATCH(E117, Edges!$C$4:$C$431, 0)), -1E+99), _xlfn.IFNA(INDEX(Edges!$I$4:$I$431, MATCH(F117, Edges!$C$4:$C$431, 0)), -1E+99), _xlfn.IFNA(INDEX(Edges!$I$4:$I$431, MATCH(G117, Edges!$C$4:$C$431, 0)), -1E+99), _xlfn.IFNA(INDEX(Edges!$I$4:$I$431, MATCH(H117, Edges!$C$4:$C$431, 0)), -1E+99), _xlfn.IFNA(INDEX(Edges!$I$4:$I$431, MATCH(I117, Edges!$C$4:$C$431, 0)), -1E+99), _xlfn.IFNA(INDEX(Edges!$I$4:$I$431, MATCH(J117, Edges!$C$4:$C$431, 0)), -1E+99), _xlfn.IFNA(INDEX(Edges!$I$4:$I$431, MATCH(K117, Edges!$C$4:$C$431, 0)), -1E+99), _xlfn.IFNA(INDEX(Edges!$I$4:$I$431, MATCH(L117, Edges!$C$4:$C$431, 0)), -1E+99))</f>
        <v>2</v>
      </c>
      <c r="Q117" s="633" t="str">
        <f>IF(AND(IF(C117&lt;&gt;"", INDEX(Nodes!$P$4:$P$449, MATCH(C117, Nodes!$C$4:$C$449, 0))="Yes"), IF(D117&lt;&gt;"", INDEX(Nodes!$P$4:$P$449, MATCH(D117, Nodes!$C$4:$C$449, 0))="Yes")), "Yes", "No")</f>
        <v>No</v>
      </c>
      <c r="R117" s="633">
        <f>MAX(_xlfn.IFNA(INDEX(Nodes!$Q$4:$Q$449, MATCH(C117, Nodes!$C$4:$C$449, 0)), -1E+99), _xlfn.IFNA(INDEX(Nodes!$Q$4:$Q$449, MATCH(D117, Nodes!$C$4:$C$449, 0)), -1E+99), _xlfn.IFNA(INDEX(Edges!$Q$4:$Q$431, MATCH(E117, Edges!$C$4:$C$431, 0)), -1E+99), _xlfn.IFNA(INDEX(Edges!$Q$4:$Q$431, MATCH(F117, Edges!$C$4:$C$431, 0)), -1E+99), _xlfn.IFNA(INDEX(Edges!$Q$4:$Q$431, MATCH(G117, Edges!$C$4:$C$431, 0)), -1E+99), _xlfn.IFNA(INDEX(Edges!$Q$4:$Q$431, MATCH(H117, Edges!$C$4:$C$431, 0)), -1E+99), _xlfn.IFNA(INDEX(Edges!$Q$4:$Q$431, MATCH(I117, Edges!$C$4:$C$431, 0)), -1E+99), _xlfn.IFNA(INDEX(Edges!$Q$4:$Q$431, MATCH(J117, Edges!$C$4:$C$431, 0)), -1E+99), _xlfn.IFNA(INDEX(Edges!$Q$4:$Q$431, MATCH(K117, Edges!$C$4:$C$431, 0)), -1E+99), _xlfn.IFNA(INDEX(Edges!$Q$4:$Q$431, MATCH(L117, Edges!$C$4:$C$431, 0)), -1E+99))</f>
        <v>0</v>
      </c>
      <c r="S117" t="str">
        <f>IF(OR(IF(C117&lt;&gt;"", INDEX(Nodes!$Z$4:$Z$449, MATCH(C117, Nodes!$C$4:$C$449, 0))="Yes", FALSE), IF(D117&lt;&gt;"", INDEX(Nodes!$Z$4:$Z$449, MATCH(D117, Nodes!$C$4:$C$449, 0))="Yes", FALSE), IF(E117&lt;&gt;"", INDEX(Edges!$Z$4:$Z$431, MATCH(E117, Edges!$C$4:$C$431, 0))="Yes", FALSE), IF(F117&lt;&gt;"", INDEX(Edges!$Z$4:$Z$431, MATCH(F117, Edges!$C$4:$C$431, 0))="Yes", FALSE), IF(G117&lt;&gt;"", INDEX(Edges!$Z$4:$Z$431, MATCH(G117, Edges!$C$4:$C$431, 0))="Yes", FALSE), IF(H117&lt;&gt;"", INDEX(Edges!$Z$4:$Z$431, MATCH(H117, Edges!$C$4:$C$431, 0))="Yes", FALSE), IF(I117&lt;&gt;"", INDEX(Edges!$Z$4:$Z$431, MATCH(I117, Edges!$C$4:$C$431, 0))="Yes", FALSE), IF(J117&lt;&gt;"", INDEX(Edges!$Z$4:$Z$431, MATCH(J117, Edges!$C$4:$C$431, 0))="Yes", FALSE), IF(K117&lt;&gt;"", INDEX(Edges!$Z$4:$Z$431, MATCH(K117, Edges!$C$4:$C$431, 0))="Yes", FALSE), IF(L117&lt;&gt;"", INDEX(Edges!$Z$4:$Z$431, MATCH(L117, Edges!$C$4:$C$431, 0))="Yes", FALSE)), "Yes","No")</f>
        <v>Yes</v>
      </c>
      <c r="T117" s="633" t="str">
        <f>IF(OR(IF(C117&lt;&gt;"", INDEX(Nodes!$AC$4:$AC$449, MATCH(C117, Nodes!$C$4:$C$449, 0))="Yes", FALSE), IF(D117&lt;&gt;"", INDEX(Nodes!$AC$4:$AC$449, MATCH(D117, Nodes!$C$4:$C$449, 0))="Yes", FALSE), IF(E117&lt;&gt;"", INDEX(Edges!$AC$4:$AC$431, MATCH(E117, Edges!$C$4:$C$431, 0))="Yes", FALSE), IF(F117&lt;&gt;"", INDEX(Edges!$AC$4:$AC$431, MATCH(F117, Edges!$C$4:$C$431, 0))="Yes", FALSE), IF(G117&lt;&gt;"", INDEX(Edges!$AC$4:$AC$431, MATCH(G117, Edges!$C$4:$C$431, 0))="Yes", FALSE), IF(H117&lt;&gt;"", INDEX(Edges!$AC$4:$AC$431, MATCH(H117, Edges!$C$4:$C$431, 0))="Yes", FALSE), IF(I117&lt;&gt;"", INDEX(Edges!$AC$4:$AC$431, MATCH(I117, Edges!$C$4:$C$431, 0))="Yes", FALSE), IF(J117&lt;&gt;"", INDEX(Edges!$AC$4:$AC$431, MATCH(J117, Edges!$C$4:$C$431, 0))="Yes", FALSE), IF(K117&lt;&gt;"", INDEX(Edges!$AC$4:$AC$431, MATCH(K117, Edges!$C$4:$C$431, 0))="Yes", FALSE), IF(L117&lt;&gt;"", INDEX(Edges!$AC$4:$AC$431, MATCH(L117, Edges!$C$4:$C$431, 0))="Yes", FALSE)), "Yes","No")</f>
        <v>No</v>
      </c>
      <c r="U117" t="str">
        <f>IF(OR(IF(C117&lt;&gt;"", INDEX(Nodes!$AF$4:$AF$449, MATCH(C117, Nodes!$C$4:$C$449, 0))="Yes", FALSE), IF(D117&lt;&gt;"", INDEX(Nodes!$AF$4:$AF$449, MATCH(D117, Nodes!$C$4:$C$449, 0))="Yes", FALSE), IF(E117&lt;&gt;"", INDEX(Edges!$AG$4:$AG$431, MATCH(E117, Edges!$C$4:$C$431, 0))="Yes", FALSE), IF(F117&lt;&gt;"", INDEX(Edges!$AG$4:$AG$431, MATCH(F117, Edges!$C$4:$C$431, 0))="Yes", FALSE), IF(G117&lt;&gt;"", INDEX(Edges!$AG$4:$AG$431, MATCH(G117, Edges!$C$4:$C$431, 0))="Yes", FALSE), IF(H117&lt;&gt;"", INDEX(Edges!$AG$4:$AG$431, MATCH(H117, Edges!$C$4:$C$431, 0))="Yes", FALSE), IF(I117&lt;&gt;"", INDEX(Edges!$AG$4:$AG$431, MATCH(I117, Edges!$C$4:$C$431, 0))="Yes", FALSE), IF(J117&lt;&gt;"", INDEX(Edges!$AG$4:$AG$431, MATCH(J117, Edges!$C$4:$C$431, 0))="Yes", FALSE), IF(K117&lt;&gt;"", INDEX(Edges!$AG$4:$AG$431, MATCH(K117, Edges!$C$4:$C$431, 0))="Yes", FALSE), IF(L117&lt;&gt;"", INDEX(Edges!$AG$4:$AG$431, MATCH(L117, Edges!$C$4:$C$431, 0))="Yes", FALSE)), "Yes","No")</f>
        <v>No</v>
      </c>
      <c r="V117" s="720" t="str">
        <f t="shared" si="6"/>
        <v>Inaccessible</v>
      </c>
      <c r="W117" s="633" t="str">
        <f>IF(AND(N117&gt;='Accessibility Standards'!$C$4, P117&lt;'Accessibility Standards'!$C$2, Q117="Yes", R117&lt;'Accessibility Standards'!$C$10), "Accessible", "Inaccessible")</f>
        <v>Inaccessible</v>
      </c>
      <c r="X117" s="633" t="str">
        <f t="shared" si="7"/>
        <v>Inaccessible</v>
      </c>
    </row>
    <row r="118" spans="1:24">
      <c r="A118" t="s">
        <v>926</v>
      </c>
      <c r="B118" s="799" t="s">
        <v>752</v>
      </c>
      <c r="C118" t="s">
        <v>520</v>
      </c>
      <c r="D118" t="s">
        <v>521</v>
      </c>
      <c r="N118" s="633">
        <f>MIN(_xlfn.IFNA(INDEX(Nodes!$M$4:$M$449, MATCH(C118, Nodes!$C$4:$C$449, 0)), 1E+99), _xlfn.IFNA(INDEX(Nodes!$M$4:$M$449, MATCH(D118, Nodes!$C$4:$C$449, 0)), 1E+99), _xlfn.IFNA(INDEX(Edges!$M$4:$M$428, MATCH(E118, Edges!$C$4:$C$428, 0)), 1E+99), _xlfn.IFNA(INDEX(Edges!$M$4:$M$428, MATCH(F118, Edges!$C$4:$C$428, 0)), 1E+99), _xlfn.IFNA(INDEX(Edges!$M$4:$M$428, MATCH(G118, Edges!$C$4:$C$428, 0)), 1E+99), _xlfn.IFNA(INDEX(Edges!$M$4:$M$428, MATCH(H118, Edges!$C$4:$C$428, 0)), 1E+99), _xlfn.IFNA(INDEX(Edges!$M$4:$M$428, MATCH(I118, Edges!$C$4:$C$428, 0)), 1E+99), _xlfn.IFNA(INDEX(Edges!$M$4:$M$428, MATCH(J118, Edges!$C$4:$C$428, 0)), 1E+99), _xlfn.IFNA(INDEX(Edges!$M$4:$M$428, MATCH(K118, Edges!$C$4:$C$428, 0)), 1E+99), _xlfn.IFNA(INDEX(Edges!$M$4:$M$428, MATCH(L118, Edges!$C$4:$C$428, 0)), 1E+99))</f>
        <v>0</v>
      </c>
      <c r="O118" s="633" t="str">
        <f>IF(AND(IF(C118&lt;&gt;"", INDEX(Nodes!$V$4:$V$449, MATCH(C118, Nodes!$C$4:$C$449, 0))="Yes", TRUE), IF(D118&lt;&gt;"", INDEX(Nodes!$V$4:$V$449, MATCH(D118, Nodes!$C$4:$C$449, 0))="Yes", TRUE), IF(E118&lt;&gt;"", INDEX(Edges!$V$4:$V$431, MATCH(E118, Edges!$C$4:$C$431, 0))="Yes", TRUE), IF(F118&lt;&gt;"", INDEX(Edges!$V$4:$V$431, MATCH(F118, Edges!$C$4:$C$431, 0))="Yes", TRUE), IF(G118&lt;&gt;"", INDEX(Edges!$V$4:$V$431, MATCH(G118, Edges!$C$4:$C$431, 0))="Yes", TRUE), IF(H118&lt;&gt;"", INDEX(Edges!$V$4:$V$431, MATCH(H118, Edges!$C$4:$C$431, 0))="Yes", TRUE), IF(I118&lt;&gt;"", INDEX(Edges!$V$4:$V$431, MATCH(I118, Edges!$C$4:$C$431, 0))="Yes", TRUE), IF(J118&lt;&gt;"", INDEX(Edges!$V$4:$V$431, MATCH(J118, Edges!$C$4:$C$431, 0))="Yes", TRUE), IF(K118&lt;&gt;"", INDEX(Edges!$V$4:$V$431, MATCH(K118, Edges!$C$4:$C$431, 0))="Yes", TRUE), IF(L118&lt;&gt;"", INDEX(Edges!$V$4:$V$431, MATCH(L118, Edges!$C$4:$C$431, 0))="Yes", TRUE)), "Yes", "No")</f>
        <v>No</v>
      </c>
      <c r="P118" s="633">
        <f>MAX(_xlfn.IFNA(INDEX(Nodes!$I$4:$I$449, MATCH(C118, Nodes!$C$4:$C$449, 0)), -1E+99), _xlfn.IFNA(INDEX(Nodes!$I$4:$I$449, MATCH(D118, Nodes!$C$4:$C$449, 0)), -1E+99), _xlfn.IFNA(INDEX(Edges!$I$4:$I$431, MATCH(E118, Edges!$C$4:$C$431, 0)), -1E+99), _xlfn.IFNA(INDEX(Edges!$I$4:$I$431, MATCH(F118, Edges!$C$4:$C$431, 0)), -1E+99), _xlfn.IFNA(INDEX(Edges!$I$4:$I$431, MATCH(G118, Edges!$C$4:$C$431, 0)), -1E+99), _xlfn.IFNA(INDEX(Edges!$I$4:$I$431, MATCH(H118, Edges!$C$4:$C$431, 0)), -1E+99), _xlfn.IFNA(INDEX(Edges!$I$4:$I$431, MATCH(I118, Edges!$C$4:$C$431, 0)), -1E+99), _xlfn.IFNA(INDEX(Edges!$I$4:$I$431, MATCH(J118, Edges!$C$4:$C$431, 0)), -1E+99), _xlfn.IFNA(INDEX(Edges!$I$4:$I$431, MATCH(K118, Edges!$C$4:$C$431, 0)), -1E+99), _xlfn.IFNA(INDEX(Edges!$I$4:$I$431, MATCH(L118, Edges!$C$4:$C$431, 0)), -1E+99))</f>
        <v>0</v>
      </c>
      <c r="Q118" s="633" t="str">
        <f>IF(AND(IF(C118&lt;&gt;"", INDEX(Nodes!$P$4:$P$449, MATCH(C118, Nodes!$C$4:$C$449, 0))="Yes"), IF(D118&lt;&gt;"", INDEX(Nodes!$P$4:$P$449, MATCH(D118, Nodes!$C$4:$C$449, 0))="Yes")), "Yes", "No")</f>
        <v>No</v>
      </c>
      <c r="R118" s="633">
        <f>MAX(_xlfn.IFNA(INDEX(Nodes!$Q$4:$Q$449, MATCH(C118, Nodes!$C$4:$C$449, 0)), -1E+99), _xlfn.IFNA(INDEX(Nodes!$Q$4:$Q$449, MATCH(D118, Nodes!$C$4:$C$449, 0)), -1E+99), _xlfn.IFNA(INDEX(Edges!$Q$4:$Q$431, MATCH(E118, Edges!$C$4:$C$431, 0)), -1E+99), _xlfn.IFNA(INDEX(Edges!$Q$4:$Q$431, MATCH(F118, Edges!$C$4:$C$431, 0)), -1E+99), _xlfn.IFNA(INDEX(Edges!$Q$4:$Q$431, MATCH(G118, Edges!$C$4:$C$431, 0)), -1E+99), _xlfn.IFNA(INDEX(Edges!$Q$4:$Q$431, MATCH(H118, Edges!$C$4:$C$431, 0)), -1E+99), _xlfn.IFNA(INDEX(Edges!$Q$4:$Q$431, MATCH(I118, Edges!$C$4:$C$431, 0)), -1E+99), _xlfn.IFNA(INDEX(Edges!$Q$4:$Q$431, MATCH(J118, Edges!$C$4:$C$431, 0)), -1E+99), _xlfn.IFNA(INDEX(Edges!$Q$4:$Q$431, MATCH(K118, Edges!$C$4:$C$431, 0)), -1E+99), _xlfn.IFNA(INDEX(Edges!$Q$4:$Q$431, MATCH(L118, Edges!$C$4:$C$431, 0)), -1E+99))</f>
        <v>0</v>
      </c>
      <c r="S118" t="str">
        <f>IF(OR(IF(C118&lt;&gt;"", INDEX(Nodes!$Z$4:$Z$449, MATCH(C118, Nodes!$C$4:$C$449, 0))="Yes", FALSE), IF(D118&lt;&gt;"", INDEX(Nodes!$Z$4:$Z$449, MATCH(D118, Nodes!$C$4:$C$449, 0))="Yes", FALSE), IF(E118&lt;&gt;"", INDEX(Edges!$Z$4:$Z$431, MATCH(E118, Edges!$C$4:$C$431, 0))="Yes", FALSE), IF(F118&lt;&gt;"", INDEX(Edges!$Z$4:$Z$431, MATCH(F118, Edges!$C$4:$C$431, 0))="Yes", FALSE), IF(G118&lt;&gt;"", INDEX(Edges!$Z$4:$Z$431, MATCH(G118, Edges!$C$4:$C$431, 0))="Yes", FALSE), IF(H118&lt;&gt;"", INDEX(Edges!$Z$4:$Z$431, MATCH(H118, Edges!$C$4:$C$431, 0))="Yes", FALSE), IF(I118&lt;&gt;"", INDEX(Edges!$Z$4:$Z$431, MATCH(I118, Edges!$C$4:$C$431, 0))="Yes", FALSE), IF(J118&lt;&gt;"", INDEX(Edges!$Z$4:$Z$431, MATCH(J118, Edges!$C$4:$C$431, 0))="Yes", FALSE), IF(K118&lt;&gt;"", INDEX(Edges!$Z$4:$Z$431, MATCH(K118, Edges!$C$4:$C$431, 0))="Yes", FALSE), IF(L118&lt;&gt;"", INDEX(Edges!$Z$4:$Z$431, MATCH(L118, Edges!$C$4:$C$431, 0))="Yes", FALSE)), "Yes","No")</f>
        <v>Yes</v>
      </c>
      <c r="T118" s="633" t="str">
        <f>IF(OR(IF(C118&lt;&gt;"", INDEX(Nodes!$AC$4:$AC$449, MATCH(C118, Nodes!$C$4:$C$449, 0))="Yes", FALSE), IF(D118&lt;&gt;"", INDEX(Nodes!$AC$4:$AC$449, MATCH(D118, Nodes!$C$4:$C$449, 0))="Yes", FALSE), IF(E118&lt;&gt;"", INDEX(Edges!$AC$4:$AC$431, MATCH(E118, Edges!$C$4:$C$431, 0))="Yes", FALSE), IF(F118&lt;&gt;"", INDEX(Edges!$AC$4:$AC$431, MATCH(F118, Edges!$C$4:$C$431, 0))="Yes", FALSE), IF(G118&lt;&gt;"", INDEX(Edges!$AC$4:$AC$431, MATCH(G118, Edges!$C$4:$C$431, 0))="Yes", FALSE), IF(H118&lt;&gt;"", INDEX(Edges!$AC$4:$AC$431, MATCH(H118, Edges!$C$4:$C$431, 0))="Yes", FALSE), IF(I118&lt;&gt;"", INDEX(Edges!$AC$4:$AC$431, MATCH(I118, Edges!$C$4:$C$431, 0))="Yes", FALSE), IF(J118&lt;&gt;"", INDEX(Edges!$AC$4:$AC$431, MATCH(J118, Edges!$C$4:$C$431, 0))="Yes", FALSE), IF(K118&lt;&gt;"", INDEX(Edges!$AC$4:$AC$431, MATCH(K118, Edges!$C$4:$C$431, 0))="Yes", FALSE), IF(L118&lt;&gt;"", INDEX(Edges!$AC$4:$AC$431, MATCH(L118, Edges!$C$4:$C$431, 0))="Yes", FALSE)), "Yes","No")</f>
        <v>No</v>
      </c>
      <c r="U118" t="str">
        <f>IF(OR(IF(C118&lt;&gt;"", INDEX(Nodes!$AF$4:$AF$449, MATCH(C118, Nodes!$C$4:$C$449, 0))="Yes", FALSE), IF(D118&lt;&gt;"", INDEX(Nodes!$AF$4:$AF$449, MATCH(D118, Nodes!$C$4:$C$449, 0))="Yes", FALSE), IF(E118&lt;&gt;"", INDEX(Edges!$AG$4:$AG$431, MATCH(E118, Edges!$C$4:$C$431, 0))="Yes", FALSE), IF(F118&lt;&gt;"", INDEX(Edges!$AG$4:$AG$431, MATCH(F118, Edges!$C$4:$C$431, 0))="Yes", FALSE), IF(G118&lt;&gt;"", INDEX(Edges!$AG$4:$AG$431, MATCH(G118, Edges!$C$4:$C$431, 0))="Yes", FALSE), IF(H118&lt;&gt;"", INDEX(Edges!$AG$4:$AG$431, MATCH(H118, Edges!$C$4:$C$431, 0))="Yes", FALSE), IF(I118&lt;&gt;"", INDEX(Edges!$AG$4:$AG$431, MATCH(I118, Edges!$C$4:$C$431, 0))="Yes", FALSE), IF(J118&lt;&gt;"", INDEX(Edges!$AG$4:$AG$431, MATCH(J118, Edges!$C$4:$C$431, 0))="Yes", FALSE), IF(K118&lt;&gt;"", INDEX(Edges!$AG$4:$AG$431, MATCH(K118, Edges!$C$4:$C$431, 0))="Yes", FALSE), IF(L118&lt;&gt;"", INDEX(Edges!$AG$4:$AG$431, MATCH(L118, Edges!$C$4:$C$431, 0))="Yes", FALSE)), "Yes","No")</f>
        <v>No</v>
      </c>
      <c r="V118" s="720" t="str">
        <f t="shared" si="6"/>
        <v>Inaccessible</v>
      </c>
      <c r="W118" s="633" t="str">
        <f>IF(AND(N118&gt;='Accessibility Standards'!$C$4, P118&lt;'Accessibility Standards'!$C$2, Q118="Yes", R118&lt;'Accessibility Standards'!$C$10), "Accessible", "Inaccessible")</f>
        <v>Inaccessible</v>
      </c>
      <c r="X118" s="633" t="str">
        <f t="shared" si="7"/>
        <v>Inaccessible</v>
      </c>
    </row>
    <row r="119" spans="1:24" s="788" customFormat="1" hidden="1">
      <c r="A119" s="819" t="str">
        <f>A118</f>
        <v>43_47</v>
      </c>
      <c r="B119" s="794" t="s">
        <v>753</v>
      </c>
      <c r="E119" s="794" t="s">
        <v>1215</v>
      </c>
      <c r="N119" s="791">
        <f>MIN(_xlfn.IFNA(INDEX(Nodes!$M$4:$M$449, MATCH(C119, Nodes!$C$4:$C$449, 0)), 1E+99), _xlfn.IFNA(INDEX(Nodes!$M$4:$M$449, MATCH(D119, Nodes!$C$4:$C$449, 0)), 1E+99), _xlfn.IFNA(INDEX(Edges!$M$4:$M$428, MATCH(E119, Edges!$C$4:$C$428, 0)), 1E+99), _xlfn.IFNA(INDEX(Edges!$M$4:$M$428, MATCH(F119, Edges!$C$4:$C$428, 0)), 1E+99), _xlfn.IFNA(INDEX(Edges!$M$4:$M$428, MATCH(G119, Edges!$C$4:$C$428, 0)), 1E+99), _xlfn.IFNA(INDEX(Edges!$M$4:$M$428, MATCH(H119, Edges!$C$4:$C$428, 0)), 1E+99), _xlfn.IFNA(INDEX(Edges!$M$4:$M$428, MATCH(I119, Edges!$C$4:$C$428, 0)), 1E+99), _xlfn.IFNA(INDEX(Edges!$M$4:$M$428, MATCH(J119, Edges!$C$4:$C$428, 0)), 1E+99), _xlfn.IFNA(INDEX(Edges!$M$4:$M$428, MATCH(K119, Edges!$C$4:$C$428, 0)), 1E+99), _xlfn.IFNA(INDEX(Edges!$M$4:$M$428, MATCH(L119, Edges!$C$4:$C$428, 0)), 1E+99))</f>
        <v>0</v>
      </c>
      <c r="O119" s="791" t="str">
        <f>IF(AND(IF(C119&lt;&gt;"", INDEX(Nodes!$V$4:$V$449, MATCH(C119, Nodes!$C$4:$C$449, 0))="Yes", TRUE), IF(D119&lt;&gt;"", INDEX(Nodes!$V$4:$V$449, MATCH(D119, Nodes!$C$4:$C$449, 0))="Yes", TRUE), IF(E119&lt;&gt;"", INDEX(Edges!$V$4:$V$431, MATCH(E119, Edges!$C$4:$C$431, 0))="Yes", TRUE), IF(F119&lt;&gt;"", INDEX(Edges!$V$4:$V$431, MATCH(F119, Edges!$C$4:$C$431, 0))="Yes", TRUE), IF(G119&lt;&gt;"", INDEX(Edges!$V$4:$V$431, MATCH(G119, Edges!$C$4:$C$431, 0))="Yes", TRUE), IF(H119&lt;&gt;"", INDEX(Edges!$V$4:$V$431, MATCH(H119, Edges!$C$4:$C$431, 0))="Yes", TRUE), IF(I119&lt;&gt;"", INDEX(Edges!$V$4:$V$431, MATCH(I119, Edges!$C$4:$C$431, 0))="Yes", TRUE), IF(J119&lt;&gt;"", INDEX(Edges!$V$4:$V$431, MATCH(J119, Edges!$C$4:$C$431, 0))="Yes", TRUE), IF(K119&lt;&gt;"", INDEX(Edges!$V$4:$V$431, MATCH(K119, Edges!$C$4:$C$431, 0))="Yes", TRUE), IF(L119&lt;&gt;"", INDEX(Edges!$V$4:$V$431, MATCH(L119, Edges!$C$4:$C$431, 0))="Yes", TRUE)), "Yes", "No")</f>
        <v>No</v>
      </c>
      <c r="P119" s="791">
        <f>MAX(_xlfn.IFNA(INDEX(Nodes!$I$4:$I$449, MATCH(C119, Nodes!$C$4:$C$449, 0)), -1E+99), _xlfn.IFNA(INDEX(Nodes!$I$4:$I$449, MATCH(D119, Nodes!$C$4:$C$449, 0)), -1E+99), _xlfn.IFNA(INDEX(Edges!$I$4:$I$431, MATCH(E119, Edges!$C$4:$C$431, 0)), -1E+99), _xlfn.IFNA(INDEX(Edges!$I$4:$I$431, MATCH(F119, Edges!$C$4:$C$431, 0)), -1E+99), _xlfn.IFNA(INDEX(Edges!$I$4:$I$431, MATCH(G119, Edges!$C$4:$C$431, 0)), -1E+99), _xlfn.IFNA(INDEX(Edges!$I$4:$I$431, MATCH(H119, Edges!$C$4:$C$431, 0)), -1E+99), _xlfn.IFNA(INDEX(Edges!$I$4:$I$431, MATCH(I119, Edges!$C$4:$C$431, 0)), -1E+99), _xlfn.IFNA(INDEX(Edges!$I$4:$I$431, MATCH(J119, Edges!$C$4:$C$431, 0)), -1E+99), _xlfn.IFNA(INDEX(Edges!$I$4:$I$431, MATCH(K119, Edges!$C$4:$C$431, 0)), -1E+99), _xlfn.IFNA(INDEX(Edges!$I$4:$I$431, MATCH(L119, Edges!$C$4:$C$431, 0)), -1E+99))</f>
        <v>0</v>
      </c>
      <c r="Q119" s="633" t="str">
        <f>IF(AND(IF(C119&lt;&gt;"", INDEX(Nodes!$P$4:$P$449, MATCH(C119, Nodes!$C$4:$C$449, 0))="Yes"), IF(D119&lt;&gt;"", INDEX(Nodes!$P$4:$P$449, MATCH(D119, Nodes!$C$4:$C$449, 0))="Yes")), "Yes", "No")</f>
        <v>No</v>
      </c>
      <c r="R119" s="791">
        <f>MAX(_xlfn.IFNA(INDEX(Nodes!$Q$4:$Q$449, MATCH(C119, Nodes!$C$4:$C$449, 0)), -1E+99), _xlfn.IFNA(INDEX(Nodes!$Q$4:$Q$449, MATCH(D119, Nodes!$C$4:$C$449, 0)), -1E+99), _xlfn.IFNA(INDEX(Edges!$Q$4:$Q$431, MATCH(E119, Edges!$C$4:$C$431, 0)), -1E+99), _xlfn.IFNA(INDEX(Edges!$Q$4:$Q$431, MATCH(F119, Edges!$C$4:$C$431, 0)), -1E+99), _xlfn.IFNA(INDEX(Edges!$Q$4:$Q$431, MATCH(G119, Edges!$C$4:$C$431, 0)), -1E+99), _xlfn.IFNA(INDEX(Edges!$Q$4:$Q$431, MATCH(H119, Edges!$C$4:$C$431, 0)), -1E+99), _xlfn.IFNA(INDEX(Edges!$Q$4:$Q$431, MATCH(I119, Edges!$C$4:$C$431, 0)), -1E+99), _xlfn.IFNA(INDEX(Edges!$Q$4:$Q$431, MATCH(J119, Edges!$C$4:$C$431, 0)), -1E+99), _xlfn.IFNA(INDEX(Edges!$Q$4:$Q$431, MATCH(K119, Edges!$C$4:$C$431, 0)), -1E+99), _xlfn.IFNA(INDEX(Edges!$Q$4:$Q$431, MATCH(L119, Edges!$C$4:$C$431, 0)), -1E+99))</f>
        <v>0</v>
      </c>
      <c r="S119" s="788" t="str">
        <f>IF(OR(IF(C119&lt;&gt;"", INDEX(Nodes!$Z$4:$Z$449, MATCH(C119, Nodes!$C$4:$C$449, 0))="Yes", FALSE), IF(D119&lt;&gt;"", INDEX(Nodes!$Z$4:$Z$449, MATCH(D119, Nodes!$C$4:$C$449, 0))="Yes", FALSE), IF(E119&lt;&gt;"", INDEX(Edges!$Z$4:$Z$431, MATCH(E119, Edges!$C$4:$C$431, 0))="Yes", FALSE), IF(F119&lt;&gt;"", INDEX(Edges!$Z$4:$Z$431, MATCH(F119, Edges!$C$4:$C$431, 0))="Yes", FALSE), IF(G119&lt;&gt;"", INDEX(Edges!$Z$4:$Z$431, MATCH(G119, Edges!$C$4:$C$431, 0))="Yes", FALSE), IF(H119&lt;&gt;"", INDEX(Edges!$Z$4:$Z$431, MATCH(H119, Edges!$C$4:$C$431, 0))="Yes", FALSE), IF(I119&lt;&gt;"", INDEX(Edges!$Z$4:$Z$431, MATCH(I119, Edges!$C$4:$C$431, 0))="Yes", FALSE), IF(J119&lt;&gt;"", INDEX(Edges!$Z$4:$Z$431, MATCH(J119, Edges!$C$4:$C$431, 0))="Yes", FALSE), IF(K119&lt;&gt;"", INDEX(Edges!$Z$4:$Z$431, MATCH(K119, Edges!$C$4:$C$431, 0))="Yes", FALSE), IF(L119&lt;&gt;"", INDEX(Edges!$Z$4:$Z$431, MATCH(L119, Edges!$C$4:$C$431, 0))="Yes", FALSE)), "Yes","No")</f>
        <v>Yes</v>
      </c>
      <c r="T119" s="791" t="str">
        <f>IF(OR(IF(C119&lt;&gt;"", INDEX(Nodes!$AC$4:$AC$449, MATCH(C119, Nodes!$C$4:$C$449, 0))="Yes", FALSE), IF(D119&lt;&gt;"", INDEX(Nodes!$AC$4:$AC$449, MATCH(D119, Nodes!$C$4:$C$449, 0))="Yes", FALSE), IF(E119&lt;&gt;"", INDEX(Edges!$AC$4:$AC$431, MATCH(E119, Edges!$C$4:$C$431, 0))="Yes", FALSE), IF(F119&lt;&gt;"", INDEX(Edges!$AC$4:$AC$431, MATCH(F119, Edges!$C$4:$C$431, 0))="Yes", FALSE), IF(G119&lt;&gt;"", INDEX(Edges!$AC$4:$AC$431, MATCH(G119, Edges!$C$4:$C$431, 0))="Yes", FALSE), IF(H119&lt;&gt;"", INDEX(Edges!$AC$4:$AC$431, MATCH(H119, Edges!$C$4:$C$431, 0))="Yes", FALSE), IF(I119&lt;&gt;"", INDEX(Edges!$AC$4:$AC$431, MATCH(I119, Edges!$C$4:$C$431, 0))="Yes", FALSE), IF(J119&lt;&gt;"", INDEX(Edges!$AC$4:$AC$431, MATCH(J119, Edges!$C$4:$C$431, 0))="Yes", FALSE), IF(K119&lt;&gt;"", INDEX(Edges!$AC$4:$AC$431, MATCH(K119, Edges!$C$4:$C$431, 0))="Yes", FALSE), IF(L119&lt;&gt;"", INDEX(Edges!$AC$4:$AC$431, MATCH(L119, Edges!$C$4:$C$431, 0))="Yes", FALSE)), "Yes","No")</f>
        <v>No</v>
      </c>
      <c r="U119" s="788" t="str">
        <f>IF(OR(IF(C119&lt;&gt;"", INDEX(Nodes!$AF$4:$AF$449, MATCH(C119, Nodes!$C$4:$C$449, 0))="Yes", FALSE), IF(D119&lt;&gt;"", INDEX(Nodes!$AF$4:$AF$449, MATCH(D119, Nodes!$C$4:$C$449, 0))="Yes", FALSE), IF(E119&lt;&gt;"", INDEX(Edges!$AG$4:$AG$431, MATCH(E119, Edges!$C$4:$C$431, 0))="Yes", FALSE), IF(F119&lt;&gt;"", INDEX(Edges!$AG$4:$AG$431, MATCH(F119, Edges!$C$4:$C$431, 0))="Yes", FALSE), IF(G119&lt;&gt;"", INDEX(Edges!$AG$4:$AG$431, MATCH(G119, Edges!$C$4:$C$431, 0))="Yes", FALSE), IF(H119&lt;&gt;"", INDEX(Edges!$AG$4:$AG$431, MATCH(H119, Edges!$C$4:$C$431, 0))="Yes", FALSE), IF(I119&lt;&gt;"", INDEX(Edges!$AG$4:$AG$431, MATCH(I119, Edges!$C$4:$C$431, 0))="Yes", FALSE), IF(J119&lt;&gt;"", INDEX(Edges!$AG$4:$AG$431, MATCH(J119, Edges!$C$4:$C$431, 0))="Yes", FALSE), IF(K119&lt;&gt;"", INDEX(Edges!$AG$4:$AG$431, MATCH(K119, Edges!$C$4:$C$431, 0))="Yes", FALSE), IF(L119&lt;&gt;"", INDEX(Edges!$AG$4:$AG$431, MATCH(L119, Edges!$C$4:$C$431, 0))="Yes", FALSE)), "Yes","No")</f>
        <v>No</v>
      </c>
      <c r="V119" s="798" t="str">
        <f t="shared" si="6"/>
        <v>Inaccessible</v>
      </c>
      <c r="W119" s="791" t="str">
        <f>IF(AND(N119&gt;='Accessibility Standards'!$C$4, P119&lt;'Accessibility Standards'!$C$2, Q119="Yes", R119&lt;'Accessibility Standards'!$C$10), "Accessible", "Inaccessible")</f>
        <v>Inaccessible</v>
      </c>
      <c r="X119" s="791" t="str">
        <f t="shared" si="7"/>
        <v>Inaccessible</v>
      </c>
    </row>
    <row r="120" spans="1:24">
      <c r="A120" t="s">
        <v>867</v>
      </c>
      <c r="B120" s="799" t="s">
        <v>752</v>
      </c>
      <c r="C120" t="s">
        <v>524</v>
      </c>
      <c r="D120" t="s">
        <v>544</v>
      </c>
      <c r="N120" s="633">
        <f>MIN(_xlfn.IFNA(INDEX(Nodes!$M$4:$M$449, MATCH(C120, Nodes!$C$4:$C$449, 0)), 1E+99), _xlfn.IFNA(INDEX(Nodes!$M$4:$M$449, MATCH(D120, Nodes!$C$4:$C$449, 0)), 1E+99), _xlfn.IFNA(INDEX(Edges!$M$4:$M$428, MATCH(E120, Edges!$C$4:$C$428, 0)), 1E+99), _xlfn.IFNA(INDEX(Edges!$M$4:$M$428, MATCH(F120, Edges!$C$4:$C$428, 0)), 1E+99), _xlfn.IFNA(INDEX(Edges!$M$4:$M$428, MATCH(G120, Edges!$C$4:$C$428, 0)), 1E+99), _xlfn.IFNA(INDEX(Edges!$M$4:$M$428, MATCH(H120, Edges!$C$4:$C$428, 0)), 1E+99), _xlfn.IFNA(INDEX(Edges!$M$4:$M$428, MATCH(I120, Edges!$C$4:$C$428, 0)), 1E+99), _xlfn.IFNA(INDEX(Edges!$M$4:$M$428, MATCH(J120, Edges!$C$4:$C$428, 0)), 1E+99), _xlfn.IFNA(INDEX(Edges!$M$4:$M$428, MATCH(K120, Edges!$C$4:$C$428, 0)), 1E+99), _xlfn.IFNA(INDEX(Edges!$M$4:$M$428, MATCH(L120, Edges!$C$4:$C$428, 0)), 1E+99))</f>
        <v>60</v>
      </c>
      <c r="O120" s="633" t="str">
        <f>IF(AND(IF(C120&lt;&gt;"", INDEX(Nodes!$V$4:$V$449, MATCH(C120, Nodes!$C$4:$C$449, 0))="Yes", TRUE), IF(D120&lt;&gt;"", INDEX(Nodes!$V$4:$V$449, MATCH(D120, Nodes!$C$4:$C$449, 0))="Yes", TRUE), IF(E120&lt;&gt;"", INDEX(Edges!$V$4:$V$431, MATCH(E120, Edges!$C$4:$C$431, 0))="Yes", TRUE), IF(F120&lt;&gt;"", INDEX(Edges!$V$4:$V$431, MATCH(F120, Edges!$C$4:$C$431, 0))="Yes", TRUE), IF(G120&lt;&gt;"", INDEX(Edges!$V$4:$V$431, MATCH(G120, Edges!$C$4:$C$431, 0))="Yes", TRUE), IF(H120&lt;&gt;"", INDEX(Edges!$V$4:$V$431, MATCH(H120, Edges!$C$4:$C$431, 0))="Yes", TRUE), IF(I120&lt;&gt;"", INDEX(Edges!$V$4:$V$431, MATCH(I120, Edges!$C$4:$C$431, 0))="Yes", TRUE), IF(J120&lt;&gt;"", INDEX(Edges!$V$4:$V$431, MATCH(J120, Edges!$C$4:$C$431, 0))="Yes", TRUE), IF(K120&lt;&gt;"", INDEX(Edges!$V$4:$V$431, MATCH(K120, Edges!$C$4:$C$431, 0))="Yes", TRUE), IF(L120&lt;&gt;"", INDEX(Edges!$V$4:$V$431, MATCH(L120, Edges!$C$4:$C$431, 0))="Yes", TRUE)), "Yes", "No")</f>
        <v>No</v>
      </c>
      <c r="P120" s="633">
        <f>MAX(_xlfn.IFNA(INDEX(Nodes!$I$4:$I$449, MATCH(C120, Nodes!$C$4:$C$449, 0)), -1E+99), _xlfn.IFNA(INDEX(Nodes!$I$4:$I$449, MATCH(D120, Nodes!$C$4:$C$449, 0)), -1E+99), _xlfn.IFNA(INDEX(Edges!$I$4:$I$431, MATCH(E120, Edges!$C$4:$C$431, 0)), -1E+99), _xlfn.IFNA(INDEX(Edges!$I$4:$I$431, MATCH(F120, Edges!$C$4:$C$431, 0)), -1E+99), _xlfn.IFNA(INDEX(Edges!$I$4:$I$431, MATCH(G120, Edges!$C$4:$C$431, 0)), -1E+99), _xlfn.IFNA(INDEX(Edges!$I$4:$I$431, MATCH(H120, Edges!$C$4:$C$431, 0)), -1E+99), _xlfn.IFNA(INDEX(Edges!$I$4:$I$431, MATCH(I120, Edges!$C$4:$C$431, 0)), -1E+99), _xlfn.IFNA(INDEX(Edges!$I$4:$I$431, MATCH(J120, Edges!$C$4:$C$431, 0)), -1E+99), _xlfn.IFNA(INDEX(Edges!$I$4:$I$431, MATCH(K120, Edges!$C$4:$C$431, 0)), -1E+99), _xlfn.IFNA(INDEX(Edges!$I$4:$I$431, MATCH(L120, Edges!$C$4:$C$431, 0)), -1E+99))</f>
        <v>0</v>
      </c>
      <c r="Q120" s="633" t="str">
        <f>IF(AND(IF(C120&lt;&gt;"", INDEX(Nodes!$P$4:$P$449, MATCH(C120, Nodes!$C$4:$C$449, 0))="Yes"), IF(D120&lt;&gt;"", INDEX(Nodes!$P$4:$P$449, MATCH(D120, Nodes!$C$4:$C$449, 0))="Yes")), "Yes", "No")</f>
        <v>No</v>
      </c>
      <c r="R120" s="633">
        <f>MAX(_xlfn.IFNA(INDEX(Nodes!$Q$4:$Q$449, MATCH(C120, Nodes!$C$4:$C$449, 0)), -1E+99), _xlfn.IFNA(INDEX(Nodes!$Q$4:$Q$449, MATCH(D120, Nodes!$C$4:$C$449, 0)), -1E+99), _xlfn.IFNA(INDEX(Edges!$Q$4:$Q$431, MATCH(E120, Edges!$C$4:$C$431, 0)), -1E+99), _xlfn.IFNA(INDEX(Edges!$Q$4:$Q$431, MATCH(F120, Edges!$C$4:$C$431, 0)), -1E+99), _xlfn.IFNA(INDEX(Edges!$Q$4:$Q$431, MATCH(G120, Edges!$C$4:$C$431, 0)), -1E+99), _xlfn.IFNA(INDEX(Edges!$Q$4:$Q$431, MATCH(H120, Edges!$C$4:$C$431, 0)), -1E+99), _xlfn.IFNA(INDEX(Edges!$Q$4:$Q$431, MATCH(I120, Edges!$C$4:$C$431, 0)), -1E+99), _xlfn.IFNA(INDEX(Edges!$Q$4:$Q$431, MATCH(J120, Edges!$C$4:$C$431, 0)), -1E+99), _xlfn.IFNA(INDEX(Edges!$Q$4:$Q$431, MATCH(K120, Edges!$C$4:$C$431, 0)), -1E+99), _xlfn.IFNA(INDEX(Edges!$Q$4:$Q$431, MATCH(L120, Edges!$C$4:$C$431, 0)), -1E+99))</f>
        <v>0</v>
      </c>
      <c r="S120" t="str">
        <f>IF(OR(IF(C120&lt;&gt;"", INDEX(Nodes!$Z$4:$Z$449, MATCH(C120, Nodes!$C$4:$C$449, 0))="Yes", FALSE), IF(D120&lt;&gt;"", INDEX(Nodes!$Z$4:$Z$449, MATCH(D120, Nodes!$C$4:$C$449, 0))="Yes", FALSE), IF(E120&lt;&gt;"", INDEX(Edges!$Z$4:$Z$431, MATCH(E120, Edges!$C$4:$C$431, 0))="Yes", FALSE), IF(F120&lt;&gt;"", INDEX(Edges!$Z$4:$Z$431, MATCH(F120, Edges!$C$4:$C$431, 0))="Yes", FALSE), IF(G120&lt;&gt;"", INDEX(Edges!$Z$4:$Z$431, MATCH(G120, Edges!$C$4:$C$431, 0))="Yes", FALSE), IF(H120&lt;&gt;"", INDEX(Edges!$Z$4:$Z$431, MATCH(H120, Edges!$C$4:$C$431, 0))="Yes", FALSE), IF(I120&lt;&gt;"", INDEX(Edges!$Z$4:$Z$431, MATCH(I120, Edges!$C$4:$C$431, 0))="Yes", FALSE), IF(J120&lt;&gt;"", INDEX(Edges!$Z$4:$Z$431, MATCH(J120, Edges!$C$4:$C$431, 0))="Yes", FALSE), IF(K120&lt;&gt;"", INDEX(Edges!$Z$4:$Z$431, MATCH(K120, Edges!$C$4:$C$431, 0))="Yes", FALSE), IF(L120&lt;&gt;"", INDEX(Edges!$Z$4:$Z$431, MATCH(L120, Edges!$C$4:$C$431, 0))="Yes", FALSE)), "Yes","No")</f>
        <v>No</v>
      </c>
      <c r="T120" s="633" t="str">
        <f>IF(OR(IF(C120&lt;&gt;"", INDEX(Nodes!$AC$4:$AC$449, MATCH(C120, Nodes!$C$4:$C$449, 0))="Yes", FALSE), IF(D120&lt;&gt;"", INDEX(Nodes!$AC$4:$AC$449, MATCH(D120, Nodes!$C$4:$C$449, 0))="Yes", FALSE), IF(E120&lt;&gt;"", INDEX(Edges!$AC$4:$AC$431, MATCH(E120, Edges!$C$4:$C$431, 0))="Yes", FALSE), IF(F120&lt;&gt;"", INDEX(Edges!$AC$4:$AC$431, MATCH(F120, Edges!$C$4:$C$431, 0))="Yes", FALSE), IF(G120&lt;&gt;"", INDEX(Edges!$AC$4:$AC$431, MATCH(G120, Edges!$C$4:$C$431, 0))="Yes", FALSE), IF(H120&lt;&gt;"", INDEX(Edges!$AC$4:$AC$431, MATCH(H120, Edges!$C$4:$C$431, 0))="Yes", FALSE), IF(I120&lt;&gt;"", INDEX(Edges!$AC$4:$AC$431, MATCH(I120, Edges!$C$4:$C$431, 0))="Yes", FALSE), IF(J120&lt;&gt;"", INDEX(Edges!$AC$4:$AC$431, MATCH(J120, Edges!$C$4:$C$431, 0))="Yes", FALSE), IF(K120&lt;&gt;"", INDEX(Edges!$AC$4:$AC$431, MATCH(K120, Edges!$C$4:$C$431, 0))="Yes", FALSE), IF(L120&lt;&gt;"", INDEX(Edges!$AC$4:$AC$431, MATCH(L120, Edges!$C$4:$C$431, 0))="Yes", FALSE)), "Yes","No")</f>
        <v>No</v>
      </c>
      <c r="U120" t="str">
        <f>IF(OR(IF(C120&lt;&gt;"", INDEX(Nodes!$AF$4:$AF$449, MATCH(C120, Nodes!$C$4:$C$449, 0))="Yes", FALSE), IF(D120&lt;&gt;"", INDEX(Nodes!$AF$4:$AF$449, MATCH(D120, Nodes!$C$4:$C$449, 0))="Yes", FALSE), IF(E120&lt;&gt;"", INDEX(Edges!$AG$4:$AG$431, MATCH(E120, Edges!$C$4:$C$431, 0))="Yes", FALSE), IF(F120&lt;&gt;"", INDEX(Edges!$AG$4:$AG$431, MATCH(F120, Edges!$C$4:$C$431, 0))="Yes", FALSE), IF(G120&lt;&gt;"", INDEX(Edges!$AG$4:$AG$431, MATCH(G120, Edges!$C$4:$C$431, 0))="Yes", FALSE), IF(H120&lt;&gt;"", INDEX(Edges!$AG$4:$AG$431, MATCH(H120, Edges!$C$4:$C$431, 0))="Yes", FALSE), IF(I120&lt;&gt;"", INDEX(Edges!$AG$4:$AG$431, MATCH(I120, Edges!$C$4:$C$431, 0))="Yes", FALSE), IF(J120&lt;&gt;"", INDEX(Edges!$AG$4:$AG$431, MATCH(J120, Edges!$C$4:$C$431, 0))="Yes", FALSE), IF(K120&lt;&gt;"", INDEX(Edges!$AG$4:$AG$431, MATCH(K120, Edges!$C$4:$C$431, 0))="Yes", FALSE), IF(L120&lt;&gt;"", INDEX(Edges!$AG$4:$AG$431, MATCH(L120, Edges!$C$4:$C$431, 0))="Yes", FALSE)), "Yes","No")</f>
        <v>No</v>
      </c>
      <c r="V120" s="720" t="str">
        <f t="shared" si="6"/>
        <v>Accessible</v>
      </c>
      <c r="W120" s="633" t="str">
        <f>IF(AND(N120&gt;='Accessibility Standards'!$C$4, P120&lt;'Accessibility Standards'!$C$2, Q120="Yes", R120&lt;'Accessibility Standards'!$C$10), "Accessible", "Inaccessible")</f>
        <v>Inaccessible</v>
      </c>
      <c r="X120" s="633" t="str">
        <f t="shared" si="7"/>
        <v>Inaccessible</v>
      </c>
    </row>
    <row r="121" spans="1:24" hidden="1">
      <c r="A121" s="811" t="str">
        <f>A120</f>
        <v>44_48</v>
      </c>
      <c r="B121" s="689" t="s">
        <v>753</v>
      </c>
      <c r="C121" t="s">
        <v>523</v>
      </c>
      <c r="D121" t="s">
        <v>545</v>
      </c>
      <c r="N121" s="633">
        <f>MIN(_xlfn.IFNA(INDEX(Nodes!$M$4:$M$449, MATCH(C121, Nodes!$C$4:$C$449, 0)), 1E+99), _xlfn.IFNA(INDEX(Nodes!$M$4:$M$449, MATCH(D121, Nodes!$C$4:$C$449, 0)), 1E+99), _xlfn.IFNA(INDEX(Edges!$M$4:$M$428, MATCH(E121, Edges!$C$4:$C$428, 0)), 1E+99), _xlfn.IFNA(INDEX(Edges!$M$4:$M$428, MATCH(F121, Edges!$C$4:$C$428, 0)), 1E+99), _xlfn.IFNA(INDEX(Edges!$M$4:$M$428, MATCH(G121, Edges!$C$4:$C$428, 0)), 1E+99), _xlfn.IFNA(INDEX(Edges!$M$4:$M$428, MATCH(H121, Edges!$C$4:$C$428, 0)), 1E+99), _xlfn.IFNA(INDEX(Edges!$M$4:$M$428, MATCH(I121, Edges!$C$4:$C$428, 0)), 1E+99), _xlfn.IFNA(INDEX(Edges!$M$4:$M$428, MATCH(J121, Edges!$C$4:$C$428, 0)), 1E+99), _xlfn.IFNA(INDEX(Edges!$M$4:$M$428, MATCH(K121, Edges!$C$4:$C$428, 0)), 1E+99), _xlfn.IFNA(INDEX(Edges!$M$4:$M$428, MATCH(L121, Edges!$C$4:$C$428, 0)), 1E+99))</f>
        <v>30</v>
      </c>
      <c r="O121" s="633" t="str">
        <f>IF(AND(IF(C121&lt;&gt;"", INDEX(Nodes!$V$4:$V$449, MATCH(C121, Nodes!$C$4:$C$449, 0))="Yes", TRUE), IF(D121&lt;&gt;"", INDEX(Nodes!$V$4:$V$449, MATCH(D121, Nodes!$C$4:$C$449, 0))="Yes", TRUE), IF(E121&lt;&gt;"", INDEX(Edges!$V$4:$V$431, MATCH(E121, Edges!$C$4:$C$431, 0))="Yes", TRUE), IF(F121&lt;&gt;"", INDEX(Edges!$V$4:$V$431, MATCH(F121, Edges!$C$4:$C$431, 0))="Yes", TRUE), IF(G121&lt;&gt;"", INDEX(Edges!$V$4:$V$431, MATCH(G121, Edges!$C$4:$C$431, 0))="Yes", TRUE), IF(H121&lt;&gt;"", INDEX(Edges!$V$4:$V$431, MATCH(H121, Edges!$C$4:$C$431, 0))="Yes", TRUE), IF(I121&lt;&gt;"", INDEX(Edges!$V$4:$V$431, MATCH(I121, Edges!$C$4:$C$431, 0))="Yes", TRUE), IF(J121&lt;&gt;"", INDEX(Edges!$V$4:$V$431, MATCH(J121, Edges!$C$4:$C$431, 0))="Yes", TRUE), IF(K121&lt;&gt;"", INDEX(Edges!$V$4:$V$431, MATCH(K121, Edges!$C$4:$C$431, 0))="Yes", TRUE), IF(L121&lt;&gt;"", INDEX(Edges!$V$4:$V$431, MATCH(L121, Edges!$C$4:$C$431, 0))="Yes", TRUE)), "Yes", "No")</f>
        <v>No</v>
      </c>
      <c r="P121" s="633">
        <f>MAX(_xlfn.IFNA(INDEX(Nodes!$I$4:$I$449, MATCH(C121, Nodes!$C$4:$C$449, 0)), -1E+99), _xlfn.IFNA(INDEX(Nodes!$I$4:$I$449, MATCH(D121, Nodes!$C$4:$C$449, 0)), -1E+99), _xlfn.IFNA(INDEX(Edges!$I$4:$I$431, MATCH(E121, Edges!$C$4:$C$431, 0)), -1E+99), _xlfn.IFNA(INDEX(Edges!$I$4:$I$431, MATCH(F121, Edges!$C$4:$C$431, 0)), -1E+99), _xlfn.IFNA(INDEX(Edges!$I$4:$I$431, MATCH(G121, Edges!$C$4:$C$431, 0)), -1E+99), _xlfn.IFNA(INDEX(Edges!$I$4:$I$431, MATCH(H121, Edges!$C$4:$C$431, 0)), -1E+99), _xlfn.IFNA(INDEX(Edges!$I$4:$I$431, MATCH(I121, Edges!$C$4:$C$431, 0)), -1E+99), _xlfn.IFNA(INDEX(Edges!$I$4:$I$431, MATCH(J121, Edges!$C$4:$C$431, 0)), -1E+99), _xlfn.IFNA(INDEX(Edges!$I$4:$I$431, MATCH(K121, Edges!$C$4:$C$431, 0)), -1E+99), _xlfn.IFNA(INDEX(Edges!$I$4:$I$431, MATCH(L121, Edges!$C$4:$C$431, 0)), -1E+99))</f>
        <v>0</v>
      </c>
      <c r="Q121" s="633" t="str">
        <f>IF(AND(IF(C121&lt;&gt;"", INDEX(Nodes!$P$4:$P$449, MATCH(C121, Nodes!$C$4:$C$449, 0))="Yes"), IF(D121&lt;&gt;"", INDEX(Nodes!$P$4:$P$449, MATCH(D121, Nodes!$C$4:$C$449, 0))="Yes")), "Yes", "No")</f>
        <v>No</v>
      </c>
      <c r="R121" s="633">
        <f>MAX(_xlfn.IFNA(INDEX(Nodes!$Q$4:$Q$449, MATCH(C121, Nodes!$C$4:$C$449, 0)), -1E+99), _xlfn.IFNA(INDEX(Nodes!$Q$4:$Q$449, MATCH(D121, Nodes!$C$4:$C$449, 0)), -1E+99), _xlfn.IFNA(INDEX(Edges!$Q$4:$Q$431, MATCH(E121, Edges!$C$4:$C$431, 0)), -1E+99), _xlfn.IFNA(INDEX(Edges!$Q$4:$Q$431, MATCH(F121, Edges!$C$4:$C$431, 0)), -1E+99), _xlfn.IFNA(INDEX(Edges!$Q$4:$Q$431, MATCH(G121, Edges!$C$4:$C$431, 0)), -1E+99), _xlfn.IFNA(INDEX(Edges!$Q$4:$Q$431, MATCH(H121, Edges!$C$4:$C$431, 0)), -1E+99), _xlfn.IFNA(INDEX(Edges!$Q$4:$Q$431, MATCH(I121, Edges!$C$4:$C$431, 0)), -1E+99), _xlfn.IFNA(INDEX(Edges!$Q$4:$Q$431, MATCH(J121, Edges!$C$4:$C$431, 0)), -1E+99), _xlfn.IFNA(INDEX(Edges!$Q$4:$Q$431, MATCH(K121, Edges!$C$4:$C$431, 0)), -1E+99), _xlfn.IFNA(INDEX(Edges!$Q$4:$Q$431, MATCH(L121, Edges!$C$4:$C$431, 0)), -1E+99))</f>
        <v>0</v>
      </c>
      <c r="S121" t="str">
        <f>IF(OR(IF(C121&lt;&gt;"", INDEX(Nodes!$Z$4:$Z$449, MATCH(C121, Nodes!$C$4:$C$449, 0))="Yes", FALSE), IF(D121&lt;&gt;"", INDEX(Nodes!$Z$4:$Z$449, MATCH(D121, Nodes!$C$4:$C$449, 0))="Yes", FALSE), IF(E121&lt;&gt;"", INDEX(Edges!$Z$4:$Z$431, MATCH(E121, Edges!$C$4:$C$431, 0))="Yes", FALSE), IF(F121&lt;&gt;"", INDEX(Edges!$Z$4:$Z$431, MATCH(F121, Edges!$C$4:$C$431, 0))="Yes", FALSE), IF(G121&lt;&gt;"", INDEX(Edges!$Z$4:$Z$431, MATCH(G121, Edges!$C$4:$C$431, 0))="Yes", FALSE), IF(H121&lt;&gt;"", INDEX(Edges!$Z$4:$Z$431, MATCH(H121, Edges!$C$4:$C$431, 0))="Yes", FALSE), IF(I121&lt;&gt;"", INDEX(Edges!$Z$4:$Z$431, MATCH(I121, Edges!$C$4:$C$431, 0))="Yes", FALSE), IF(J121&lt;&gt;"", INDEX(Edges!$Z$4:$Z$431, MATCH(J121, Edges!$C$4:$C$431, 0))="Yes", FALSE), IF(K121&lt;&gt;"", INDEX(Edges!$Z$4:$Z$431, MATCH(K121, Edges!$C$4:$C$431, 0))="Yes", FALSE), IF(L121&lt;&gt;"", INDEX(Edges!$Z$4:$Z$431, MATCH(L121, Edges!$C$4:$C$431, 0))="Yes", FALSE)), "Yes","No")</f>
        <v>No</v>
      </c>
      <c r="T121" s="633" t="str">
        <f>IF(OR(IF(C121&lt;&gt;"", INDEX(Nodes!$AC$4:$AC$449, MATCH(C121, Nodes!$C$4:$C$449, 0))="Yes", FALSE), IF(D121&lt;&gt;"", INDEX(Nodes!$AC$4:$AC$449, MATCH(D121, Nodes!$C$4:$C$449, 0))="Yes", FALSE), IF(E121&lt;&gt;"", INDEX(Edges!$AC$4:$AC$431, MATCH(E121, Edges!$C$4:$C$431, 0))="Yes", FALSE), IF(F121&lt;&gt;"", INDEX(Edges!$AC$4:$AC$431, MATCH(F121, Edges!$C$4:$C$431, 0))="Yes", FALSE), IF(G121&lt;&gt;"", INDEX(Edges!$AC$4:$AC$431, MATCH(G121, Edges!$C$4:$C$431, 0))="Yes", FALSE), IF(H121&lt;&gt;"", INDEX(Edges!$AC$4:$AC$431, MATCH(H121, Edges!$C$4:$C$431, 0))="Yes", FALSE), IF(I121&lt;&gt;"", INDEX(Edges!$AC$4:$AC$431, MATCH(I121, Edges!$C$4:$C$431, 0))="Yes", FALSE), IF(J121&lt;&gt;"", INDEX(Edges!$AC$4:$AC$431, MATCH(J121, Edges!$C$4:$C$431, 0))="Yes", FALSE), IF(K121&lt;&gt;"", INDEX(Edges!$AC$4:$AC$431, MATCH(K121, Edges!$C$4:$C$431, 0))="Yes", FALSE), IF(L121&lt;&gt;"", INDEX(Edges!$AC$4:$AC$431, MATCH(L121, Edges!$C$4:$C$431, 0))="Yes", FALSE)), "Yes","No")</f>
        <v>No</v>
      </c>
      <c r="U121" t="str">
        <f>IF(OR(IF(C121&lt;&gt;"", INDEX(Nodes!$AF$4:$AF$449, MATCH(C121, Nodes!$C$4:$C$449, 0))="Yes", FALSE), IF(D121&lt;&gt;"", INDEX(Nodes!$AF$4:$AF$449, MATCH(D121, Nodes!$C$4:$C$449, 0))="Yes", FALSE), IF(E121&lt;&gt;"", INDEX(Edges!$AG$4:$AG$431, MATCH(E121, Edges!$C$4:$C$431, 0))="Yes", FALSE), IF(F121&lt;&gt;"", INDEX(Edges!$AG$4:$AG$431, MATCH(F121, Edges!$C$4:$C$431, 0))="Yes", FALSE), IF(G121&lt;&gt;"", INDEX(Edges!$AG$4:$AG$431, MATCH(G121, Edges!$C$4:$C$431, 0))="Yes", FALSE), IF(H121&lt;&gt;"", INDEX(Edges!$AG$4:$AG$431, MATCH(H121, Edges!$C$4:$C$431, 0))="Yes", FALSE), IF(I121&lt;&gt;"", INDEX(Edges!$AG$4:$AG$431, MATCH(I121, Edges!$C$4:$C$431, 0))="Yes", FALSE), IF(J121&lt;&gt;"", INDEX(Edges!$AG$4:$AG$431, MATCH(J121, Edges!$C$4:$C$431, 0))="Yes", FALSE), IF(K121&lt;&gt;"", INDEX(Edges!$AG$4:$AG$431, MATCH(K121, Edges!$C$4:$C$431, 0))="Yes", FALSE), IF(L121&lt;&gt;"", INDEX(Edges!$AG$4:$AG$431, MATCH(L121, Edges!$C$4:$C$431, 0))="Yes", FALSE)), "Yes","No")</f>
        <v>No</v>
      </c>
      <c r="V121" s="720" t="str">
        <f t="shared" si="6"/>
        <v>Accessible</v>
      </c>
      <c r="W121" s="633" t="str">
        <f>IF(AND(N121&gt;='Accessibility Standards'!$C$4, P121&lt;'Accessibility Standards'!$C$2, Q121="Yes", R121&lt;'Accessibility Standards'!$C$10), "Accessible", "Inaccessible")</f>
        <v>Inaccessible</v>
      </c>
      <c r="X121" s="633" t="str">
        <f t="shared" si="7"/>
        <v>Inaccessible</v>
      </c>
    </row>
    <row r="122" spans="1:24">
      <c r="A122" t="s">
        <v>868</v>
      </c>
      <c r="B122" s="689" t="s">
        <v>752</v>
      </c>
      <c r="C122" t="s">
        <v>542</v>
      </c>
      <c r="E122" t="s">
        <v>1046</v>
      </c>
      <c r="N122" s="633">
        <f>MIN(_xlfn.IFNA(INDEX(Nodes!$M$4:$M$449, MATCH(C122, Nodes!$C$4:$C$449, 0)), 1E+99), _xlfn.IFNA(INDEX(Nodes!$M$4:$M$449, MATCH(D122, Nodes!$C$4:$C$449, 0)), 1E+99), _xlfn.IFNA(INDEX(Edges!$M$4:$M$428, MATCH(E122, Edges!$C$4:$C$428, 0)), 1E+99), _xlfn.IFNA(INDEX(Edges!$M$4:$M$428, MATCH(F122, Edges!$C$4:$C$428, 0)), 1E+99), _xlfn.IFNA(INDEX(Edges!$M$4:$M$428, MATCH(G122, Edges!$C$4:$C$428, 0)), 1E+99), _xlfn.IFNA(INDEX(Edges!$M$4:$M$428, MATCH(H122, Edges!$C$4:$C$428, 0)), 1E+99), _xlfn.IFNA(INDEX(Edges!$M$4:$M$428, MATCH(I122, Edges!$C$4:$C$428, 0)), 1E+99), _xlfn.IFNA(INDEX(Edges!$M$4:$M$428, MATCH(J122, Edges!$C$4:$C$428, 0)), 1E+99), _xlfn.IFNA(INDEX(Edges!$M$4:$M$428, MATCH(K122, Edges!$C$4:$C$428, 0)), 1E+99), _xlfn.IFNA(INDEX(Edges!$M$4:$M$428, MATCH(L122, Edges!$C$4:$C$428, 0)), 1E+99))</f>
        <v>90</v>
      </c>
      <c r="O122" s="633" t="str">
        <f>IF(AND(IF(C122&lt;&gt;"", INDEX(Nodes!$V$4:$V$449, MATCH(C122, Nodes!$C$4:$C$449, 0))="Yes", TRUE), IF(D122&lt;&gt;"", INDEX(Nodes!$V$4:$V$449, MATCH(D122, Nodes!$C$4:$C$449, 0))="Yes", TRUE), IF(E122&lt;&gt;"", INDEX(Edges!$V$4:$V$431, MATCH(E122, Edges!$C$4:$C$431, 0))="Yes", TRUE), IF(F122&lt;&gt;"", INDEX(Edges!$V$4:$V$431, MATCH(F122, Edges!$C$4:$C$431, 0))="Yes", TRUE), IF(G122&lt;&gt;"", INDEX(Edges!$V$4:$V$431, MATCH(G122, Edges!$C$4:$C$431, 0))="Yes", TRUE), IF(H122&lt;&gt;"", INDEX(Edges!$V$4:$V$431, MATCH(H122, Edges!$C$4:$C$431, 0))="Yes", TRUE), IF(I122&lt;&gt;"", INDEX(Edges!$V$4:$V$431, MATCH(I122, Edges!$C$4:$C$431, 0))="Yes", TRUE), IF(J122&lt;&gt;"", INDEX(Edges!$V$4:$V$431, MATCH(J122, Edges!$C$4:$C$431, 0))="Yes", TRUE), IF(K122&lt;&gt;"", INDEX(Edges!$V$4:$V$431, MATCH(K122, Edges!$C$4:$C$431, 0))="Yes", TRUE), IF(L122&lt;&gt;"", INDEX(Edges!$V$4:$V$431, MATCH(L122, Edges!$C$4:$C$431, 0))="Yes", TRUE)), "Yes", "No")</f>
        <v>No</v>
      </c>
      <c r="P122" s="633">
        <f>MAX(_xlfn.IFNA(INDEX(Nodes!$I$4:$I$449, MATCH(C122, Nodes!$C$4:$C$449, 0)), -1E+99), _xlfn.IFNA(INDEX(Nodes!$I$4:$I$449, MATCH(D122, Nodes!$C$4:$C$449, 0)), -1E+99), _xlfn.IFNA(INDEX(Edges!$I$4:$I$431, MATCH(E122, Edges!$C$4:$C$431, 0)), -1E+99), _xlfn.IFNA(INDEX(Edges!$I$4:$I$431, MATCH(F122, Edges!$C$4:$C$431, 0)), -1E+99), _xlfn.IFNA(INDEX(Edges!$I$4:$I$431, MATCH(G122, Edges!$C$4:$C$431, 0)), -1E+99), _xlfn.IFNA(INDEX(Edges!$I$4:$I$431, MATCH(H122, Edges!$C$4:$C$431, 0)), -1E+99), _xlfn.IFNA(INDEX(Edges!$I$4:$I$431, MATCH(I122, Edges!$C$4:$C$431, 0)), -1E+99), _xlfn.IFNA(INDEX(Edges!$I$4:$I$431, MATCH(J122, Edges!$C$4:$C$431, 0)), -1E+99), _xlfn.IFNA(INDEX(Edges!$I$4:$I$431, MATCH(K122, Edges!$C$4:$C$431, 0)), -1E+99), _xlfn.IFNA(INDEX(Edges!$I$4:$I$431, MATCH(L122, Edges!$C$4:$C$431, 0)), -1E+99))</f>
        <v>2</v>
      </c>
      <c r="Q122" s="633" t="str">
        <f>IF(AND(IF(C122&lt;&gt;"", INDEX(Nodes!$P$4:$P$449, MATCH(C122, Nodes!$C$4:$C$449, 0))="Yes"), IF(D122&lt;&gt;"", INDEX(Nodes!$P$4:$P$449, MATCH(D122, Nodes!$C$4:$C$449, 0))="Yes")), "Yes", "No")</f>
        <v>No</v>
      </c>
      <c r="R122" s="633">
        <f>MAX(_xlfn.IFNA(INDEX(Nodes!$Q$4:$Q$449, MATCH(C122, Nodes!$C$4:$C$449, 0)), -1E+99), _xlfn.IFNA(INDEX(Nodes!$Q$4:$Q$449, MATCH(D122, Nodes!$C$4:$C$449, 0)), -1E+99), _xlfn.IFNA(INDEX(Edges!$Q$4:$Q$431, MATCH(E122, Edges!$C$4:$C$431, 0)), -1E+99), _xlfn.IFNA(INDEX(Edges!$Q$4:$Q$431, MATCH(F122, Edges!$C$4:$C$431, 0)), -1E+99), _xlfn.IFNA(INDEX(Edges!$Q$4:$Q$431, MATCH(G122, Edges!$C$4:$C$431, 0)), -1E+99), _xlfn.IFNA(INDEX(Edges!$Q$4:$Q$431, MATCH(H122, Edges!$C$4:$C$431, 0)), -1E+99), _xlfn.IFNA(INDEX(Edges!$Q$4:$Q$431, MATCH(I122, Edges!$C$4:$C$431, 0)), -1E+99), _xlfn.IFNA(INDEX(Edges!$Q$4:$Q$431, MATCH(J122, Edges!$C$4:$C$431, 0)), -1E+99), _xlfn.IFNA(INDEX(Edges!$Q$4:$Q$431, MATCH(K122, Edges!$C$4:$C$431, 0)), -1E+99), _xlfn.IFNA(INDEX(Edges!$Q$4:$Q$431, MATCH(L122, Edges!$C$4:$C$431, 0)), -1E+99))</f>
        <v>2</v>
      </c>
      <c r="S122" t="str">
        <f>IF(OR(IF(C122&lt;&gt;"", INDEX(Nodes!$Z$4:$Z$449, MATCH(C122, Nodes!$C$4:$C$449, 0))="Yes", FALSE), IF(D122&lt;&gt;"", INDEX(Nodes!$Z$4:$Z$449, MATCH(D122, Nodes!$C$4:$C$449, 0))="Yes", FALSE), IF(E122&lt;&gt;"", INDEX(Edges!$Z$4:$Z$431, MATCH(E122, Edges!$C$4:$C$431, 0))="Yes", FALSE), IF(F122&lt;&gt;"", INDEX(Edges!$Z$4:$Z$431, MATCH(F122, Edges!$C$4:$C$431, 0))="Yes", FALSE), IF(G122&lt;&gt;"", INDEX(Edges!$Z$4:$Z$431, MATCH(G122, Edges!$C$4:$C$431, 0))="Yes", FALSE), IF(H122&lt;&gt;"", INDEX(Edges!$Z$4:$Z$431, MATCH(H122, Edges!$C$4:$C$431, 0))="Yes", FALSE), IF(I122&lt;&gt;"", INDEX(Edges!$Z$4:$Z$431, MATCH(I122, Edges!$C$4:$C$431, 0))="Yes", FALSE), IF(J122&lt;&gt;"", INDEX(Edges!$Z$4:$Z$431, MATCH(J122, Edges!$C$4:$C$431, 0))="Yes", FALSE), IF(K122&lt;&gt;"", INDEX(Edges!$Z$4:$Z$431, MATCH(K122, Edges!$C$4:$C$431, 0))="Yes", FALSE), IF(L122&lt;&gt;"", INDEX(Edges!$Z$4:$Z$431, MATCH(L122, Edges!$C$4:$C$431, 0))="Yes", FALSE)), "Yes","No")</f>
        <v>No</v>
      </c>
      <c r="T122" s="633" t="str">
        <f>IF(OR(IF(C122&lt;&gt;"", INDEX(Nodes!$AC$4:$AC$449, MATCH(C122, Nodes!$C$4:$C$449, 0))="Yes", FALSE), IF(D122&lt;&gt;"", INDEX(Nodes!$AC$4:$AC$449, MATCH(D122, Nodes!$C$4:$C$449, 0))="Yes", FALSE), IF(E122&lt;&gt;"", INDEX(Edges!$AC$4:$AC$431, MATCH(E122, Edges!$C$4:$C$431, 0))="Yes", FALSE), IF(F122&lt;&gt;"", INDEX(Edges!$AC$4:$AC$431, MATCH(F122, Edges!$C$4:$C$431, 0))="Yes", FALSE), IF(G122&lt;&gt;"", INDEX(Edges!$AC$4:$AC$431, MATCH(G122, Edges!$C$4:$C$431, 0))="Yes", FALSE), IF(H122&lt;&gt;"", INDEX(Edges!$AC$4:$AC$431, MATCH(H122, Edges!$C$4:$C$431, 0))="Yes", FALSE), IF(I122&lt;&gt;"", INDEX(Edges!$AC$4:$AC$431, MATCH(I122, Edges!$C$4:$C$431, 0))="Yes", FALSE), IF(J122&lt;&gt;"", INDEX(Edges!$AC$4:$AC$431, MATCH(J122, Edges!$C$4:$C$431, 0))="Yes", FALSE), IF(K122&lt;&gt;"", INDEX(Edges!$AC$4:$AC$431, MATCH(K122, Edges!$C$4:$C$431, 0))="Yes", FALSE), IF(L122&lt;&gt;"", INDEX(Edges!$AC$4:$AC$431, MATCH(L122, Edges!$C$4:$C$431, 0))="Yes", FALSE)), "Yes","No")</f>
        <v>No</v>
      </c>
      <c r="U122" t="str">
        <f>IF(OR(IF(C122&lt;&gt;"", INDEX(Nodes!$AF$4:$AF$449, MATCH(C122, Nodes!$C$4:$C$449, 0))="Yes", FALSE), IF(D122&lt;&gt;"", INDEX(Nodes!$AF$4:$AF$449, MATCH(D122, Nodes!$C$4:$C$449, 0))="Yes", FALSE), IF(E122&lt;&gt;"", INDEX(Edges!$AG$4:$AG$431, MATCH(E122, Edges!$C$4:$C$431, 0))="Yes", FALSE), IF(F122&lt;&gt;"", INDEX(Edges!$AG$4:$AG$431, MATCH(F122, Edges!$C$4:$C$431, 0))="Yes", FALSE), IF(G122&lt;&gt;"", INDEX(Edges!$AG$4:$AG$431, MATCH(G122, Edges!$C$4:$C$431, 0))="Yes", FALSE), IF(H122&lt;&gt;"", INDEX(Edges!$AG$4:$AG$431, MATCH(H122, Edges!$C$4:$C$431, 0))="Yes", FALSE), IF(I122&lt;&gt;"", INDEX(Edges!$AG$4:$AG$431, MATCH(I122, Edges!$C$4:$C$431, 0))="Yes", FALSE), IF(J122&lt;&gt;"", INDEX(Edges!$AG$4:$AG$431, MATCH(J122, Edges!$C$4:$C$431, 0))="Yes", FALSE), IF(K122&lt;&gt;"", INDEX(Edges!$AG$4:$AG$431, MATCH(K122, Edges!$C$4:$C$431, 0))="Yes", FALSE), IF(L122&lt;&gt;"", INDEX(Edges!$AG$4:$AG$431, MATCH(L122, Edges!$C$4:$C$431, 0))="Yes", FALSE)), "Yes","No")</f>
        <v>No</v>
      </c>
      <c r="V122" s="720" t="str">
        <f t="shared" si="6"/>
        <v>Accessible</v>
      </c>
      <c r="W122" s="633" t="str">
        <f>IF(AND(N122&gt;='Accessibility Standards'!$C$4, P122&lt;'Accessibility Standards'!$C$2, Q122="Yes", R122&lt;'Accessibility Standards'!$C$10), "Accessible", "Inaccessible")</f>
        <v>Inaccessible</v>
      </c>
      <c r="X122" s="633" t="str">
        <f t="shared" si="7"/>
        <v>Inaccessible</v>
      </c>
    </row>
    <row r="123" spans="1:24" hidden="1">
      <c r="A123" s="811" t="str">
        <f>A122</f>
        <v>48_49</v>
      </c>
      <c r="B123" s="689" t="s">
        <v>753</v>
      </c>
      <c r="C123" t="s">
        <v>548</v>
      </c>
      <c r="N123" s="633">
        <f>MIN(_xlfn.IFNA(INDEX(Nodes!$M$4:$M$449, MATCH(C123, Nodes!$C$4:$C$449, 0)), 1E+99), _xlfn.IFNA(INDEX(Nodes!$M$4:$M$449, MATCH(D123, Nodes!$C$4:$C$449, 0)), 1E+99), _xlfn.IFNA(INDEX(Edges!$M$4:$M$428, MATCH(E123, Edges!$C$4:$C$428, 0)), 1E+99), _xlfn.IFNA(INDEX(Edges!$M$4:$M$428, MATCH(F123, Edges!$C$4:$C$428, 0)), 1E+99), _xlfn.IFNA(INDEX(Edges!$M$4:$M$428, MATCH(G123, Edges!$C$4:$C$428, 0)), 1E+99), _xlfn.IFNA(INDEX(Edges!$M$4:$M$428, MATCH(H123, Edges!$C$4:$C$428, 0)), 1E+99), _xlfn.IFNA(INDEX(Edges!$M$4:$M$428, MATCH(I123, Edges!$C$4:$C$428, 0)), 1E+99), _xlfn.IFNA(INDEX(Edges!$M$4:$M$428, MATCH(J123, Edges!$C$4:$C$428, 0)), 1E+99), _xlfn.IFNA(INDEX(Edges!$M$4:$M$428, MATCH(K123, Edges!$C$4:$C$428, 0)), 1E+99), _xlfn.IFNA(INDEX(Edges!$M$4:$M$428, MATCH(L123, Edges!$C$4:$C$428, 0)), 1E+99))</f>
        <v>90</v>
      </c>
      <c r="O123" s="633" t="str">
        <f>IF(AND(IF(C123&lt;&gt;"", INDEX(Nodes!$V$4:$V$449, MATCH(C123, Nodes!$C$4:$C$449, 0))="Yes", TRUE), IF(D123&lt;&gt;"", INDEX(Nodes!$V$4:$V$449, MATCH(D123, Nodes!$C$4:$C$449, 0))="Yes", TRUE), IF(E123&lt;&gt;"", INDEX(Edges!$V$4:$V$431, MATCH(E123, Edges!$C$4:$C$431, 0))="Yes", TRUE), IF(F123&lt;&gt;"", INDEX(Edges!$V$4:$V$431, MATCH(F123, Edges!$C$4:$C$431, 0))="Yes", TRUE), IF(G123&lt;&gt;"", INDEX(Edges!$V$4:$V$431, MATCH(G123, Edges!$C$4:$C$431, 0))="Yes", TRUE), IF(H123&lt;&gt;"", INDEX(Edges!$V$4:$V$431, MATCH(H123, Edges!$C$4:$C$431, 0))="Yes", TRUE), IF(I123&lt;&gt;"", INDEX(Edges!$V$4:$V$431, MATCH(I123, Edges!$C$4:$C$431, 0))="Yes", TRUE), IF(J123&lt;&gt;"", INDEX(Edges!$V$4:$V$431, MATCH(J123, Edges!$C$4:$C$431, 0))="Yes", TRUE), IF(K123&lt;&gt;"", INDEX(Edges!$V$4:$V$431, MATCH(K123, Edges!$C$4:$C$431, 0))="Yes", TRUE), IF(L123&lt;&gt;"", INDEX(Edges!$V$4:$V$431, MATCH(L123, Edges!$C$4:$C$431, 0))="Yes", TRUE)), "Yes", "No")</f>
        <v>No</v>
      </c>
      <c r="P123" s="633">
        <f>MAX(_xlfn.IFNA(INDEX(Nodes!$I$4:$I$449, MATCH(C123, Nodes!$C$4:$C$449, 0)), -1E+99), _xlfn.IFNA(INDEX(Nodes!$I$4:$I$449, MATCH(D123, Nodes!$C$4:$C$449, 0)), -1E+99), _xlfn.IFNA(INDEX(Edges!$I$4:$I$431, MATCH(E123, Edges!$C$4:$C$431, 0)), -1E+99), _xlfn.IFNA(INDEX(Edges!$I$4:$I$431, MATCH(F123, Edges!$C$4:$C$431, 0)), -1E+99), _xlfn.IFNA(INDEX(Edges!$I$4:$I$431, MATCH(G123, Edges!$C$4:$C$431, 0)), -1E+99), _xlfn.IFNA(INDEX(Edges!$I$4:$I$431, MATCH(H123, Edges!$C$4:$C$431, 0)), -1E+99), _xlfn.IFNA(INDEX(Edges!$I$4:$I$431, MATCH(I123, Edges!$C$4:$C$431, 0)), -1E+99), _xlfn.IFNA(INDEX(Edges!$I$4:$I$431, MATCH(J123, Edges!$C$4:$C$431, 0)), -1E+99), _xlfn.IFNA(INDEX(Edges!$I$4:$I$431, MATCH(K123, Edges!$C$4:$C$431, 0)), -1E+99), _xlfn.IFNA(INDEX(Edges!$I$4:$I$431, MATCH(L123, Edges!$C$4:$C$431, 0)), -1E+99))</f>
        <v>2</v>
      </c>
      <c r="Q123" s="633" t="str">
        <f>IF(AND(IF(C123&lt;&gt;"", INDEX(Nodes!$P$4:$P$449, MATCH(C123, Nodes!$C$4:$C$449, 0))="Yes"), IF(D123&lt;&gt;"", INDEX(Nodes!$P$4:$P$449, MATCH(D123, Nodes!$C$4:$C$449, 0))="Yes")), "Yes", "No")</f>
        <v>No</v>
      </c>
      <c r="R123" s="633">
        <f>MAX(_xlfn.IFNA(INDEX(Nodes!$Q$4:$Q$449, MATCH(C123, Nodes!$C$4:$C$449, 0)), -1E+99), _xlfn.IFNA(INDEX(Nodes!$Q$4:$Q$449, MATCH(D123, Nodes!$C$4:$C$449, 0)), -1E+99), _xlfn.IFNA(INDEX(Edges!$Q$4:$Q$431, MATCH(E123, Edges!$C$4:$C$431, 0)), -1E+99), _xlfn.IFNA(INDEX(Edges!$Q$4:$Q$431, MATCH(F123, Edges!$C$4:$C$431, 0)), -1E+99), _xlfn.IFNA(INDEX(Edges!$Q$4:$Q$431, MATCH(G123, Edges!$C$4:$C$431, 0)), -1E+99), _xlfn.IFNA(INDEX(Edges!$Q$4:$Q$431, MATCH(H123, Edges!$C$4:$C$431, 0)), -1E+99), _xlfn.IFNA(INDEX(Edges!$Q$4:$Q$431, MATCH(I123, Edges!$C$4:$C$431, 0)), -1E+99), _xlfn.IFNA(INDEX(Edges!$Q$4:$Q$431, MATCH(J123, Edges!$C$4:$C$431, 0)), -1E+99), _xlfn.IFNA(INDEX(Edges!$Q$4:$Q$431, MATCH(K123, Edges!$C$4:$C$431, 0)), -1E+99), _xlfn.IFNA(INDEX(Edges!$Q$4:$Q$431, MATCH(L123, Edges!$C$4:$C$431, 0)), -1E+99))</f>
        <v>0</v>
      </c>
      <c r="S123" t="str">
        <f>IF(OR(IF(C123&lt;&gt;"", INDEX(Nodes!$Z$4:$Z$449, MATCH(C123, Nodes!$C$4:$C$449, 0))="Yes", FALSE), IF(D123&lt;&gt;"", INDEX(Nodes!$Z$4:$Z$449, MATCH(D123, Nodes!$C$4:$C$449, 0))="Yes", FALSE), IF(E123&lt;&gt;"", INDEX(Edges!$Z$4:$Z$431, MATCH(E123, Edges!$C$4:$C$431, 0))="Yes", FALSE), IF(F123&lt;&gt;"", INDEX(Edges!$Z$4:$Z$431, MATCH(F123, Edges!$C$4:$C$431, 0))="Yes", FALSE), IF(G123&lt;&gt;"", INDEX(Edges!$Z$4:$Z$431, MATCH(G123, Edges!$C$4:$C$431, 0))="Yes", FALSE), IF(H123&lt;&gt;"", INDEX(Edges!$Z$4:$Z$431, MATCH(H123, Edges!$C$4:$C$431, 0))="Yes", FALSE), IF(I123&lt;&gt;"", INDEX(Edges!$Z$4:$Z$431, MATCH(I123, Edges!$C$4:$C$431, 0))="Yes", FALSE), IF(J123&lt;&gt;"", INDEX(Edges!$Z$4:$Z$431, MATCH(J123, Edges!$C$4:$C$431, 0))="Yes", FALSE), IF(K123&lt;&gt;"", INDEX(Edges!$Z$4:$Z$431, MATCH(K123, Edges!$C$4:$C$431, 0))="Yes", FALSE), IF(L123&lt;&gt;"", INDEX(Edges!$Z$4:$Z$431, MATCH(L123, Edges!$C$4:$C$431, 0))="Yes", FALSE)), "Yes","No")</f>
        <v>Yes</v>
      </c>
      <c r="T123" s="633" t="str">
        <f>IF(OR(IF(C123&lt;&gt;"", INDEX(Nodes!$AC$4:$AC$449, MATCH(C123, Nodes!$C$4:$C$449, 0))="Yes", FALSE), IF(D123&lt;&gt;"", INDEX(Nodes!$AC$4:$AC$449, MATCH(D123, Nodes!$C$4:$C$449, 0))="Yes", FALSE), IF(E123&lt;&gt;"", INDEX(Edges!$AC$4:$AC$431, MATCH(E123, Edges!$C$4:$C$431, 0))="Yes", FALSE), IF(F123&lt;&gt;"", INDEX(Edges!$AC$4:$AC$431, MATCH(F123, Edges!$C$4:$C$431, 0))="Yes", FALSE), IF(G123&lt;&gt;"", INDEX(Edges!$AC$4:$AC$431, MATCH(G123, Edges!$C$4:$C$431, 0))="Yes", FALSE), IF(H123&lt;&gt;"", INDEX(Edges!$AC$4:$AC$431, MATCH(H123, Edges!$C$4:$C$431, 0))="Yes", FALSE), IF(I123&lt;&gt;"", INDEX(Edges!$AC$4:$AC$431, MATCH(I123, Edges!$C$4:$C$431, 0))="Yes", FALSE), IF(J123&lt;&gt;"", INDEX(Edges!$AC$4:$AC$431, MATCH(J123, Edges!$C$4:$C$431, 0))="Yes", FALSE), IF(K123&lt;&gt;"", INDEX(Edges!$AC$4:$AC$431, MATCH(K123, Edges!$C$4:$C$431, 0))="Yes", FALSE), IF(L123&lt;&gt;"", INDEX(Edges!$AC$4:$AC$431, MATCH(L123, Edges!$C$4:$C$431, 0))="Yes", FALSE)), "Yes","No")</f>
        <v>No</v>
      </c>
      <c r="U123" t="str">
        <f>IF(OR(IF(C123&lt;&gt;"", INDEX(Nodes!$AF$4:$AF$449, MATCH(C123, Nodes!$C$4:$C$449, 0))="Yes", FALSE), IF(D123&lt;&gt;"", INDEX(Nodes!$AF$4:$AF$449, MATCH(D123, Nodes!$C$4:$C$449, 0))="Yes", FALSE), IF(E123&lt;&gt;"", INDEX(Edges!$AG$4:$AG$431, MATCH(E123, Edges!$C$4:$C$431, 0))="Yes", FALSE), IF(F123&lt;&gt;"", INDEX(Edges!$AG$4:$AG$431, MATCH(F123, Edges!$C$4:$C$431, 0))="Yes", FALSE), IF(G123&lt;&gt;"", INDEX(Edges!$AG$4:$AG$431, MATCH(G123, Edges!$C$4:$C$431, 0))="Yes", FALSE), IF(H123&lt;&gt;"", INDEX(Edges!$AG$4:$AG$431, MATCH(H123, Edges!$C$4:$C$431, 0))="Yes", FALSE), IF(I123&lt;&gt;"", INDEX(Edges!$AG$4:$AG$431, MATCH(I123, Edges!$C$4:$C$431, 0))="Yes", FALSE), IF(J123&lt;&gt;"", INDEX(Edges!$AG$4:$AG$431, MATCH(J123, Edges!$C$4:$C$431, 0))="Yes", FALSE), IF(K123&lt;&gt;"", INDEX(Edges!$AG$4:$AG$431, MATCH(K123, Edges!$C$4:$C$431, 0))="Yes", FALSE), IF(L123&lt;&gt;"", INDEX(Edges!$AG$4:$AG$431, MATCH(L123, Edges!$C$4:$C$431, 0))="Yes", FALSE)), "Yes","No")</f>
        <v>No</v>
      </c>
      <c r="V123" s="720" t="str">
        <f t="shared" si="6"/>
        <v>Accessible</v>
      </c>
      <c r="W123" s="633" t="str">
        <f>IF(AND(N123&gt;='Accessibility Standards'!$C$4, P123&lt;'Accessibility Standards'!$C$2, Q123="Yes", R123&lt;'Accessibility Standards'!$C$10), "Accessible", "Inaccessible")</f>
        <v>Inaccessible</v>
      </c>
      <c r="X123" s="633" t="str">
        <f t="shared" si="7"/>
        <v>Inaccessible</v>
      </c>
    </row>
    <row r="124" spans="1:24">
      <c r="A124" t="s">
        <v>869</v>
      </c>
      <c r="B124" s="689" t="s">
        <v>752</v>
      </c>
      <c r="C124" t="s">
        <v>554</v>
      </c>
      <c r="N124" s="633">
        <f>MIN(_xlfn.IFNA(INDEX(Nodes!$M$4:$M$449, MATCH(C124, Nodes!$C$4:$C$449, 0)), 1E+99), _xlfn.IFNA(INDEX(Nodes!$M$4:$M$449, MATCH(D124, Nodes!$C$4:$C$449, 0)), 1E+99), _xlfn.IFNA(INDEX(Edges!$M$4:$M$428, MATCH(E124, Edges!$C$4:$C$428, 0)), 1E+99), _xlfn.IFNA(INDEX(Edges!$M$4:$M$428, MATCH(F124, Edges!$C$4:$C$428, 0)), 1E+99), _xlfn.IFNA(INDEX(Edges!$M$4:$M$428, MATCH(G124, Edges!$C$4:$C$428, 0)), 1E+99), _xlfn.IFNA(INDEX(Edges!$M$4:$M$428, MATCH(H124, Edges!$C$4:$C$428, 0)), 1E+99), _xlfn.IFNA(INDEX(Edges!$M$4:$M$428, MATCH(I124, Edges!$C$4:$C$428, 0)), 1E+99), _xlfn.IFNA(INDEX(Edges!$M$4:$M$428, MATCH(J124, Edges!$C$4:$C$428, 0)), 1E+99), _xlfn.IFNA(INDEX(Edges!$M$4:$M$428, MATCH(K124, Edges!$C$4:$C$428, 0)), 1E+99), _xlfn.IFNA(INDEX(Edges!$M$4:$M$428, MATCH(L124, Edges!$C$4:$C$428, 0)), 1E+99))</f>
        <v>90</v>
      </c>
      <c r="O124" s="633" t="str">
        <f>IF(AND(IF(C124&lt;&gt;"", INDEX(Nodes!$V$4:$V$449, MATCH(C124, Nodes!$C$4:$C$449, 0))="Yes", TRUE), IF(D124&lt;&gt;"", INDEX(Nodes!$V$4:$V$449, MATCH(D124, Nodes!$C$4:$C$449, 0))="Yes", TRUE), IF(E124&lt;&gt;"", INDEX(Edges!$V$4:$V$431, MATCH(E124, Edges!$C$4:$C$431, 0))="Yes", TRUE), IF(F124&lt;&gt;"", INDEX(Edges!$V$4:$V$431, MATCH(F124, Edges!$C$4:$C$431, 0))="Yes", TRUE), IF(G124&lt;&gt;"", INDEX(Edges!$V$4:$V$431, MATCH(G124, Edges!$C$4:$C$431, 0))="Yes", TRUE), IF(H124&lt;&gt;"", INDEX(Edges!$V$4:$V$431, MATCH(H124, Edges!$C$4:$C$431, 0))="Yes", TRUE), IF(I124&lt;&gt;"", INDEX(Edges!$V$4:$V$431, MATCH(I124, Edges!$C$4:$C$431, 0))="Yes", TRUE), IF(J124&lt;&gt;"", INDEX(Edges!$V$4:$V$431, MATCH(J124, Edges!$C$4:$C$431, 0))="Yes", TRUE), IF(K124&lt;&gt;"", INDEX(Edges!$V$4:$V$431, MATCH(K124, Edges!$C$4:$C$431, 0))="Yes", TRUE), IF(L124&lt;&gt;"", INDEX(Edges!$V$4:$V$431, MATCH(L124, Edges!$C$4:$C$431, 0))="Yes", TRUE)), "Yes", "No")</f>
        <v>No</v>
      </c>
      <c r="P124" s="633">
        <f>MAX(_xlfn.IFNA(INDEX(Nodes!$I$4:$I$449, MATCH(C124, Nodes!$C$4:$C$449, 0)), -1E+99), _xlfn.IFNA(INDEX(Nodes!$I$4:$I$449, MATCH(D124, Nodes!$C$4:$C$449, 0)), -1E+99), _xlfn.IFNA(INDEX(Edges!$I$4:$I$431, MATCH(E124, Edges!$C$4:$C$431, 0)), -1E+99), _xlfn.IFNA(INDEX(Edges!$I$4:$I$431, MATCH(F124, Edges!$C$4:$C$431, 0)), -1E+99), _xlfn.IFNA(INDEX(Edges!$I$4:$I$431, MATCH(G124, Edges!$C$4:$C$431, 0)), -1E+99), _xlfn.IFNA(INDEX(Edges!$I$4:$I$431, MATCH(H124, Edges!$C$4:$C$431, 0)), -1E+99), _xlfn.IFNA(INDEX(Edges!$I$4:$I$431, MATCH(I124, Edges!$C$4:$C$431, 0)), -1E+99), _xlfn.IFNA(INDEX(Edges!$I$4:$I$431, MATCH(J124, Edges!$C$4:$C$431, 0)), -1E+99), _xlfn.IFNA(INDEX(Edges!$I$4:$I$431, MATCH(K124, Edges!$C$4:$C$431, 0)), -1E+99), _xlfn.IFNA(INDEX(Edges!$I$4:$I$431, MATCH(L124, Edges!$C$4:$C$431, 0)), -1E+99))</f>
        <v>0</v>
      </c>
      <c r="Q124" s="633" t="str">
        <f>IF(AND(IF(C124&lt;&gt;"", INDEX(Nodes!$P$4:$P$449, MATCH(C124, Nodes!$C$4:$C$449, 0))="Yes"), IF(D124&lt;&gt;"", INDEX(Nodes!$P$4:$P$449, MATCH(D124, Nodes!$C$4:$C$449, 0))="Yes")), "Yes", "No")</f>
        <v>No</v>
      </c>
      <c r="R124" s="633">
        <f>MAX(_xlfn.IFNA(INDEX(Nodes!$Q$4:$Q$449, MATCH(C124, Nodes!$C$4:$C$449, 0)), -1E+99), _xlfn.IFNA(INDEX(Nodes!$Q$4:$Q$449, MATCH(D124, Nodes!$C$4:$C$449, 0)), -1E+99), _xlfn.IFNA(INDEX(Edges!$Q$4:$Q$431, MATCH(E124, Edges!$C$4:$C$431, 0)), -1E+99), _xlfn.IFNA(INDEX(Edges!$Q$4:$Q$431, MATCH(F124, Edges!$C$4:$C$431, 0)), -1E+99), _xlfn.IFNA(INDEX(Edges!$Q$4:$Q$431, MATCH(G124, Edges!$C$4:$C$431, 0)), -1E+99), _xlfn.IFNA(INDEX(Edges!$Q$4:$Q$431, MATCH(H124, Edges!$C$4:$C$431, 0)), -1E+99), _xlfn.IFNA(INDEX(Edges!$Q$4:$Q$431, MATCH(I124, Edges!$C$4:$C$431, 0)), -1E+99), _xlfn.IFNA(INDEX(Edges!$Q$4:$Q$431, MATCH(J124, Edges!$C$4:$C$431, 0)), -1E+99), _xlfn.IFNA(INDEX(Edges!$Q$4:$Q$431, MATCH(K124, Edges!$C$4:$C$431, 0)), -1E+99), _xlfn.IFNA(INDEX(Edges!$Q$4:$Q$431, MATCH(L124, Edges!$C$4:$C$431, 0)), -1E+99))</f>
        <v>0</v>
      </c>
      <c r="S124" t="str">
        <f>IF(OR(IF(C124&lt;&gt;"", INDEX(Nodes!$Z$4:$Z$449, MATCH(C124, Nodes!$C$4:$C$449, 0))="Yes", FALSE), IF(D124&lt;&gt;"", INDEX(Nodes!$Z$4:$Z$449, MATCH(D124, Nodes!$C$4:$C$449, 0))="Yes", FALSE), IF(E124&lt;&gt;"", INDEX(Edges!$Z$4:$Z$431, MATCH(E124, Edges!$C$4:$C$431, 0))="Yes", FALSE), IF(F124&lt;&gt;"", INDEX(Edges!$Z$4:$Z$431, MATCH(F124, Edges!$C$4:$C$431, 0))="Yes", FALSE), IF(G124&lt;&gt;"", INDEX(Edges!$Z$4:$Z$431, MATCH(G124, Edges!$C$4:$C$431, 0))="Yes", FALSE), IF(H124&lt;&gt;"", INDEX(Edges!$Z$4:$Z$431, MATCH(H124, Edges!$C$4:$C$431, 0))="Yes", FALSE), IF(I124&lt;&gt;"", INDEX(Edges!$Z$4:$Z$431, MATCH(I124, Edges!$C$4:$C$431, 0))="Yes", FALSE), IF(J124&lt;&gt;"", INDEX(Edges!$Z$4:$Z$431, MATCH(J124, Edges!$C$4:$C$431, 0))="Yes", FALSE), IF(K124&lt;&gt;"", INDEX(Edges!$Z$4:$Z$431, MATCH(K124, Edges!$C$4:$C$431, 0))="Yes", FALSE), IF(L124&lt;&gt;"", INDEX(Edges!$Z$4:$Z$431, MATCH(L124, Edges!$C$4:$C$431, 0))="Yes", FALSE)), "Yes","No")</f>
        <v>Yes</v>
      </c>
      <c r="T124" s="633" t="str">
        <f>IF(OR(IF(C124&lt;&gt;"", INDEX(Nodes!$AC$4:$AC$449, MATCH(C124, Nodes!$C$4:$C$449, 0))="Yes", FALSE), IF(D124&lt;&gt;"", INDEX(Nodes!$AC$4:$AC$449, MATCH(D124, Nodes!$C$4:$C$449, 0))="Yes", FALSE), IF(E124&lt;&gt;"", INDEX(Edges!$AC$4:$AC$431, MATCH(E124, Edges!$C$4:$C$431, 0))="Yes", FALSE), IF(F124&lt;&gt;"", INDEX(Edges!$AC$4:$AC$431, MATCH(F124, Edges!$C$4:$C$431, 0))="Yes", FALSE), IF(G124&lt;&gt;"", INDEX(Edges!$AC$4:$AC$431, MATCH(G124, Edges!$C$4:$C$431, 0))="Yes", FALSE), IF(H124&lt;&gt;"", INDEX(Edges!$AC$4:$AC$431, MATCH(H124, Edges!$C$4:$C$431, 0))="Yes", FALSE), IF(I124&lt;&gt;"", INDEX(Edges!$AC$4:$AC$431, MATCH(I124, Edges!$C$4:$C$431, 0))="Yes", FALSE), IF(J124&lt;&gt;"", INDEX(Edges!$AC$4:$AC$431, MATCH(J124, Edges!$C$4:$C$431, 0))="Yes", FALSE), IF(K124&lt;&gt;"", INDEX(Edges!$AC$4:$AC$431, MATCH(K124, Edges!$C$4:$C$431, 0))="Yes", FALSE), IF(L124&lt;&gt;"", INDEX(Edges!$AC$4:$AC$431, MATCH(L124, Edges!$C$4:$C$431, 0))="Yes", FALSE)), "Yes","No")</f>
        <v>No</v>
      </c>
      <c r="U124" t="str">
        <f>IF(OR(IF(C124&lt;&gt;"", INDEX(Nodes!$AF$4:$AF$449, MATCH(C124, Nodes!$C$4:$C$449, 0))="Yes", FALSE), IF(D124&lt;&gt;"", INDEX(Nodes!$AF$4:$AF$449, MATCH(D124, Nodes!$C$4:$C$449, 0))="Yes", FALSE), IF(E124&lt;&gt;"", INDEX(Edges!$AG$4:$AG$431, MATCH(E124, Edges!$C$4:$C$431, 0))="Yes", FALSE), IF(F124&lt;&gt;"", INDEX(Edges!$AG$4:$AG$431, MATCH(F124, Edges!$C$4:$C$431, 0))="Yes", FALSE), IF(G124&lt;&gt;"", INDEX(Edges!$AG$4:$AG$431, MATCH(G124, Edges!$C$4:$C$431, 0))="Yes", FALSE), IF(H124&lt;&gt;"", INDEX(Edges!$AG$4:$AG$431, MATCH(H124, Edges!$C$4:$C$431, 0))="Yes", FALSE), IF(I124&lt;&gt;"", INDEX(Edges!$AG$4:$AG$431, MATCH(I124, Edges!$C$4:$C$431, 0))="Yes", FALSE), IF(J124&lt;&gt;"", INDEX(Edges!$AG$4:$AG$431, MATCH(J124, Edges!$C$4:$C$431, 0))="Yes", FALSE), IF(K124&lt;&gt;"", INDEX(Edges!$AG$4:$AG$431, MATCH(K124, Edges!$C$4:$C$431, 0))="Yes", FALSE), IF(L124&lt;&gt;"", INDEX(Edges!$AG$4:$AG$431, MATCH(L124, Edges!$C$4:$C$431, 0))="Yes", FALSE)), "Yes","No")</f>
        <v>No</v>
      </c>
      <c r="V124" s="720" t="str">
        <f t="shared" si="6"/>
        <v>Accessible</v>
      </c>
      <c r="W124" s="633" t="str">
        <f>IF(AND(N124&gt;='Accessibility Standards'!$C$4, P124&lt;'Accessibility Standards'!$C$2, Q124="Yes", R124&lt;'Accessibility Standards'!$C$10), "Accessible", "Inaccessible")</f>
        <v>Inaccessible</v>
      </c>
      <c r="X124" s="633" t="str">
        <f t="shared" si="7"/>
        <v>Inaccessible</v>
      </c>
    </row>
    <row r="125" spans="1:24" hidden="1">
      <c r="A125" s="811" t="str">
        <f>A124</f>
        <v>49_50</v>
      </c>
      <c r="B125" s="689" t="s">
        <v>753</v>
      </c>
      <c r="C125" t="s">
        <v>547</v>
      </c>
      <c r="D125" t="s">
        <v>553</v>
      </c>
      <c r="N125" s="633">
        <f>MIN(_xlfn.IFNA(INDEX(Nodes!$M$4:$M$449, MATCH(C125, Nodes!$C$4:$C$449, 0)), 1E+99), _xlfn.IFNA(INDEX(Nodes!$M$4:$M$449, MATCH(D125, Nodes!$C$4:$C$449, 0)), 1E+99), _xlfn.IFNA(INDEX(Edges!$M$4:$M$428, MATCH(E125, Edges!$C$4:$C$428, 0)), 1E+99), _xlfn.IFNA(INDEX(Edges!$M$4:$M$428, MATCH(F125, Edges!$C$4:$C$428, 0)), 1E+99), _xlfn.IFNA(INDEX(Edges!$M$4:$M$428, MATCH(G125, Edges!$C$4:$C$428, 0)), 1E+99), _xlfn.IFNA(INDEX(Edges!$M$4:$M$428, MATCH(H125, Edges!$C$4:$C$428, 0)), 1E+99), _xlfn.IFNA(INDEX(Edges!$M$4:$M$428, MATCH(I125, Edges!$C$4:$C$428, 0)), 1E+99), _xlfn.IFNA(INDEX(Edges!$M$4:$M$428, MATCH(J125, Edges!$C$4:$C$428, 0)), 1E+99), _xlfn.IFNA(INDEX(Edges!$M$4:$M$428, MATCH(K125, Edges!$C$4:$C$428, 0)), 1E+99), _xlfn.IFNA(INDEX(Edges!$M$4:$M$428, MATCH(L125, Edges!$C$4:$C$428, 0)), 1E+99))</f>
        <v>0</v>
      </c>
      <c r="O125" s="633" t="str">
        <f>IF(AND(IF(C125&lt;&gt;"", INDEX(Nodes!$V$4:$V$449, MATCH(C125, Nodes!$C$4:$C$449, 0))="Yes", TRUE), IF(D125&lt;&gt;"", INDEX(Nodes!$V$4:$V$449, MATCH(D125, Nodes!$C$4:$C$449, 0))="Yes", TRUE), IF(E125&lt;&gt;"", INDEX(Edges!$V$4:$V$431, MATCH(E125, Edges!$C$4:$C$431, 0))="Yes", TRUE), IF(F125&lt;&gt;"", INDEX(Edges!$V$4:$V$431, MATCH(F125, Edges!$C$4:$C$431, 0))="Yes", TRUE), IF(G125&lt;&gt;"", INDEX(Edges!$V$4:$V$431, MATCH(G125, Edges!$C$4:$C$431, 0))="Yes", TRUE), IF(H125&lt;&gt;"", INDEX(Edges!$V$4:$V$431, MATCH(H125, Edges!$C$4:$C$431, 0))="Yes", TRUE), IF(I125&lt;&gt;"", INDEX(Edges!$V$4:$V$431, MATCH(I125, Edges!$C$4:$C$431, 0))="Yes", TRUE), IF(J125&lt;&gt;"", INDEX(Edges!$V$4:$V$431, MATCH(J125, Edges!$C$4:$C$431, 0))="Yes", TRUE), IF(K125&lt;&gt;"", INDEX(Edges!$V$4:$V$431, MATCH(K125, Edges!$C$4:$C$431, 0))="Yes", TRUE), IF(L125&lt;&gt;"", INDEX(Edges!$V$4:$V$431, MATCH(L125, Edges!$C$4:$C$431, 0))="Yes", TRUE)), "Yes", "No")</f>
        <v>No</v>
      </c>
      <c r="P125" s="633">
        <f>MAX(_xlfn.IFNA(INDEX(Nodes!$I$4:$I$449, MATCH(C125, Nodes!$C$4:$C$449, 0)), -1E+99), _xlfn.IFNA(INDEX(Nodes!$I$4:$I$449, MATCH(D125, Nodes!$C$4:$C$449, 0)), -1E+99), _xlfn.IFNA(INDEX(Edges!$I$4:$I$431, MATCH(E125, Edges!$C$4:$C$431, 0)), -1E+99), _xlfn.IFNA(INDEX(Edges!$I$4:$I$431, MATCH(F125, Edges!$C$4:$C$431, 0)), -1E+99), _xlfn.IFNA(INDEX(Edges!$I$4:$I$431, MATCH(G125, Edges!$C$4:$C$431, 0)), -1E+99), _xlfn.IFNA(INDEX(Edges!$I$4:$I$431, MATCH(H125, Edges!$C$4:$C$431, 0)), -1E+99), _xlfn.IFNA(INDEX(Edges!$I$4:$I$431, MATCH(I125, Edges!$C$4:$C$431, 0)), -1E+99), _xlfn.IFNA(INDEX(Edges!$I$4:$I$431, MATCH(J125, Edges!$C$4:$C$431, 0)), -1E+99), _xlfn.IFNA(INDEX(Edges!$I$4:$I$431, MATCH(K125, Edges!$C$4:$C$431, 0)), -1E+99), _xlfn.IFNA(INDEX(Edges!$I$4:$I$431, MATCH(L125, Edges!$C$4:$C$431, 0)), -1E+99))</f>
        <v>0</v>
      </c>
      <c r="Q125" s="633" t="str">
        <f>IF(AND(IF(C125&lt;&gt;"", INDEX(Nodes!$P$4:$P$449, MATCH(C125, Nodes!$C$4:$C$449, 0))="Yes"), IF(D125&lt;&gt;"", INDEX(Nodes!$P$4:$P$449, MATCH(D125, Nodes!$C$4:$C$449, 0))="Yes")), "Yes", "No")</f>
        <v>No</v>
      </c>
      <c r="R125" s="633">
        <f>MAX(_xlfn.IFNA(INDEX(Nodes!$Q$4:$Q$449, MATCH(C125, Nodes!$C$4:$C$449, 0)), -1E+99), _xlfn.IFNA(INDEX(Nodes!$Q$4:$Q$449, MATCH(D125, Nodes!$C$4:$C$449, 0)), -1E+99), _xlfn.IFNA(INDEX(Edges!$Q$4:$Q$431, MATCH(E125, Edges!$C$4:$C$431, 0)), -1E+99), _xlfn.IFNA(INDEX(Edges!$Q$4:$Q$431, MATCH(F125, Edges!$C$4:$C$431, 0)), -1E+99), _xlfn.IFNA(INDEX(Edges!$Q$4:$Q$431, MATCH(G125, Edges!$C$4:$C$431, 0)), -1E+99), _xlfn.IFNA(INDEX(Edges!$Q$4:$Q$431, MATCH(H125, Edges!$C$4:$C$431, 0)), -1E+99), _xlfn.IFNA(INDEX(Edges!$Q$4:$Q$431, MATCH(I125, Edges!$C$4:$C$431, 0)), -1E+99), _xlfn.IFNA(INDEX(Edges!$Q$4:$Q$431, MATCH(J125, Edges!$C$4:$C$431, 0)), -1E+99), _xlfn.IFNA(INDEX(Edges!$Q$4:$Q$431, MATCH(K125, Edges!$C$4:$C$431, 0)), -1E+99), _xlfn.IFNA(INDEX(Edges!$Q$4:$Q$431, MATCH(L125, Edges!$C$4:$C$431, 0)), -1E+99))</f>
        <v>0</v>
      </c>
      <c r="S125" t="str">
        <f>IF(OR(IF(C125&lt;&gt;"", INDEX(Nodes!$Z$4:$Z$449, MATCH(C125, Nodes!$C$4:$C$449, 0))="Yes", FALSE), IF(D125&lt;&gt;"", INDEX(Nodes!$Z$4:$Z$449, MATCH(D125, Nodes!$C$4:$C$449, 0))="Yes", FALSE), IF(E125&lt;&gt;"", INDEX(Edges!$Z$4:$Z$431, MATCH(E125, Edges!$C$4:$C$431, 0))="Yes", FALSE), IF(F125&lt;&gt;"", INDEX(Edges!$Z$4:$Z$431, MATCH(F125, Edges!$C$4:$C$431, 0))="Yes", FALSE), IF(G125&lt;&gt;"", INDEX(Edges!$Z$4:$Z$431, MATCH(G125, Edges!$C$4:$C$431, 0))="Yes", FALSE), IF(H125&lt;&gt;"", INDEX(Edges!$Z$4:$Z$431, MATCH(H125, Edges!$C$4:$C$431, 0))="Yes", FALSE), IF(I125&lt;&gt;"", INDEX(Edges!$Z$4:$Z$431, MATCH(I125, Edges!$C$4:$C$431, 0))="Yes", FALSE), IF(J125&lt;&gt;"", INDEX(Edges!$Z$4:$Z$431, MATCH(J125, Edges!$C$4:$C$431, 0))="Yes", FALSE), IF(K125&lt;&gt;"", INDEX(Edges!$Z$4:$Z$431, MATCH(K125, Edges!$C$4:$C$431, 0))="Yes", FALSE), IF(L125&lt;&gt;"", INDEX(Edges!$Z$4:$Z$431, MATCH(L125, Edges!$C$4:$C$431, 0))="Yes", FALSE)), "Yes","No")</f>
        <v>Yes</v>
      </c>
      <c r="T125" s="633" t="str">
        <f>IF(OR(IF(C125&lt;&gt;"", INDEX(Nodes!$AC$4:$AC$449, MATCH(C125, Nodes!$C$4:$C$449, 0))="Yes", FALSE), IF(D125&lt;&gt;"", INDEX(Nodes!$AC$4:$AC$449, MATCH(D125, Nodes!$C$4:$C$449, 0))="Yes", FALSE), IF(E125&lt;&gt;"", INDEX(Edges!$AC$4:$AC$431, MATCH(E125, Edges!$C$4:$C$431, 0))="Yes", FALSE), IF(F125&lt;&gt;"", INDEX(Edges!$AC$4:$AC$431, MATCH(F125, Edges!$C$4:$C$431, 0))="Yes", FALSE), IF(G125&lt;&gt;"", INDEX(Edges!$AC$4:$AC$431, MATCH(G125, Edges!$C$4:$C$431, 0))="Yes", FALSE), IF(H125&lt;&gt;"", INDEX(Edges!$AC$4:$AC$431, MATCH(H125, Edges!$C$4:$C$431, 0))="Yes", FALSE), IF(I125&lt;&gt;"", INDEX(Edges!$AC$4:$AC$431, MATCH(I125, Edges!$C$4:$C$431, 0))="Yes", FALSE), IF(J125&lt;&gt;"", INDEX(Edges!$AC$4:$AC$431, MATCH(J125, Edges!$C$4:$C$431, 0))="Yes", FALSE), IF(K125&lt;&gt;"", INDEX(Edges!$AC$4:$AC$431, MATCH(K125, Edges!$C$4:$C$431, 0))="Yes", FALSE), IF(L125&lt;&gt;"", INDEX(Edges!$AC$4:$AC$431, MATCH(L125, Edges!$C$4:$C$431, 0))="Yes", FALSE)), "Yes","No")</f>
        <v>No</v>
      </c>
      <c r="U125" t="str">
        <f>IF(OR(IF(C125&lt;&gt;"", INDEX(Nodes!$AF$4:$AF$449, MATCH(C125, Nodes!$C$4:$C$449, 0))="Yes", FALSE), IF(D125&lt;&gt;"", INDEX(Nodes!$AF$4:$AF$449, MATCH(D125, Nodes!$C$4:$C$449, 0))="Yes", FALSE), IF(E125&lt;&gt;"", INDEX(Edges!$AG$4:$AG$431, MATCH(E125, Edges!$C$4:$C$431, 0))="Yes", FALSE), IF(F125&lt;&gt;"", INDEX(Edges!$AG$4:$AG$431, MATCH(F125, Edges!$C$4:$C$431, 0))="Yes", FALSE), IF(G125&lt;&gt;"", INDEX(Edges!$AG$4:$AG$431, MATCH(G125, Edges!$C$4:$C$431, 0))="Yes", FALSE), IF(H125&lt;&gt;"", INDEX(Edges!$AG$4:$AG$431, MATCH(H125, Edges!$C$4:$C$431, 0))="Yes", FALSE), IF(I125&lt;&gt;"", INDEX(Edges!$AG$4:$AG$431, MATCH(I125, Edges!$C$4:$C$431, 0))="Yes", FALSE), IF(J125&lt;&gt;"", INDEX(Edges!$AG$4:$AG$431, MATCH(J125, Edges!$C$4:$C$431, 0))="Yes", FALSE), IF(K125&lt;&gt;"", INDEX(Edges!$AG$4:$AG$431, MATCH(K125, Edges!$C$4:$C$431, 0))="Yes", FALSE), IF(L125&lt;&gt;"", INDEX(Edges!$AG$4:$AG$431, MATCH(L125, Edges!$C$4:$C$431, 0))="Yes", FALSE)), "Yes","No")</f>
        <v>No</v>
      </c>
      <c r="V125" s="720" t="str">
        <f t="shared" si="6"/>
        <v>Inaccessible</v>
      </c>
      <c r="W125" s="633" t="str">
        <f>IF(AND(N125&gt;='Accessibility Standards'!$C$4, P125&lt;'Accessibility Standards'!$C$2, Q125="Yes", R125&lt;'Accessibility Standards'!$C$10), "Accessible", "Inaccessible")</f>
        <v>Inaccessible</v>
      </c>
      <c r="X125" s="633" t="str">
        <f t="shared" si="7"/>
        <v>Inaccessible</v>
      </c>
    </row>
    <row r="126" spans="1:24">
      <c r="A126" t="s">
        <v>870</v>
      </c>
      <c r="B126" s="689" t="s">
        <v>752</v>
      </c>
      <c r="C126" t="s">
        <v>534</v>
      </c>
      <c r="D126" t="s">
        <v>555</v>
      </c>
      <c r="E126" t="s">
        <v>1047</v>
      </c>
      <c r="N126" s="633">
        <f>MIN(_xlfn.IFNA(INDEX(Nodes!$M$4:$M$449, MATCH(C126, Nodes!$C$4:$C$449, 0)), 1E+99), _xlfn.IFNA(INDEX(Nodes!$M$4:$M$449, MATCH(D126, Nodes!$C$4:$C$449, 0)), 1E+99), _xlfn.IFNA(INDEX(Edges!$M$4:$M$428, MATCH(E126, Edges!$C$4:$C$428, 0)), 1E+99), _xlfn.IFNA(INDEX(Edges!$M$4:$M$428, MATCH(F126, Edges!$C$4:$C$428, 0)), 1E+99), _xlfn.IFNA(INDEX(Edges!$M$4:$M$428, MATCH(G126, Edges!$C$4:$C$428, 0)), 1E+99), _xlfn.IFNA(INDEX(Edges!$M$4:$M$428, MATCH(H126, Edges!$C$4:$C$428, 0)), 1E+99), _xlfn.IFNA(INDEX(Edges!$M$4:$M$428, MATCH(I126, Edges!$C$4:$C$428, 0)), 1E+99), _xlfn.IFNA(INDEX(Edges!$M$4:$M$428, MATCH(J126, Edges!$C$4:$C$428, 0)), 1E+99), _xlfn.IFNA(INDEX(Edges!$M$4:$M$428, MATCH(K126, Edges!$C$4:$C$428, 0)), 1E+99), _xlfn.IFNA(INDEX(Edges!$M$4:$M$428, MATCH(L126, Edges!$C$4:$C$428, 0)), 1E+99))</f>
        <v>0</v>
      </c>
      <c r="O126" s="633" t="str">
        <f>IF(AND(IF(C126&lt;&gt;"", INDEX(Nodes!$V$4:$V$449, MATCH(C126, Nodes!$C$4:$C$449, 0))="Yes", TRUE), IF(D126&lt;&gt;"", INDEX(Nodes!$V$4:$V$449, MATCH(D126, Nodes!$C$4:$C$449, 0))="Yes", TRUE), IF(E126&lt;&gt;"", INDEX(Edges!$V$4:$V$431, MATCH(E126, Edges!$C$4:$C$431, 0))="Yes", TRUE), IF(F126&lt;&gt;"", INDEX(Edges!$V$4:$V$431, MATCH(F126, Edges!$C$4:$C$431, 0))="Yes", TRUE), IF(G126&lt;&gt;"", INDEX(Edges!$V$4:$V$431, MATCH(G126, Edges!$C$4:$C$431, 0))="Yes", TRUE), IF(H126&lt;&gt;"", INDEX(Edges!$V$4:$V$431, MATCH(H126, Edges!$C$4:$C$431, 0))="Yes", TRUE), IF(I126&lt;&gt;"", INDEX(Edges!$V$4:$V$431, MATCH(I126, Edges!$C$4:$C$431, 0))="Yes", TRUE), IF(J126&lt;&gt;"", INDEX(Edges!$V$4:$V$431, MATCH(J126, Edges!$C$4:$C$431, 0))="Yes", TRUE), IF(K126&lt;&gt;"", INDEX(Edges!$V$4:$V$431, MATCH(K126, Edges!$C$4:$C$431, 0))="Yes", TRUE), IF(L126&lt;&gt;"", INDEX(Edges!$V$4:$V$431, MATCH(L126, Edges!$C$4:$C$431, 0))="Yes", TRUE)), "Yes", "No")</f>
        <v>No</v>
      </c>
      <c r="P126" s="633">
        <f>MAX(_xlfn.IFNA(INDEX(Nodes!$I$4:$I$449, MATCH(C126, Nodes!$C$4:$C$449, 0)), -1E+99), _xlfn.IFNA(INDEX(Nodes!$I$4:$I$449, MATCH(D126, Nodes!$C$4:$C$449, 0)), -1E+99), _xlfn.IFNA(INDEX(Edges!$I$4:$I$431, MATCH(E126, Edges!$C$4:$C$431, 0)), -1E+99), _xlfn.IFNA(INDEX(Edges!$I$4:$I$431, MATCH(F126, Edges!$C$4:$C$431, 0)), -1E+99), _xlfn.IFNA(INDEX(Edges!$I$4:$I$431, MATCH(G126, Edges!$C$4:$C$431, 0)), -1E+99), _xlfn.IFNA(INDEX(Edges!$I$4:$I$431, MATCH(H126, Edges!$C$4:$C$431, 0)), -1E+99), _xlfn.IFNA(INDEX(Edges!$I$4:$I$431, MATCH(I126, Edges!$C$4:$C$431, 0)), -1E+99), _xlfn.IFNA(INDEX(Edges!$I$4:$I$431, MATCH(J126, Edges!$C$4:$C$431, 0)), -1E+99), _xlfn.IFNA(INDEX(Edges!$I$4:$I$431, MATCH(K126, Edges!$C$4:$C$431, 0)), -1E+99), _xlfn.IFNA(INDEX(Edges!$I$4:$I$431, MATCH(L126, Edges!$C$4:$C$431, 0)), -1E+99))</f>
        <v>0</v>
      </c>
      <c r="Q126" s="633" t="str">
        <f>IF(AND(IF(C126&lt;&gt;"", INDEX(Nodes!$P$4:$P$449, MATCH(C126, Nodes!$C$4:$C$449, 0))="Yes"), IF(D126&lt;&gt;"", INDEX(Nodes!$P$4:$P$449, MATCH(D126, Nodes!$C$4:$C$449, 0))="Yes")), "Yes", "No")</f>
        <v>No</v>
      </c>
      <c r="R126" s="633">
        <f>MAX(_xlfn.IFNA(INDEX(Nodes!$Q$4:$Q$449, MATCH(C126, Nodes!$C$4:$C$449, 0)), -1E+99), _xlfn.IFNA(INDEX(Nodes!$Q$4:$Q$449, MATCH(D126, Nodes!$C$4:$C$449, 0)), -1E+99), _xlfn.IFNA(INDEX(Edges!$Q$4:$Q$431, MATCH(E126, Edges!$C$4:$C$431, 0)), -1E+99), _xlfn.IFNA(INDEX(Edges!$Q$4:$Q$431, MATCH(F126, Edges!$C$4:$C$431, 0)), -1E+99), _xlfn.IFNA(INDEX(Edges!$Q$4:$Q$431, MATCH(G126, Edges!$C$4:$C$431, 0)), -1E+99), _xlfn.IFNA(INDEX(Edges!$Q$4:$Q$431, MATCH(H126, Edges!$C$4:$C$431, 0)), -1E+99), _xlfn.IFNA(INDEX(Edges!$Q$4:$Q$431, MATCH(I126, Edges!$C$4:$C$431, 0)), -1E+99), _xlfn.IFNA(INDEX(Edges!$Q$4:$Q$431, MATCH(J126, Edges!$C$4:$C$431, 0)), -1E+99), _xlfn.IFNA(INDEX(Edges!$Q$4:$Q$431, MATCH(K126, Edges!$C$4:$C$431, 0)), -1E+99), _xlfn.IFNA(INDEX(Edges!$Q$4:$Q$431, MATCH(L126, Edges!$C$4:$C$431, 0)), -1E+99))</f>
        <v>0</v>
      </c>
      <c r="S126" t="str">
        <f>IF(OR(IF(C126&lt;&gt;"", INDEX(Nodes!$Z$4:$Z$449, MATCH(C126, Nodes!$C$4:$C$449, 0))="Yes", FALSE), IF(D126&lt;&gt;"", INDEX(Nodes!$Z$4:$Z$449, MATCH(D126, Nodes!$C$4:$C$449, 0))="Yes", FALSE), IF(E126&lt;&gt;"", INDEX(Edges!$Z$4:$Z$431, MATCH(E126, Edges!$C$4:$C$431, 0))="Yes", FALSE), IF(F126&lt;&gt;"", INDEX(Edges!$Z$4:$Z$431, MATCH(F126, Edges!$C$4:$C$431, 0))="Yes", FALSE), IF(G126&lt;&gt;"", INDEX(Edges!$Z$4:$Z$431, MATCH(G126, Edges!$C$4:$C$431, 0))="Yes", FALSE), IF(H126&lt;&gt;"", INDEX(Edges!$Z$4:$Z$431, MATCH(H126, Edges!$C$4:$C$431, 0))="Yes", FALSE), IF(I126&lt;&gt;"", INDEX(Edges!$Z$4:$Z$431, MATCH(I126, Edges!$C$4:$C$431, 0))="Yes", FALSE), IF(J126&lt;&gt;"", INDEX(Edges!$Z$4:$Z$431, MATCH(J126, Edges!$C$4:$C$431, 0))="Yes", FALSE), IF(K126&lt;&gt;"", INDEX(Edges!$Z$4:$Z$431, MATCH(K126, Edges!$C$4:$C$431, 0))="Yes", FALSE), IF(L126&lt;&gt;"", INDEX(Edges!$Z$4:$Z$431, MATCH(L126, Edges!$C$4:$C$431, 0))="Yes", FALSE)), "Yes","No")</f>
        <v>Yes</v>
      </c>
      <c r="T126" s="633" t="str">
        <f>IF(OR(IF(C126&lt;&gt;"", INDEX(Nodes!$AC$4:$AC$449, MATCH(C126, Nodes!$C$4:$C$449, 0))="Yes", FALSE), IF(D126&lt;&gt;"", INDEX(Nodes!$AC$4:$AC$449, MATCH(D126, Nodes!$C$4:$C$449, 0))="Yes", FALSE), IF(E126&lt;&gt;"", INDEX(Edges!$AC$4:$AC$431, MATCH(E126, Edges!$C$4:$C$431, 0))="Yes", FALSE), IF(F126&lt;&gt;"", INDEX(Edges!$AC$4:$AC$431, MATCH(F126, Edges!$C$4:$C$431, 0))="Yes", FALSE), IF(G126&lt;&gt;"", INDEX(Edges!$AC$4:$AC$431, MATCH(G126, Edges!$C$4:$C$431, 0))="Yes", FALSE), IF(H126&lt;&gt;"", INDEX(Edges!$AC$4:$AC$431, MATCH(H126, Edges!$C$4:$C$431, 0))="Yes", FALSE), IF(I126&lt;&gt;"", INDEX(Edges!$AC$4:$AC$431, MATCH(I126, Edges!$C$4:$C$431, 0))="Yes", FALSE), IF(J126&lt;&gt;"", INDEX(Edges!$AC$4:$AC$431, MATCH(J126, Edges!$C$4:$C$431, 0))="Yes", FALSE), IF(K126&lt;&gt;"", INDEX(Edges!$AC$4:$AC$431, MATCH(K126, Edges!$C$4:$C$431, 0))="Yes", FALSE), IF(L126&lt;&gt;"", INDEX(Edges!$AC$4:$AC$431, MATCH(L126, Edges!$C$4:$C$431, 0))="Yes", FALSE)), "Yes","No")</f>
        <v>No</v>
      </c>
      <c r="U126" t="str">
        <f>IF(OR(IF(C126&lt;&gt;"", INDEX(Nodes!$AF$4:$AF$449, MATCH(C126, Nodes!$C$4:$C$449, 0))="Yes", FALSE), IF(D126&lt;&gt;"", INDEX(Nodes!$AF$4:$AF$449, MATCH(D126, Nodes!$C$4:$C$449, 0))="Yes", FALSE), IF(E126&lt;&gt;"", INDEX(Edges!$AG$4:$AG$431, MATCH(E126, Edges!$C$4:$C$431, 0))="Yes", FALSE), IF(F126&lt;&gt;"", INDEX(Edges!$AG$4:$AG$431, MATCH(F126, Edges!$C$4:$C$431, 0))="Yes", FALSE), IF(G126&lt;&gt;"", INDEX(Edges!$AG$4:$AG$431, MATCH(G126, Edges!$C$4:$C$431, 0))="Yes", FALSE), IF(H126&lt;&gt;"", INDEX(Edges!$AG$4:$AG$431, MATCH(H126, Edges!$C$4:$C$431, 0))="Yes", FALSE), IF(I126&lt;&gt;"", INDEX(Edges!$AG$4:$AG$431, MATCH(I126, Edges!$C$4:$C$431, 0))="Yes", FALSE), IF(J126&lt;&gt;"", INDEX(Edges!$AG$4:$AG$431, MATCH(J126, Edges!$C$4:$C$431, 0))="Yes", FALSE), IF(K126&lt;&gt;"", INDEX(Edges!$AG$4:$AG$431, MATCH(K126, Edges!$C$4:$C$431, 0))="Yes", FALSE), IF(L126&lt;&gt;"", INDEX(Edges!$AG$4:$AG$431, MATCH(L126, Edges!$C$4:$C$431, 0))="Yes", FALSE)), "Yes","No")</f>
        <v>No</v>
      </c>
      <c r="V126" s="720" t="str">
        <f t="shared" si="6"/>
        <v>Inaccessible</v>
      </c>
      <c r="W126" s="633" t="str">
        <f>IF(AND(N126&gt;='Accessibility Standards'!$C$4, P126&lt;'Accessibility Standards'!$C$2, Q126="Yes", R126&lt;'Accessibility Standards'!$C$10), "Accessible", "Inaccessible")</f>
        <v>Inaccessible</v>
      </c>
      <c r="X126" s="633" t="str">
        <f t="shared" si="7"/>
        <v>Inaccessible</v>
      </c>
    </row>
    <row r="127" spans="1:24" hidden="1">
      <c r="A127" s="811" t="str">
        <f>A126</f>
        <v>46_50</v>
      </c>
      <c r="B127" s="689" t="s">
        <v>753</v>
      </c>
      <c r="C127" t="s">
        <v>533</v>
      </c>
      <c r="D127" t="s">
        <v>774</v>
      </c>
      <c r="E127" t="s">
        <v>1048</v>
      </c>
      <c r="N127" s="633">
        <f>MIN(_xlfn.IFNA(INDEX(Nodes!$M$4:$M$449, MATCH(C127, Nodes!$C$4:$C$449, 0)), 1E+99), _xlfn.IFNA(INDEX(Nodes!$M$4:$M$449, MATCH(D127, Nodes!$C$4:$C$449, 0)), 1E+99), _xlfn.IFNA(INDEX(Edges!$M$4:$M$428, MATCH(E127, Edges!$C$4:$C$428, 0)), 1E+99), _xlfn.IFNA(INDEX(Edges!$M$4:$M$428, MATCH(F127, Edges!$C$4:$C$428, 0)), 1E+99), _xlfn.IFNA(INDEX(Edges!$M$4:$M$428, MATCH(G127, Edges!$C$4:$C$428, 0)), 1E+99), _xlfn.IFNA(INDEX(Edges!$M$4:$M$428, MATCH(H127, Edges!$C$4:$C$428, 0)), 1E+99), _xlfn.IFNA(INDEX(Edges!$M$4:$M$428, MATCH(I127, Edges!$C$4:$C$428, 0)), 1E+99), _xlfn.IFNA(INDEX(Edges!$M$4:$M$428, MATCH(J127, Edges!$C$4:$C$428, 0)), 1E+99), _xlfn.IFNA(INDEX(Edges!$M$4:$M$428, MATCH(K127, Edges!$C$4:$C$428, 0)), 1E+99), _xlfn.IFNA(INDEX(Edges!$M$4:$M$428, MATCH(L127, Edges!$C$4:$C$428, 0)), 1E+99))</f>
        <v>120</v>
      </c>
      <c r="O127" s="633" t="str">
        <f>IF(AND(IF(C127&lt;&gt;"", INDEX(Nodes!$V$4:$V$449, MATCH(C127, Nodes!$C$4:$C$449, 0))="Yes", TRUE), IF(D127&lt;&gt;"", INDEX(Nodes!$V$4:$V$449, MATCH(D127, Nodes!$C$4:$C$449, 0))="Yes", TRUE), IF(E127&lt;&gt;"", INDEX(Edges!$V$4:$V$431, MATCH(E127, Edges!$C$4:$C$431, 0))="Yes", TRUE), IF(F127&lt;&gt;"", INDEX(Edges!$V$4:$V$431, MATCH(F127, Edges!$C$4:$C$431, 0))="Yes", TRUE), IF(G127&lt;&gt;"", INDEX(Edges!$V$4:$V$431, MATCH(G127, Edges!$C$4:$C$431, 0))="Yes", TRUE), IF(H127&lt;&gt;"", INDEX(Edges!$V$4:$V$431, MATCH(H127, Edges!$C$4:$C$431, 0))="Yes", TRUE), IF(I127&lt;&gt;"", INDEX(Edges!$V$4:$V$431, MATCH(I127, Edges!$C$4:$C$431, 0))="Yes", TRUE), IF(J127&lt;&gt;"", INDEX(Edges!$V$4:$V$431, MATCH(J127, Edges!$C$4:$C$431, 0))="Yes", TRUE), IF(K127&lt;&gt;"", INDEX(Edges!$V$4:$V$431, MATCH(K127, Edges!$C$4:$C$431, 0))="Yes", TRUE), IF(L127&lt;&gt;"", INDEX(Edges!$V$4:$V$431, MATCH(L127, Edges!$C$4:$C$431, 0))="Yes", TRUE)), "Yes", "No")</f>
        <v>No</v>
      </c>
      <c r="P127" s="633">
        <f>MAX(_xlfn.IFNA(INDEX(Nodes!$I$4:$I$449, MATCH(C127, Nodes!$C$4:$C$449, 0)), -1E+99), _xlfn.IFNA(INDEX(Nodes!$I$4:$I$449, MATCH(D127, Nodes!$C$4:$C$449, 0)), -1E+99), _xlfn.IFNA(INDEX(Edges!$I$4:$I$431, MATCH(E127, Edges!$C$4:$C$431, 0)), -1E+99), _xlfn.IFNA(INDEX(Edges!$I$4:$I$431, MATCH(F127, Edges!$C$4:$C$431, 0)), -1E+99), _xlfn.IFNA(INDEX(Edges!$I$4:$I$431, MATCH(G127, Edges!$C$4:$C$431, 0)), -1E+99), _xlfn.IFNA(INDEX(Edges!$I$4:$I$431, MATCH(H127, Edges!$C$4:$C$431, 0)), -1E+99), _xlfn.IFNA(INDEX(Edges!$I$4:$I$431, MATCH(I127, Edges!$C$4:$C$431, 0)), -1E+99), _xlfn.IFNA(INDEX(Edges!$I$4:$I$431, MATCH(J127, Edges!$C$4:$C$431, 0)), -1E+99), _xlfn.IFNA(INDEX(Edges!$I$4:$I$431, MATCH(K127, Edges!$C$4:$C$431, 0)), -1E+99), _xlfn.IFNA(INDEX(Edges!$I$4:$I$431, MATCH(L127, Edges!$C$4:$C$431, 0)), -1E+99))</f>
        <v>0</v>
      </c>
      <c r="Q127" s="633" t="str">
        <f>IF(AND(IF(C127&lt;&gt;"", INDEX(Nodes!$P$4:$P$449, MATCH(C127, Nodes!$C$4:$C$449, 0))="Yes"), IF(D127&lt;&gt;"", INDEX(Nodes!$P$4:$P$449, MATCH(D127, Nodes!$C$4:$C$449, 0))="Yes")), "Yes", "No")</f>
        <v>No</v>
      </c>
      <c r="R127" s="633">
        <f>MAX(_xlfn.IFNA(INDEX(Nodes!$Q$4:$Q$449, MATCH(C127, Nodes!$C$4:$C$449, 0)), -1E+99), _xlfn.IFNA(INDEX(Nodes!$Q$4:$Q$449, MATCH(D127, Nodes!$C$4:$C$449, 0)), -1E+99), _xlfn.IFNA(INDEX(Edges!$Q$4:$Q$431, MATCH(E127, Edges!$C$4:$C$431, 0)), -1E+99), _xlfn.IFNA(INDEX(Edges!$Q$4:$Q$431, MATCH(F127, Edges!$C$4:$C$431, 0)), -1E+99), _xlfn.IFNA(INDEX(Edges!$Q$4:$Q$431, MATCH(G127, Edges!$C$4:$C$431, 0)), -1E+99), _xlfn.IFNA(INDEX(Edges!$Q$4:$Q$431, MATCH(H127, Edges!$C$4:$C$431, 0)), -1E+99), _xlfn.IFNA(INDEX(Edges!$Q$4:$Q$431, MATCH(I127, Edges!$C$4:$C$431, 0)), -1E+99), _xlfn.IFNA(INDEX(Edges!$Q$4:$Q$431, MATCH(J127, Edges!$C$4:$C$431, 0)), -1E+99), _xlfn.IFNA(INDEX(Edges!$Q$4:$Q$431, MATCH(K127, Edges!$C$4:$C$431, 0)), -1E+99), _xlfn.IFNA(INDEX(Edges!$Q$4:$Q$431, MATCH(L127, Edges!$C$4:$C$431, 0)), -1E+99))</f>
        <v>2</v>
      </c>
      <c r="S127" t="str">
        <f>IF(OR(IF(C127&lt;&gt;"", INDEX(Nodes!$Z$4:$Z$449, MATCH(C127, Nodes!$C$4:$C$449, 0))="Yes", FALSE), IF(D127&lt;&gt;"", INDEX(Nodes!$Z$4:$Z$449, MATCH(D127, Nodes!$C$4:$C$449, 0))="Yes", FALSE), IF(E127&lt;&gt;"", INDEX(Edges!$Z$4:$Z$431, MATCH(E127, Edges!$C$4:$C$431, 0))="Yes", FALSE), IF(F127&lt;&gt;"", INDEX(Edges!$Z$4:$Z$431, MATCH(F127, Edges!$C$4:$C$431, 0))="Yes", FALSE), IF(G127&lt;&gt;"", INDEX(Edges!$Z$4:$Z$431, MATCH(G127, Edges!$C$4:$C$431, 0))="Yes", FALSE), IF(H127&lt;&gt;"", INDEX(Edges!$Z$4:$Z$431, MATCH(H127, Edges!$C$4:$C$431, 0))="Yes", FALSE), IF(I127&lt;&gt;"", INDEX(Edges!$Z$4:$Z$431, MATCH(I127, Edges!$C$4:$C$431, 0))="Yes", FALSE), IF(J127&lt;&gt;"", INDEX(Edges!$Z$4:$Z$431, MATCH(J127, Edges!$C$4:$C$431, 0))="Yes", FALSE), IF(K127&lt;&gt;"", INDEX(Edges!$Z$4:$Z$431, MATCH(K127, Edges!$C$4:$C$431, 0))="Yes", FALSE), IF(L127&lt;&gt;"", INDEX(Edges!$Z$4:$Z$431, MATCH(L127, Edges!$C$4:$C$431, 0))="Yes", FALSE)), "Yes","No")</f>
        <v>No</v>
      </c>
      <c r="T127" s="633" t="str">
        <f>IF(OR(IF(C127&lt;&gt;"", INDEX(Nodes!$AC$4:$AC$449, MATCH(C127, Nodes!$C$4:$C$449, 0))="Yes", FALSE), IF(D127&lt;&gt;"", INDEX(Nodes!$AC$4:$AC$449, MATCH(D127, Nodes!$C$4:$C$449, 0))="Yes", FALSE), IF(E127&lt;&gt;"", INDEX(Edges!$AC$4:$AC$431, MATCH(E127, Edges!$C$4:$C$431, 0))="Yes", FALSE), IF(F127&lt;&gt;"", INDEX(Edges!$AC$4:$AC$431, MATCH(F127, Edges!$C$4:$C$431, 0))="Yes", FALSE), IF(G127&lt;&gt;"", INDEX(Edges!$AC$4:$AC$431, MATCH(G127, Edges!$C$4:$C$431, 0))="Yes", FALSE), IF(H127&lt;&gt;"", INDEX(Edges!$AC$4:$AC$431, MATCH(H127, Edges!$C$4:$C$431, 0))="Yes", FALSE), IF(I127&lt;&gt;"", INDEX(Edges!$AC$4:$AC$431, MATCH(I127, Edges!$C$4:$C$431, 0))="Yes", FALSE), IF(J127&lt;&gt;"", INDEX(Edges!$AC$4:$AC$431, MATCH(J127, Edges!$C$4:$C$431, 0))="Yes", FALSE), IF(K127&lt;&gt;"", INDEX(Edges!$AC$4:$AC$431, MATCH(K127, Edges!$C$4:$C$431, 0))="Yes", FALSE), IF(L127&lt;&gt;"", INDEX(Edges!$AC$4:$AC$431, MATCH(L127, Edges!$C$4:$C$431, 0))="Yes", FALSE)), "Yes","No")</f>
        <v>No</v>
      </c>
      <c r="U127" t="str">
        <f>IF(OR(IF(C127&lt;&gt;"", INDEX(Nodes!$AF$4:$AF$449, MATCH(C127, Nodes!$C$4:$C$449, 0))="Yes", FALSE), IF(D127&lt;&gt;"", INDEX(Nodes!$AF$4:$AF$449, MATCH(D127, Nodes!$C$4:$C$449, 0))="Yes", FALSE), IF(E127&lt;&gt;"", INDEX(Edges!$AG$4:$AG$431, MATCH(E127, Edges!$C$4:$C$431, 0))="Yes", FALSE), IF(F127&lt;&gt;"", INDEX(Edges!$AG$4:$AG$431, MATCH(F127, Edges!$C$4:$C$431, 0))="Yes", FALSE), IF(G127&lt;&gt;"", INDEX(Edges!$AG$4:$AG$431, MATCH(G127, Edges!$C$4:$C$431, 0))="Yes", FALSE), IF(H127&lt;&gt;"", INDEX(Edges!$AG$4:$AG$431, MATCH(H127, Edges!$C$4:$C$431, 0))="Yes", FALSE), IF(I127&lt;&gt;"", INDEX(Edges!$AG$4:$AG$431, MATCH(I127, Edges!$C$4:$C$431, 0))="Yes", FALSE), IF(J127&lt;&gt;"", INDEX(Edges!$AG$4:$AG$431, MATCH(J127, Edges!$C$4:$C$431, 0))="Yes", FALSE), IF(K127&lt;&gt;"", INDEX(Edges!$AG$4:$AG$431, MATCH(K127, Edges!$C$4:$C$431, 0))="Yes", FALSE), IF(L127&lt;&gt;"", INDEX(Edges!$AG$4:$AG$431, MATCH(L127, Edges!$C$4:$C$431, 0))="Yes", FALSE)), "Yes","No")</f>
        <v>No</v>
      </c>
      <c r="V127" s="720" t="str">
        <f t="shared" si="6"/>
        <v>Accessible</v>
      </c>
      <c r="W127" s="633" t="str">
        <f>IF(AND(N127&gt;='Accessibility Standards'!$C$4, P127&lt;'Accessibility Standards'!$C$2, Q127="Yes", R127&lt;'Accessibility Standards'!$C$10), "Accessible", "Inaccessible")</f>
        <v>Inaccessible</v>
      </c>
      <c r="X127" s="633" t="str">
        <f t="shared" si="7"/>
        <v>Inaccessible</v>
      </c>
    </row>
    <row r="128" spans="1:24">
      <c r="A128" t="s">
        <v>871</v>
      </c>
      <c r="B128" s="689" t="s">
        <v>752</v>
      </c>
      <c r="C128" t="s">
        <v>552</v>
      </c>
      <c r="D128" t="s">
        <v>557</v>
      </c>
      <c r="N128" s="633">
        <f>MIN(_xlfn.IFNA(INDEX(Nodes!$M$4:$M$449, MATCH(C128, Nodes!$C$4:$C$449, 0)), 1E+99), _xlfn.IFNA(INDEX(Nodes!$M$4:$M$449, MATCH(D128, Nodes!$C$4:$C$449, 0)), 1E+99), _xlfn.IFNA(INDEX(Edges!$M$4:$M$428, MATCH(E128, Edges!$C$4:$C$428, 0)), 1E+99), _xlfn.IFNA(INDEX(Edges!$M$4:$M$428, MATCH(F128, Edges!$C$4:$C$428, 0)), 1E+99), _xlfn.IFNA(INDEX(Edges!$M$4:$M$428, MATCH(G128, Edges!$C$4:$C$428, 0)), 1E+99), _xlfn.IFNA(INDEX(Edges!$M$4:$M$428, MATCH(H128, Edges!$C$4:$C$428, 0)), 1E+99), _xlfn.IFNA(INDEX(Edges!$M$4:$M$428, MATCH(I128, Edges!$C$4:$C$428, 0)), 1E+99), _xlfn.IFNA(INDEX(Edges!$M$4:$M$428, MATCH(J128, Edges!$C$4:$C$428, 0)), 1E+99), _xlfn.IFNA(INDEX(Edges!$M$4:$M$428, MATCH(K128, Edges!$C$4:$C$428, 0)), 1E+99), _xlfn.IFNA(INDEX(Edges!$M$4:$M$428, MATCH(L128, Edges!$C$4:$C$428, 0)), 1E+99))</f>
        <v>0</v>
      </c>
      <c r="O128" s="633" t="str">
        <f>IF(AND(IF(C128&lt;&gt;"", INDEX(Nodes!$V$4:$V$449, MATCH(C128, Nodes!$C$4:$C$449, 0))="Yes", TRUE), IF(D128&lt;&gt;"", INDEX(Nodes!$V$4:$V$449, MATCH(D128, Nodes!$C$4:$C$449, 0))="Yes", TRUE), IF(E128&lt;&gt;"", INDEX(Edges!$V$4:$V$431, MATCH(E128, Edges!$C$4:$C$431, 0))="Yes", TRUE), IF(F128&lt;&gt;"", INDEX(Edges!$V$4:$V$431, MATCH(F128, Edges!$C$4:$C$431, 0))="Yes", TRUE), IF(G128&lt;&gt;"", INDEX(Edges!$V$4:$V$431, MATCH(G128, Edges!$C$4:$C$431, 0))="Yes", TRUE), IF(H128&lt;&gt;"", INDEX(Edges!$V$4:$V$431, MATCH(H128, Edges!$C$4:$C$431, 0))="Yes", TRUE), IF(I128&lt;&gt;"", INDEX(Edges!$V$4:$V$431, MATCH(I128, Edges!$C$4:$C$431, 0))="Yes", TRUE), IF(J128&lt;&gt;"", INDEX(Edges!$V$4:$V$431, MATCH(J128, Edges!$C$4:$C$431, 0))="Yes", TRUE), IF(K128&lt;&gt;"", INDEX(Edges!$V$4:$V$431, MATCH(K128, Edges!$C$4:$C$431, 0))="Yes", TRUE), IF(L128&lt;&gt;"", INDEX(Edges!$V$4:$V$431, MATCH(L128, Edges!$C$4:$C$431, 0))="Yes", TRUE)), "Yes", "No")</f>
        <v>No</v>
      </c>
      <c r="P128" s="633">
        <f>MAX(_xlfn.IFNA(INDEX(Nodes!$I$4:$I$449, MATCH(C128, Nodes!$C$4:$C$449, 0)), -1E+99), _xlfn.IFNA(INDEX(Nodes!$I$4:$I$449, MATCH(D128, Nodes!$C$4:$C$449, 0)), -1E+99), _xlfn.IFNA(INDEX(Edges!$I$4:$I$431, MATCH(E128, Edges!$C$4:$C$431, 0)), -1E+99), _xlfn.IFNA(INDEX(Edges!$I$4:$I$431, MATCH(F128, Edges!$C$4:$C$431, 0)), -1E+99), _xlfn.IFNA(INDEX(Edges!$I$4:$I$431, MATCH(G128, Edges!$C$4:$C$431, 0)), -1E+99), _xlfn.IFNA(INDEX(Edges!$I$4:$I$431, MATCH(H128, Edges!$C$4:$C$431, 0)), -1E+99), _xlfn.IFNA(INDEX(Edges!$I$4:$I$431, MATCH(I128, Edges!$C$4:$C$431, 0)), -1E+99), _xlfn.IFNA(INDEX(Edges!$I$4:$I$431, MATCH(J128, Edges!$C$4:$C$431, 0)), -1E+99), _xlfn.IFNA(INDEX(Edges!$I$4:$I$431, MATCH(K128, Edges!$C$4:$C$431, 0)), -1E+99), _xlfn.IFNA(INDEX(Edges!$I$4:$I$431, MATCH(L128, Edges!$C$4:$C$431, 0)), -1E+99))</f>
        <v>0</v>
      </c>
      <c r="Q128" s="633" t="str">
        <f>IF(AND(IF(C128&lt;&gt;"", INDEX(Nodes!$P$4:$P$449, MATCH(C128, Nodes!$C$4:$C$449, 0))="Yes"), IF(D128&lt;&gt;"", INDEX(Nodes!$P$4:$P$449, MATCH(D128, Nodes!$C$4:$C$449, 0))="Yes")), "Yes", "No")</f>
        <v>No</v>
      </c>
      <c r="R128" s="633">
        <f>MAX(_xlfn.IFNA(INDEX(Nodes!$Q$4:$Q$449, MATCH(C128, Nodes!$C$4:$C$449, 0)), -1E+99), _xlfn.IFNA(INDEX(Nodes!$Q$4:$Q$449, MATCH(D128, Nodes!$C$4:$C$449, 0)), -1E+99), _xlfn.IFNA(INDEX(Edges!$Q$4:$Q$431, MATCH(E128, Edges!$C$4:$C$431, 0)), -1E+99), _xlfn.IFNA(INDEX(Edges!$Q$4:$Q$431, MATCH(F128, Edges!$C$4:$C$431, 0)), -1E+99), _xlfn.IFNA(INDEX(Edges!$Q$4:$Q$431, MATCH(G128, Edges!$C$4:$C$431, 0)), -1E+99), _xlfn.IFNA(INDEX(Edges!$Q$4:$Q$431, MATCH(H128, Edges!$C$4:$C$431, 0)), -1E+99), _xlfn.IFNA(INDEX(Edges!$Q$4:$Q$431, MATCH(I128, Edges!$C$4:$C$431, 0)), -1E+99), _xlfn.IFNA(INDEX(Edges!$Q$4:$Q$431, MATCH(J128, Edges!$C$4:$C$431, 0)), -1E+99), _xlfn.IFNA(INDEX(Edges!$Q$4:$Q$431, MATCH(K128, Edges!$C$4:$C$431, 0)), -1E+99), _xlfn.IFNA(INDEX(Edges!$Q$4:$Q$431, MATCH(L128, Edges!$C$4:$C$431, 0)), -1E+99))</f>
        <v>0</v>
      </c>
      <c r="S128" t="str">
        <f>IF(OR(IF(C128&lt;&gt;"", INDEX(Nodes!$Z$4:$Z$449, MATCH(C128, Nodes!$C$4:$C$449, 0))="Yes", FALSE), IF(D128&lt;&gt;"", INDEX(Nodes!$Z$4:$Z$449, MATCH(D128, Nodes!$C$4:$C$449, 0))="Yes", FALSE), IF(E128&lt;&gt;"", INDEX(Edges!$Z$4:$Z$431, MATCH(E128, Edges!$C$4:$C$431, 0))="Yes", FALSE), IF(F128&lt;&gt;"", INDEX(Edges!$Z$4:$Z$431, MATCH(F128, Edges!$C$4:$C$431, 0))="Yes", FALSE), IF(G128&lt;&gt;"", INDEX(Edges!$Z$4:$Z$431, MATCH(G128, Edges!$C$4:$C$431, 0))="Yes", FALSE), IF(H128&lt;&gt;"", INDEX(Edges!$Z$4:$Z$431, MATCH(H128, Edges!$C$4:$C$431, 0))="Yes", FALSE), IF(I128&lt;&gt;"", INDEX(Edges!$Z$4:$Z$431, MATCH(I128, Edges!$C$4:$C$431, 0))="Yes", FALSE), IF(J128&lt;&gt;"", INDEX(Edges!$Z$4:$Z$431, MATCH(J128, Edges!$C$4:$C$431, 0))="Yes", FALSE), IF(K128&lt;&gt;"", INDEX(Edges!$Z$4:$Z$431, MATCH(K128, Edges!$C$4:$C$431, 0))="Yes", FALSE), IF(L128&lt;&gt;"", INDEX(Edges!$Z$4:$Z$431, MATCH(L128, Edges!$C$4:$C$431, 0))="Yes", FALSE)), "Yes","No")</f>
        <v>Yes</v>
      </c>
      <c r="T128" s="633" t="str">
        <f>IF(OR(IF(C128&lt;&gt;"", INDEX(Nodes!$AC$4:$AC$449, MATCH(C128, Nodes!$C$4:$C$449, 0))="Yes", FALSE), IF(D128&lt;&gt;"", INDEX(Nodes!$AC$4:$AC$449, MATCH(D128, Nodes!$C$4:$C$449, 0))="Yes", FALSE), IF(E128&lt;&gt;"", INDEX(Edges!$AC$4:$AC$431, MATCH(E128, Edges!$C$4:$C$431, 0))="Yes", FALSE), IF(F128&lt;&gt;"", INDEX(Edges!$AC$4:$AC$431, MATCH(F128, Edges!$C$4:$C$431, 0))="Yes", FALSE), IF(G128&lt;&gt;"", INDEX(Edges!$AC$4:$AC$431, MATCH(G128, Edges!$C$4:$C$431, 0))="Yes", FALSE), IF(H128&lt;&gt;"", INDEX(Edges!$AC$4:$AC$431, MATCH(H128, Edges!$C$4:$C$431, 0))="Yes", FALSE), IF(I128&lt;&gt;"", INDEX(Edges!$AC$4:$AC$431, MATCH(I128, Edges!$C$4:$C$431, 0))="Yes", FALSE), IF(J128&lt;&gt;"", INDEX(Edges!$AC$4:$AC$431, MATCH(J128, Edges!$C$4:$C$431, 0))="Yes", FALSE), IF(K128&lt;&gt;"", INDEX(Edges!$AC$4:$AC$431, MATCH(K128, Edges!$C$4:$C$431, 0))="Yes", FALSE), IF(L128&lt;&gt;"", INDEX(Edges!$AC$4:$AC$431, MATCH(L128, Edges!$C$4:$C$431, 0))="Yes", FALSE)), "Yes","No")</f>
        <v>No</v>
      </c>
      <c r="U128" t="str">
        <f>IF(OR(IF(C128&lt;&gt;"", INDEX(Nodes!$AF$4:$AF$449, MATCH(C128, Nodes!$C$4:$C$449, 0))="Yes", FALSE), IF(D128&lt;&gt;"", INDEX(Nodes!$AF$4:$AF$449, MATCH(D128, Nodes!$C$4:$C$449, 0))="Yes", FALSE), IF(E128&lt;&gt;"", INDEX(Edges!$AG$4:$AG$431, MATCH(E128, Edges!$C$4:$C$431, 0))="Yes", FALSE), IF(F128&lt;&gt;"", INDEX(Edges!$AG$4:$AG$431, MATCH(F128, Edges!$C$4:$C$431, 0))="Yes", FALSE), IF(G128&lt;&gt;"", INDEX(Edges!$AG$4:$AG$431, MATCH(G128, Edges!$C$4:$C$431, 0))="Yes", FALSE), IF(H128&lt;&gt;"", INDEX(Edges!$AG$4:$AG$431, MATCH(H128, Edges!$C$4:$C$431, 0))="Yes", FALSE), IF(I128&lt;&gt;"", INDEX(Edges!$AG$4:$AG$431, MATCH(I128, Edges!$C$4:$C$431, 0))="Yes", FALSE), IF(J128&lt;&gt;"", INDEX(Edges!$AG$4:$AG$431, MATCH(J128, Edges!$C$4:$C$431, 0))="Yes", FALSE), IF(K128&lt;&gt;"", INDEX(Edges!$AG$4:$AG$431, MATCH(K128, Edges!$C$4:$C$431, 0))="Yes", FALSE), IF(L128&lt;&gt;"", INDEX(Edges!$AG$4:$AG$431, MATCH(L128, Edges!$C$4:$C$431, 0))="Yes", FALSE)), "Yes","No")</f>
        <v>No</v>
      </c>
      <c r="V128" s="720" t="str">
        <f t="shared" si="6"/>
        <v>Inaccessible</v>
      </c>
      <c r="W128" s="633" t="str">
        <f>IF(AND(N128&gt;='Accessibility Standards'!$C$4, P128&lt;'Accessibility Standards'!$C$2, Q128="Yes", R128&lt;'Accessibility Standards'!$C$10), "Accessible", "Inaccessible")</f>
        <v>Inaccessible</v>
      </c>
      <c r="X128" s="633" t="str">
        <f t="shared" si="7"/>
        <v>Inaccessible</v>
      </c>
    </row>
    <row r="129" spans="1:24" hidden="1">
      <c r="A129" s="811" t="str">
        <f>A128</f>
        <v>50_51</v>
      </c>
      <c r="B129" s="689" t="s">
        <v>753</v>
      </c>
      <c r="C129" t="s">
        <v>558</v>
      </c>
      <c r="E129" t="s">
        <v>1049</v>
      </c>
      <c r="N129" s="633">
        <f>MIN(_xlfn.IFNA(INDEX(Nodes!$M$4:$M$449, MATCH(C129, Nodes!$C$4:$C$449, 0)), 1E+99), _xlfn.IFNA(INDEX(Nodes!$M$4:$M$449, MATCH(D129, Nodes!$C$4:$C$449, 0)), 1E+99), _xlfn.IFNA(INDEX(Edges!$M$4:$M$428, MATCH(E129, Edges!$C$4:$C$428, 0)), 1E+99), _xlfn.IFNA(INDEX(Edges!$M$4:$M$428, MATCH(F129, Edges!$C$4:$C$428, 0)), 1E+99), _xlfn.IFNA(INDEX(Edges!$M$4:$M$428, MATCH(G129, Edges!$C$4:$C$428, 0)), 1E+99), _xlfn.IFNA(INDEX(Edges!$M$4:$M$428, MATCH(H129, Edges!$C$4:$C$428, 0)), 1E+99), _xlfn.IFNA(INDEX(Edges!$M$4:$M$428, MATCH(I129, Edges!$C$4:$C$428, 0)), 1E+99), _xlfn.IFNA(INDEX(Edges!$M$4:$M$428, MATCH(J129, Edges!$C$4:$C$428, 0)), 1E+99), _xlfn.IFNA(INDEX(Edges!$M$4:$M$428, MATCH(K129, Edges!$C$4:$C$428, 0)), 1E+99), _xlfn.IFNA(INDEX(Edges!$M$4:$M$428, MATCH(L129, Edges!$C$4:$C$428, 0)), 1E+99))</f>
        <v>0</v>
      </c>
      <c r="O129" s="633" t="str">
        <f>IF(AND(IF(C129&lt;&gt;"", INDEX(Nodes!$V$4:$V$449, MATCH(C129, Nodes!$C$4:$C$449, 0))="Yes", TRUE), IF(D129&lt;&gt;"", INDEX(Nodes!$V$4:$V$449, MATCH(D129, Nodes!$C$4:$C$449, 0))="Yes", TRUE), IF(E129&lt;&gt;"", INDEX(Edges!$V$4:$V$431, MATCH(E129, Edges!$C$4:$C$431, 0))="Yes", TRUE), IF(F129&lt;&gt;"", INDEX(Edges!$V$4:$V$431, MATCH(F129, Edges!$C$4:$C$431, 0))="Yes", TRUE), IF(G129&lt;&gt;"", INDEX(Edges!$V$4:$V$431, MATCH(G129, Edges!$C$4:$C$431, 0))="Yes", TRUE), IF(H129&lt;&gt;"", INDEX(Edges!$V$4:$V$431, MATCH(H129, Edges!$C$4:$C$431, 0))="Yes", TRUE), IF(I129&lt;&gt;"", INDEX(Edges!$V$4:$V$431, MATCH(I129, Edges!$C$4:$C$431, 0))="Yes", TRUE), IF(J129&lt;&gt;"", INDEX(Edges!$V$4:$V$431, MATCH(J129, Edges!$C$4:$C$431, 0))="Yes", TRUE), IF(K129&lt;&gt;"", INDEX(Edges!$V$4:$V$431, MATCH(K129, Edges!$C$4:$C$431, 0))="Yes", TRUE), IF(L129&lt;&gt;"", INDEX(Edges!$V$4:$V$431, MATCH(L129, Edges!$C$4:$C$431, 0))="Yes", TRUE)), "Yes", "No")</f>
        <v>No</v>
      </c>
      <c r="P129" s="633">
        <f>MAX(_xlfn.IFNA(INDEX(Nodes!$I$4:$I$449, MATCH(C129, Nodes!$C$4:$C$449, 0)), -1E+99), _xlfn.IFNA(INDEX(Nodes!$I$4:$I$449, MATCH(D129, Nodes!$C$4:$C$449, 0)), -1E+99), _xlfn.IFNA(INDEX(Edges!$I$4:$I$431, MATCH(E129, Edges!$C$4:$C$431, 0)), -1E+99), _xlfn.IFNA(INDEX(Edges!$I$4:$I$431, MATCH(F129, Edges!$C$4:$C$431, 0)), -1E+99), _xlfn.IFNA(INDEX(Edges!$I$4:$I$431, MATCH(G129, Edges!$C$4:$C$431, 0)), -1E+99), _xlfn.IFNA(INDEX(Edges!$I$4:$I$431, MATCH(H129, Edges!$C$4:$C$431, 0)), -1E+99), _xlfn.IFNA(INDEX(Edges!$I$4:$I$431, MATCH(I129, Edges!$C$4:$C$431, 0)), -1E+99), _xlfn.IFNA(INDEX(Edges!$I$4:$I$431, MATCH(J129, Edges!$C$4:$C$431, 0)), -1E+99), _xlfn.IFNA(INDEX(Edges!$I$4:$I$431, MATCH(K129, Edges!$C$4:$C$431, 0)), -1E+99), _xlfn.IFNA(INDEX(Edges!$I$4:$I$431, MATCH(L129, Edges!$C$4:$C$431, 0)), -1E+99))</f>
        <v>0</v>
      </c>
      <c r="Q129" s="633" t="str">
        <f>IF(AND(IF(C129&lt;&gt;"", INDEX(Nodes!$P$4:$P$449, MATCH(C129, Nodes!$C$4:$C$449, 0))="Yes"), IF(D129&lt;&gt;"", INDEX(Nodes!$P$4:$P$449, MATCH(D129, Nodes!$C$4:$C$449, 0))="Yes")), "Yes", "No")</f>
        <v>No</v>
      </c>
      <c r="R129" s="633">
        <f>MAX(_xlfn.IFNA(INDEX(Nodes!$Q$4:$Q$449, MATCH(C129, Nodes!$C$4:$C$449, 0)), -1E+99), _xlfn.IFNA(INDEX(Nodes!$Q$4:$Q$449, MATCH(D129, Nodes!$C$4:$C$449, 0)), -1E+99), _xlfn.IFNA(INDEX(Edges!$Q$4:$Q$431, MATCH(E129, Edges!$C$4:$C$431, 0)), -1E+99), _xlfn.IFNA(INDEX(Edges!$Q$4:$Q$431, MATCH(F129, Edges!$C$4:$C$431, 0)), -1E+99), _xlfn.IFNA(INDEX(Edges!$Q$4:$Q$431, MATCH(G129, Edges!$C$4:$C$431, 0)), -1E+99), _xlfn.IFNA(INDEX(Edges!$Q$4:$Q$431, MATCH(H129, Edges!$C$4:$C$431, 0)), -1E+99), _xlfn.IFNA(INDEX(Edges!$Q$4:$Q$431, MATCH(I129, Edges!$C$4:$C$431, 0)), -1E+99), _xlfn.IFNA(INDEX(Edges!$Q$4:$Q$431, MATCH(J129, Edges!$C$4:$C$431, 0)), -1E+99), _xlfn.IFNA(INDEX(Edges!$Q$4:$Q$431, MATCH(K129, Edges!$C$4:$C$431, 0)), -1E+99), _xlfn.IFNA(INDEX(Edges!$Q$4:$Q$431, MATCH(L129, Edges!$C$4:$C$431, 0)), -1E+99))</f>
        <v>0</v>
      </c>
      <c r="S129" t="str">
        <f>IF(OR(IF(C129&lt;&gt;"", INDEX(Nodes!$Z$4:$Z$449, MATCH(C129, Nodes!$C$4:$C$449, 0))="Yes", FALSE), IF(D129&lt;&gt;"", INDEX(Nodes!$Z$4:$Z$449, MATCH(D129, Nodes!$C$4:$C$449, 0))="Yes", FALSE), IF(E129&lt;&gt;"", INDEX(Edges!$Z$4:$Z$431, MATCH(E129, Edges!$C$4:$C$431, 0))="Yes", FALSE), IF(F129&lt;&gt;"", INDEX(Edges!$Z$4:$Z$431, MATCH(F129, Edges!$C$4:$C$431, 0))="Yes", FALSE), IF(G129&lt;&gt;"", INDEX(Edges!$Z$4:$Z$431, MATCH(G129, Edges!$C$4:$C$431, 0))="Yes", FALSE), IF(H129&lt;&gt;"", INDEX(Edges!$Z$4:$Z$431, MATCH(H129, Edges!$C$4:$C$431, 0))="Yes", FALSE), IF(I129&lt;&gt;"", INDEX(Edges!$Z$4:$Z$431, MATCH(I129, Edges!$C$4:$C$431, 0))="Yes", FALSE), IF(J129&lt;&gt;"", INDEX(Edges!$Z$4:$Z$431, MATCH(J129, Edges!$C$4:$C$431, 0))="Yes", FALSE), IF(K129&lt;&gt;"", INDEX(Edges!$Z$4:$Z$431, MATCH(K129, Edges!$C$4:$C$431, 0))="Yes", FALSE), IF(L129&lt;&gt;"", INDEX(Edges!$Z$4:$Z$431, MATCH(L129, Edges!$C$4:$C$431, 0))="Yes", FALSE)), "Yes","No")</f>
        <v>Yes</v>
      </c>
      <c r="T129" s="633" t="str">
        <f>IF(OR(IF(C129&lt;&gt;"", INDEX(Nodes!$AC$4:$AC$449, MATCH(C129, Nodes!$C$4:$C$449, 0))="Yes", FALSE), IF(D129&lt;&gt;"", INDEX(Nodes!$AC$4:$AC$449, MATCH(D129, Nodes!$C$4:$C$449, 0))="Yes", FALSE), IF(E129&lt;&gt;"", INDEX(Edges!$AC$4:$AC$431, MATCH(E129, Edges!$C$4:$C$431, 0))="Yes", FALSE), IF(F129&lt;&gt;"", INDEX(Edges!$AC$4:$AC$431, MATCH(F129, Edges!$C$4:$C$431, 0))="Yes", FALSE), IF(G129&lt;&gt;"", INDEX(Edges!$AC$4:$AC$431, MATCH(G129, Edges!$C$4:$C$431, 0))="Yes", FALSE), IF(H129&lt;&gt;"", INDEX(Edges!$AC$4:$AC$431, MATCH(H129, Edges!$C$4:$C$431, 0))="Yes", FALSE), IF(I129&lt;&gt;"", INDEX(Edges!$AC$4:$AC$431, MATCH(I129, Edges!$C$4:$C$431, 0))="Yes", FALSE), IF(J129&lt;&gt;"", INDEX(Edges!$AC$4:$AC$431, MATCH(J129, Edges!$C$4:$C$431, 0))="Yes", FALSE), IF(K129&lt;&gt;"", INDEX(Edges!$AC$4:$AC$431, MATCH(K129, Edges!$C$4:$C$431, 0))="Yes", FALSE), IF(L129&lt;&gt;"", INDEX(Edges!$AC$4:$AC$431, MATCH(L129, Edges!$C$4:$C$431, 0))="Yes", FALSE)), "Yes","No")</f>
        <v>No</v>
      </c>
      <c r="U129" t="str">
        <f>IF(OR(IF(C129&lt;&gt;"", INDEX(Nodes!$AF$4:$AF$449, MATCH(C129, Nodes!$C$4:$C$449, 0))="Yes", FALSE), IF(D129&lt;&gt;"", INDEX(Nodes!$AF$4:$AF$449, MATCH(D129, Nodes!$C$4:$C$449, 0))="Yes", FALSE), IF(E129&lt;&gt;"", INDEX(Edges!$AG$4:$AG$431, MATCH(E129, Edges!$C$4:$C$431, 0))="Yes", FALSE), IF(F129&lt;&gt;"", INDEX(Edges!$AG$4:$AG$431, MATCH(F129, Edges!$C$4:$C$431, 0))="Yes", FALSE), IF(G129&lt;&gt;"", INDEX(Edges!$AG$4:$AG$431, MATCH(G129, Edges!$C$4:$C$431, 0))="Yes", FALSE), IF(H129&lt;&gt;"", INDEX(Edges!$AG$4:$AG$431, MATCH(H129, Edges!$C$4:$C$431, 0))="Yes", FALSE), IF(I129&lt;&gt;"", INDEX(Edges!$AG$4:$AG$431, MATCH(I129, Edges!$C$4:$C$431, 0))="Yes", FALSE), IF(J129&lt;&gt;"", INDEX(Edges!$AG$4:$AG$431, MATCH(J129, Edges!$C$4:$C$431, 0))="Yes", FALSE), IF(K129&lt;&gt;"", INDEX(Edges!$AG$4:$AG$431, MATCH(K129, Edges!$C$4:$C$431, 0))="Yes", FALSE), IF(L129&lt;&gt;"", INDEX(Edges!$AG$4:$AG$431, MATCH(L129, Edges!$C$4:$C$431, 0))="Yes", FALSE)), "Yes","No")</f>
        <v>No</v>
      </c>
      <c r="V129" s="720" t="str">
        <f t="shared" si="6"/>
        <v>Inaccessible</v>
      </c>
      <c r="W129" s="633" t="str">
        <f>IF(AND(N129&gt;='Accessibility Standards'!$C$4, P129&lt;'Accessibility Standards'!$C$2, Q129="Yes", R129&lt;'Accessibility Standards'!$C$10), "Accessible", "Inaccessible")</f>
        <v>Inaccessible</v>
      </c>
      <c r="X129" s="633" t="str">
        <f t="shared" si="7"/>
        <v>Inaccessible</v>
      </c>
    </row>
    <row r="130" spans="1:24">
      <c r="A130" t="s">
        <v>872</v>
      </c>
      <c r="B130" s="689" t="s">
        <v>752</v>
      </c>
      <c r="C130" t="s">
        <v>564</v>
      </c>
      <c r="N130" s="633">
        <f>MIN(_xlfn.IFNA(INDEX(Nodes!$M$4:$M$449, MATCH(C130, Nodes!$C$4:$C$449, 0)), 1E+99), _xlfn.IFNA(INDEX(Nodes!$M$4:$M$449, MATCH(D130, Nodes!$C$4:$C$449, 0)), 1E+99), _xlfn.IFNA(INDEX(Edges!$M$4:$M$428, MATCH(E130, Edges!$C$4:$C$428, 0)), 1E+99), _xlfn.IFNA(INDEX(Edges!$M$4:$M$428, MATCH(F130, Edges!$C$4:$C$428, 0)), 1E+99), _xlfn.IFNA(INDEX(Edges!$M$4:$M$428, MATCH(G130, Edges!$C$4:$C$428, 0)), 1E+99), _xlfn.IFNA(INDEX(Edges!$M$4:$M$428, MATCH(H130, Edges!$C$4:$C$428, 0)), 1E+99), _xlfn.IFNA(INDEX(Edges!$M$4:$M$428, MATCH(I130, Edges!$C$4:$C$428, 0)), 1E+99), _xlfn.IFNA(INDEX(Edges!$M$4:$M$428, MATCH(J130, Edges!$C$4:$C$428, 0)), 1E+99), _xlfn.IFNA(INDEX(Edges!$M$4:$M$428, MATCH(K130, Edges!$C$4:$C$428, 0)), 1E+99), _xlfn.IFNA(INDEX(Edges!$M$4:$M$428, MATCH(L130, Edges!$C$4:$C$428, 0)), 1E+99))</f>
        <v>0</v>
      </c>
      <c r="O130" s="633" t="str">
        <f>IF(AND(IF(C130&lt;&gt;"", INDEX(Nodes!$V$4:$V$449, MATCH(C130, Nodes!$C$4:$C$449, 0))="Yes", TRUE), IF(D130&lt;&gt;"", INDEX(Nodes!$V$4:$V$449, MATCH(D130, Nodes!$C$4:$C$449, 0))="Yes", TRUE), IF(E130&lt;&gt;"", INDEX(Edges!$V$4:$V$431, MATCH(E130, Edges!$C$4:$C$431, 0))="Yes", TRUE), IF(F130&lt;&gt;"", INDEX(Edges!$V$4:$V$431, MATCH(F130, Edges!$C$4:$C$431, 0))="Yes", TRUE), IF(G130&lt;&gt;"", INDEX(Edges!$V$4:$V$431, MATCH(G130, Edges!$C$4:$C$431, 0))="Yes", TRUE), IF(H130&lt;&gt;"", INDEX(Edges!$V$4:$V$431, MATCH(H130, Edges!$C$4:$C$431, 0))="Yes", TRUE), IF(I130&lt;&gt;"", INDEX(Edges!$V$4:$V$431, MATCH(I130, Edges!$C$4:$C$431, 0))="Yes", TRUE), IF(J130&lt;&gt;"", INDEX(Edges!$V$4:$V$431, MATCH(J130, Edges!$C$4:$C$431, 0))="Yes", TRUE), IF(K130&lt;&gt;"", INDEX(Edges!$V$4:$V$431, MATCH(K130, Edges!$C$4:$C$431, 0))="Yes", TRUE), IF(L130&lt;&gt;"", INDEX(Edges!$V$4:$V$431, MATCH(L130, Edges!$C$4:$C$431, 0))="Yes", TRUE)), "Yes", "No")</f>
        <v>No</v>
      </c>
      <c r="P130" s="633">
        <f>MAX(_xlfn.IFNA(INDEX(Nodes!$I$4:$I$449, MATCH(C130, Nodes!$C$4:$C$449, 0)), -1E+99), _xlfn.IFNA(INDEX(Nodes!$I$4:$I$449, MATCH(D130, Nodes!$C$4:$C$449, 0)), -1E+99), _xlfn.IFNA(INDEX(Edges!$I$4:$I$431, MATCH(E130, Edges!$C$4:$C$431, 0)), -1E+99), _xlfn.IFNA(INDEX(Edges!$I$4:$I$431, MATCH(F130, Edges!$C$4:$C$431, 0)), -1E+99), _xlfn.IFNA(INDEX(Edges!$I$4:$I$431, MATCH(G130, Edges!$C$4:$C$431, 0)), -1E+99), _xlfn.IFNA(INDEX(Edges!$I$4:$I$431, MATCH(H130, Edges!$C$4:$C$431, 0)), -1E+99), _xlfn.IFNA(INDEX(Edges!$I$4:$I$431, MATCH(I130, Edges!$C$4:$C$431, 0)), -1E+99), _xlfn.IFNA(INDEX(Edges!$I$4:$I$431, MATCH(J130, Edges!$C$4:$C$431, 0)), -1E+99), _xlfn.IFNA(INDEX(Edges!$I$4:$I$431, MATCH(K130, Edges!$C$4:$C$431, 0)), -1E+99), _xlfn.IFNA(INDEX(Edges!$I$4:$I$431, MATCH(L130, Edges!$C$4:$C$431, 0)), -1E+99))</f>
        <v>0</v>
      </c>
      <c r="Q130" s="633" t="str">
        <f>IF(AND(IF(C130&lt;&gt;"", INDEX(Nodes!$P$4:$P$449, MATCH(C130, Nodes!$C$4:$C$449, 0))="Yes"), IF(D130&lt;&gt;"", INDEX(Nodes!$P$4:$P$449, MATCH(D130, Nodes!$C$4:$C$449, 0))="Yes")), "Yes", "No")</f>
        <v>No</v>
      </c>
      <c r="R130" s="633">
        <f>MAX(_xlfn.IFNA(INDEX(Nodes!$Q$4:$Q$449, MATCH(C130, Nodes!$C$4:$C$449, 0)), -1E+99), _xlfn.IFNA(INDEX(Nodes!$Q$4:$Q$449, MATCH(D130, Nodes!$C$4:$C$449, 0)), -1E+99), _xlfn.IFNA(INDEX(Edges!$Q$4:$Q$431, MATCH(E130, Edges!$C$4:$C$431, 0)), -1E+99), _xlfn.IFNA(INDEX(Edges!$Q$4:$Q$431, MATCH(F130, Edges!$C$4:$C$431, 0)), -1E+99), _xlfn.IFNA(INDEX(Edges!$Q$4:$Q$431, MATCH(G130, Edges!$C$4:$C$431, 0)), -1E+99), _xlfn.IFNA(INDEX(Edges!$Q$4:$Q$431, MATCH(H130, Edges!$C$4:$C$431, 0)), -1E+99), _xlfn.IFNA(INDEX(Edges!$Q$4:$Q$431, MATCH(I130, Edges!$C$4:$C$431, 0)), -1E+99), _xlfn.IFNA(INDEX(Edges!$Q$4:$Q$431, MATCH(J130, Edges!$C$4:$C$431, 0)), -1E+99), _xlfn.IFNA(INDEX(Edges!$Q$4:$Q$431, MATCH(K130, Edges!$C$4:$C$431, 0)), -1E+99), _xlfn.IFNA(INDEX(Edges!$Q$4:$Q$431, MATCH(L130, Edges!$C$4:$C$431, 0)), -1E+99))</f>
        <v>0</v>
      </c>
      <c r="S130" t="str">
        <f>IF(OR(IF(C130&lt;&gt;"", INDEX(Nodes!$Z$4:$Z$449, MATCH(C130, Nodes!$C$4:$C$449, 0))="Yes", FALSE), IF(D130&lt;&gt;"", INDEX(Nodes!$Z$4:$Z$449, MATCH(D130, Nodes!$C$4:$C$449, 0))="Yes", FALSE), IF(E130&lt;&gt;"", INDEX(Edges!$Z$4:$Z$431, MATCH(E130, Edges!$C$4:$C$431, 0))="Yes", FALSE), IF(F130&lt;&gt;"", INDEX(Edges!$Z$4:$Z$431, MATCH(F130, Edges!$C$4:$C$431, 0))="Yes", FALSE), IF(G130&lt;&gt;"", INDEX(Edges!$Z$4:$Z$431, MATCH(G130, Edges!$C$4:$C$431, 0))="Yes", FALSE), IF(H130&lt;&gt;"", INDEX(Edges!$Z$4:$Z$431, MATCH(H130, Edges!$C$4:$C$431, 0))="Yes", FALSE), IF(I130&lt;&gt;"", INDEX(Edges!$Z$4:$Z$431, MATCH(I130, Edges!$C$4:$C$431, 0))="Yes", FALSE), IF(J130&lt;&gt;"", INDEX(Edges!$Z$4:$Z$431, MATCH(J130, Edges!$C$4:$C$431, 0))="Yes", FALSE), IF(K130&lt;&gt;"", INDEX(Edges!$Z$4:$Z$431, MATCH(K130, Edges!$C$4:$C$431, 0))="Yes", FALSE), IF(L130&lt;&gt;"", INDEX(Edges!$Z$4:$Z$431, MATCH(L130, Edges!$C$4:$C$431, 0))="Yes", FALSE)), "Yes","No")</f>
        <v>No</v>
      </c>
      <c r="T130" s="633" t="str">
        <f>IF(OR(IF(C130&lt;&gt;"", INDEX(Nodes!$AC$4:$AC$449, MATCH(C130, Nodes!$C$4:$C$449, 0))="Yes", FALSE), IF(D130&lt;&gt;"", INDEX(Nodes!$AC$4:$AC$449, MATCH(D130, Nodes!$C$4:$C$449, 0))="Yes", FALSE), IF(E130&lt;&gt;"", INDEX(Edges!$AC$4:$AC$431, MATCH(E130, Edges!$C$4:$C$431, 0))="Yes", FALSE), IF(F130&lt;&gt;"", INDEX(Edges!$AC$4:$AC$431, MATCH(F130, Edges!$C$4:$C$431, 0))="Yes", FALSE), IF(G130&lt;&gt;"", INDEX(Edges!$AC$4:$AC$431, MATCH(G130, Edges!$C$4:$C$431, 0))="Yes", FALSE), IF(H130&lt;&gt;"", INDEX(Edges!$AC$4:$AC$431, MATCH(H130, Edges!$C$4:$C$431, 0))="Yes", FALSE), IF(I130&lt;&gt;"", INDEX(Edges!$AC$4:$AC$431, MATCH(I130, Edges!$C$4:$C$431, 0))="Yes", FALSE), IF(J130&lt;&gt;"", INDEX(Edges!$AC$4:$AC$431, MATCH(J130, Edges!$C$4:$C$431, 0))="Yes", FALSE), IF(K130&lt;&gt;"", INDEX(Edges!$AC$4:$AC$431, MATCH(K130, Edges!$C$4:$C$431, 0))="Yes", FALSE), IF(L130&lt;&gt;"", INDEX(Edges!$AC$4:$AC$431, MATCH(L130, Edges!$C$4:$C$431, 0))="Yes", FALSE)), "Yes","No")</f>
        <v>No</v>
      </c>
      <c r="U130" t="str">
        <f>IF(OR(IF(C130&lt;&gt;"", INDEX(Nodes!$AF$4:$AF$449, MATCH(C130, Nodes!$C$4:$C$449, 0))="Yes", FALSE), IF(D130&lt;&gt;"", INDEX(Nodes!$AF$4:$AF$449, MATCH(D130, Nodes!$C$4:$C$449, 0))="Yes", FALSE), IF(E130&lt;&gt;"", INDEX(Edges!$AG$4:$AG$431, MATCH(E130, Edges!$C$4:$C$431, 0))="Yes", FALSE), IF(F130&lt;&gt;"", INDEX(Edges!$AG$4:$AG$431, MATCH(F130, Edges!$C$4:$C$431, 0))="Yes", FALSE), IF(G130&lt;&gt;"", INDEX(Edges!$AG$4:$AG$431, MATCH(G130, Edges!$C$4:$C$431, 0))="Yes", FALSE), IF(H130&lt;&gt;"", INDEX(Edges!$AG$4:$AG$431, MATCH(H130, Edges!$C$4:$C$431, 0))="Yes", FALSE), IF(I130&lt;&gt;"", INDEX(Edges!$AG$4:$AG$431, MATCH(I130, Edges!$C$4:$C$431, 0))="Yes", FALSE), IF(J130&lt;&gt;"", INDEX(Edges!$AG$4:$AG$431, MATCH(J130, Edges!$C$4:$C$431, 0))="Yes", FALSE), IF(K130&lt;&gt;"", INDEX(Edges!$AG$4:$AG$431, MATCH(K130, Edges!$C$4:$C$431, 0))="Yes", FALSE), IF(L130&lt;&gt;"", INDEX(Edges!$AG$4:$AG$431, MATCH(L130, Edges!$C$4:$C$431, 0))="Yes", FALSE)), "Yes","No")</f>
        <v>No</v>
      </c>
      <c r="V130" s="720" t="str">
        <f t="shared" si="6"/>
        <v>Inaccessible</v>
      </c>
      <c r="W130" s="633" t="str">
        <f>IF(AND(N130&gt;='Accessibility Standards'!$C$4, P130&lt;'Accessibility Standards'!$C$2, Q130="Yes", R130&lt;'Accessibility Standards'!$C$10), "Accessible", "Inaccessible")</f>
        <v>Inaccessible</v>
      </c>
      <c r="X130" s="633" t="str">
        <f t="shared" si="7"/>
        <v>Inaccessible</v>
      </c>
    </row>
    <row r="131" spans="1:24" hidden="1">
      <c r="A131" s="811" t="str">
        <f>A130</f>
        <v>51_52</v>
      </c>
      <c r="B131" s="689" t="s">
        <v>753</v>
      </c>
      <c r="C131" t="s">
        <v>560</v>
      </c>
      <c r="D131" t="s">
        <v>565</v>
      </c>
      <c r="N131" s="633">
        <f>MIN(_xlfn.IFNA(INDEX(Nodes!$M$4:$M$449, MATCH(C131, Nodes!$C$4:$C$449, 0)), 1E+99), _xlfn.IFNA(INDEX(Nodes!$M$4:$M$449, MATCH(D131, Nodes!$C$4:$C$449, 0)), 1E+99), _xlfn.IFNA(INDEX(Edges!$M$4:$M$428, MATCH(E131, Edges!$C$4:$C$428, 0)), 1E+99), _xlfn.IFNA(INDEX(Edges!$M$4:$M$428, MATCH(F131, Edges!$C$4:$C$428, 0)), 1E+99), _xlfn.IFNA(INDEX(Edges!$M$4:$M$428, MATCH(G131, Edges!$C$4:$C$428, 0)), 1E+99), _xlfn.IFNA(INDEX(Edges!$M$4:$M$428, MATCH(H131, Edges!$C$4:$C$428, 0)), 1E+99), _xlfn.IFNA(INDEX(Edges!$M$4:$M$428, MATCH(I131, Edges!$C$4:$C$428, 0)), 1E+99), _xlfn.IFNA(INDEX(Edges!$M$4:$M$428, MATCH(J131, Edges!$C$4:$C$428, 0)), 1E+99), _xlfn.IFNA(INDEX(Edges!$M$4:$M$428, MATCH(K131, Edges!$C$4:$C$428, 0)), 1E+99), _xlfn.IFNA(INDEX(Edges!$M$4:$M$428, MATCH(L131, Edges!$C$4:$C$428, 0)), 1E+99))</f>
        <v>80</v>
      </c>
      <c r="O131" s="633" t="str">
        <f>IF(AND(IF(C131&lt;&gt;"", INDEX(Nodes!$V$4:$V$449, MATCH(C131, Nodes!$C$4:$C$449, 0))="Yes", TRUE), IF(D131&lt;&gt;"", INDEX(Nodes!$V$4:$V$449, MATCH(D131, Nodes!$C$4:$C$449, 0))="Yes", TRUE), IF(E131&lt;&gt;"", INDEX(Edges!$V$4:$V$431, MATCH(E131, Edges!$C$4:$C$431, 0))="Yes", TRUE), IF(F131&lt;&gt;"", INDEX(Edges!$V$4:$V$431, MATCH(F131, Edges!$C$4:$C$431, 0))="Yes", TRUE), IF(G131&lt;&gt;"", INDEX(Edges!$V$4:$V$431, MATCH(G131, Edges!$C$4:$C$431, 0))="Yes", TRUE), IF(H131&lt;&gt;"", INDEX(Edges!$V$4:$V$431, MATCH(H131, Edges!$C$4:$C$431, 0))="Yes", TRUE), IF(I131&lt;&gt;"", INDEX(Edges!$V$4:$V$431, MATCH(I131, Edges!$C$4:$C$431, 0))="Yes", TRUE), IF(J131&lt;&gt;"", INDEX(Edges!$V$4:$V$431, MATCH(J131, Edges!$C$4:$C$431, 0))="Yes", TRUE), IF(K131&lt;&gt;"", INDEX(Edges!$V$4:$V$431, MATCH(K131, Edges!$C$4:$C$431, 0))="Yes", TRUE), IF(L131&lt;&gt;"", INDEX(Edges!$V$4:$V$431, MATCH(L131, Edges!$C$4:$C$431, 0))="Yes", TRUE)), "Yes", "No")</f>
        <v>No</v>
      </c>
      <c r="P131" s="633">
        <f>MAX(_xlfn.IFNA(INDEX(Nodes!$I$4:$I$449, MATCH(C131, Nodes!$C$4:$C$449, 0)), -1E+99), _xlfn.IFNA(INDEX(Nodes!$I$4:$I$449, MATCH(D131, Nodes!$C$4:$C$449, 0)), -1E+99), _xlfn.IFNA(INDEX(Edges!$I$4:$I$431, MATCH(E131, Edges!$C$4:$C$431, 0)), -1E+99), _xlfn.IFNA(INDEX(Edges!$I$4:$I$431, MATCH(F131, Edges!$C$4:$C$431, 0)), -1E+99), _xlfn.IFNA(INDEX(Edges!$I$4:$I$431, MATCH(G131, Edges!$C$4:$C$431, 0)), -1E+99), _xlfn.IFNA(INDEX(Edges!$I$4:$I$431, MATCH(H131, Edges!$C$4:$C$431, 0)), -1E+99), _xlfn.IFNA(INDEX(Edges!$I$4:$I$431, MATCH(I131, Edges!$C$4:$C$431, 0)), -1E+99), _xlfn.IFNA(INDEX(Edges!$I$4:$I$431, MATCH(J131, Edges!$C$4:$C$431, 0)), -1E+99), _xlfn.IFNA(INDEX(Edges!$I$4:$I$431, MATCH(K131, Edges!$C$4:$C$431, 0)), -1E+99), _xlfn.IFNA(INDEX(Edges!$I$4:$I$431, MATCH(L131, Edges!$C$4:$C$431, 0)), -1E+99))</f>
        <v>0</v>
      </c>
      <c r="Q131" s="633" t="str">
        <f>IF(AND(IF(C131&lt;&gt;"", INDEX(Nodes!$P$4:$P$449, MATCH(C131, Nodes!$C$4:$C$449, 0))="Yes"), IF(D131&lt;&gt;"", INDEX(Nodes!$P$4:$P$449, MATCH(D131, Nodes!$C$4:$C$449, 0))="Yes")), "Yes", "No")</f>
        <v>No</v>
      </c>
      <c r="R131" s="633">
        <f>MAX(_xlfn.IFNA(INDEX(Nodes!$Q$4:$Q$449, MATCH(C131, Nodes!$C$4:$C$449, 0)), -1E+99), _xlfn.IFNA(INDEX(Nodes!$Q$4:$Q$449, MATCH(D131, Nodes!$C$4:$C$449, 0)), -1E+99), _xlfn.IFNA(INDEX(Edges!$Q$4:$Q$431, MATCH(E131, Edges!$C$4:$C$431, 0)), -1E+99), _xlfn.IFNA(INDEX(Edges!$Q$4:$Q$431, MATCH(F131, Edges!$C$4:$C$431, 0)), -1E+99), _xlfn.IFNA(INDEX(Edges!$Q$4:$Q$431, MATCH(G131, Edges!$C$4:$C$431, 0)), -1E+99), _xlfn.IFNA(INDEX(Edges!$Q$4:$Q$431, MATCH(H131, Edges!$C$4:$C$431, 0)), -1E+99), _xlfn.IFNA(INDEX(Edges!$Q$4:$Q$431, MATCH(I131, Edges!$C$4:$C$431, 0)), -1E+99), _xlfn.IFNA(INDEX(Edges!$Q$4:$Q$431, MATCH(J131, Edges!$C$4:$C$431, 0)), -1E+99), _xlfn.IFNA(INDEX(Edges!$Q$4:$Q$431, MATCH(K131, Edges!$C$4:$C$431, 0)), -1E+99), _xlfn.IFNA(INDEX(Edges!$Q$4:$Q$431, MATCH(L131, Edges!$C$4:$C$431, 0)), -1E+99))</f>
        <v>0</v>
      </c>
      <c r="S131" t="str">
        <f>IF(OR(IF(C131&lt;&gt;"", INDEX(Nodes!$Z$4:$Z$449, MATCH(C131, Nodes!$C$4:$C$449, 0))="Yes", FALSE), IF(D131&lt;&gt;"", INDEX(Nodes!$Z$4:$Z$449, MATCH(D131, Nodes!$C$4:$C$449, 0))="Yes", FALSE), IF(E131&lt;&gt;"", INDEX(Edges!$Z$4:$Z$431, MATCH(E131, Edges!$C$4:$C$431, 0))="Yes", FALSE), IF(F131&lt;&gt;"", INDEX(Edges!$Z$4:$Z$431, MATCH(F131, Edges!$C$4:$C$431, 0))="Yes", FALSE), IF(G131&lt;&gt;"", INDEX(Edges!$Z$4:$Z$431, MATCH(G131, Edges!$C$4:$C$431, 0))="Yes", FALSE), IF(H131&lt;&gt;"", INDEX(Edges!$Z$4:$Z$431, MATCH(H131, Edges!$C$4:$C$431, 0))="Yes", FALSE), IF(I131&lt;&gt;"", INDEX(Edges!$Z$4:$Z$431, MATCH(I131, Edges!$C$4:$C$431, 0))="Yes", FALSE), IF(J131&lt;&gt;"", INDEX(Edges!$Z$4:$Z$431, MATCH(J131, Edges!$C$4:$C$431, 0))="Yes", FALSE), IF(K131&lt;&gt;"", INDEX(Edges!$Z$4:$Z$431, MATCH(K131, Edges!$C$4:$C$431, 0))="Yes", FALSE), IF(L131&lt;&gt;"", INDEX(Edges!$Z$4:$Z$431, MATCH(L131, Edges!$C$4:$C$431, 0))="Yes", FALSE)), "Yes","No")</f>
        <v>No</v>
      </c>
      <c r="T131" s="633" t="str">
        <f>IF(OR(IF(C131&lt;&gt;"", INDEX(Nodes!$AC$4:$AC$449, MATCH(C131, Nodes!$C$4:$C$449, 0))="Yes", FALSE), IF(D131&lt;&gt;"", INDEX(Nodes!$AC$4:$AC$449, MATCH(D131, Nodes!$C$4:$C$449, 0))="Yes", FALSE), IF(E131&lt;&gt;"", INDEX(Edges!$AC$4:$AC$431, MATCH(E131, Edges!$C$4:$C$431, 0))="Yes", FALSE), IF(F131&lt;&gt;"", INDEX(Edges!$AC$4:$AC$431, MATCH(F131, Edges!$C$4:$C$431, 0))="Yes", FALSE), IF(G131&lt;&gt;"", INDEX(Edges!$AC$4:$AC$431, MATCH(G131, Edges!$C$4:$C$431, 0))="Yes", FALSE), IF(H131&lt;&gt;"", INDEX(Edges!$AC$4:$AC$431, MATCH(H131, Edges!$C$4:$C$431, 0))="Yes", FALSE), IF(I131&lt;&gt;"", INDEX(Edges!$AC$4:$AC$431, MATCH(I131, Edges!$C$4:$C$431, 0))="Yes", FALSE), IF(J131&lt;&gt;"", INDEX(Edges!$AC$4:$AC$431, MATCH(J131, Edges!$C$4:$C$431, 0))="Yes", FALSE), IF(K131&lt;&gt;"", INDEX(Edges!$AC$4:$AC$431, MATCH(K131, Edges!$C$4:$C$431, 0))="Yes", FALSE), IF(L131&lt;&gt;"", INDEX(Edges!$AC$4:$AC$431, MATCH(L131, Edges!$C$4:$C$431, 0))="Yes", FALSE)), "Yes","No")</f>
        <v>No</v>
      </c>
      <c r="U131" t="str">
        <f>IF(OR(IF(C131&lt;&gt;"", INDEX(Nodes!$AF$4:$AF$449, MATCH(C131, Nodes!$C$4:$C$449, 0))="Yes", FALSE), IF(D131&lt;&gt;"", INDEX(Nodes!$AF$4:$AF$449, MATCH(D131, Nodes!$C$4:$C$449, 0))="Yes", FALSE), IF(E131&lt;&gt;"", INDEX(Edges!$AG$4:$AG$431, MATCH(E131, Edges!$C$4:$C$431, 0))="Yes", FALSE), IF(F131&lt;&gt;"", INDEX(Edges!$AG$4:$AG$431, MATCH(F131, Edges!$C$4:$C$431, 0))="Yes", FALSE), IF(G131&lt;&gt;"", INDEX(Edges!$AG$4:$AG$431, MATCH(G131, Edges!$C$4:$C$431, 0))="Yes", FALSE), IF(H131&lt;&gt;"", INDEX(Edges!$AG$4:$AG$431, MATCH(H131, Edges!$C$4:$C$431, 0))="Yes", FALSE), IF(I131&lt;&gt;"", INDEX(Edges!$AG$4:$AG$431, MATCH(I131, Edges!$C$4:$C$431, 0))="Yes", FALSE), IF(J131&lt;&gt;"", INDEX(Edges!$AG$4:$AG$431, MATCH(J131, Edges!$C$4:$C$431, 0))="Yes", FALSE), IF(K131&lt;&gt;"", INDEX(Edges!$AG$4:$AG$431, MATCH(K131, Edges!$C$4:$C$431, 0))="Yes", FALSE), IF(L131&lt;&gt;"", INDEX(Edges!$AG$4:$AG$431, MATCH(L131, Edges!$C$4:$C$431, 0))="Yes", FALSE)), "Yes","No")</f>
        <v>No</v>
      </c>
      <c r="V131" s="720" t="str">
        <f t="shared" ref="V131:V194" si="8">IF(N131&gt;0, "Accessible", "Inaccessible")</f>
        <v>Accessible</v>
      </c>
      <c r="W131" s="633" t="str">
        <f>IF(AND(N131&gt;='Accessibility Standards'!$C$4, P131&lt;'Accessibility Standards'!$C$2, Q131="Yes", R131&lt;'Accessibility Standards'!$C$10), "Accessible", "Inaccessible")</f>
        <v>Inaccessible</v>
      </c>
      <c r="X131" s="633" t="str">
        <f t="shared" ref="X131:X194" si="9">IF(AND(O131="Yes", N131&gt;0), "Accessible", "Inaccessible")</f>
        <v>Inaccessible</v>
      </c>
    </row>
    <row r="132" spans="1:24">
      <c r="A132" t="s">
        <v>873</v>
      </c>
      <c r="B132" s="689" t="s">
        <v>752</v>
      </c>
      <c r="C132" t="s">
        <v>561</v>
      </c>
      <c r="N132" s="633">
        <f>MIN(_xlfn.IFNA(INDEX(Nodes!$M$4:$M$449, MATCH(C132, Nodes!$C$4:$C$449, 0)), 1E+99), _xlfn.IFNA(INDEX(Nodes!$M$4:$M$449, MATCH(D132, Nodes!$C$4:$C$449, 0)), 1E+99), _xlfn.IFNA(INDEX(Edges!$M$4:$M$428, MATCH(E132, Edges!$C$4:$C$428, 0)), 1E+99), _xlfn.IFNA(INDEX(Edges!$M$4:$M$428, MATCH(F132, Edges!$C$4:$C$428, 0)), 1E+99), _xlfn.IFNA(INDEX(Edges!$M$4:$M$428, MATCH(G132, Edges!$C$4:$C$428, 0)), 1E+99), _xlfn.IFNA(INDEX(Edges!$M$4:$M$428, MATCH(H132, Edges!$C$4:$C$428, 0)), 1E+99), _xlfn.IFNA(INDEX(Edges!$M$4:$M$428, MATCH(I132, Edges!$C$4:$C$428, 0)), 1E+99), _xlfn.IFNA(INDEX(Edges!$M$4:$M$428, MATCH(J132, Edges!$C$4:$C$428, 0)), 1E+99), _xlfn.IFNA(INDEX(Edges!$M$4:$M$428, MATCH(K132, Edges!$C$4:$C$428, 0)), 1E+99), _xlfn.IFNA(INDEX(Edges!$M$4:$M$428, MATCH(L132, Edges!$C$4:$C$428, 0)), 1E+99))</f>
        <v>70</v>
      </c>
      <c r="O132" s="633" t="str">
        <f>IF(AND(IF(C132&lt;&gt;"", INDEX(Nodes!$V$4:$V$449, MATCH(C132, Nodes!$C$4:$C$449, 0))="Yes", TRUE), IF(D132&lt;&gt;"", INDEX(Nodes!$V$4:$V$449, MATCH(D132, Nodes!$C$4:$C$449, 0))="Yes", TRUE), IF(E132&lt;&gt;"", INDEX(Edges!$V$4:$V$431, MATCH(E132, Edges!$C$4:$C$431, 0))="Yes", TRUE), IF(F132&lt;&gt;"", INDEX(Edges!$V$4:$V$431, MATCH(F132, Edges!$C$4:$C$431, 0))="Yes", TRUE), IF(G132&lt;&gt;"", INDEX(Edges!$V$4:$V$431, MATCH(G132, Edges!$C$4:$C$431, 0))="Yes", TRUE), IF(H132&lt;&gt;"", INDEX(Edges!$V$4:$V$431, MATCH(H132, Edges!$C$4:$C$431, 0))="Yes", TRUE), IF(I132&lt;&gt;"", INDEX(Edges!$V$4:$V$431, MATCH(I132, Edges!$C$4:$C$431, 0))="Yes", TRUE), IF(J132&lt;&gt;"", INDEX(Edges!$V$4:$V$431, MATCH(J132, Edges!$C$4:$C$431, 0))="Yes", TRUE), IF(K132&lt;&gt;"", INDEX(Edges!$V$4:$V$431, MATCH(K132, Edges!$C$4:$C$431, 0))="Yes", TRUE), IF(L132&lt;&gt;"", INDEX(Edges!$V$4:$V$431, MATCH(L132, Edges!$C$4:$C$431, 0))="Yes", TRUE)), "Yes", "No")</f>
        <v>No</v>
      </c>
      <c r="P132" s="633">
        <f>MAX(_xlfn.IFNA(INDEX(Nodes!$I$4:$I$449, MATCH(C132, Nodes!$C$4:$C$449, 0)), -1E+99), _xlfn.IFNA(INDEX(Nodes!$I$4:$I$449, MATCH(D132, Nodes!$C$4:$C$449, 0)), -1E+99), _xlfn.IFNA(INDEX(Edges!$I$4:$I$431, MATCH(E132, Edges!$C$4:$C$431, 0)), -1E+99), _xlfn.IFNA(INDEX(Edges!$I$4:$I$431, MATCH(F132, Edges!$C$4:$C$431, 0)), -1E+99), _xlfn.IFNA(INDEX(Edges!$I$4:$I$431, MATCH(G132, Edges!$C$4:$C$431, 0)), -1E+99), _xlfn.IFNA(INDEX(Edges!$I$4:$I$431, MATCH(H132, Edges!$C$4:$C$431, 0)), -1E+99), _xlfn.IFNA(INDEX(Edges!$I$4:$I$431, MATCH(I132, Edges!$C$4:$C$431, 0)), -1E+99), _xlfn.IFNA(INDEX(Edges!$I$4:$I$431, MATCH(J132, Edges!$C$4:$C$431, 0)), -1E+99), _xlfn.IFNA(INDEX(Edges!$I$4:$I$431, MATCH(K132, Edges!$C$4:$C$431, 0)), -1E+99), _xlfn.IFNA(INDEX(Edges!$I$4:$I$431, MATCH(L132, Edges!$C$4:$C$431, 0)), -1E+99))</f>
        <v>0</v>
      </c>
      <c r="Q132" s="633" t="str">
        <f>IF(AND(IF(C132&lt;&gt;"", INDEX(Nodes!$P$4:$P$449, MATCH(C132, Nodes!$C$4:$C$449, 0))="Yes"), IF(D132&lt;&gt;"", INDEX(Nodes!$P$4:$P$449, MATCH(D132, Nodes!$C$4:$C$449, 0))="Yes")), "Yes", "No")</f>
        <v>No</v>
      </c>
      <c r="R132" s="633">
        <f>MAX(_xlfn.IFNA(INDEX(Nodes!$Q$4:$Q$449, MATCH(C132, Nodes!$C$4:$C$449, 0)), -1E+99), _xlfn.IFNA(INDEX(Nodes!$Q$4:$Q$449, MATCH(D132, Nodes!$C$4:$C$449, 0)), -1E+99), _xlfn.IFNA(INDEX(Edges!$Q$4:$Q$431, MATCH(E132, Edges!$C$4:$C$431, 0)), -1E+99), _xlfn.IFNA(INDEX(Edges!$Q$4:$Q$431, MATCH(F132, Edges!$C$4:$C$431, 0)), -1E+99), _xlfn.IFNA(INDEX(Edges!$Q$4:$Q$431, MATCH(G132, Edges!$C$4:$C$431, 0)), -1E+99), _xlfn.IFNA(INDEX(Edges!$Q$4:$Q$431, MATCH(H132, Edges!$C$4:$C$431, 0)), -1E+99), _xlfn.IFNA(INDEX(Edges!$Q$4:$Q$431, MATCH(I132, Edges!$C$4:$C$431, 0)), -1E+99), _xlfn.IFNA(INDEX(Edges!$Q$4:$Q$431, MATCH(J132, Edges!$C$4:$C$431, 0)), -1E+99), _xlfn.IFNA(INDEX(Edges!$Q$4:$Q$431, MATCH(K132, Edges!$C$4:$C$431, 0)), -1E+99), _xlfn.IFNA(INDEX(Edges!$Q$4:$Q$431, MATCH(L132, Edges!$C$4:$C$431, 0)), -1E+99))</f>
        <v>0</v>
      </c>
      <c r="S132" t="str">
        <f>IF(OR(IF(C132&lt;&gt;"", INDEX(Nodes!$Z$4:$Z$449, MATCH(C132, Nodes!$C$4:$C$449, 0))="Yes", FALSE), IF(D132&lt;&gt;"", INDEX(Nodes!$Z$4:$Z$449, MATCH(D132, Nodes!$C$4:$C$449, 0))="Yes", FALSE), IF(E132&lt;&gt;"", INDEX(Edges!$Z$4:$Z$431, MATCH(E132, Edges!$C$4:$C$431, 0))="Yes", FALSE), IF(F132&lt;&gt;"", INDEX(Edges!$Z$4:$Z$431, MATCH(F132, Edges!$C$4:$C$431, 0))="Yes", FALSE), IF(G132&lt;&gt;"", INDEX(Edges!$Z$4:$Z$431, MATCH(G132, Edges!$C$4:$C$431, 0))="Yes", FALSE), IF(H132&lt;&gt;"", INDEX(Edges!$Z$4:$Z$431, MATCH(H132, Edges!$C$4:$C$431, 0))="Yes", FALSE), IF(I132&lt;&gt;"", INDEX(Edges!$Z$4:$Z$431, MATCH(I132, Edges!$C$4:$C$431, 0))="Yes", FALSE), IF(J132&lt;&gt;"", INDEX(Edges!$Z$4:$Z$431, MATCH(J132, Edges!$C$4:$C$431, 0))="Yes", FALSE), IF(K132&lt;&gt;"", INDEX(Edges!$Z$4:$Z$431, MATCH(K132, Edges!$C$4:$C$431, 0))="Yes", FALSE), IF(L132&lt;&gt;"", INDEX(Edges!$Z$4:$Z$431, MATCH(L132, Edges!$C$4:$C$431, 0))="Yes", FALSE)), "Yes","No")</f>
        <v>No</v>
      </c>
      <c r="T132" s="633" t="str">
        <f>IF(OR(IF(C132&lt;&gt;"", INDEX(Nodes!$AC$4:$AC$449, MATCH(C132, Nodes!$C$4:$C$449, 0))="Yes", FALSE), IF(D132&lt;&gt;"", INDEX(Nodes!$AC$4:$AC$449, MATCH(D132, Nodes!$C$4:$C$449, 0))="Yes", FALSE), IF(E132&lt;&gt;"", INDEX(Edges!$AC$4:$AC$431, MATCH(E132, Edges!$C$4:$C$431, 0))="Yes", FALSE), IF(F132&lt;&gt;"", INDEX(Edges!$AC$4:$AC$431, MATCH(F132, Edges!$C$4:$C$431, 0))="Yes", FALSE), IF(G132&lt;&gt;"", INDEX(Edges!$AC$4:$AC$431, MATCH(G132, Edges!$C$4:$C$431, 0))="Yes", FALSE), IF(H132&lt;&gt;"", INDEX(Edges!$AC$4:$AC$431, MATCH(H132, Edges!$C$4:$C$431, 0))="Yes", FALSE), IF(I132&lt;&gt;"", INDEX(Edges!$AC$4:$AC$431, MATCH(I132, Edges!$C$4:$C$431, 0))="Yes", FALSE), IF(J132&lt;&gt;"", INDEX(Edges!$AC$4:$AC$431, MATCH(J132, Edges!$C$4:$C$431, 0))="Yes", FALSE), IF(K132&lt;&gt;"", INDEX(Edges!$AC$4:$AC$431, MATCH(K132, Edges!$C$4:$C$431, 0))="Yes", FALSE), IF(L132&lt;&gt;"", INDEX(Edges!$AC$4:$AC$431, MATCH(L132, Edges!$C$4:$C$431, 0))="Yes", FALSE)), "Yes","No")</f>
        <v>No</v>
      </c>
      <c r="U132" t="str">
        <f>IF(OR(IF(C132&lt;&gt;"", INDEX(Nodes!$AF$4:$AF$449, MATCH(C132, Nodes!$C$4:$C$449, 0))="Yes", FALSE), IF(D132&lt;&gt;"", INDEX(Nodes!$AF$4:$AF$449, MATCH(D132, Nodes!$C$4:$C$449, 0))="Yes", FALSE), IF(E132&lt;&gt;"", INDEX(Edges!$AG$4:$AG$431, MATCH(E132, Edges!$C$4:$C$431, 0))="Yes", FALSE), IF(F132&lt;&gt;"", INDEX(Edges!$AG$4:$AG$431, MATCH(F132, Edges!$C$4:$C$431, 0))="Yes", FALSE), IF(G132&lt;&gt;"", INDEX(Edges!$AG$4:$AG$431, MATCH(G132, Edges!$C$4:$C$431, 0))="Yes", FALSE), IF(H132&lt;&gt;"", INDEX(Edges!$AG$4:$AG$431, MATCH(H132, Edges!$C$4:$C$431, 0))="Yes", FALSE), IF(I132&lt;&gt;"", INDEX(Edges!$AG$4:$AG$431, MATCH(I132, Edges!$C$4:$C$431, 0))="Yes", FALSE), IF(J132&lt;&gt;"", INDEX(Edges!$AG$4:$AG$431, MATCH(J132, Edges!$C$4:$C$431, 0))="Yes", FALSE), IF(K132&lt;&gt;"", INDEX(Edges!$AG$4:$AG$431, MATCH(K132, Edges!$C$4:$C$431, 0))="Yes", FALSE), IF(L132&lt;&gt;"", INDEX(Edges!$AG$4:$AG$431, MATCH(L132, Edges!$C$4:$C$431, 0))="Yes", FALSE)), "Yes","No")</f>
        <v>Yes</v>
      </c>
      <c r="V132" s="720" t="str">
        <f t="shared" si="8"/>
        <v>Accessible</v>
      </c>
      <c r="W132" s="633" t="str">
        <f>IF(AND(N132&gt;='Accessibility Standards'!$C$4, P132&lt;'Accessibility Standards'!$C$2, Q132="Yes", R132&lt;'Accessibility Standards'!$C$10), "Accessible", "Inaccessible")</f>
        <v>Inaccessible</v>
      </c>
      <c r="X132" s="633" t="str">
        <f t="shared" si="9"/>
        <v>Inaccessible</v>
      </c>
    </row>
    <row r="133" spans="1:24" hidden="1">
      <c r="A133" s="811" t="str">
        <f>A132</f>
        <v>52_53</v>
      </c>
      <c r="B133" s="689" t="s">
        <v>753</v>
      </c>
      <c r="C133" t="s">
        <v>562</v>
      </c>
      <c r="D133" t="s">
        <v>569</v>
      </c>
      <c r="N133" s="633">
        <f>MIN(_xlfn.IFNA(INDEX(Nodes!$M$4:$M$449, MATCH(C133, Nodes!$C$4:$C$449, 0)), 1E+99), _xlfn.IFNA(INDEX(Nodes!$M$4:$M$449, MATCH(D133, Nodes!$C$4:$C$449, 0)), 1E+99), _xlfn.IFNA(INDEX(Edges!$M$4:$M$428, MATCH(E133, Edges!$C$4:$C$428, 0)), 1E+99), _xlfn.IFNA(INDEX(Edges!$M$4:$M$428, MATCH(F133, Edges!$C$4:$C$428, 0)), 1E+99), _xlfn.IFNA(INDEX(Edges!$M$4:$M$428, MATCH(G133, Edges!$C$4:$C$428, 0)), 1E+99), _xlfn.IFNA(INDEX(Edges!$M$4:$M$428, MATCH(H133, Edges!$C$4:$C$428, 0)), 1E+99), _xlfn.IFNA(INDEX(Edges!$M$4:$M$428, MATCH(I133, Edges!$C$4:$C$428, 0)), 1E+99), _xlfn.IFNA(INDEX(Edges!$M$4:$M$428, MATCH(J133, Edges!$C$4:$C$428, 0)), 1E+99), _xlfn.IFNA(INDEX(Edges!$M$4:$M$428, MATCH(K133, Edges!$C$4:$C$428, 0)), 1E+99), _xlfn.IFNA(INDEX(Edges!$M$4:$M$428, MATCH(L133, Edges!$C$4:$C$428, 0)), 1E+99))</f>
        <v>50</v>
      </c>
      <c r="O133" s="633" t="str">
        <f>IF(AND(IF(C133&lt;&gt;"", INDEX(Nodes!$V$4:$V$449, MATCH(C133, Nodes!$C$4:$C$449, 0))="Yes", TRUE), IF(D133&lt;&gt;"", INDEX(Nodes!$V$4:$V$449, MATCH(D133, Nodes!$C$4:$C$449, 0))="Yes", TRUE), IF(E133&lt;&gt;"", INDEX(Edges!$V$4:$V$431, MATCH(E133, Edges!$C$4:$C$431, 0))="Yes", TRUE), IF(F133&lt;&gt;"", INDEX(Edges!$V$4:$V$431, MATCH(F133, Edges!$C$4:$C$431, 0))="Yes", TRUE), IF(G133&lt;&gt;"", INDEX(Edges!$V$4:$V$431, MATCH(G133, Edges!$C$4:$C$431, 0))="Yes", TRUE), IF(H133&lt;&gt;"", INDEX(Edges!$V$4:$V$431, MATCH(H133, Edges!$C$4:$C$431, 0))="Yes", TRUE), IF(I133&lt;&gt;"", INDEX(Edges!$V$4:$V$431, MATCH(I133, Edges!$C$4:$C$431, 0))="Yes", TRUE), IF(J133&lt;&gt;"", INDEX(Edges!$V$4:$V$431, MATCH(J133, Edges!$C$4:$C$431, 0))="Yes", TRUE), IF(K133&lt;&gt;"", INDEX(Edges!$V$4:$V$431, MATCH(K133, Edges!$C$4:$C$431, 0))="Yes", TRUE), IF(L133&lt;&gt;"", INDEX(Edges!$V$4:$V$431, MATCH(L133, Edges!$C$4:$C$431, 0))="Yes", TRUE)), "Yes", "No")</f>
        <v>No</v>
      </c>
      <c r="P133" s="633">
        <f>MAX(_xlfn.IFNA(INDEX(Nodes!$I$4:$I$449, MATCH(C133, Nodes!$C$4:$C$449, 0)), -1E+99), _xlfn.IFNA(INDEX(Nodes!$I$4:$I$449, MATCH(D133, Nodes!$C$4:$C$449, 0)), -1E+99), _xlfn.IFNA(INDEX(Edges!$I$4:$I$431, MATCH(E133, Edges!$C$4:$C$431, 0)), -1E+99), _xlfn.IFNA(INDEX(Edges!$I$4:$I$431, MATCH(F133, Edges!$C$4:$C$431, 0)), -1E+99), _xlfn.IFNA(INDEX(Edges!$I$4:$I$431, MATCH(G133, Edges!$C$4:$C$431, 0)), -1E+99), _xlfn.IFNA(INDEX(Edges!$I$4:$I$431, MATCH(H133, Edges!$C$4:$C$431, 0)), -1E+99), _xlfn.IFNA(INDEX(Edges!$I$4:$I$431, MATCH(I133, Edges!$C$4:$C$431, 0)), -1E+99), _xlfn.IFNA(INDEX(Edges!$I$4:$I$431, MATCH(J133, Edges!$C$4:$C$431, 0)), -1E+99), _xlfn.IFNA(INDEX(Edges!$I$4:$I$431, MATCH(K133, Edges!$C$4:$C$431, 0)), -1E+99), _xlfn.IFNA(INDEX(Edges!$I$4:$I$431, MATCH(L133, Edges!$C$4:$C$431, 0)), -1E+99))</f>
        <v>0</v>
      </c>
      <c r="Q133" s="633" t="str">
        <f>IF(AND(IF(C133&lt;&gt;"", INDEX(Nodes!$P$4:$P$449, MATCH(C133, Nodes!$C$4:$C$449, 0))="Yes"), IF(D133&lt;&gt;"", INDEX(Nodes!$P$4:$P$449, MATCH(D133, Nodes!$C$4:$C$449, 0))="Yes")), "Yes", "No")</f>
        <v>No</v>
      </c>
      <c r="R133" s="633">
        <f>MAX(_xlfn.IFNA(INDEX(Nodes!$Q$4:$Q$449, MATCH(C133, Nodes!$C$4:$C$449, 0)), -1E+99), _xlfn.IFNA(INDEX(Nodes!$Q$4:$Q$449, MATCH(D133, Nodes!$C$4:$C$449, 0)), -1E+99), _xlfn.IFNA(INDEX(Edges!$Q$4:$Q$431, MATCH(E133, Edges!$C$4:$C$431, 0)), -1E+99), _xlfn.IFNA(INDEX(Edges!$Q$4:$Q$431, MATCH(F133, Edges!$C$4:$C$431, 0)), -1E+99), _xlfn.IFNA(INDEX(Edges!$Q$4:$Q$431, MATCH(G133, Edges!$C$4:$C$431, 0)), -1E+99), _xlfn.IFNA(INDEX(Edges!$Q$4:$Q$431, MATCH(H133, Edges!$C$4:$C$431, 0)), -1E+99), _xlfn.IFNA(INDEX(Edges!$Q$4:$Q$431, MATCH(I133, Edges!$C$4:$C$431, 0)), -1E+99), _xlfn.IFNA(INDEX(Edges!$Q$4:$Q$431, MATCH(J133, Edges!$C$4:$C$431, 0)), -1E+99), _xlfn.IFNA(INDEX(Edges!$Q$4:$Q$431, MATCH(K133, Edges!$C$4:$C$431, 0)), -1E+99), _xlfn.IFNA(INDEX(Edges!$Q$4:$Q$431, MATCH(L133, Edges!$C$4:$C$431, 0)), -1E+99))</f>
        <v>0</v>
      </c>
      <c r="S133" t="str">
        <f>IF(OR(IF(C133&lt;&gt;"", INDEX(Nodes!$Z$4:$Z$449, MATCH(C133, Nodes!$C$4:$C$449, 0))="Yes", FALSE), IF(D133&lt;&gt;"", INDEX(Nodes!$Z$4:$Z$449, MATCH(D133, Nodes!$C$4:$C$449, 0))="Yes", FALSE), IF(E133&lt;&gt;"", INDEX(Edges!$Z$4:$Z$431, MATCH(E133, Edges!$C$4:$C$431, 0))="Yes", FALSE), IF(F133&lt;&gt;"", INDEX(Edges!$Z$4:$Z$431, MATCH(F133, Edges!$C$4:$C$431, 0))="Yes", FALSE), IF(G133&lt;&gt;"", INDEX(Edges!$Z$4:$Z$431, MATCH(G133, Edges!$C$4:$C$431, 0))="Yes", FALSE), IF(H133&lt;&gt;"", INDEX(Edges!$Z$4:$Z$431, MATCH(H133, Edges!$C$4:$C$431, 0))="Yes", FALSE), IF(I133&lt;&gt;"", INDEX(Edges!$Z$4:$Z$431, MATCH(I133, Edges!$C$4:$C$431, 0))="Yes", FALSE), IF(J133&lt;&gt;"", INDEX(Edges!$Z$4:$Z$431, MATCH(J133, Edges!$C$4:$C$431, 0))="Yes", FALSE), IF(K133&lt;&gt;"", INDEX(Edges!$Z$4:$Z$431, MATCH(K133, Edges!$C$4:$C$431, 0))="Yes", FALSE), IF(L133&lt;&gt;"", INDEX(Edges!$Z$4:$Z$431, MATCH(L133, Edges!$C$4:$C$431, 0))="Yes", FALSE)), "Yes","No")</f>
        <v>Yes</v>
      </c>
      <c r="T133" s="633" t="str">
        <f>IF(OR(IF(C133&lt;&gt;"", INDEX(Nodes!$AC$4:$AC$449, MATCH(C133, Nodes!$C$4:$C$449, 0))="Yes", FALSE), IF(D133&lt;&gt;"", INDEX(Nodes!$AC$4:$AC$449, MATCH(D133, Nodes!$C$4:$C$449, 0))="Yes", FALSE), IF(E133&lt;&gt;"", INDEX(Edges!$AC$4:$AC$431, MATCH(E133, Edges!$C$4:$C$431, 0))="Yes", FALSE), IF(F133&lt;&gt;"", INDEX(Edges!$AC$4:$AC$431, MATCH(F133, Edges!$C$4:$C$431, 0))="Yes", FALSE), IF(G133&lt;&gt;"", INDEX(Edges!$AC$4:$AC$431, MATCH(G133, Edges!$C$4:$C$431, 0))="Yes", FALSE), IF(H133&lt;&gt;"", INDEX(Edges!$AC$4:$AC$431, MATCH(H133, Edges!$C$4:$C$431, 0))="Yes", FALSE), IF(I133&lt;&gt;"", INDEX(Edges!$AC$4:$AC$431, MATCH(I133, Edges!$C$4:$C$431, 0))="Yes", FALSE), IF(J133&lt;&gt;"", INDEX(Edges!$AC$4:$AC$431, MATCH(J133, Edges!$C$4:$C$431, 0))="Yes", FALSE), IF(K133&lt;&gt;"", INDEX(Edges!$AC$4:$AC$431, MATCH(K133, Edges!$C$4:$C$431, 0))="Yes", FALSE), IF(L133&lt;&gt;"", INDEX(Edges!$AC$4:$AC$431, MATCH(L133, Edges!$C$4:$C$431, 0))="Yes", FALSE)), "Yes","No")</f>
        <v>No</v>
      </c>
      <c r="U133" t="str">
        <f>IF(OR(IF(C133&lt;&gt;"", INDEX(Nodes!$AF$4:$AF$449, MATCH(C133, Nodes!$C$4:$C$449, 0))="Yes", FALSE), IF(D133&lt;&gt;"", INDEX(Nodes!$AF$4:$AF$449, MATCH(D133, Nodes!$C$4:$C$449, 0))="Yes", FALSE), IF(E133&lt;&gt;"", INDEX(Edges!$AG$4:$AG$431, MATCH(E133, Edges!$C$4:$C$431, 0))="Yes", FALSE), IF(F133&lt;&gt;"", INDEX(Edges!$AG$4:$AG$431, MATCH(F133, Edges!$C$4:$C$431, 0))="Yes", FALSE), IF(G133&lt;&gt;"", INDEX(Edges!$AG$4:$AG$431, MATCH(G133, Edges!$C$4:$C$431, 0))="Yes", FALSE), IF(H133&lt;&gt;"", INDEX(Edges!$AG$4:$AG$431, MATCH(H133, Edges!$C$4:$C$431, 0))="Yes", FALSE), IF(I133&lt;&gt;"", INDEX(Edges!$AG$4:$AG$431, MATCH(I133, Edges!$C$4:$C$431, 0))="Yes", FALSE), IF(J133&lt;&gt;"", INDEX(Edges!$AG$4:$AG$431, MATCH(J133, Edges!$C$4:$C$431, 0))="Yes", FALSE), IF(K133&lt;&gt;"", INDEX(Edges!$AG$4:$AG$431, MATCH(K133, Edges!$C$4:$C$431, 0))="Yes", FALSE), IF(L133&lt;&gt;"", INDEX(Edges!$AG$4:$AG$431, MATCH(L133, Edges!$C$4:$C$431, 0))="Yes", FALSE)), "Yes","No")</f>
        <v>No</v>
      </c>
      <c r="V133" s="720" t="str">
        <f t="shared" si="8"/>
        <v>Accessible</v>
      </c>
      <c r="W133" s="633" t="str">
        <f>IF(AND(N133&gt;='Accessibility Standards'!$C$4, P133&lt;'Accessibility Standards'!$C$2, Q133="Yes", R133&lt;'Accessibility Standards'!$C$10), "Accessible", "Inaccessible")</f>
        <v>Inaccessible</v>
      </c>
      <c r="X133" s="633" t="str">
        <f t="shared" si="9"/>
        <v>Inaccessible</v>
      </c>
    </row>
    <row r="134" spans="1:24">
      <c r="A134" t="s">
        <v>874</v>
      </c>
      <c r="B134" s="689" t="s">
        <v>752</v>
      </c>
      <c r="E134" t="s">
        <v>1050</v>
      </c>
      <c r="N134" s="633">
        <f>MIN(_xlfn.IFNA(INDEX(Nodes!$M$4:$M$449, MATCH(C134, Nodes!$C$4:$C$449, 0)), 1E+99), _xlfn.IFNA(INDEX(Nodes!$M$4:$M$449, MATCH(D134, Nodes!$C$4:$C$449, 0)), 1E+99), _xlfn.IFNA(INDEX(Edges!$M$4:$M$428, MATCH(E134, Edges!$C$4:$C$428, 0)), 1E+99), _xlfn.IFNA(INDEX(Edges!$M$4:$M$428, MATCH(F134, Edges!$C$4:$C$428, 0)), 1E+99), _xlfn.IFNA(INDEX(Edges!$M$4:$M$428, MATCH(G134, Edges!$C$4:$C$428, 0)), 1E+99), _xlfn.IFNA(INDEX(Edges!$M$4:$M$428, MATCH(H134, Edges!$C$4:$C$428, 0)), 1E+99), _xlfn.IFNA(INDEX(Edges!$M$4:$M$428, MATCH(I134, Edges!$C$4:$C$428, 0)), 1E+99), _xlfn.IFNA(INDEX(Edges!$M$4:$M$428, MATCH(J134, Edges!$C$4:$C$428, 0)), 1E+99), _xlfn.IFNA(INDEX(Edges!$M$4:$M$428, MATCH(K134, Edges!$C$4:$C$428, 0)), 1E+99), _xlfn.IFNA(INDEX(Edges!$M$4:$M$428, MATCH(L134, Edges!$C$4:$C$428, 0)), 1E+99))</f>
        <v>90</v>
      </c>
      <c r="O134" s="633" t="str">
        <f>IF(AND(IF(C134&lt;&gt;"", INDEX(Nodes!$V$4:$V$449, MATCH(C134, Nodes!$C$4:$C$449, 0))="Yes", TRUE), IF(D134&lt;&gt;"", INDEX(Nodes!$V$4:$V$449, MATCH(D134, Nodes!$C$4:$C$449, 0))="Yes", TRUE), IF(E134&lt;&gt;"", INDEX(Edges!$V$4:$V$431, MATCH(E134, Edges!$C$4:$C$431, 0))="Yes", TRUE), IF(F134&lt;&gt;"", INDEX(Edges!$V$4:$V$431, MATCH(F134, Edges!$C$4:$C$431, 0))="Yes", TRUE), IF(G134&lt;&gt;"", INDEX(Edges!$V$4:$V$431, MATCH(G134, Edges!$C$4:$C$431, 0))="Yes", TRUE), IF(H134&lt;&gt;"", INDEX(Edges!$V$4:$V$431, MATCH(H134, Edges!$C$4:$C$431, 0))="Yes", TRUE), IF(I134&lt;&gt;"", INDEX(Edges!$V$4:$V$431, MATCH(I134, Edges!$C$4:$C$431, 0))="Yes", TRUE), IF(J134&lt;&gt;"", INDEX(Edges!$V$4:$V$431, MATCH(J134, Edges!$C$4:$C$431, 0))="Yes", TRUE), IF(K134&lt;&gt;"", INDEX(Edges!$V$4:$V$431, MATCH(K134, Edges!$C$4:$C$431, 0))="Yes", TRUE), IF(L134&lt;&gt;"", INDEX(Edges!$V$4:$V$431, MATCH(L134, Edges!$C$4:$C$431, 0))="Yes", TRUE)), "Yes", "No")</f>
        <v>No</v>
      </c>
      <c r="P134" s="633">
        <f>MAX(_xlfn.IFNA(INDEX(Nodes!$I$4:$I$449, MATCH(C134, Nodes!$C$4:$C$449, 0)), -1E+99), _xlfn.IFNA(INDEX(Nodes!$I$4:$I$449, MATCH(D134, Nodes!$C$4:$C$449, 0)), -1E+99), _xlfn.IFNA(INDEX(Edges!$I$4:$I$431, MATCH(E134, Edges!$C$4:$C$431, 0)), -1E+99), _xlfn.IFNA(INDEX(Edges!$I$4:$I$431, MATCH(F134, Edges!$C$4:$C$431, 0)), -1E+99), _xlfn.IFNA(INDEX(Edges!$I$4:$I$431, MATCH(G134, Edges!$C$4:$C$431, 0)), -1E+99), _xlfn.IFNA(INDEX(Edges!$I$4:$I$431, MATCH(H134, Edges!$C$4:$C$431, 0)), -1E+99), _xlfn.IFNA(INDEX(Edges!$I$4:$I$431, MATCH(I134, Edges!$C$4:$C$431, 0)), -1E+99), _xlfn.IFNA(INDEX(Edges!$I$4:$I$431, MATCH(J134, Edges!$C$4:$C$431, 0)), -1E+99), _xlfn.IFNA(INDEX(Edges!$I$4:$I$431, MATCH(K134, Edges!$C$4:$C$431, 0)), -1E+99), _xlfn.IFNA(INDEX(Edges!$I$4:$I$431, MATCH(L134, Edges!$C$4:$C$431, 0)), -1E+99))</f>
        <v>0</v>
      </c>
      <c r="Q134" s="633" t="str">
        <f>IF(AND(IF(C134&lt;&gt;"", INDEX(Nodes!$P$4:$P$449, MATCH(C134, Nodes!$C$4:$C$449, 0))="Yes"), IF(D134&lt;&gt;"", INDEX(Nodes!$P$4:$P$449, MATCH(D134, Nodes!$C$4:$C$449, 0))="Yes")), "Yes", "No")</f>
        <v>No</v>
      </c>
      <c r="R134" s="633">
        <f>MAX(_xlfn.IFNA(INDEX(Nodes!$Q$4:$Q$449, MATCH(C134, Nodes!$C$4:$C$449, 0)), -1E+99), _xlfn.IFNA(INDEX(Nodes!$Q$4:$Q$449, MATCH(D134, Nodes!$C$4:$C$449, 0)), -1E+99), _xlfn.IFNA(INDEX(Edges!$Q$4:$Q$431, MATCH(E134, Edges!$C$4:$C$431, 0)), -1E+99), _xlfn.IFNA(INDEX(Edges!$Q$4:$Q$431, MATCH(F134, Edges!$C$4:$C$431, 0)), -1E+99), _xlfn.IFNA(INDEX(Edges!$Q$4:$Q$431, MATCH(G134, Edges!$C$4:$C$431, 0)), -1E+99), _xlfn.IFNA(INDEX(Edges!$Q$4:$Q$431, MATCH(H134, Edges!$C$4:$C$431, 0)), -1E+99), _xlfn.IFNA(INDEX(Edges!$Q$4:$Q$431, MATCH(I134, Edges!$C$4:$C$431, 0)), -1E+99), _xlfn.IFNA(INDEX(Edges!$Q$4:$Q$431, MATCH(J134, Edges!$C$4:$C$431, 0)), -1E+99), _xlfn.IFNA(INDEX(Edges!$Q$4:$Q$431, MATCH(K134, Edges!$C$4:$C$431, 0)), -1E+99), _xlfn.IFNA(INDEX(Edges!$Q$4:$Q$431, MATCH(L134, Edges!$C$4:$C$431, 0)), -1E+99))</f>
        <v>0</v>
      </c>
      <c r="S134" t="str">
        <f>IF(OR(IF(C134&lt;&gt;"", INDEX(Nodes!$Z$4:$Z$449, MATCH(C134, Nodes!$C$4:$C$449, 0))="Yes", FALSE), IF(D134&lt;&gt;"", INDEX(Nodes!$Z$4:$Z$449, MATCH(D134, Nodes!$C$4:$C$449, 0))="Yes", FALSE), IF(E134&lt;&gt;"", INDEX(Edges!$Z$4:$Z$431, MATCH(E134, Edges!$C$4:$C$431, 0))="Yes", FALSE), IF(F134&lt;&gt;"", INDEX(Edges!$Z$4:$Z$431, MATCH(F134, Edges!$C$4:$C$431, 0))="Yes", FALSE), IF(G134&lt;&gt;"", INDEX(Edges!$Z$4:$Z$431, MATCH(G134, Edges!$C$4:$C$431, 0))="Yes", FALSE), IF(H134&lt;&gt;"", INDEX(Edges!$Z$4:$Z$431, MATCH(H134, Edges!$C$4:$C$431, 0))="Yes", FALSE), IF(I134&lt;&gt;"", INDEX(Edges!$Z$4:$Z$431, MATCH(I134, Edges!$C$4:$C$431, 0))="Yes", FALSE), IF(J134&lt;&gt;"", INDEX(Edges!$Z$4:$Z$431, MATCH(J134, Edges!$C$4:$C$431, 0))="Yes", FALSE), IF(K134&lt;&gt;"", INDEX(Edges!$Z$4:$Z$431, MATCH(K134, Edges!$C$4:$C$431, 0))="Yes", FALSE), IF(L134&lt;&gt;"", INDEX(Edges!$Z$4:$Z$431, MATCH(L134, Edges!$C$4:$C$431, 0))="Yes", FALSE)), "Yes","No")</f>
        <v>Yes</v>
      </c>
      <c r="T134" s="633" t="str">
        <f>IF(OR(IF(C134&lt;&gt;"", INDEX(Nodes!$AC$4:$AC$449, MATCH(C134, Nodes!$C$4:$C$449, 0))="Yes", FALSE), IF(D134&lt;&gt;"", INDEX(Nodes!$AC$4:$AC$449, MATCH(D134, Nodes!$C$4:$C$449, 0))="Yes", FALSE), IF(E134&lt;&gt;"", INDEX(Edges!$AC$4:$AC$431, MATCH(E134, Edges!$C$4:$C$431, 0))="Yes", FALSE), IF(F134&lt;&gt;"", INDEX(Edges!$AC$4:$AC$431, MATCH(F134, Edges!$C$4:$C$431, 0))="Yes", FALSE), IF(G134&lt;&gt;"", INDEX(Edges!$AC$4:$AC$431, MATCH(G134, Edges!$C$4:$C$431, 0))="Yes", FALSE), IF(H134&lt;&gt;"", INDEX(Edges!$AC$4:$AC$431, MATCH(H134, Edges!$C$4:$C$431, 0))="Yes", FALSE), IF(I134&lt;&gt;"", INDEX(Edges!$AC$4:$AC$431, MATCH(I134, Edges!$C$4:$C$431, 0))="Yes", FALSE), IF(J134&lt;&gt;"", INDEX(Edges!$AC$4:$AC$431, MATCH(J134, Edges!$C$4:$C$431, 0))="Yes", FALSE), IF(K134&lt;&gt;"", INDEX(Edges!$AC$4:$AC$431, MATCH(K134, Edges!$C$4:$C$431, 0))="Yes", FALSE), IF(L134&lt;&gt;"", INDEX(Edges!$AC$4:$AC$431, MATCH(L134, Edges!$C$4:$C$431, 0))="Yes", FALSE)), "Yes","No")</f>
        <v>No</v>
      </c>
      <c r="U134" t="str">
        <f>IF(OR(IF(C134&lt;&gt;"", INDEX(Nodes!$AF$4:$AF$449, MATCH(C134, Nodes!$C$4:$C$449, 0))="Yes", FALSE), IF(D134&lt;&gt;"", INDEX(Nodes!$AF$4:$AF$449, MATCH(D134, Nodes!$C$4:$C$449, 0))="Yes", FALSE), IF(E134&lt;&gt;"", INDEX(Edges!$AG$4:$AG$431, MATCH(E134, Edges!$C$4:$C$431, 0))="Yes", FALSE), IF(F134&lt;&gt;"", INDEX(Edges!$AG$4:$AG$431, MATCH(F134, Edges!$C$4:$C$431, 0))="Yes", FALSE), IF(G134&lt;&gt;"", INDEX(Edges!$AG$4:$AG$431, MATCH(G134, Edges!$C$4:$C$431, 0))="Yes", FALSE), IF(H134&lt;&gt;"", INDEX(Edges!$AG$4:$AG$431, MATCH(H134, Edges!$C$4:$C$431, 0))="Yes", FALSE), IF(I134&lt;&gt;"", INDEX(Edges!$AG$4:$AG$431, MATCH(I134, Edges!$C$4:$C$431, 0))="Yes", FALSE), IF(J134&lt;&gt;"", INDEX(Edges!$AG$4:$AG$431, MATCH(J134, Edges!$C$4:$C$431, 0))="Yes", FALSE), IF(K134&lt;&gt;"", INDEX(Edges!$AG$4:$AG$431, MATCH(K134, Edges!$C$4:$C$431, 0))="Yes", FALSE), IF(L134&lt;&gt;"", INDEX(Edges!$AG$4:$AG$431, MATCH(L134, Edges!$C$4:$C$431, 0))="Yes", FALSE)), "Yes","No")</f>
        <v>No</v>
      </c>
      <c r="V134" s="720" t="str">
        <f t="shared" si="8"/>
        <v>Accessible</v>
      </c>
      <c r="W134" s="633" t="str">
        <f>IF(AND(N134&gt;='Accessibility Standards'!$C$4, P134&lt;'Accessibility Standards'!$C$2, Q134="Yes", R134&lt;'Accessibility Standards'!$C$10), "Accessible", "Inaccessible")</f>
        <v>Inaccessible</v>
      </c>
      <c r="X134" s="633" t="str">
        <f t="shared" si="9"/>
        <v>Inaccessible</v>
      </c>
    </row>
    <row r="135" spans="1:24" hidden="1">
      <c r="A135" s="811" t="str">
        <f>A134</f>
        <v>53_54</v>
      </c>
      <c r="B135" s="689" t="s">
        <v>753</v>
      </c>
      <c r="C135" t="s">
        <v>568</v>
      </c>
      <c r="D135" t="s">
        <v>573</v>
      </c>
      <c r="N135" s="633">
        <f>MIN(_xlfn.IFNA(INDEX(Nodes!$M$4:$M$449, MATCH(C135, Nodes!$C$4:$C$449, 0)), 1E+99), _xlfn.IFNA(INDEX(Nodes!$M$4:$M$449, MATCH(D135, Nodes!$C$4:$C$449, 0)), 1E+99), _xlfn.IFNA(INDEX(Edges!$M$4:$M$428, MATCH(E135, Edges!$C$4:$C$428, 0)), 1E+99), _xlfn.IFNA(INDEX(Edges!$M$4:$M$428, MATCH(F135, Edges!$C$4:$C$428, 0)), 1E+99), _xlfn.IFNA(INDEX(Edges!$M$4:$M$428, MATCH(G135, Edges!$C$4:$C$428, 0)), 1E+99), _xlfn.IFNA(INDEX(Edges!$M$4:$M$428, MATCH(H135, Edges!$C$4:$C$428, 0)), 1E+99), _xlfn.IFNA(INDEX(Edges!$M$4:$M$428, MATCH(I135, Edges!$C$4:$C$428, 0)), 1E+99), _xlfn.IFNA(INDEX(Edges!$M$4:$M$428, MATCH(J135, Edges!$C$4:$C$428, 0)), 1E+99), _xlfn.IFNA(INDEX(Edges!$M$4:$M$428, MATCH(K135, Edges!$C$4:$C$428, 0)), 1E+99), _xlfn.IFNA(INDEX(Edges!$M$4:$M$428, MATCH(L135, Edges!$C$4:$C$428, 0)), 1E+99))</f>
        <v>0</v>
      </c>
      <c r="O135" s="633" t="str">
        <f>IF(AND(IF(C135&lt;&gt;"", INDEX(Nodes!$V$4:$V$449, MATCH(C135, Nodes!$C$4:$C$449, 0))="Yes", TRUE), IF(D135&lt;&gt;"", INDEX(Nodes!$V$4:$V$449, MATCH(D135, Nodes!$C$4:$C$449, 0))="Yes", TRUE), IF(E135&lt;&gt;"", INDEX(Edges!$V$4:$V$431, MATCH(E135, Edges!$C$4:$C$431, 0))="Yes", TRUE), IF(F135&lt;&gt;"", INDEX(Edges!$V$4:$V$431, MATCH(F135, Edges!$C$4:$C$431, 0))="Yes", TRUE), IF(G135&lt;&gt;"", INDEX(Edges!$V$4:$V$431, MATCH(G135, Edges!$C$4:$C$431, 0))="Yes", TRUE), IF(H135&lt;&gt;"", INDEX(Edges!$V$4:$V$431, MATCH(H135, Edges!$C$4:$C$431, 0))="Yes", TRUE), IF(I135&lt;&gt;"", INDEX(Edges!$V$4:$V$431, MATCH(I135, Edges!$C$4:$C$431, 0))="Yes", TRUE), IF(J135&lt;&gt;"", INDEX(Edges!$V$4:$V$431, MATCH(J135, Edges!$C$4:$C$431, 0))="Yes", TRUE), IF(K135&lt;&gt;"", INDEX(Edges!$V$4:$V$431, MATCH(K135, Edges!$C$4:$C$431, 0))="Yes", TRUE), IF(L135&lt;&gt;"", INDEX(Edges!$V$4:$V$431, MATCH(L135, Edges!$C$4:$C$431, 0))="Yes", TRUE)), "Yes", "No")</f>
        <v>No</v>
      </c>
      <c r="P135" s="633">
        <f>MAX(_xlfn.IFNA(INDEX(Nodes!$I$4:$I$449, MATCH(C135, Nodes!$C$4:$C$449, 0)), -1E+99), _xlfn.IFNA(INDEX(Nodes!$I$4:$I$449, MATCH(D135, Nodes!$C$4:$C$449, 0)), -1E+99), _xlfn.IFNA(INDEX(Edges!$I$4:$I$431, MATCH(E135, Edges!$C$4:$C$431, 0)), -1E+99), _xlfn.IFNA(INDEX(Edges!$I$4:$I$431, MATCH(F135, Edges!$C$4:$C$431, 0)), -1E+99), _xlfn.IFNA(INDEX(Edges!$I$4:$I$431, MATCH(G135, Edges!$C$4:$C$431, 0)), -1E+99), _xlfn.IFNA(INDEX(Edges!$I$4:$I$431, MATCH(H135, Edges!$C$4:$C$431, 0)), -1E+99), _xlfn.IFNA(INDEX(Edges!$I$4:$I$431, MATCH(I135, Edges!$C$4:$C$431, 0)), -1E+99), _xlfn.IFNA(INDEX(Edges!$I$4:$I$431, MATCH(J135, Edges!$C$4:$C$431, 0)), -1E+99), _xlfn.IFNA(INDEX(Edges!$I$4:$I$431, MATCH(K135, Edges!$C$4:$C$431, 0)), -1E+99), _xlfn.IFNA(INDEX(Edges!$I$4:$I$431, MATCH(L135, Edges!$C$4:$C$431, 0)), -1E+99))</f>
        <v>0</v>
      </c>
      <c r="Q135" s="633" t="str">
        <f>IF(AND(IF(C135&lt;&gt;"", INDEX(Nodes!$P$4:$P$449, MATCH(C135, Nodes!$C$4:$C$449, 0))="Yes"), IF(D135&lt;&gt;"", INDEX(Nodes!$P$4:$P$449, MATCH(D135, Nodes!$C$4:$C$449, 0))="Yes")), "Yes", "No")</f>
        <v>No</v>
      </c>
      <c r="R135" s="633">
        <f>MAX(_xlfn.IFNA(INDEX(Nodes!$Q$4:$Q$449, MATCH(C135, Nodes!$C$4:$C$449, 0)), -1E+99), _xlfn.IFNA(INDEX(Nodes!$Q$4:$Q$449, MATCH(D135, Nodes!$C$4:$C$449, 0)), -1E+99), _xlfn.IFNA(INDEX(Edges!$Q$4:$Q$431, MATCH(E135, Edges!$C$4:$C$431, 0)), -1E+99), _xlfn.IFNA(INDEX(Edges!$Q$4:$Q$431, MATCH(F135, Edges!$C$4:$C$431, 0)), -1E+99), _xlfn.IFNA(INDEX(Edges!$Q$4:$Q$431, MATCH(G135, Edges!$C$4:$C$431, 0)), -1E+99), _xlfn.IFNA(INDEX(Edges!$Q$4:$Q$431, MATCH(H135, Edges!$C$4:$C$431, 0)), -1E+99), _xlfn.IFNA(INDEX(Edges!$Q$4:$Q$431, MATCH(I135, Edges!$C$4:$C$431, 0)), -1E+99), _xlfn.IFNA(INDEX(Edges!$Q$4:$Q$431, MATCH(J135, Edges!$C$4:$C$431, 0)), -1E+99), _xlfn.IFNA(INDEX(Edges!$Q$4:$Q$431, MATCH(K135, Edges!$C$4:$C$431, 0)), -1E+99), _xlfn.IFNA(INDEX(Edges!$Q$4:$Q$431, MATCH(L135, Edges!$C$4:$C$431, 0)), -1E+99))</f>
        <v>0</v>
      </c>
      <c r="S135" t="str">
        <f>IF(OR(IF(C135&lt;&gt;"", INDEX(Nodes!$Z$4:$Z$449, MATCH(C135, Nodes!$C$4:$C$449, 0))="Yes", FALSE), IF(D135&lt;&gt;"", INDEX(Nodes!$Z$4:$Z$449, MATCH(D135, Nodes!$C$4:$C$449, 0))="Yes", FALSE), IF(E135&lt;&gt;"", INDEX(Edges!$Z$4:$Z$431, MATCH(E135, Edges!$C$4:$C$431, 0))="Yes", FALSE), IF(F135&lt;&gt;"", INDEX(Edges!$Z$4:$Z$431, MATCH(F135, Edges!$C$4:$C$431, 0))="Yes", FALSE), IF(G135&lt;&gt;"", INDEX(Edges!$Z$4:$Z$431, MATCH(G135, Edges!$C$4:$C$431, 0))="Yes", FALSE), IF(H135&lt;&gt;"", INDEX(Edges!$Z$4:$Z$431, MATCH(H135, Edges!$C$4:$C$431, 0))="Yes", FALSE), IF(I135&lt;&gt;"", INDEX(Edges!$Z$4:$Z$431, MATCH(I135, Edges!$C$4:$C$431, 0))="Yes", FALSE), IF(J135&lt;&gt;"", INDEX(Edges!$Z$4:$Z$431, MATCH(J135, Edges!$C$4:$C$431, 0))="Yes", FALSE), IF(K135&lt;&gt;"", INDEX(Edges!$Z$4:$Z$431, MATCH(K135, Edges!$C$4:$C$431, 0))="Yes", FALSE), IF(L135&lt;&gt;"", INDEX(Edges!$Z$4:$Z$431, MATCH(L135, Edges!$C$4:$C$431, 0))="Yes", FALSE)), "Yes","No")</f>
        <v>Yes</v>
      </c>
      <c r="T135" s="633" t="str">
        <f>IF(OR(IF(C135&lt;&gt;"", INDEX(Nodes!$AC$4:$AC$449, MATCH(C135, Nodes!$C$4:$C$449, 0))="Yes", FALSE), IF(D135&lt;&gt;"", INDEX(Nodes!$AC$4:$AC$449, MATCH(D135, Nodes!$C$4:$C$449, 0))="Yes", FALSE), IF(E135&lt;&gt;"", INDEX(Edges!$AC$4:$AC$431, MATCH(E135, Edges!$C$4:$C$431, 0))="Yes", FALSE), IF(F135&lt;&gt;"", INDEX(Edges!$AC$4:$AC$431, MATCH(F135, Edges!$C$4:$C$431, 0))="Yes", FALSE), IF(G135&lt;&gt;"", INDEX(Edges!$AC$4:$AC$431, MATCH(G135, Edges!$C$4:$C$431, 0))="Yes", FALSE), IF(H135&lt;&gt;"", INDEX(Edges!$AC$4:$AC$431, MATCH(H135, Edges!$C$4:$C$431, 0))="Yes", FALSE), IF(I135&lt;&gt;"", INDEX(Edges!$AC$4:$AC$431, MATCH(I135, Edges!$C$4:$C$431, 0))="Yes", FALSE), IF(J135&lt;&gt;"", INDEX(Edges!$AC$4:$AC$431, MATCH(J135, Edges!$C$4:$C$431, 0))="Yes", FALSE), IF(K135&lt;&gt;"", INDEX(Edges!$AC$4:$AC$431, MATCH(K135, Edges!$C$4:$C$431, 0))="Yes", FALSE), IF(L135&lt;&gt;"", INDEX(Edges!$AC$4:$AC$431, MATCH(L135, Edges!$C$4:$C$431, 0))="Yes", FALSE)), "Yes","No")</f>
        <v>Yes</v>
      </c>
      <c r="U135" t="str">
        <f>IF(OR(IF(C135&lt;&gt;"", INDEX(Nodes!$AF$4:$AF$449, MATCH(C135, Nodes!$C$4:$C$449, 0))="Yes", FALSE), IF(D135&lt;&gt;"", INDEX(Nodes!$AF$4:$AF$449, MATCH(D135, Nodes!$C$4:$C$449, 0))="Yes", FALSE), IF(E135&lt;&gt;"", INDEX(Edges!$AG$4:$AG$431, MATCH(E135, Edges!$C$4:$C$431, 0))="Yes", FALSE), IF(F135&lt;&gt;"", INDEX(Edges!$AG$4:$AG$431, MATCH(F135, Edges!$C$4:$C$431, 0))="Yes", FALSE), IF(G135&lt;&gt;"", INDEX(Edges!$AG$4:$AG$431, MATCH(G135, Edges!$C$4:$C$431, 0))="Yes", FALSE), IF(H135&lt;&gt;"", INDEX(Edges!$AG$4:$AG$431, MATCH(H135, Edges!$C$4:$C$431, 0))="Yes", FALSE), IF(I135&lt;&gt;"", INDEX(Edges!$AG$4:$AG$431, MATCH(I135, Edges!$C$4:$C$431, 0))="Yes", FALSE), IF(J135&lt;&gt;"", INDEX(Edges!$AG$4:$AG$431, MATCH(J135, Edges!$C$4:$C$431, 0))="Yes", FALSE), IF(K135&lt;&gt;"", INDEX(Edges!$AG$4:$AG$431, MATCH(K135, Edges!$C$4:$C$431, 0))="Yes", FALSE), IF(L135&lt;&gt;"", INDEX(Edges!$AG$4:$AG$431, MATCH(L135, Edges!$C$4:$C$431, 0))="Yes", FALSE)), "Yes","No")</f>
        <v>No</v>
      </c>
      <c r="V135" s="720" t="str">
        <f t="shared" si="8"/>
        <v>Inaccessible</v>
      </c>
      <c r="W135" s="633" t="str">
        <f>IF(AND(N135&gt;='Accessibility Standards'!$C$4, P135&lt;'Accessibility Standards'!$C$2, Q135="Yes", R135&lt;'Accessibility Standards'!$C$10), "Accessible", "Inaccessible")</f>
        <v>Inaccessible</v>
      </c>
      <c r="X135" s="633" t="str">
        <f t="shared" si="9"/>
        <v>Inaccessible</v>
      </c>
    </row>
    <row r="136" spans="1:24">
      <c r="A136" t="s">
        <v>875</v>
      </c>
      <c r="B136" s="689" t="s">
        <v>752</v>
      </c>
      <c r="C136" t="s">
        <v>582</v>
      </c>
      <c r="N136" s="633">
        <f>MIN(_xlfn.IFNA(INDEX(Nodes!$M$4:$M$449, MATCH(C136, Nodes!$C$4:$C$449, 0)), 1E+99), _xlfn.IFNA(INDEX(Nodes!$M$4:$M$449, MATCH(D136, Nodes!$C$4:$C$449, 0)), 1E+99), _xlfn.IFNA(INDEX(Edges!$M$4:$M$428, MATCH(E136, Edges!$C$4:$C$428, 0)), 1E+99), _xlfn.IFNA(INDEX(Edges!$M$4:$M$428, MATCH(F136, Edges!$C$4:$C$428, 0)), 1E+99), _xlfn.IFNA(INDEX(Edges!$M$4:$M$428, MATCH(G136, Edges!$C$4:$C$428, 0)), 1E+99), _xlfn.IFNA(INDEX(Edges!$M$4:$M$428, MATCH(H136, Edges!$C$4:$C$428, 0)), 1E+99), _xlfn.IFNA(INDEX(Edges!$M$4:$M$428, MATCH(I136, Edges!$C$4:$C$428, 0)), 1E+99), _xlfn.IFNA(INDEX(Edges!$M$4:$M$428, MATCH(J136, Edges!$C$4:$C$428, 0)), 1E+99), _xlfn.IFNA(INDEX(Edges!$M$4:$M$428, MATCH(K136, Edges!$C$4:$C$428, 0)), 1E+99), _xlfn.IFNA(INDEX(Edges!$M$4:$M$428, MATCH(L136, Edges!$C$4:$C$428, 0)), 1E+99))</f>
        <v>90</v>
      </c>
      <c r="O136" s="633" t="str">
        <f>IF(AND(IF(C136&lt;&gt;"", INDEX(Nodes!$V$4:$V$449, MATCH(C136, Nodes!$C$4:$C$449, 0))="Yes", TRUE), IF(D136&lt;&gt;"", INDEX(Nodes!$V$4:$V$449, MATCH(D136, Nodes!$C$4:$C$449, 0))="Yes", TRUE), IF(E136&lt;&gt;"", INDEX(Edges!$V$4:$V$431, MATCH(E136, Edges!$C$4:$C$431, 0))="Yes", TRUE), IF(F136&lt;&gt;"", INDEX(Edges!$V$4:$V$431, MATCH(F136, Edges!$C$4:$C$431, 0))="Yes", TRUE), IF(G136&lt;&gt;"", INDEX(Edges!$V$4:$V$431, MATCH(G136, Edges!$C$4:$C$431, 0))="Yes", TRUE), IF(H136&lt;&gt;"", INDEX(Edges!$V$4:$V$431, MATCH(H136, Edges!$C$4:$C$431, 0))="Yes", TRUE), IF(I136&lt;&gt;"", INDEX(Edges!$V$4:$V$431, MATCH(I136, Edges!$C$4:$C$431, 0))="Yes", TRUE), IF(J136&lt;&gt;"", INDEX(Edges!$V$4:$V$431, MATCH(J136, Edges!$C$4:$C$431, 0))="Yes", TRUE), IF(K136&lt;&gt;"", INDEX(Edges!$V$4:$V$431, MATCH(K136, Edges!$C$4:$C$431, 0))="Yes", TRUE), IF(L136&lt;&gt;"", INDEX(Edges!$V$4:$V$431, MATCH(L136, Edges!$C$4:$C$431, 0))="Yes", TRUE)), "Yes", "No")</f>
        <v>No</v>
      </c>
      <c r="P136" s="633">
        <f>MAX(_xlfn.IFNA(INDEX(Nodes!$I$4:$I$449, MATCH(C136, Nodes!$C$4:$C$449, 0)), -1E+99), _xlfn.IFNA(INDEX(Nodes!$I$4:$I$449, MATCH(D136, Nodes!$C$4:$C$449, 0)), -1E+99), _xlfn.IFNA(INDEX(Edges!$I$4:$I$431, MATCH(E136, Edges!$C$4:$C$431, 0)), -1E+99), _xlfn.IFNA(INDEX(Edges!$I$4:$I$431, MATCH(F136, Edges!$C$4:$C$431, 0)), -1E+99), _xlfn.IFNA(INDEX(Edges!$I$4:$I$431, MATCH(G136, Edges!$C$4:$C$431, 0)), -1E+99), _xlfn.IFNA(INDEX(Edges!$I$4:$I$431, MATCH(H136, Edges!$C$4:$C$431, 0)), -1E+99), _xlfn.IFNA(INDEX(Edges!$I$4:$I$431, MATCH(I136, Edges!$C$4:$C$431, 0)), -1E+99), _xlfn.IFNA(INDEX(Edges!$I$4:$I$431, MATCH(J136, Edges!$C$4:$C$431, 0)), -1E+99), _xlfn.IFNA(INDEX(Edges!$I$4:$I$431, MATCH(K136, Edges!$C$4:$C$431, 0)), -1E+99), _xlfn.IFNA(INDEX(Edges!$I$4:$I$431, MATCH(L136, Edges!$C$4:$C$431, 0)), -1E+99))</f>
        <v>0</v>
      </c>
      <c r="Q136" s="633" t="str">
        <f>IF(AND(IF(C136&lt;&gt;"", INDEX(Nodes!$P$4:$P$449, MATCH(C136, Nodes!$C$4:$C$449, 0))="Yes"), IF(D136&lt;&gt;"", INDEX(Nodes!$P$4:$P$449, MATCH(D136, Nodes!$C$4:$C$449, 0))="Yes")), "Yes", "No")</f>
        <v>No</v>
      </c>
      <c r="R136" s="633">
        <f>MAX(_xlfn.IFNA(INDEX(Nodes!$Q$4:$Q$449, MATCH(C136, Nodes!$C$4:$C$449, 0)), -1E+99), _xlfn.IFNA(INDEX(Nodes!$Q$4:$Q$449, MATCH(D136, Nodes!$C$4:$C$449, 0)), -1E+99), _xlfn.IFNA(INDEX(Edges!$Q$4:$Q$431, MATCH(E136, Edges!$C$4:$C$431, 0)), -1E+99), _xlfn.IFNA(INDEX(Edges!$Q$4:$Q$431, MATCH(F136, Edges!$C$4:$C$431, 0)), -1E+99), _xlfn.IFNA(INDEX(Edges!$Q$4:$Q$431, MATCH(G136, Edges!$C$4:$C$431, 0)), -1E+99), _xlfn.IFNA(INDEX(Edges!$Q$4:$Q$431, MATCH(H136, Edges!$C$4:$C$431, 0)), -1E+99), _xlfn.IFNA(INDEX(Edges!$Q$4:$Q$431, MATCH(I136, Edges!$C$4:$C$431, 0)), -1E+99), _xlfn.IFNA(INDEX(Edges!$Q$4:$Q$431, MATCH(J136, Edges!$C$4:$C$431, 0)), -1E+99), _xlfn.IFNA(INDEX(Edges!$Q$4:$Q$431, MATCH(K136, Edges!$C$4:$C$431, 0)), -1E+99), _xlfn.IFNA(INDEX(Edges!$Q$4:$Q$431, MATCH(L136, Edges!$C$4:$C$431, 0)), -1E+99))</f>
        <v>0</v>
      </c>
      <c r="S136" t="str">
        <f>IF(OR(IF(C136&lt;&gt;"", INDEX(Nodes!$Z$4:$Z$449, MATCH(C136, Nodes!$C$4:$C$449, 0))="Yes", FALSE), IF(D136&lt;&gt;"", INDEX(Nodes!$Z$4:$Z$449, MATCH(D136, Nodes!$C$4:$C$449, 0))="Yes", FALSE), IF(E136&lt;&gt;"", INDEX(Edges!$Z$4:$Z$431, MATCH(E136, Edges!$C$4:$C$431, 0))="Yes", FALSE), IF(F136&lt;&gt;"", INDEX(Edges!$Z$4:$Z$431, MATCH(F136, Edges!$C$4:$C$431, 0))="Yes", FALSE), IF(G136&lt;&gt;"", INDEX(Edges!$Z$4:$Z$431, MATCH(G136, Edges!$C$4:$C$431, 0))="Yes", FALSE), IF(H136&lt;&gt;"", INDEX(Edges!$Z$4:$Z$431, MATCH(H136, Edges!$C$4:$C$431, 0))="Yes", FALSE), IF(I136&lt;&gt;"", INDEX(Edges!$Z$4:$Z$431, MATCH(I136, Edges!$C$4:$C$431, 0))="Yes", FALSE), IF(J136&lt;&gt;"", INDEX(Edges!$Z$4:$Z$431, MATCH(J136, Edges!$C$4:$C$431, 0))="Yes", FALSE), IF(K136&lt;&gt;"", INDEX(Edges!$Z$4:$Z$431, MATCH(K136, Edges!$C$4:$C$431, 0))="Yes", FALSE), IF(L136&lt;&gt;"", INDEX(Edges!$Z$4:$Z$431, MATCH(L136, Edges!$C$4:$C$431, 0))="Yes", FALSE)), "Yes","No")</f>
        <v>Yes</v>
      </c>
      <c r="T136" s="633" t="str">
        <f>IF(OR(IF(C136&lt;&gt;"", INDEX(Nodes!$AC$4:$AC$449, MATCH(C136, Nodes!$C$4:$C$449, 0))="Yes", FALSE), IF(D136&lt;&gt;"", INDEX(Nodes!$AC$4:$AC$449, MATCH(D136, Nodes!$C$4:$C$449, 0))="Yes", FALSE), IF(E136&lt;&gt;"", INDEX(Edges!$AC$4:$AC$431, MATCH(E136, Edges!$C$4:$C$431, 0))="Yes", FALSE), IF(F136&lt;&gt;"", INDEX(Edges!$AC$4:$AC$431, MATCH(F136, Edges!$C$4:$C$431, 0))="Yes", FALSE), IF(G136&lt;&gt;"", INDEX(Edges!$AC$4:$AC$431, MATCH(G136, Edges!$C$4:$C$431, 0))="Yes", FALSE), IF(H136&lt;&gt;"", INDEX(Edges!$AC$4:$AC$431, MATCH(H136, Edges!$C$4:$C$431, 0))="Yes", FALSE), IF(I136&lt;&gt;"", INDEX(Edges!$AC$4:$AC$431, MATCH(I136, Edges!$C$4:$C$431, 0))="Yes", FALSE), IF(J136&lt;&gt;"", INDEX(Edges!$AC$4:$AC$431, MATCH(J136, Edges!$C$4:$C$431, 0))="Yes", FALSE), IF(K136&lt;&gt;"", INDEX(Edges!$AC$4:$AC$431, MATCH(K136, Edges!$C$4:$C$431, 0))="Yes", FALSE), IF(L136&lt;&gt;"", INDEX(Edges!$AC$4:$AC$431, MATCH(L136, Edges!$C$4:$C$431, 0))="Yes", FALSE)), "Yes","No")</f>
        <v>No</v>
      </c>
      <c r="U136" t="str">
        <f>IF(OR(IF(C136&lt;&gt;"", INDEX(Nodes!$AF$4:$AF$449, MATCH(C136, Nodes!$C$4:$C$449, 0))="Yes", FALSE), IF(D136&lt;&gt;"", INDEX(Nodes!$AF$4:$AF$449, MATCH(D136, Nodes!$C$4:$C$449, 0))="Yes", FALSE), IF(E136&lt;&gt;"", INDEX(Edges!$AG$4:$AG$431, MATCH(E136, Edges!$C$4:$C$431, 0))="Yes", FALSE), IF(F136&lt;&gt;"", INDEX(Edges!$AG$4:$AG$431, MATCH(F136, Edges!$C$4:$C$431, 0))="Yes", FALSE), IF(G136&lt;&gt;"", INDEX(Edges!$AG$4:$AG$431, MATCH(G136, Edges!$C$4:$C$431, 0))="Yes", FALSE), IF(H136&lt;&gt;"", INDEX(Edges!$AG$4:$AG$431, MATCH(H136, Edges!$C$4:$C$431, 0))="Yes", FALSE), IF(I136&lt;&gt;"", INDEX(Edges!$AG$4:$AG$431, MATCH(I136, Edges!$C$4:$C$431, 0))="Yes", FALSE), IF(J136&lt;&gt;"", INDEX(Edges!$AG$4:$AG$431, MATCH(J136, Edges!$C$4:$C$431, 0))="Yes", FALSE), IF(K136&lt;&gt;"", INDEX(Edges!$AG$4:$AG$431, MATCH(K136, Edges!$C$4:$C$431, 0))="Yes", FALSE), IF(L136&lt;&gt;"", INDEX(Edges!$AG$4:$AG$431, MATCH(L136, Edges!$C$4:$C$431, 0))="Yes", FALSE)), "Yes","No")</f>
        <v>No</v>
      </c>
      <c r="V136" s="720" t="str">
        <f t="shared" si="8"/>
        <v>Accessible</v>
      </c>
      <c r="W136" s="633" t="str">
        <f>IF(AND(N136&gt;='Accessibility Standards'!$C$4, P136&lt;'Accessibility Standards'!$C$2, Q136="Yes", R136&lt;'Accessibility Standards'!$C$10), "Accessible", "Inaccessible")</f>
        <v>Inaccessible</v>
      </c>
      <c r="X136" s="633" t="str">
        <f t="shared" si="9"/>
        <v>Inaccessible</v>
      </c>
    </row>
    <row r="137" spans="1:24" hidden="1">
      <c r="A137" s="811" t="str">
        <f>A136</f>
        <v>54_55</v>
      </c>
      <c r="B137" s="689" t="s">
        <v>753</v>
      </c>
      <c r="C137" t="s">
        <v>572</v>
      </c>
      <c r="D137" t="s">
        <v>581</v>
      </c>
      <c r="N137" s="633">
        <f>MIN(_xlfn.IFNA(INDEX(Nodes!$M$4:$M$449, MATCH(C137, Nodes!$C$4:$C$449, 0)), 1E+99), _xlfn.IFNA(INDEX(Nodes!$M$4:$M$449, MATCH(D137, Nodes!$C$4:$C$449, 0)), 1E+99), _xlfn.IFNA(INDEX(Edges!$M$4:$M$428, MATCH(E137, Edges!$C$4:$C$428, 0)), 1E+99), _xlfn.IFNA(INDEX(Edges!$M$4:$M$428, MATCH(F137, Edges!$C$4:$C$428, 0)), 1E+99), _xlfn.IFNA(INDEX(Edges!$M$4:$M$428, MATCH(G137, Edges!$C$4:$C$428, 0)), 1E+99), _xlfn.IFNA(INDEX(Edges!$M$4:$M$428, MATCH(H137, Edges!$C$4:$C$428, 0)), 1E+99), _xlfn.IFNA(INDEX(Edges!$M$4:$M$428, MATCH(I137, Edges!$C$4:$C$428, 0)), 1E+99), _xlfn.IFNA(INDEX(Edges!$M$4:$M$428, MATCH(J137, Edges!$C$4:$C$428, 0)), 1E+99), _xlfn.IFNA(INDEX(Edges!$M$4:$M$428, MATCH(K137, Edges!$C$4:$C$428, 0)), 1E+99), _xlfn.IFNA(INDEX(Edges!$M$4:$M$428, MATCH(L137, Edges!$C$4:$C$428, 0)), 1E+99))</f>
        <v>55</v>
      </c>
      <c r="O137" s="633" t="str">
        <f>IF(AND(IF(C137&lt;&gt;"", INDEX(Nodes!$V$4:$V$449, MATCH(C137, Nodes!$C$4:$C$449, 0))="Yes", TRUE), IF(D137&lt;&gt;"", INDEX(Nodes!$V$4:$V$449, MATCH(D137, Nodes!$C$4:$C$449, 0))="Yes", TRUE), IF(E137&lt;&gt;"", INDEX(Edges!$V$4:$V$431, MATCH(E137, Edges!$C$4:$C$431, 0))="Yes", TRUE), IF(F137&lt;&gt;"", INDEX(Edges!$V$4:$V$431, MATCH(F137, Edges!$C$4:$C$431, 0))="Yes", TRUE), IF(G137&lt;&gt;"", INDEX(Edges!$V$4:$V$431, MATCH(G137, Edges!$C$4:$C$431, 0))="Yes", TRUE), IF(H137&lt;&gt;"", INDEX(Edges!$V$4:$V$431, MATCH(H137, Edges!$C$4:$C$431, 0))="Yes", TRUE), IF(I137&lt;&gt;"", INDEX(Edges!$V$4:$V$431, MATCH(I137, Edges!$C$4:$C$431, 0))="Yes", TRUE), IF(J137&lt;&gt;"", INDEX(Edges!$V$4:$V$431, MATCH(J137, Edges!$C$4:$C$431, 0))="Yes", TRUE), IF(K137&lt;&gt;"", INDEX(Edges!$V$4:$V$431, MATCH(K137, Edges!$C$4:$C$431, 0))="Yes", TRUE), IF(L137&lt;&gt;"", INDEX(Edges!$V$4:$V$431, MATCH(L137, Edges!$C$4:$C$431, 0))="Yes", TRUE)), "Yes", "No")</f>
        <v>No</v>
      </c>
      <c r="P137" s="633">
        <f>MAX(_xlfn.IFNA(INDEX(Nodes!$I$4:$I$449, MATCH(C137, Nodes!$C$4:$C$449, 0)), -1E+99), _xlfn.IFNA(INDEX(Nodes!$I$4:$I$449, MATCH(D137, Nodes!$C$4:$C$449, 0)), -1E+99), _xlfn.IFNA(INDEX(Edges!$I$4:$I$431, MATCH(E137, Edges!$C$4:$C$431, 0)), -1E+99), _xlfn.IFNA(INDEX(Edges!$I$4:$I$431, MATCH(F137, Edges!$C$4:$C$431, 0)), -1E+99), _xlfn.IFNA(INDEX(Edges!$I$4:$I$431, MATCH(G137, Edges!$C$4:$C$431, 0)), -1E+99), _xlfn.IFNA(INDEX(Edges!$I$4:$I$431, MATCH(H137, Edges!$C$4:$C$431, 0)), -1E+99), _xlfn.IFNA(INDEX(Edges!$I$4:$I$431, MATCH(I137, Edges!$C$4:$C$431, 0)), -1E+99), _xlfn.IFNA(INDEX(Edges!$I$4:$I$431, MATCH(J137, Edges!$C$4:$C$431, 0)), -1E+99), _xlfn.IFNA(INDEX(Edges!$I$4:$I$431, MATCH(K137, Edges!$C$4:$C$431, 0)), -1E+99), _xlfn.IFNA(INDEX(Edges!$I$4:$I$431, MATCH(L137, Edges!$C$4:$C$431, 0)), -1E+99))</f>
        <v>0</v>
      </c>
      <c r="Q137" s="633" t="str">
        <f>IF(AND(IF(C137&lt;&gt;"", INDEX(Nodes!$P$4:$P$449, MATCH(C137, Nodes!$C$4:$C$449, 0))="Yes"), IF(D137&lt;&gt;"", INDEX(Nodes!$P$4:$P$449, MATCH(D137, Nodes!$C$4:$C$449, 0))="Yes")), "Yes", "No")</f>
        <v>No</v>
      </c>
      <c r="R137" s="633">
        <f>MAX(_xlfn.IFNA(INDEX(Nodes!$Q$4:$Q$449, MATCH(C137, Nodes!$C$4:$C$449, 0)), -1E+99), _xlfn.IFNA(INDEX(Nodes!$Q$4:$Q$449, MATCH(D137, Nodes!$C$4:$C$449, 0)), -1E+99), _xlfn.IFNA(INDEX(Edges!$Q$4:$Q$431, MATCH(E137, Edges!$C$4:$C$431, 0)), -1E+99), _xlfn.IFNA(INDEX(Edges!$Q$4:$Q$431, MATCH(F137, Edges!$C$4:$C$431, 0)), -1E+99), _xlfn.IFNA(INDEX(Edges!$Q$4:$Q$431, MATCH(G137, Edges!$C$4:$C$431, 0)), -1E+99), _xlfn.IFNA(INDEX(Edges!$Q$4:$Q$431, MATCH(H137, Edges!$C$4:$C$431, 0)), -1E+99), _xlfn.IFNA(INDEX(Edges!$Q$4:$Q$431, MATCH(I137, Edges!$C$4:$C$431, 0)), -1E+99), _xlfn.IFNA(INDEX(Edges!$Q$4:$Q$431, MATCH(J137, Edges!$C$4:$C$431, 0)), -1E+99), _xlfn.IFNA(INDEX(Edges!$Q$4:$Q$431, MATCH(K137, Edges!$C$4:$C$431, 0)), -1E+99), _xlfn.IFNA(INDEX(Edges!$Q$4:$Q$431, MATCH(L137, Edges!$C$4:$C$431, 0)), -1E+99))</f>
        <v>0</v>
      </c>
      <c r="S137" t="str">
        <f>IF(OR(IF(C137&lt;&gt;"", INDEX(Nodes!$Z$4:$Z$449, MATCH(C137, Nodes!$C$4:$C$449, 0))="Yes", FALSE), IF(D137&lt;&gt;"", INDEX(Nodes!$Z$4:$Z$449, MATCH(D137, Nodes!$C$4:$C$449, 0))="Yes", FALSE), IF(E137&lt;&gt;"", INDEX(Edges!$Z$4:$Z$431, MATCH(E137, Edges!$C$4:$C$431, 0))="Yes", FALSE), IF(F137&lt;&gt;"", INDEX(Edges!$Z$4:$Z$431, MATCH(F137, Edges!$C$4:$C$431, 0))="Yes", FALSE), IF(G137&lt;&gt;"", INDEX(Edges!$Z$4:$Z$431, MATCH(G137, Edges!$C$4:$C$431, 0))="Yes", FALSE), IF(H137&lt;&gt;"", INDEX(Edges!$Z$4:$Z$431, MATCH(H137, Edges!$C$4:$C$431, 0))="Yes", FALSE), IF(I137&lt;&gt;"", INDEX(Edges!$Z$4:$Z$431, MATCH(I137, Edges!$C$4:$C$431, 0))="Yes", FALSE), IF(J137&lt;&gt;"", INDEX(Edges!$Z$4:$Z$431, MATCH(J137, Edges!$C$4:$C$431, 0))="Yes", FALSE), IF(K137&lt;&gt;"", INDEX(Edges!$Z$4:$Z$431, MATCH(K137, Edges!$C$4:$C$431, 0))="Yes", FALSE), IF(L137&lt;&gt;"", INDEX(Edges!$Z$4:$Z$431, MATCH(L137, Edges!$C$4:$C$431, 0))="Yes", FALSE)), "Yes","No")</f>
        <v>Yes</v>
      </c>
      <c r="T137" s="633" t="str">
        <f>IF(OR(IF(C137&lt;&gt;"", INDEX(Nodes!$AC$4:$AC$449, MATCH(C137, Nodes!$C$4:$C$449, 0))="Yes", FALSE), IF(D137&lt;&gt;"", INDEX(Nodes!$AC$4:$AC$449, MATCH(D137, Nodes!$C$4:$C$449, 0))="Yes", FALSE), IF(E137&lt;&gt;"", INDEX(Edges!$AC$4:$AC$431, MATCH(E137, Edges!$C$4:$C$431, 0))="Yes", FALSE), IF(F137&lt;&gt;"", INDEX(Edges!$AC$4:$AC$431, MATCH(F137, Edges!$C$4:$C$431, 0))="Yes", FALSE), IF(G137&lt;&gt;"", INDEX(Edges!$AC$4:$AC$431, MATCH(G137, Edges!$C$4:$C$431, 0))="Yes", FALSE), IF(H137&lt;&gt;"", INDEX(Edges!$AC$4:$AC$431, MATCH(H137, Edges!$C$4:$C$431, 0))="Yes", FALSE), IF(I137&lt;&gt;"", INDEX(Edges!$AC$4:$AC$431, MATCH(I137, Edges!$C$4:$C$431, 0))="Yes", FALSE), IF(J137&lt;&gt;"", INDEX(Edges!$AC$4:$AC$431, MATCH(J137, Edges!$C$4:$C$431, 0))="Yes", FALSE), IF(K137&lt;&gt;"", INDEX(Edges!$AC$4:$AC$431, MATCH(K137, Edges!$C$4:$C$431, 0))="Yes", FALSE), IF(L137&lt;&gt;"", INDEX(Edges!$AC$4:$AC$431, MATCH(L137, Edges!$C$4:$C$431, 0))="Yes", FALSE)), "Yes","No")</f>
        <v>No</v>
      </c>
      <c r="U137" t="str">
        <f>IF(OR(IF(C137&lt;&gt;"", INDEX(Nodes!$AF$4:$AF$449, MATCH(C137, Nodes!$C$4:$C$449, 0))="Yes", FALSE), IF(D137&lt;&gt;"", INDEX(Nodes!$AF$4:$AF$449, MATCH(D137, Nodes!$C$4:$C$449, 0))="Yes", FALSE), IF(E137&lt;&gt;"", INDEX(Edges!$AG$4:$AG$431, MATCH(E137, Edges!$C$4:$C$431, 0))="Yes", FALSE), IF(F137&lt;&gt;"", INDEX(Edges!$AG$4:$AG$431, MATCH(F137, Edges!$C$4:$C$431, 0))="Yes", FALSE), IF(G137&lt;&gt;"", INDEX(Edges!$AG$4:$AG$431, MATCH(G137, Edges!$C$4:$C$431, 0))="Yes", FALSE), IF(H137&lt;&gt;"", INDEX(Edges!$AG$4:$AG$431, MATCH(H137, Edges!$C$4:$C$431, 0))="Yes", FALSE), IF(I137&lt;&gt;"", INDEX(Edges!$AG$4:$AG$431, MATCH(I137, Edges!$C$4:$C$431, 0))="Yes", FALSE), IF(J137&lt;&gt;"", INDEX(Edges!$AG$4:$AG$431, MATCH(J137, Edges!$C$4:$C$431, 0))="Yes", FALSE), IF(K137&lt;&gt;"", INDEX(Edges!$AG$4:$AG$431, MATCH(K137, Edges!$C$4:$C$431, 0))="Yes", FALSE), IF(L137&lt;&gt;"", INDEX(Edges!$AG$4:$AG$431, MATCH(L137, Edges!$C$4:$C$431, 0))="Yes", FALSE)), "Yes","No")</f>
        <v>No</v>
      </c>
      <c r="V137" s="720" t="str">
        <f t="shared" si="8"/>
        <v>Accessible</v>
      </c>
      <c r="W137" s="633" t="str">
        <f>IF(AND(N137&gt;='Accessibility Standards'!$C$4, P137&lt;'Accessibility Standards'!$C$2, Q137="Yes", R137&lt;'Accessibility Standards'!$C$10), "Accessible", "Inaccessible")</f>
        <v>Inaccessible</v>
      </c>
      <c r="X137" s="633" t="str">
        <f t="shared" si="9"/>
        <v>Inaccessible</v>
      </c>
    </row>
    <row r="138" spans="1:24">
      <c r="A138" t="s">
        <v>876</v>
      </c>
      <c r="B138" s="689" t="s">
        <v>752</v>
      </c>
      <c r="C138" t="s">
        <v>775</v>
      </c>
      <c r="D138" t="s">
        <v>606</v>
      </c>
      <c r="N138" s="633">
        <f>MIN(_xlfn.IFNA(INDEX(Nodes!$M$4:$M$449, MATCH(C138, Nodes!$C$4:$C$449, 0)), 1E+99), _xlfn.IFNA(INDEX(Nodes!$M$4:$M$449, MATCH(D138, Nodes!$C$4:$C$449, 0)), 1E+99), _xlfn.IFNA(INDEX(Edges!$M$4:$M$428, MATCH(E138, Edges!$C$4:$C$428, 0)), 1E+99), _xlfn.IFNA(INDEX(Edges!$M$4:$M$428, MATCH(F138, Edges!$C$4:$C$428, 0)), 1E+99), _xlfn.IFNA(INDEX(Edges!$M$4:$M$428, MATCH(G138, Edges!$C$4:$C$428, 0)), 1E+99), _xlfn.IFNA(INDEX(Edges!$M$4:$M$428, MATCH(H138, Edges!$C$4:$C$428, 0)), 1E+99), _xlfn.IFNA(INDEX(Edges!$M$4:$M$428, MATCH(I138, Edges!$C$4:$C$428, 0)), 1E+99), _xlfn.IFNA(INDEX(Edges!$M$4:$M$428, MATCH(J138, Edges!$C$4:$C$428, 0)), 1E+99), _xlfn.IFNA(INDEX(Edges!$M$4:$M$428, MATCH(K138, Edges!$C$4:$C$428, 0)), 1E+99), _xlfn.IFNA(INDEX(Edges!$M$4:$M$428, MATCH(L138, Edges!$C$4:$C$428, 0)), 1E+99))</f>
        <v>0</v>
      </c>
      <c r="O138" s="633" t="str">
        <f>IF(AND(IF(C138&lt;&gt;"", INDEX(Nodes!$V$4:$V$449, MATCH(C138, Nodes!$C$4:$C$449, 0))="Yes", TRUE), IF(D138&lt;&gt;"", INDEX(Nodes!$V$4:$V$449, MATCH(D138, Nodes!$C$4:$C$449, 0))="Yes", TRUE), IF(E138&lt;&gt;"", INDEX(Edges!$V$4:$V$431, MATCH(E138, Edges!$C$4:$C$431, 0))="Yes", TRUE), IF(F138&lt;&gt;"", INDEX(Edges!$V$4:$V$431, MATCH(F138, Edges!$C$4:$C$431, 0))="Yes", TRUE), IF(G138&lt;&gt;"", INDEX(Edges!$V$4:$V$431, MATCH(G138, Edges!$C$4:$C$431, 0))="Yes", TRUE), IF(H138&lt;&gt;"", INDEX(Edges!$V$4:$V$431, MATCH(H138, Edges!$C$4:$C$431, 0))="Yes", TRUE), IF(I138&lt;&gt;"", INDEX(Edges!$V$4:$V$431, MATCH(I138, Edges!$C$4:$C$431, 0))="Yes", TRUE), IF(J138&lt;&gt;"", INDEX(Edges!$V$4:$V$431, MATCH(J138, Edges!$C$4:$C$431, 0))="Yes", TRUE), IF(K138&lt;&gt;"", INDEX(Edges!$V$4:$V$431, MATCH(K138, Edges!$C$4:$C$431, 0))="Yes", TRUE), IF(L138&lt;&gt;"", INDEX(Edges!$V$4:$V$431, MATCH(L138, Edges!$C$4:$C$431, 0))="Yes", TRUE)), "Yes", "No")</f>
        <v>No</v>
      </c>
      <c r="P138" s="633">
        <f>MAX(_xlfn.IFNA(INDEX(Nodes!$I$4:$I$449, MATCH(C138, Nodes!$C$4:$C$449, 0)), -1E+99), _xlfn.IFNA(INDEX(Nodes!$I$4:$I$449, MATCH(D138, Nodes!$C$4:$C$449, 0)), -1E+99), _xlfn.IFNA(INDEX(Edges!$I$4:$I$431, MATCH(E138, Edges!$C$4:$C$431, 0)), -1E+99), _xlfn.IFNA(INDEX(Edges!$I$4:$I$431, MATCH(F138, Edges!$C$4:$C$431, 0)), -1E+99), _xlfn.IFNA(INDEX(Edges!$I$4:$I$431, MATCH(G138, Edges!$C$4:$C$431, 0)), -1E+99), _xlfn.IFNA(INDEX(Edges!$I$4:$I$431, MATCH(H138, Edges!$C$4:$C$431, 0)), -1E+99), _xlfn.IFNA(INDEX(Edges!$I$4:$I$431, MATCH(I138, Edges!$C$4:$C$431, 0)), -1E+99), _xlfn.IFNA(INDEX(Edges!$I$4:$I$431, MATCH(J138, Edges!$C$4:$C$431, 0)), -1E+99), _xlfn.IFNA(INDEX(Edges!$I$4:$I$431, MATCH(K138, Edges!$C$4:$C$431, 0)), -1E+99), _xlfn.IFNA(INDEX(Edges!$I$4:$I$431, MATCH(L138, Edges!$C$4:$C$431, 0)), -1E+99))</f>
        <v>2</v>
      </c>
      <c r="Q138" s="633" t="str">
        <f>IF(AND(IF(C138&lt;&gt;"", INDEX(Nodes!$P$4:$P$449, MATCH(C138, Nodes!$C$4:$C$449, 0))="Yes"), IF(D138&lt;&gt;"", INDEX(Nodes!$P$4:$P$449, MATCH(D138, Nodes!$C$4:$C$449, 0))="Yes")), "Yes", "No")</f>
        <v>No</v>
      </c>
      <c r="R138" s="633">
        <f>MAX(_xlfn.IFNA(INDEX(Nodes!$Q$4:$Q$449, MATCH(C138, Nodes!$C$4:$C$449, 0)), -1E+99), _xlfn.IFNA(INDEX(Nodes!$Q$4:$Q$449, MATCH(D138, Nodes!$C$4:$C$449, 0)), -1E+99), _xlfn.IFNA(INDEX(Edges!$Q$4:$Q$431, MATCH(E138, Edges!$C$4:$C$431, 0)), -1E+99), _xlfn.IFNA(INDEX(Edges!$Q$4:$Q$431, MATCH(F138, Edges!$C$4:$C$431, 0)), -1E+99), _xlfn.IFNA(INDEX(Edges!$Q$4:$Q$431, MATCH(G138, Edges!$C$4:$C$431, 0)), -1E+99), _xlfn.IFNA(INDEX(Edges!$Q$4:$Q$431, MATCH(H138, Edges!$C$4:$C$431, 0)), -1E+99), _xlfn.IFNA(INDEX(Edges!$Q$4:$Q$431, MATCH(I138, Edges!$C$4:$C$431, 0)), -1E+99), _xlfn.IFNA(INDEX(Edges!$Q$4:$Q$431, MATCH(J138, Edges!$C$4:$C$431, 0)), -1E+99), _xlfn.IFNA(INDEX(Edges!$Q$4:$Q$431, MATCH(K138, Edges!$C$4:$C$431, 0)), -1E+99), _xlfn.IFNA(INDEX(Edges!$Q$4:$Q$431, MATCH(L138, Edges!$C$4:$C$431, 0)), -1E+99))</f>
        <v>0</v>
      </c>
      <c r="S138" t="str">
        <f>IF(OR(IF(C138&lt;&gt;"", INDEX(Nodes!$Z$4:$Z$449, MATCH(C138, Nodes!$C$4:$C$449, 0))="Yes", FALSE), IF(D138&lt;&gt;"", INDEX(Nodes!$Z$4:$Z$449, MATCH(D138, Nodes!$C$4:$C$449, 0))="Yes", FALSE), IF(E138&lt;&gt;"", INDEX(Edges!$Z$4:$Z$431, MATCH(E138, Edges!$C$4:$C$431, 0))="Yes", FALSE), IF(F138&lt;&gt;"", INDEX(Edges!$Z$4:$Z$431, MATCH(F138, Edges!$C$4:$C$431, 0))="Yes", FALSE), IF(G138&lt;&gt;"", INDEX(Edges!$Z$4:$Z$431, MATCH(G138, Edges!$C$4:$C$431, 0))="Yes", FALSE), IF(H138&lt;&gt;"", INDEX(Edges!$Z$4:$Z$431, MATCH(H138, Edges!$C$4:$C$431, 0))="Yes", FALSE), IF(I138&lt;&gt;"", INDEX(Edges!$Z$4:$Z$431, MATCH(I138, Edges!$C$4:$C$431, 0))="Yes", FALSE), IF(J138&lt;&gt;"", INDEX(Edges!$Z$4:$Z$431, MATCH(J138, Edges!$C$4:$C$431, 0))="Yes", FALSE), IF(K138&lt;&gt;"", INDEX(Edges!$Z$4:$Z$431, MATCH(K138, Edges!$C$4:$C$431, 0))="Yes", FALSE), IF(L138&lt;&gt;"", INDEX(Edges!$Z$4:$Z$431, MATCH(L138, Edges!$C$4:$C$431, 0))="Yes", FALSE)), "Yes","No")</f>
        <v>Yes</v>
      </c>
      <c r="T138" s="633" t="str">
        <f>IF(OR(IF(C138&lt;&gt;"", INDEX(Nodes!$AC$4:$AC$449, MATCH(C138, Nodes!$C$4:$C$449, 0))="Yes", FALSE), IF(D138&lt;&gt;"", INDEX(Nodes!$AC$4:$AC$449, MATCH(D138, Nodes!$C$4:$C$449, 0))="Yes", FALSE), IF(E138&lt;&gt;"", INDEX(Edges!$AC$4:$AC$431, MATCH(E138, Edges!$C$4:$C$431, 0))="Yes", FALSE), IF(F138&lt;&gt;"", INDEX(Edges!$AC$4:$AC$431, MATCH(F138, Edges!$C$4:$C$431, 0))="Yes", FALSE), IF(G138&lt;&gt;"", INDEX(Edges!$AC$4:$AC$431, MATCH(G138, Edges!$C$4:$C$431, 0))="Yes", FALSE), IF(H138&lt;&gt;"", INDEX(Edges!$AC$4:$AC$431, MATCH(H138, Edges!$C$4:$C$431, 0))="Yes", FALSE), IF(I138&lt;&gt;"", INDEX(Edges!$AC$4:$AC$431, MATCH(I138, Edges!$C$4:$C$431, 0))="Yes", FALSE), IF(J138&lt;&gt;"", INDEX(Edges!$AC$4:$AC$431, MATCH(J138, Edges!$C$4:$C$431, 0))="Yes", FALSE), IF(K138&lt;&gt;"", INDEX(Edges!$AC$4:$AC$431, MATCH(K138, Edges!$C$4:$C$431, 0))="Yes", FALSE), IF(L138&lt;&gt;"", INDEX(Edges!$AC$4:$AC$431, MATCH(L138, Edges!$C$4:$C$431, 0))="Yes", FALSE)), "Yes","No")</f>
        <v>No</v>
      </c>
      <c r="U138" t="str">
        <f>IF(OR(IF(C138&lt;&gt;"", INDEX(Nodes!$AF$4:$AF$449, MATCH(C138, Nodes!$C$4:$C$449, 0))="Yes", FALSE), IF(D138&lt;&gt;"", INDEX(Nodes!$AF$4:$AF$449, MATCH(D138, Nodes!$C$4:$C$449, 0))="Yes", FALSE), IF(E138&lt;&gt;"", INDEX(Edges!$AG$4:$AG$431, MATCH(E138, Edges!$C$4:$C$431, 0))="Yes", FALSE), IF(F138&lt;&gt;"", INDEX(Edges!$AG$4:$AG$431, MATCH(F138, Edges!$C$4:$C$431, 0))="Yes", FALSE), IF(G138&lt;&gt;"", INDEX(Edges!$AG$4:$AG$431, MATCH(G138, Edges!$C$4:$C$431, 0))="Yes", FALSE), IF(H138&lt;&gt;"", INDEX(Edges!$AG$4:$AG$431, MATCH(H138, Edges!$C$4:$C$431, 0))="Yes", FALSE), IF(I138&lt;&gt;"", INDEX(Edges!$AG$4:$AG$431, MATCH(I138, Edges!$C$4:$C$431, 0))="Yes", FALSE), IF(J138&lt;&gt;"", INDEX(Edges!$AG$4:$AG$431, MATCH(J138, Edges!$C$4:$C$431, 0))="Yes", FALSE), IF(K138&lt;&gt;"", INDEX(Edges!$AG$4:$AG$431, MATCH(K138, Edges!$C$4:$C$431, 0))="Yes", FALSE), IF(L138&lt;&gt;"", INDEX(Edges!$AG$4:$AG$431, MATCH(L138, Edges!$C$4:$C$431, 0))="Yes", FALSE)), "Yes","No")</f>
        <v>No</v>
      </c>
      <c r="V138" s="720" t="str">
        <f t="shared" si="8"/>
        <v>Inaccessible</v>
      </c>
      <c r="W138" s="633" t="str">
        <f>IF(AND(N138&gt;='Accessibility Standards'!$C$4, P138&lt;'Accessibility Standards'!$C$2, Q138="Yes", R138&lt;'Accessibility Standards'!$C$10), "Accessible", "Inaccessible")</f>
        <v>Inaccessible</v>
      </c>
      <c r="X138" s="633" t="str">
        <f t="shared" si="9"/>
        <v>Inaccessible</v>
      </c>
    </row>
    <row r="139" spans="1:24" hidden="1">
      <c r="A139" s="811" t="str">
        <f>A138</f>
        <v>55_59</v>
      </c>
      <c r="B139" s="689" t="s">
        <v>753</v>
      </c>
      <c r="C139" t="s">
        <v>776</v>
      </c>
      <c r="D139" t="s">
        <v>780</v>
      </c>
      <c r="N139" s="633">
        <f>MIN(_xlfn.IFNA(INDEX(Nodes!$M$4:$M$449, MATCH(C139, Nodes!$C$4:$C$449, 0)), 1E+99), _xlfn.IFNA(INDEX(Nodes!$M$4:$M$449, MATCH(D139, Nodes!$C$4:$C$449, 0)), 1E+99), _xlfn.IFNA(INDEX(Edges!$M$4:$M$428, MATCH(E139, Edges!$C$4:$C$428, 0)), 1E+99), _xlfn.IFNA(INDEX(Edges!$M$4:$M$428, MATCH(F139, Edges!$C$4:$C$428, 0)), 1E+99), _xlfn.IFNA(INDEX(Edges!$M$4:$M$428, MATCH(G139, Edges!$C$4:$C$428, 0)), 1E+99), _xlfn.IFNA(INDEX(Edges!$M$4:$M$428, MATCH(H139, Edges!$C$4:$C$428, 0)), 1E+99), _xlfn.IFNA(INDEX(Edges!$M$4:$M$428, MATCH(I139, Edges!$C$4:$C$428, 0)), 1E+99), _xlfn.IFNA(INDEX(Edges!$M$4:$M$428, MATCH(J139, Edges!$C$4:$C$428, 0)), 1E+99), _xlfn.IFNA(INDEX(Edges!$M$4:$M$428, MATCH(K139, Edges!$C$4:$C$428, 0)), 1E+99), _xlfn.IFNA(INDEX(Edges!$M$4:$M$428, MATCH(L139, Edges!$C$4:$C$428, 0)), 1E+99))</f>
        <v>40</v>
      </c>
      <c r="O139" s="633" t="str">
        <f>IF(AND(IF(C139&lt;&gt;"", INDEX(Nodes!$V$4:$V$449, MATCH(C139, Nodes!$C$4:$C$449, 0))="Yes", TRUE), IF(D139&lt;&gt;"", INDEX(Nodes!$V$4:$V$449, MATCH(D139, Nodes!$C$4:$C$449, 0))="Yes", TRUE), IF(E139&lt;&gt;"", INDEX(Edges!$V$4:$V$431, MATCH(E139, Edges!$C$4:$C$431, 0))="Yes", TRUE), IF(F139&lt;&gt;"", INDEX(Edges!$V$4:$V$431, MATCH(F139, Edges!$C$4:$C$431, 0))="Yes", TRUE), IF(G139&lt;&gt;"", INDEX(Edges!$V$4:$V$431, MATCH(G139, Edges!$C$4:$C$431, 0))="Yes", TRUE), IF(H139&lt;&gt;"", INDEX(Edges!$V$4:$V$431, MATCH(H139, Edges!$C$4:$C$431, 0))="Yes", TRUE), IF(I139&lt;&gt;"", INDEX(Edges!$V$4:$V$431, MATCH(I139, Edges!$C$4:$C$431, 0))="Yes", TRUE), IF(J139&lt;&gt;"", INDEX(Edges!$V$4:$V$431, MATCH(J139, Edges!$C$4:$C$431, 0))="Yes", TRUE), IF(K139&lt;&gt;"", INDEX(Edges!$V$4:$V$431, MATCH(K139, Edges!$C$4:$C$431, 0))="Yes", TRUE), IF(L139&lt;&gt;"", INDEX(Edges!$V$4:$V$431, MATCH(L139, Edges!$C$4:$C$431, 0))="Yes", TRUE)), "Yes", "No")</f>
        <v>No</v>
      </c>
      <c r="P139" s="633">
        <f>MAX(_xlfn.IFNA(INDEX(Nodes!$I$4:$I$449, MATCH(C139, Nodes!$C$4:$C$449, 0)), -1E+99), _xlfn.IFNA(INDEX(Nodes!$I$4:$I$449, MATCH(D139, Nodes!$C$4:$C$449, 0)), -1E+99), _xlfn.IFNA(INDEX(Edges!$I$4:$I$431, MATCH(E139, Edges!$C$4:$C$431, 0)), -1E+99), _xlfn.IFNA(INDEX(Edges!$I$4:$I$431, MATCH(F139, Edges!$C$4:$C$431, 0)), -1E+99), _xlfn.IFNA(INDEX(Edges!$I$4:$I$431, MATCH(G139, Edges!$C$4:$C$431, 0)), -1E+99), _xlfn.IFNA(INDEX(Edges!$I$4:$I$431, MATCH(H139, Edges!$C$4:$C$431, 0)), -1E+99), _xlfn.IFNA(INDEX(Edges!$I$4:$I$431, MATCH(I139, Edges!$C$4:$C$431, 0)), -1E+99), _xlfn.IFNA(INDEX(Edges!$I$4:$I$431, MATCH(J139, Edges!$C$4:$C$431, 0)), -1E+99), _xlfn.IFNA(INDEX(Edges!$I$4:$I$431, MATCH(K139, Edges!$C$4:$C$431, 0)), -1E+99), _xlfn.IFNA(INDEX(Edges!$I$4:$I$431, MATCH(L139, Edges!$C$4:$C$431, 0)), -1E+99))</f>
        <v>2</v>
      </c>
      <c r="Q139" s="633" t="str">
        <f>IF(AND(IF(C139&lt;&gt;"", INDEX(Nodes!$P$4:$P$449, MATCH(C139, Nodes!$C$4:$C$449, 0))="Yes"), IF(D139&lt;&gt;"", INDEX(Nodes!$P$4:$P$449, MATCH(D139, Nodes!$C$4:$C$449, 0))="Yes")), "Yes", "No")</f>
        <v>No</v>
      </c>
      <c r="R139" s="633">
        <f>MAX(_xlfn.IFNA(INDEX(Nodes!$Q$4:$Q$449, MATCH(C139, Nodes!$C$4:$C$449, 0)), -1E+99), _xlfn.IFNA(INDEX(Nodes!$Q$4:$Q$449, MATCH(D139, Nodes!$C$4:$C$449, 0)), -1E+99), _xlfn.IFNA(INDEX(Edges!$Q$4:$Q$431, MATCH(E139, Edges!$C$4:$C$431, 0)), -1E+99), _xlfn.IFNA(INDEX(Edges!$Q$4:$Q$431, MATCH(F139, Edges!$C$4:$C$431, 0)), -1E+99), _xlfn.IFNA(INDEX(Edges!$Q$4:$Q$431, MATCH(G139, Edges!$C$4:$C$431, 0)), -1E+99), _xlfn.IFNA(INDEX(Edges!$Q$4:$Q$431, MATCH(H139, Edges!$C$4:$C$431, 0)), -1E+99), _xlfn.IFNA(INDEX(Edges!$Q$4:$Q$431, MATCH(I139, Edges!$C$4:$C$431, 0)), -1E+99), _xlfn.IFNA(INDEX(Edges!$Q$4:$Q$431, MATCH(J139, Edges!$C$4:$C$431, 0)), -1E+99), _xlfn.IFNA(INDEX(Edges!$Q$4:$Q$431, MATCH(K139, Edges!$C$4:$C$431, 0)), -1E+99), _xlfn.IFNA(INDEX(Edges!$Q$4:$Q$431, MATCH(L139, Edges!$C$4:$C$431, 0)), -1E+99))</f>
        <v>0</v>
      </c>
      <c r="S139" t="str">
        <f>IF(OR(IF(C139&lt;&gt;"", INDEX(Nodes!$Z$4:$Z$449, MATCH(C139, Nodes!$C$4:$C$449, 0))="Yes", FALSE), IF(D139&lt;&gt;"", INDEX(Nodes!$Z$4:$Z$449, MATCH(D139, Nodes!$C$4:$C$449, 0))="Yes", FALSE), IF(E139&lt;&gt;"", INDEX(Edges!$Z$4:$Z$431, MATCH(E139, Edges!$C$4:$C$431, 0))="Yes", FALSE), IF(F139&lt;&gt;"", INDEX(Edges!$Z$4:$Z$431, MATCH(F139, Edges!$C$4:$C$431, 0))="Yes", FALSE), IF(G139&lt;&gt;"", INDEX(Edges!$Z$4:$Z$431, MATCH(G139, Edges!$C$4:$C$431, 0))="Yes", FALSE), IF(H139&lt;&gt;"", INDEX(Edges!$Z$4:$Z$431, MATCH(H139, Edges!$C$4:$C$431, 0))="Yes", FALSE), IF(I139&lt;&gt;"", INDEX(Edges!$Z$4:$Z$431, MATCH(I139, Edges!$C$4:$C$431, 0))="Yes", FALSE), IF(J139&lt;&gt;"", INDEX(Edges!$Z$4:$Z$431, MATCH(J139, Edges!$C$4:$C$431, 0))="Yes", FALSE), IF(K139&lt;&gt;"", INDEX(Edges!$Z$4:$Z$431, MATCH(K139, Edges!$C$4:$C$431, 0))="Yes", FALSE), IF(L139&lt;&gt;"", INDEX(Edges!$Z$4:$Z$431, MATCH(L139, Edges!$C$4:$C$431, 0))="Yes", FALSE)), "Yes","No")</f>
        <v>Yes</v>
      </c>
      <c r="T139" s="633" t="str">
        <f>IF(OR(IF(C139&lt;&gt;"", INDEX(Nodes!$AC$4:$AC$449, MATCH(C139, Nodes!$C$4:$C$449, 0))="Yes", FALSE), IF(D139&lt;&gt;"", INDEX(Nodes!$AC$4:$AC$449, MATCH(D139, Nodes!$C$4:$C$449, 0))="Yes", FALSE), IF(E139&lt;&gt;"", INDEX(Edges!$AC$4:$AC$431, MATCH(E139, Edges!$C$4:$C$431, 0))="Yes", FALSE), IF(F139&lt;&gt;"", INDEX(Edges!$AC$4:$AC$431, MATCH(F139, Edges!$C$4:$C$431, 0))="Yes", FALSE), IF(G139&lt;&gt;"", INDEX(Edges!$AC$4:$AC$431, MATCH(G139, Edges!$C$4:$C$431, 0))="Yes", FALSE), IF(H139&lt;&gt;"", INDEX(Edges!$AC$4:$AC$431, MATCH(H139, Edges!$C$4:$C$431, 0))="Yes", FALSE), IF(I139&lt;&gt;"", INDEX(Edges!$AC$4:$AC$431, MATCH(I139, Edges!$C$4:$C$431, 0))="Yes", FALSE), IF(J139&lt;&gt;"", INDEX(Edges!$AC$4:$AC$431, MATCH(J139, Edges!$C$4:$C$431, 0))="Yes", FALSE), IF(K139&lt;&gt;"", INDEX(Edges!$AC$4:$AC$431, MATCH(K139, Edges!$C$4:$C$431, 0))="Yes", FALSE), IF(L139&lt;&gt;"", INDEX(Edges!$AC$4:$AC$431, MATCH(L139, Edges!$C$4:$C$431, 0))="Yes", FALSE)), "Yes","No")</f>
        <v>No</v>
      </c>
      <c r="U139" t="str">
        <f>IF(OR(IF(C139&lt;&gt;"", INDEX(Nodes!$AF$4:$AF$449, MATCH(C139, Nodes!$C$4:$C$449, 0))="Yes", FALSE), IF(D139&lt;&gt;"", INDEX(Nodes!$AF$4:$AF$449, MATCH(D139, Nodes!$C$4:$C$449, 0))="Yes", FALSE), IF(E139&lt;&gt;"", INDEX(Edges!$AG$4:$AG$431, MATCH(E139, Edges!$C$4:$C$431, 0))="Yes", FALSE), IF(F139&lt;&gt;"", INDEX(Edges!$AG$4:$AG$431, MATCH(F139, Edges!$C$4:$C$431, 0))="Yes", FALSE), IF(G139&lt;&gt;"", INDEX(Edges!$AG$4:$AG$431, MATCH(G139, Edges!$C$4:$C$431, 0))="Yes", FALSE), IF(H139&lt;&gt;"", INDEX(Edges!$AG$4:$AG$431, MATCH(H139, Edges!$C$4:$C$431, 0))="Yes", FALSE), IF(I139&lt;&gt;"", INDEX(Edges!$AG$4:$AG$431, MATCH(I139, Edges!$C$4:$C$431, 0))="Yes", FALSE), IF(J139&lt;&gt;"", INDEX(Edges!$AG$4:$AG$431, MATCH(J139, Edges!$C$4:$C$431, 0))="Yes", FALSE), IF(K139&lt;&gt;"", INDEX(Edges!$AG$4:$AG$431, MATCH(K139, Edges!$C$4:$C$431, 0))="Yes", FALSE), IF(L139&lt;&gt;"", INDEX(Edges!$AG$4:$AG$431, MATCH(L139, Edges!$C$4:$C$431, 0))="Yes", FALSE)), "Yes","No")</f>
        <v>No</v>
      </c>
      <c r="V139" s="720" t="str">
        <f t="shared" si="8"/>
        <v>Accessible</v>
      </c>
      <c r="W139" s="633" t="str">
        <f>IF(AND(N139&gt;='Accessibility Standards'!$C$4, P139&lt;'Accessibility Standards'!$C$2, Q139="Yes", R139&lt;'Accessibility Standards'!$C$10), "Accessible", "Inaccessible")</f>
        <v>Inaccessible</v>
      </c>
      <c r="X139" s="633" t="str">
        <f t="shared" si="9"/>
        <v>Inaccessible</v>
      </c>
    </row>
    <row r="140" spans="1:24">
      <c r="A140" t="s">
        <v>877</v>
      </c>
      <c r="B140" s="689" t="s">
        <v>752</v>
      </c>
      <c r="C140" t="s">
        <v>387</v>
      </c>
      <c r="D140" t="s">
        <v>604</v>
      </c>
      <c r="E140" t="s">
        <v>1051</v>
      </c>
      <c r="N140" s="633">
        <f>MIN(_xlfn.IFNA(INDEX(Nodes!$M$4:$M$449, MATCH(C140, Nodes!$C$4:$C$449, 0)), 1E+99), _xlfn.IFNA(INDEX(Nodes!$M$4:$M$449, MATCH(D140, Nodes!$C$4:$C$449, 0)), 1E+99), _xlfn.IFNA(INDEX(Edges!$M$4:$M$428, MATCH(E140, Edges!$C$4:$C$428, 0)), 1E+99), _xlfn.IFNA(INDEX(Edges!$M$4:$M$428, MATCH(F140, Edges!$C$4:$C$428, 0)), 1E+99), _xlfn.IFNA(INDEX(Edges!$M$4:$M$428, MATCH(G140, Edges!$C$4:$C$428, 0)), 1E+99), _xlfn.IFNA(INDEX(Edges!$M$4:$M$428, MATCH(H140, Edges!$C$4:$C$428, 0)), 1E+99), _xlfn.IFNA(INDEX(Edges!$M$4:$M$428, MATCH(I140, Edges!$C$4:$C$428, 0)), 1E+99), _xlfn.IFNA(INDEX(Edges!$M$4:$M$428, MATCH(J140, Edges!$C$4:$C$428, 0)), 1E+99), _xlfn.IFNA(INDEX(Edges!$M$4:$M$428, MATCH(K140, Edges!$C$4:$C$428, 0)), 1E+99), _xlfn.IFNA(INDEX(Edges!$M$4:$M$428, MATCH(L140, Edges!$C$4:$C$428, 0)), 1E+99))</f>
        <v>0</v>
      </c>
      <c r="O140" s="633" t="str">
        <f>IF(AND(IF(C140&lt;&gt;"", INDEX(Nodes!$V$4:$V$449, MATCH(C140, Nodes!$C$4:$C$449, 0))="Yes", TRUE), IF(D140&lt;&gt;"", INDEX(Nodes!$V$4:$V$449, MATCH(D140, Nodes!$C$4:$C$449, 0))="Yes", TRUE), IF(E140&lt;&gt;"", INDEX(Edges!$V$4:$V$431, MATCH(E140, Edges!$C$4:$C$431, 0))="Yes", TRUE), IF(F140&lt;&gt;"", INDEX(Edges!$V$4:$V$431, MATCH(F140, Edges!$C$4:$C$431, 0))="Yes", TRUE), IF(G140&lt;&gt;"", INDEX(Edges!$V$4:$V$431, MATCH(G140, Edges!$C$4:$C$431, 0))="Yes", TRUE), IF(H140&lt;&gt;"", INDEX(Edges!$V$4:$V$431, MATCH(H140, Edges!$C$4:$C$431, 0))="Yes", TRUE), IF(I140&lt;&gt;"", INDEX(Edges!$V$4:$V$431, MATCH(I140, Edges!$C$4:$C$431, 0))="Yes", TRUE), IF(J140&lt;&gt;"", INDEX(Edges!$V$4:$V$431, MATCH(J140, Edges!$C$4:$C$431, 0))="Yes", TRUE), IF(K140&lt;&gt;"", INDEX(Edges!$V$4:$V$431, MATCH(K140, Edges!$C$4:$C$431, 0))="Yes", TRUE), IF(L140&lt;&gt;"", INDEX(Edges!$V$4:$V$431, MATCH(L140, Edges!$C$4:$C$431, 0))="Yes", TRUE)), "Yes", "No")</f>
        <v>No</v>
      </c>
      <c r="P140" s="633">
        <f>MAX(_xlfn.IFNA(INDEX(Nodes!$I$4:$I$449, MATCH(C140, Nodes!$C$4:$C$449, 0)), -1E+99), _xlfn.IFNA(INDEX(Nodes!$I$4:$I$449, MATCH(D140, Nodes!$C$4:$C$449, 0)), -1E+99), _xlfn.IFNA(INDEX(Edges!$I$4:$I$431, MATCH(E140, Edges!$C$4:$C$431, 0)), -1E+99), _xlfn.IFNA(INDEX(Edges!$I$4:$I$431, MATCH(F140, Edges!$C$4:$C$431, 0)), -1E+99), _xlfn.IFNA(INDEX(Edges!$I$4:$I$431, MATCH(G140, Edges!$C$4:$C$431, 0)), -1E+99), _xlfn.IFNA(INDEX(Edges!$I$4:$I$431, MATCH(H140, Edges!$C$4:$C$431, 0)), -1E+99), _xlfn.IFNA(INDEX(Edges!$I$4:$I$431, MATCH(I140, Edges!$C$4:$C$431, 0)), -1E+99), _xlfn.IFNA(INDEX(Edges!$I$4:$I$431, MATCH(J140, Edges!$C$4:$C$431, 0)), -1E+99), _xlfn.IFNA(INDEX(Edges!$I$4:$I$431, MATCH(K140, Edges!$C$4:$C$431, 0)), -1E+99), _xlfn.IFNA(INDEX(Edges!$I$4:$I$431, MATCH(L140, Edges!$C$4:$C$431, 0)), -1E+99))</f>
        <v>3</v>
      </c>
      <c r="Q140" s="633" t="str">
        <f>IF(AND(IF(C140&lt;&gt;"", INDEX(Nodes!$P$4:$P$449, MATCH(C140, Nodes!$C$4:$C$449, 0))="Yes"), IF(D140&lt;&gt;"", INDEX(Nodes!$P$4:$P$449, MATCH(D140, Nodes!$C$4:$C$449, 0))="Yes")), "Yes", "No")</f>
        <v>No</v>
      </c>
      <c r="R140" s="633">
        <f>MAX(_xlfn.IFNA(INDEX(Nodes!$Q$4:$Q$449, MATCH(C140, Nodes!$C$4:$C$449, 0)), -1E+99), _xlfn.IFNA(INDEX(Nodes!$Q$4:$Q$449, MATCH(D140, Nodes!$C$4:$C$449, 0)), -1E+99), _xlfn.IFNA(INDEX(Edges!$Q$4:$Q$431, MATCH(E140, Edges!$C$4:$C$431, 0)), -1E+99), _xlfn.IFNA(INDEX(Edges!$Q$4:$Q$431, MATCH(F140, Edges!$C$4:$C$431, 0)), -1E+99), _xlfn.IFNA(INDEX(Edges!$Q$4:$Q$431, MATCH(G140, Edges!$C$4:$C$431, 0)), -1E+99), _xlfn.IFNA(INDEX(Edges!$Q$4:$Q$431, MATCH(H140, Edges!$C$4:$C$431, 0)), -1E+99), _xlfn.IFNA(INDEX(Edges!$Q$4:$Q$431, MATCH(I140, Edges!$C$4:$C$431, 0)), -1E+99), _xlfn.IFNA(INDEX(Edges!$Q$4:$Q$431, MATCH(J140, Edges!$C$4:$C$431, 0)), -1E+99), _xlfn.IFNA(INDEX(Edges!$Q$4:$Q$431, MATCH(K140, Edges!$C$4:$C$431, 0)), -1E+99), _xlfn.IFNA(INDEX(Edges!$Q$4:$Q$431, MATCH(L140, Edges!$C$4:$C$431, 0)), -1E+99))</f>
        <v>2</v>
      </c>
      <c r="S140" t="str">
        <f>IF(OR(IF(C140&lt;&gt;"", INDEX(Nodes!$Z$4:$Z$449, MATCH(C140, Nodes!$C$4:$C$449, 0))="Yes", FALSE), IF(D140&lt;&gt;"", INDEX(Nodes!$Z$4:$Z$449, MATCH(D140, Nodes!$C$4:$C$449, 0))="Yes", FALSE), IF(E140&lt;&gt;"", INDEX(Edges!$Z$4:$Z$431, MATCH(E140, Edges!$C$4:$C$431, 0))="Yes", FALSE), IF(F140&lt;&gt;"", INDEX(Edges!$Z$4:$Z$431, MATCH(F140, Edges!$C$4:$C$431, 0))="Yes", FALSE), IF(G140&lt;&gt;"", INDEX(Edges!$Z$4:$Z$431, MATCH(G140, Edges!$C$4:$C$431, 0))="Yes", FALSE), IF(H140&lt;&gt;"", INDEX(Edges!$Z$4:$Z$431, MATCH(H140, Edges!$C$4:$C$431, 0))="Yes", FALSE), IF(I140&lt;&gt;"", INDEX(Edges!$Z$4:$Z$431, MATCH(I140, Edges!$C$4:$C$431, 0))="Yes", FALSE), IF(J140&lt;&gt;"", INDEX(Edges!$Z$4:$Z$431, MATCH(J140, Edges!$C$4:$C$431, 0))="Yes", FALSE), IF(K140&lt;&gt;"", INDEX(Edges!$Z$4:$Z$431, MATCH(K140, Edges!$C$4:$C$431, 0))="Yes", FALSE), IF(L140&lt;&gt;"", INDEX(Edges!$Z$4:$Z$431, MATCH(L140, Edges!$C$4:$C$431, 0))="Yes", FALSE)), "Yes","No")</f>
        <v>Yes</v>
      </c>
      <c r="T140" s="633" t="str">
        <f>IF(OR(IF(C140&lt;&gt;"", INDEX(Nodes!$AC$4:$AC$449, MATCH(C140, Nodes!$C$4:$C$449, 0))="Yes", FALSE), IF(D140&lt;&gt;"", INDEX(Nodes!$AC$4:$AC$449, MATCH(D140, Nodes!$C$4:$C$449, 0))="Yes", FALSE), IF(E140&lt;&gt;"", INDEX(Edges!$AC$4:$AC$431, MATCH(E140, Edges!$C$4:$C$431, 0))="Yes", FALSE), IF(F140&lt;&gt;"", INDEX(Edges!$AC$4:$AC$431, MATCH(F140, Edges!$C$4:$C$431, 0))="Yes", FALSE), IF(G140&lt;&gt;"", INDEX(Edges!$AC$4:$AC$431, MATCH(G140, Edges!$C$4:$C$431, 0))="Yes", FALSE), IF(H140&lt;&gt;"", INDEX(Edges!$AC$4:$AC$431, MATCH(H140, Edges!$C$4:$C$431, 0))="Yes", FALSE), IF(I140&lt;&gt;"", INDEX(Edges!$AC$4:$AC$431, MATCH(I140, Edges!$C$4:$C$431, 0))="Yes", FALSE), IF(J140&lt;&gt;"", INDEX(Edges!$AC$4:$AC$431, MATCH(J140, Edges!$C$4:$C$431, 0))="Yes", FALSE), IF(K140&lt;&gt;"", INDEX(Edges!$AC$4:$AC$431, MATCH(K140, Edges!$C$4:$C$431, 0))="Yes", FALSE), IF(L140&lt;&gt;"", INDEX(Edges!$AC$4:$AC$431, MATCH(L140, Edges!$C$4:$C$431, 0))="Yes", FALSE)), "Yes","No")</f>
        <v>No</v>
      </c>
      <c r="U140" t="str">
        <f>IF(OR(IF(C140&lt;&gt;"", INDEX(Nodes!$AF$4:$AF$449, MATCH(C140, Nodes!$C$4:$C$449, 0))="Yes", FALSE), IF(D140&lt;&gt;"", INDEX(Nodes!$AF$4:$AF$449, MATCH(D140, Nodes!$C$4:$C$449, 0))="Yes", FALSE), IF(E140&lt;&gt;"", INDEX(Edges!$AG$4:$AG$431, MATCH(E140, Edges!$C$4:$C$431, 0))="Yes", FALSE), IF(F140&lt;&gt;"", INDEX(Edges!$AG$4:$AG$431, MATCH(F140, Edges!$C$4:$C$431, 0))="Yes", FALSE), IF(G140&lt;&gt;"", INDEX(Edges!$AG$4:$AG$431, MATCH(G140, Edges!$C$4:$C$431, 0))="Yes", FALSE), IF(H140&lt;&gt;"", INDEX(Edges!$AG$4:$AG$431, MATCH(H140, Edges!$C$4:$C$431, 0))="Yes", FALSE), IF(I140&lt;&gt;"", INDEX(Edges!$AG$4:$AG$431, MATCH(I140, Edges!$C$4:$C$431, 0))="Yes", FALSE), IF(J140&lt;&gt;"", INDEX(Edges!$AG$4:$AG$431, MATCH(J140, Edges!$C$4:$C$431, 0))="Yes", FALSE), IF(K140&lt;&gt;"", INDEX(Edges!$AG$4:$AG$431, MATCH(K140, Edges!$C$4:$C$431, 0))="Yes", FALSE), IF(L140&lt;&gt;"", INDEX(Edges!$AG$4:$AG$431, MATCH(L140, Edges!$C$4:$C$431, 0))="Yes", FALSE)), "Yes","No")</f>
        <v>No</v>
      </c>
      <c r="V140" s="720" t="str">
        <f t="shared" si="8"/>
        <v>Inaccessible</v>
      </c>
      <c r="W140" s="633" t="str">
        <f>IF(AND(N140&gt;='Accessibility Standards'!$C$4, P140&lt;'Accessibility Standards'!$C$2, Q140="Yes", R140&lt;'Accessibility Standards'!$C$10), "Accessible", "Inaccessible")</f>
        <v>Inaccessible</v>
      </c>
      <c r="X140" s="633" t="str">
        <f t="shared" si="9"/>
        <v>Inaccessible</v>
      </c>
    </row>
    <row r="141" spans="1:24" hidden="1">
      <c r="A141" s="811" t="str">
        <f>A140</f>
        <v>11_59</v>
      </c>
      <c r="B141" s="689" t="s">
        <v>753</v>
      </c>
      <c r="C141" t="s">
        <v>385</v>
      </c>
      <c r="D141" t="s">
        <v>605</v>
      </c>
      <c r="N141" s="633">
        <f>MIN(_xlfn.IFNA(INDEX(Nodes!$M$4:$M$449, MATCH(C141, Nodes!$C$4:$C$449, 0)), 1E+99), _xlfn.IFNA(INDEX(Nodes!$M$4:$M$449, MATCH(D141, Nodes!$C$4:$C$449, 0)), 1E+99), _xlfn.IFNA(INDEX(Edges!$M$4:$M$428, MATCH(E141, Edges!$C$4:$C$428, 0)), 1E+99), _xlfn.IFNA(INDEX(Edges!$M$4:$M$428, MATCH(F141, Edges!$C$4:$C$428, 0)), 1E+99), _xlfn.IFNA(INDEX(Edges!$M$4:$M$428, MATCH(G141, Edges!$C$4:$C$428, 0)), 1E+99), _xlfn.IFNA(INDEX(Edges!$M$4:$M$428, MATCH(H141, Edges!$C$4:$C$428, 0)), 1E+99), _xlfn.IFNA(INDEX(Edges!$M$4:$M$428, MATCH(I141, Edges!$C$4:$C$428, 0)), 1E+99), _xlfn.IFNA(INDEX(Edges!$M$4:$M$428, MATCH(J141, Edges!$C$4:$C$428, 0)), 1E+99), _xlfn.IFNA(INDEX(Edges!$M$4:$M$428, MATCH(K141, Edges!$C$4:$C$428, 0)), 1E+99), _xlfn.IFNA(INDEX(Edges!$M$4:$M$428, MATCH(L141, Edges!$C$4:$C$428, 0)), 1E+99))</f>
        <v>0</v>
      </c>
      <c r="O141" s="633" t="str">
        <f>IF(AND(IF(C141&lt;&gt;"", INDEX(Nodes!$V$4:$V$449, MATCH(C141, Nodes!$C$4:$C$449, 0))="Yes", TRUE), IF(D141&lt;&gt;"", INDEX(Nodes!$V$4:$V$449, MATCH(D141, Nodes!$C$4:$C$449, 0))="Yes", TRUE), IF(E141&lt;&gt;"", INDEX(Edges!$V$4:$V$431, MATCH(E141, Edges!$C$4:$C$431, 0))="Yes", TRUE), IF(F141&lt;&gt;"", INDEX(Edges!$V$4:$V$431, MATCH(F141, Edges!$C$4:$C$431, 0))="Yes", TRUE), IF(G141&lt;&gt;"", INDEX(Edges!$V$4:$V$431, MATCH(G141, Edges!$C$4:$C$431, 0))="Yes", TRUE), IF(H141&lt;&gt;"", INDEX(Edges!$V$4:$V$431, MATCH(H141, Edges!$C$4:$C$431, 0))="Yes", TRUE), IF(I141&lt;&gt;"", INDEX(Edges!$V$4:$V$431, MATCH(I141, Edges!$C$4:$C$431, 0))="Yes", TRUE), IF(J141&lt;&gt;"", INDEX(Edges!$V$4:$V$431, MATCH(J141, Edges!$C$4:$C$431, 0))="Yes", TRUE), IF(K141&lt;&gt;"", INDEX(Edges!$V$4:$V$431, MATCH(K141, Edges!$C$4:$C$431, 0))="Yes", TRUE), IF(L141&lt;&gt;"", INDEX(Edges!$V$4:$V$431, MATCH(L141, Edges!$C$4:$C$431, 0))="Yes", TRUE)), "Yes", "No")</f>
        <v>No</v>
      </c>
      <c r="P141" s="633">
        <f>MAX(_xlfn.IFNA(INDEX(Nodes!$I$4:$I$449, MATCH(C141, Nodes!$C$4:$C$449, 0)), -1E+99), _xlfn.IFNA(INDEX(Nodes!$I$4:$I$449, MATCH(D141, Nodes!$C$4:$C$449, 0)), -1E+99), _xlfn.IFNA(INDEX(Edges!$I$4:$I$431, MATCH(E141, Edges!$C$4:$C$431, 0)), -1E+99), _xlfn.IFNA(INDEX(Edges!$I$4:$I$431, MATCH(F141, Edges!$C$4:$C$431, 0)), -1E+99), _xlfn.IFNA(INDEX(Edges!$I$4:$I$431, MATCH(G141, Edges!$C$4:$C$431, 0)), -1E+99), _xlfn.IFNA(INDEX(Edges!$I$4:$I$431, MATCH(H141, Edges!$C$4:$C$431, 0)), -1E+99), _xlfn.IFNA(INDEX(Edges!$I$4:$I$431, MATCH(I141, Edges!$C$4:$C$431, 0)), -1E+99), _xlfn.IFNA(INDEX(Edges!$I$4:$I$431, MATCH(J141, Edges!$C$4:$C$431, 0)), -1E+99), _xlfn.IFNA(INDEX(Edges!$I$4:$I$431, MATCH(K141, Edges!$C$4:$C$431, 0)), -1E+99), _xlfn.IFNA(INDEX(Edges!$I$4:$I$431, MATCH(L141, Edges!$C$4:$C$431, 0)), -1E+99))</f>
        <v>3</v>
      </c>
      <c r="Q141" s="633" t="str">
        <f>IF(AND(IF(C141&lt;&gt;"", INDEX(Nodes!$P$4:$P$449, MATCH(C141, Nodes!$C$4:$C$449, 0))="Yes"), IF(D141&lt;&gt;"", INDEX(Nodes!$P$4:$P$449, MATCH(D141, Nodes!$C$4:$C$449, 0))="Yes")), "Yes", "No")</f>
        <v>No</v>
      </c>
      <c r="R141" s="633">
        <f>MAX(_xlfn.IFNA(INDEX(Nodes!$Q$4:$Q$449, MATCH(C141, Nodes!$C$4:$C$449, 0)), -1E+99), _xlfn.IFNA(INDEX(Nodes!$Q$4:$Q$449, MATCH(D141, Nodes!$C$4:$C$449, 0)), -1E+99), _xlfn.IFNA(INDEX(Edges!$Q$4:$Q$431, MATCH(E141, Edges!$C$4:$C$431, 0)), -1E+99), _xlfn.IFNA(INDEX(Edges!$Q$4:$Q$431, MATCH(F141, Edges!$C$4:$C$431, 0)), -1E+99), _xlfn.IFNA(INDEX(Edges!$Q$4:$Q$431, MATCH(G141, Edges!$C$4:$C$431, 0)), -1E+99), _xlfn.IFNA(INDEX(Edges!$Q$4:$Q$431, MATCH(H141, Edges!$C$4:$C$431, 0)), -1E+99), _xlfn.IFNA(INDEX(Edges!$Q$4:$Q$431, MATCH(I141, Edges!$C$4:$C$431, 0)), -1E+99), _xlfn.IFNA(INDEX(Edges!$Q$4:$Q$431, MATCH(J141, Edges!$C$4:$C$431, 0)), -1E+99), _xlfn.IFNA(INDEX(Edges!$Q$4:$Q$431, MATCH(K141, Edges!$C$4:$C$431, 0)), -1E+99), _xlfn.IFNA(INDEX(Edges!$Q$4:$Q$431, MATCH(L141, Edges!$C$4:$C$431, 0)), -1E+99))</f>
        <v>0</v>
      </c>
      <c r="S141" t="str">
        <f>IF(OR(IF(C141&lt;&gt;"", INDEX(Nodes!$Z$4:$Z$449, MATCH(C141, Nodes!$C$4:$C$449, 0))="Yes", FALSE), IF(D141&lt;&gt;"", INDEX(Nodes!$Z$4:$Z$449, MATCH(D141, Nodes!$C$4:$C$449, 0))="Yes", FALSE), IF(E141&lt;&gt;"", INDEX(Edges!$Z$4:$Z$431, MATCH(E141, Edges!$C$4:$C$431, 0))="Yes", FALSE), IF(F141&lt;&gt;"", INDEX(Edges!$Z$4:$Z$431, MATCH(F141, Edges!$C$4:$C$431, 0))="Yes", FALSE), IF(G141&lt;&gt;"", INDEX(Edges!$Z$4:$Z$431, MATCH(G141, Edges!$C$4:$C$431, 0))="Yes", FALSE), IF(H141&lt;&gt;"", INDEX(Edges!$Z$4:$Z$431, MATCH(H141, Edges!$C$4:$C$431, 0))="Yes", FALSE), IF(I141&lt;&gt;"", INDEX(Edges!$Z$4:$Z$431, MATCH(I141, Edges!$C$4:$C$431, 0))="Yes", FALSE), IF(J141&lt;&gt;"", INDEX(Edges!$Z$4:$Z$431, MATCH(J141, Edges!$C$4:$C$431, 0))="Yes", FALSE), IF(K141&lt;&gt;"", INDEX(Edges!$Z$4:$Z$431, MATCH(K141, Edges!$C$4:$C$431, 0))="Yes", FALSE), IF(L141&lt;&gt;"", INDEX(Edges!$Z$4:$Z$431, MATCH(L141, Edges!$C$4:$C$431, 0))="Yes", FALSE)), "Yes","No")</f>
        <v>Yes</v>
      </c>
      <c r="T141" s="633" t="str">
        <f>IF(OR(IF(C141&lt;&gt;"", INDEX(Nodes!$AC$4:$AC$449, MATCH(C141, Nodes!$C$4:$C$449, 0))="Yes", FALSE), IF(D141&lt;&gt;"", INDEX(Nodes!$AC$4:$AC$449, MATCH(D141, Nodes!$C$4:$C$449, 0))="Yes", FALSE), IF(E141&lt;&gt;"", INDEX(Edges!$AC$4:$AC$431, MATCH(E141, Edges!$C$4:$C$431, 0))="Yes", FALSE), IF(F141&lt;&gt;"", INDEX(Edges!$AC$4:$AC$431, MATCH(F141, Edges!$C$4:$C$431, 0))="Yes", FALSE), IF(G141&lt;&gt;"", INDEX(Edges!$AC$4:$AC$431, MATCH(G141, Edges!$C$4:$C$431, 0))="Yes", FALSE), IF(H141&lt;&gt;"", INDEX(Edges!$AC$4:$AC$431, MATCH(H141, Edges!$C$4:$C$431, 0))="Yes", FALSE), IF(I141&lt;&gt;"", INDEX(Edges!$AC$4:$AC$431, MATCH(I141, Edges!$C$4:$C$431, 0))="Yes", FALSE), IF(J141&lt;&gt;"", INDEX(Edges!$AC$4:$AC$431, MATCH(J141, Edges!$C$4:$C$431, 0))="Yes", FALSE), IF(K141&lt;&gt;"", INDEX(Edges!$AC$4:$AC$431, MATCH(K141, Edges!$C$4:$C$431, 0))="Yes", FALSE), IF(L141&lt;&gt;"", INDEX(Edges!$AC$4:$AC$431, MATCH(L141, Edges!$C$4:$C$431, 0))="Yes", FALSE)), "Yes","No")</f>
        <v>No</v>
      </c>
      <c r="U141" t="str">
        <f>IF(OR(IF(C141&lt;&gt;"", INDEX(Nodes!$AF$4:$AF$449, MATCH(C141, Nodes!$C$4:$C$449, 0))="Yes", FALSE), IF(D141&lt;&gt;"", INDEX(Nodes!$AF$4:$AF$449, MATCH(D141, Nodes!$C$4:$C$449, 0))="Yes", FALSE), IF(E141&lt;&gt;"", INDEX(Edges!$AG$4:$AG$431, MATCH(E141, Edges!$C$4:$C$431, 0))="Yes", FALSE), IF(F141&lt;&gt;"", INDEX(Edges!$AG$4:$AG$431, MATCH(F141, Edges!$C$4:$C$431, 0))="Yes", FALSE), IF(G141&lt;&gt;"", INDEX(Edges!$AG$4:$AG$431, MATCH(G141, Edges!$C$4:$C$431, 0))="Yes", FALSE), IF(H141&lt;&gt;"", INDEX(Edges!$AG$4:$AG$431, MATCH(H141, Edges!$C$4:$C$431, 0))="Yes", FALSE), IF(I141&lt;&gt;"", INDEX(Edges!$AG$4:$AG$431, MATCH(I141, Edges!$C$4:$C$431, 0))="Yes", FALSE), IF(J141&lt;&gt;"", INDEX(Edges!$AG$4:$AG$431, MATCH(J141, Edges!$C$4:$C$431, 0))="Yes", FALSE), IF(K141&lt;&gt;"", INDEX(Edges!$AG$4:$AG$431, MATCH(K141, Edges!$C$4:$C$431, 0))="Yes", FALSE), IF(L141&lt;&gt;"", INDEX(Edges!$AG$4:$AG$431, MATCH(L141, Edges!$C$4:$C$431, 0))="Yes", FALSE)), "Yes","No")</f>
        <v>No</v>
      </c>
      <c r="V141" s="720" t="str">
        <f t="shared" si="8"/>
        <v>Inaccessible</v>
      </c>
      <c r="W141" s="633" t="str">
        <f>IF(AND(N141&gt;='Accessibility Standards'!$C$4, P141&lt;'Accessibility Standards'!$C$2, Q141="Yes", R141&lt;'Accessibility Standards'!$C$10), "Accessible", "Inaccessible")</f>
        <v>Inaccessible</v>
      </c>
      <c r="X141" s="633" t="str">
        <f t="shared" si="9"/>
        <v>Inaccessible</v>
      </c>
    </row>
    <row r="142" spans="1:24">
      <c r="A142" t="s">
        <v>878</v>
      </c>
      <c r="B142" s="689" t="s">
        <v>752</v>
      </c>
      <c r="E142" t="s">
        <v>1053</v>
      </c>
      <c r="F142" t="s">
        <v>1052</v>
      </c>
      <c r="G142" t="s">
        <v>1054</v>
      </c>
      <c r="N142" s="633">
        <f>MIN(_xlfn.IFNA(INDEX(Nodes!$M$4:$M$449, MATCH(C142, Nodes!$C$4:$C$449, 0)), 1E+99), _xlfn.IFNA(INDEX(Nodes!$M$4:$M$449, MATCH(D142, Nodes!$C$4:$C$449, 0)), 1E+99), _xlfn.IFNA(INDEX(Edges!$M$4:$M$428, MATCH(E142, Edges!$C$4:$C$428, 0)), 1E+99), _xlfn.IFNA(INDEX(Edges!$M$4:$M$428, MATCH(F142, Edges!$C$4:$C$428, 0)), 1E+99), _xlfn.IFNA(INDEX(Edges!$M$4:$M$428, MATCH(G142, Edges!$C$4:$C$428, 0)), 1E+99), _xlfn.IFNA(INDEX(Edges!$M$4:$M$428, MATCH(H142, Edges!$C$4:$C$428, 0)), 1E+99), _xlfn.IFNA(INDEX(Edges!$M$4:$M$428, MATCH(I142, Edges!$C$4:$C$428, 0)), 1E+99), _xlfn.IFNA(INDEX(Edges!$M$4:$M$428, MATCH(J142, Edges!$C$4:$C$428, 0)), 1E+99), _xlfn.IFNA(INDEX(Edges!$M$4:$M$428, MATCH(K142, Edges!$C$4:$C$428, 0)), 1E+99), _xlfn.IFNA(INDEX(Edges!$M$4:$M$428, MATCH(L142, Edges!$C$4:$C$428, 0)), 1E+99))</f>
        <v>100</v>
      </c>
      <c r="O142" s="633" t="str">
        <f>IF(AND(IF(C142&lt;&gt;"", INDEX(Nodes!$V$4:$V$449, MATCH(C142, Nodes!$C$4:$C$449, 0))="Yes", TRUE), IF(D142&lt;&gt;"", INDEX(Nodes!$V$4:$V$449, MATCH(D142, Nodes!$C$4:$C$449, 0))="Yes", TRUE), IF(E142&lt;&gt;"", INDEX(Edges!$V$4:$V$431, MATCH(E142, Edges!$C$4:$C$431, 0))="Yes", TRUE), IF(F142&lt;&gt;"", INDEX(Edges!$V$4:$V$431, MATCH(F142, Edges!$C$4:$C$431, 0))="Yes", TRUE), IF(G142&lt;&gt;"", INDEX(Edges!$V$4:$V$431, MATCH(G142, Edges!$C$4:$C$431, 0))="Yes", TRUE), IF(H142&lt;&gt;"", INDEX(Edges!$V$4:$V$431, MATCH(H142, Edges!$C$4:$C$431, 0))="Yes", TRUE), IF(I142&lt;&gt;"", INDEX(Edges!$V$4:$V$431, MATCH(I142, Edges!$C$4:$C$431, 0))="Yes", TRUE), IF(J142&lt;&gt;"", INDEX(Edges!$V$4:$V$431, MATCH(J142, Edges!$C$4:$C$431, 0))="Yes", TRUE), IF(K142&lt;&gt;"", INDEX(Edges!$V$4:$V$431, MATCH(K142, Edges!$C$4:$C$431, 0))="Yes", TRUE), IF(L142&lt;&gt;"", INDEX(Edges!$V$4:$V$431, MATCH(L142, Edges!$C$4:$C$431, 0))="Yes", TRUE)), "Yes", "No")</f>
        <v>No</v>
      </c>
      <c r="P142" s="633">
        <f>MAX(_xlfn.IFNA(INDEX(Nodes!$I$4:$I$449, MATCH(C142, Nodes!$C$4:$C$449, 0)), -1E+99), _xlfn.IFNA(INDEX(Nodes!$I$4:$I$449, MATCH(D142, Nodes!$C$4:$C$449, 0)), -1E+99), _xlfn.IFNA(INDEX(Edges!$I$4:$I$431, MATCH(E142, Edges!$C$4:$C$431, 0)), -1E+99), _xlfn.IFNA(INDEX(Edges!$I$4:$I$431, MATCH(F142, Edges!$C$4:$C$431, 0)), -1E+99), _xlfn.IFNA(INDEX(Edges!$I$4:$I$431, MATCH(G142, Edges!$C$4:$C$431, 0)), -1E+99), _xlfn.IFNA(INDEX(Edges!$I$4:$I$431, MATCH(H142, Edges!$C$4:$C$431, 0)), -1E+99), _xlfn.IFNA(INDEX(Edges!$I$4:$I$431, MATCH(I142, Edges!$C$4:$C$431, 0)), -1E+99), _xlfn.IFNA(INDEX(Edges!$I$4:$I$431, MATCH(J142, Edges!$C$4:$C$431, 0)), -1E+99), _xlfn.IFNA(INDEX(Edges!$I$4:$I$431, MATCH(K142, Edges!$C$4:$C$431, 0)), -1E+99), _xlfn.IFNA(INDEX(Edges!$I$4:$I$431, MATCH(L142, Edges!$C$4:$C$431, 0)), -1E+99))</f>
        <v>1</v>
      </c>
      <c r="Q142" s="633" t="str">
        <f>IF(AND(IF(C142&lt;&gt;"", INDEX(Nodes!$P$4:$P$449, MATCH(C142, Nodes!$C$4:$C$449, 0))="Yes"), IF(D142&lt;&gt;"", INDEX(Nodes!$P$4:$P$449, MATCH(D142, Nodes!$C$4:$C$449, 0))="Yes")), "Yes", "No")</f>
        <v>No</v>
      </c>
      <c r="R142" s="633">
        <f>MAX(_xlfn.IFNA(INDEX(Nodes!$Q$4:$Q$449, MATCH(C142, Nodes!$C$4:$C$449, 0)), -1E+99), _xlfn.IFNA(INDEX(Nodes!$Q$4:$Q$449, MATCH(D142, Nodes!$C$4:$C$449, 0)), -1E+99), _xlfn.IFNA(INDEX(Edges!$Q$4:$Q$431, MATCH(E142, Edges!$C$4:$C$431, 0)), -1E+99), _xlfn.IFNA(INDEX(Edges!$Q$4:$Q$431, MATCH(F142, Edges!$C$4:$C$431, 0)), -1E+99), _xlfn.IFNA(INDEX(Edges!$Q$4:$Q$431, MATCH(G142, Edges!$C$4:$C$431, 0)), -1E+99), _xlfn.IFNA(INDEX(Edges!$Q$4:$Q$431, MATCH(H142, Edges!$C$4:$C$431, 0)), -1E+99), _xlfn.IFNA(INDEX(Edges!$Q$4:$Q$431, MATCH(I142, Edges!$C$4:$C$431, 0)), -1E+99), _xlfn.IFNA(INDEX(Edges!$Q$4:$Q$431, MATCH(J142, Edges!$C$4:$C$431, 0)), -1E+99), _xlfn.IFNA(INDEX(Edges!$Q$4:$Q$431, MATCH(K142, Edges!$C$4:$C$431, 0)), -1E+99), _xlfn.IFNA(INDEX(Edges!$Q$4:$Q$431, MATCH(L142, Edges!$C$4:$C$431, 0)), -1E+99))</f>
        <v>0</v>
      </c>
      <c r="S142" t="str">
        <f>IF(OR(IF(C142&lt;&gt;"", INDEX(Nodes!$Z$4:$Z$449, MATCH(C142, Nodes!$C$4:$C$449, 0))="Yes", FALSE), IF(D142&lt;&gt;"", INDEX(Nodes!$Z$4:$Z$449, MATCH(D142, Nodes!$C$4:$C$449, 0))="Yes", FALSE), IF(E142&lt;&gt;"", INDEX(Edges!$Z$4:$Z$431, MATCH(E142, Edges!$C$4:$C$431, 0))="Yes", FALSE), IF(F142&lt;&gt;"", INDEX(Edges!$Z$4:$Z$431, MATCH(F142, Edges!$C$4:$C$431, 0))="Yes", FALSE), IF(G142&lt;&gt;"", INDEX(Edges!$Z$4:$Z$431, MATCH(G142, Edges!$C$4:$C$431, 0))="Yes", FALSE), IF(H142&lt;&gt;"", INDEX(Edges!$Z$4:$Z$431, MATCH(H142, Edges!$C$4:$C$431, 0))="Yes", FALSE), IF(I142&lt;&gt;"", INDEX(Edges!$Z$4:$Z$431, MATCH(I142, Edges!$C$4:$C$431, 0))="Yes", FALSE), IF(J142&lt;&gt;"", INDEX(Edges!$Z$4:$Z$431, MATCH(J142, Edges!$C$4:$C$431, 0))="Yes", FALSE), IF(K142&lt;&gt;"", INDEX(Edges!$Z$4:$Z$431, MATCH(K142, Edges!$C$4:$C$431, 0))="Yes", FALSE), IF(L142&lt;&gt;"", INDEX(Edges!$Z$4:$Z$431, MATCH(L142, Edges!$C$4:$C$431, 0))="Yes", FALSE)), "Yes","No")</f>
        <v>Yes</v>
      </c>
      <c r="T142" s="633" t="str">
        <f>IF(OR(IF(C142&lt;&gt;"", INDEX(Nodes!$AC$4:$AC$449, MATCH(C142, Nodes!$C$4:$C$449, 0))="Yes", FALSE), IF(D142&lt;&gt;"", INDEX(Nodes!$AC$4:$AC$449, MATCH(D142, Nodes!$C$4:$C$449, 0))="Yes", FALSE), IF(E142&lt;&gt;"", INDEX(Edges!$AC$4:$AC$431, MATCH(E142, Edges!$C$4:$C$431, 0))="Yes", FALSE), IF(F142&lt;&gt;"", INDEX(Edges!$AC$4:$AC$431, MATCH(F142, Edges!$C$4:$C$431, 0))="Yes", FALSE), IF(G142&lt;&gt;"", INDEX(Edges!$AC$4:$AC$431, MATCH(G142, Edges!$C$4:$C$431, 0))="Yes", FALSE), IF(H142&lt;&gt;"", INDEX(Edges!$AC$4:$AC$431, MATCH(H142, Edges!$C$4:$C$431, 0))="Yes", FALSE), IF(I142&lt;&gt;"", INDEX(Edges!$AC$4:$AC$431, MATCH(I142, Edges!$C$4:$C$431, 0))="Yes", FALSE), IF(J142&lt;&gt;"", INDEX(Edges!$AC$4:$AC$431, MATCH(J142, Edges!$C$4:$C$431, 0))="Yes", FALSE), IF(K142&lt;&gt;"", INDEX(Edges!$AC$4:$AC$431, MATCH(K142, Edges!$C$4:$C$431, 0))="Yes", FALSE), IF(L142&lt;&gt;"", INDEX(Edges!$AC$4:$AC$431, MATCH(L142, Edges!$C$4:$C$431, 0))="Yes", FALSE)), "Yes","No")</f>
        <v>No</v>
      </c>
      <c r="U142" t="str">
        <f>IF(OR(IF(C142&lt;&gt;"", INDEX(Nodes!$AF$4:$AF$449, MATCH(C142, Nodes!$C$4:$C$449, 0))="Yes", FALSE), IF(D142&lt;&gt;"", INDEX(Nodes!$AF$4:$AF$449, MATCH(D142, Nodes!$C$4:$C$449, 0))="Yes", FALSE), IF(E142&lt;&gt;"", INDEX(Edges!$AG$4:$AG$431, MATCH(E142, Edges!$C$4:$C$431, 0))="Yes", FALSE), IF(F142&lt;&gt;"", INDEX(Edges!$AG$4:$AG$431, MATCH(F142, Edges!$C$4:$C$431, 0))="Yes", FALSE), IF(G142&lt;&gt;"", INDEX(Edges!$AG$4:$AG$431, MATCH(G142, Edges!$C$4:$C$431, 0))="Yes", FALSE), IF(H142&lt;&gt;"", INDEX(Edges!$AG$4:$AG$431, MATCH(H142, Edges!$C$4:$C$431, 0))="Yes", FALSE), IF(I142&lt;&gt;"", INDEX(Edges!$AG$4:$AG$431, MATCH(I142, Edges!$C$4:$C$431, 0))="Yes", FALSE), IF(J142&lt;&gt;"", INDEX(Edges!$AG$4:$AG$431, MATCH(J142, Edges!$C$4:$C$431, 0))="Yes", FALSE), IF(K142&lt;&gt;"", INDEX(Edges!$AG$4:$AG$431, MATCH(K142, Edges!$C$4:$C$431, 0))="Yes", FALSE), IF(L142&lt;&gt;"", INDEX(Edges!$AG$4:$AG$431, MATCH(L142, Edges!$C$4:$C$431, 0))="Yes", FALSE)), "Yes","No")</f>
        <v>No</v>
      </c>
      <c r="V142" s="720" t="str">
        <f t="shared" si="8"/>
        <v>Accessible</v>
      </c>
      <c r="W142" s="633" t="str">
        <f>IF(AND(N142&gt;='Accessibility Standards'!$C$4, P142&lt;'Accessibility Standards'!$C$2, Q142="Yes", R142&lt;'Accessibility Standards'!$C$10), "Accessible", "Inaccessible")</f>
        <v>Inaccessible</v>
      </c>
      <c r="X142" s="633" t="str">
        <f t="shared" si="9"/>
        <v>Inaccessible</v>
      </c>
    </row>
    <row r="143" spans="1:24" hidden="1">
      <c r="A143" s="811" t="str">
        <f>A142</f>
        <v>59_60</v>
      </c>
      <c r="B143" s="689" t="s">
        <v>753</v>
      </c>
      <c r="E143" t="s">
        <v>1053</v>
      </c>
      <c r="F143" t="s">
        <v>1054</v>
      </c>
      <c r="G143" t="s">
        <v>1055</v>
      </c>
      <c r="N143" s="633">
        <f>MIN(_xlfn.IFNA(INDEX(Nodes!$M$4:$M$449, MATCH(C143, Nodes!$C$4:$C$449, 0)), 1E+99), _xlfn.IFNA(INDEX(Nodes!$M$4:$M$449, MATCH(D143, Nodes!$C$4:$C$449, 0)), 1E+99), _xlfn.IFNA(INDEX(Edges!$M$4:$M$428, MATCH(E143, Edges!$C$4:$C$428, 0)), 1E+99), _xlfn.IFNA(INDEX(Edges!$M$4:$M$428, MATCH(F143, Edges!$C$4:$C$428, 0)), 1E+99), _xlfn.IFNA(INDEX(Edges!$M$4:$M$428, MATCH(G143, Edges!$C$4:$C$428, 0)), 1E+99), _xlfn.IFNA(INDEX(Edges!$M$4:$M$428, MATCH(H143, Edges!$C$4:$C$428, 0)), 1E+99), _xlfn.IFNA(INDEX(Edges!$M$4:$M$428, MATCH(I143, Edges!$C$4:$C$428, 0)), 1E+99), _xlfn.IFNA(INDEX(Edges!$M$4:$M$428, MATCH(J143, Edges!$C$4:$C$428, 0)), 1E+99), _xlfn.IFNA(INDEX(Edges!$M$4:$M$428, MATCH(K143, Edges!$C$4:$C$428, 0)), 1E+99), _xlfn.IFNA(INDEX(Edges!$M$4:$M$428, MATCH(L143, Edges!$C$4:$C$428, 0)), 1E+99))</f>
        <v>95</v>
      </c>
      <c r="O143" s="633" t="str">
        <f>IF(AND(IF(C143&lt;&gt;"", INDEX(Nodes!$V$4:$V$449, MATCH(C143, Nodes!$C$4:$C$449, 0))="Yes", TRUE), IF(D143&lt;&gt;"", INDEX(Nodes!$V$4:$V$449, MATCH(D143, Nodes!$C$4:$C$449, 0))="Yes", TRUE), IF(E143&lt;&gt;"", INDEX(Edges!$V$4:$V$431, MATCH(E143, Edges!$C$4:$C$431, 0))="Yes", TRUE), IF(F143&lt;&gt;"", INDEX(Edges!$V$4:$V$431, MATCH(F143, Edges!$C$4:$C$431, 0))="Yes", TRUE), IF(G143&lt;&gt;"", INDEX(Edges!$V$4:$V$431, MATCH(G143, Edges!$C$4:$C$431, 0))="Yes", TRUE), IF(H143&lt;&gt;"", INDEX(Edges!$V$4:$V$431, MATCH(H143, Edges!$C$4:$C$431, 0))="Yes", TRUE), IF(I143&lt;&gt;"", INDEX(Edges!$V$4:$V$431, MATCH(I143, Edges!$C$4:$C$431, 0))="Yes", TRUE), IF(J143&lt;&gt;"", INDEX(Edges!$V$4:$V$431, MATCH(J143, Edges!$C$4:$C$431, 0))="Yes", TRUE), IF(K143&lt;&gt;"", INDEX(Edges!$V$4:$V$431, MATCH(K143, Edges!$C$4:$C$431, 0))="Yes", TRUE), IF(L143&lt;&gt;"", INDEX(Edges!$V$4:$V$431, MATCH(L143, Edges!$C$4:$C$431, 0))="Yes", TRUE)), "Yes", "No")</f>
        <v>No</v>
      </c>
      <c r="P143" s="633">
        <f>MAX(_xlfn.IFNA(INDEX(Nodes!$I$4:$I$449, MATCH(C143, Nodes!$C$4:$C$449, 0)), -1E+99), _xlfn.IFNA(INDEX(Nodes!$I$4:$I$449, MATCH(D143, Nodes!$C$4:$C$449, 0)), -1E+99), _xlfn.IFNA(INDEX(Edges!$I$4:$I$431, MATCH(E143, Edges!$C$4:$C$431, 0)), -1E+99), _xlfn.IFNA(INDEX(Edges!$I$4:$I$431, MATCH(F143, Edges!$C$4:$C$431, 0)), -1E+99), _xlfn.IFNA(INDEX(Edges!$I$4:$I$431, MATCH(G143, Edges!$C$4:$C$431, 0)), -1E+99), _xlfn.IFNA(INDEX(Edges!$I$4:$I$431, MATCH(H143, Edges!$C$4:$C$431, 0)), -1E+99), _xlfn.IFNA(INDEX(Edges!$I$4:$I$431, MATCH(I143, Edges!$C$4:$C$431, 0)), -1E+99), _xlfn.IFNA(INDEX(Edges!$I$4:$I$431, MATCH(J143, Edges!$C$4:$C$431, 0)), -1E+99), _xlfn.IFNA(INDEX(Edges!$I$4:$I$431, MATCH(K143, Edges!$C$4:$C$431, 0)), -1E+99), _xlfn.IFNA(INDEX(Edges!$I$4:$I$431, MATCH(L143, Edges!$C$4:$C$431, 0)), -1E+99))</f>
        <v>1</v>
      </c>
      <c r="Q143" s="633" t="str">
        <f>IF(AND(IF(C143&lt;&gt;"", INDEX(Nodes!$P$4:$P$449, MATCH(C143, Nodes!$C$4:$C$449, 0))="Yes"), IF(D143&lt;&gt;"", INDEX(Nodes!$P$4:$P$449, MATCH(D143, Nodes!$C$4:$C$449, 0))="Yes")), "Yes", "No")</f>
        <v>No</v>
      </c>
      <c r="R143" s="633">
        <f>MAX(_xlfn.IFNA(INDEX(Nodes!$Q$4:$Q$449, MATCH(C143, Nodes!$C$4:$C$449, 0)), -1E+99), _xlfn.IFNA(INDEX(Nodes!$Q$4:$Q$449, MATCH(D143, Nodes!$C$4:$C$449, 0)), -1E+99), _xlfn.IFNA(INDEX(Edges!$Q$4:$Q$431, MATCH(E143, Edges!$C$4:$C$431, 0)), -1E+99), _xlfn.IFNA(INDEX(Edges!$Q$4:$Q$431, MATCH(F143, Edges!$C$4:$C$431, 0)), -1E+99), _xlfn.IFNA(INDEX(Edges!$Q$4:$Q$431, MATCH(G143, Edges!$C$4:$C$431, 0)), -1E+99), _xlfn.IFNA(INDEX(Edges!$Q$4:$Q$431, MATCH(H143, Edges!$C$4:$C$431, 0)), -1E+99), _xlfn.IFNA(INDEX(Edges!$Q$4:$Q$431, MATCH(I143, Edges!$C$4:$C$431, 0)), -1E+99), _xlfn.IFNA(INDEX(Edges!$Q$4:$Q$431, MATCH(J143, Edges!$C$4:$C$431, 0)), -1E+99), _xlfn.IFNA(INDEX(Edges!$Q$4:$Q$431, MATCH(K143, Edges!$C$4:$C$431, 0)), -1E+99), _xlfn.IFNA(INDEX(Edges!$Q$4:$Q$431, MATCH(L143, Edges!$C$4:$C$431, 0)), -1E+99))</f>
        <v>0</v>
      </c>
      <c r="S143" t="str">
        <f>IF(OR(IF(C143&lt;&gt;"", INDEX(Nodes!$Z$4:$Z$449, MATCH(C143, Nodes!$C$4:$C$449, 0))="Yes", FALSE), IF(D143&lt;&gt;"", INDEX(Nodes!$Z$4:$Z$449, MATCH(D143, Nodes!$C$4:$C$449, 0))="Yes", FALSE), IF(E143&lt;&gt;"", INDEX(Edges!$Z$4:$Z$431, MATCH(E143, Edges!$C$4:$C$431, 0))="Yes", FALSE), IF(F143&lt;&gt;"", INDEX(Edges!$Z$4:$Z$431, MATCH(F143, Edges!$C$4:$C$431, 0))="Yes", FALSE), IF(G143&lt;&gt;"", INDEX(Edges!$Z$4:$Z$431, MATCH(G143, Edges!$C$4:$C$431, 0))="Yes", FALSE), IF(H143&lt;&gt;"", INDEX(Edges!$Z$4:$Z$431, MATCH(H143, Edges!$C$4:$C$431, 0))="Yes", FALSE), IF(I143&lt;&gt;"", INDEX(Edges!$Z$4:$Z$431, MATCH(I143, Edges!$C$4:$C$431, 0))="Yes", FALSE), IF(J143&lt;&gt;"", INDEX(Edges!$Z$4:$Z$431, MATCH(J143, Edges!$C$4:$C$431, 0))="Yes", FALSE), IF(K143&lt;&gt;"", INDEX(Edges!$Z$4:$Z$431, MATCH(K143, Edges!$C$4:$C$431, 0))="Yes", FALSE), IF(L143&lt;&gt;"", INDEX(Edges!$Z$4:$Z$431, MATCH(L143, Edges!$C$4:$C$431, 0))="Yes", FALSE)), "Yes","No")</f>
        <v>No</v>
      </c>
      <c r="T143" s="633" t="str">
        <f>IF(OR(IF(C143&lt;&gt;"", INDEX(Nodes!$AC$4:$AC$449, MATCH(C143, Nodes!$C$4:$C$449, 0))="Yes", FALSE), IF(D143&lt;&gt;"", INDEX(Nodes!$AC$4:$AC$449, MATCH(D143, Nodes!$C$4:$C$449, 0))="Yes", FALSE), IF(E143&lt;&gt;"", INDEX(Edges!$AC$4:$AC$431, MATCH(E143, Edges!$C$4:$C$431, 0))="Yes", FALSE), IF(F143&lt;&gt;"", INDEX(Edges!$AC$4:$AC$431, MATCH(F143, Edges!$C$4:$C$431, 0))="Yes", FALSE), IF(G143&lt;&gt;"", INDEX(Edges!$AC$4:$AC$431, MATCH(G143, Edges!$C$4:$C$431, 0))="Yes", FALSE), IF(H143&lt;&gt;"", INDEX(Edges!$AC$4:$AC$431, MATCH(H143, Edges!$C$4:$C$431, 0))="Yes", FALSE), IF(I143&lt;&gt;"", INDEX(Edges!$AC$4:$AC$431, MATCH(I143, Edges!$C$4:$C$431, 0))="Yes", FALSE), IF(J143&lt;&gt;"", INDEX(Edges!$AC$4:$AC$431, MATCH(J143, Edges!$C$4:$C$431, 0))="Yes", FALSE), IF(K143&lt;&gt;"", INDEX(Edges!$AC$4:$AC$431, MATCH(K143, Edges!$C$4:$C$431, 0))="Yes", FALSE), IF(L143&lt;&gt;"", INDEX(Edges!$AC$4:$AC$431, MATCH(L143, Edges!$C$4:$C$431, 0))="Yes", FALSE)), "Yes","No")</f>
        <v>No</v>
      </c>
      <c r="U143" t="str">
        <f>IF(OR(IF(C143&lt;&gt;"", INDEX(Nodes!$AF$4:$AF$449, MATCH(C143, Nodes!$C$4:$C$449, 0))="Yes", FALSE), IF(D143&lt;&gt;"", INDEX(Nodes!$AF$4:$AF$449, MATCH(D143, Nodes!$C$4:$C$449, 0))="Yes", FALSE), IF(E143&lt;&gt;"", INDEX(Edges!$AG$4:$AG$431, MATCH(E143, Edges!$C$4:$C$431, 0))="Yes", FALSE), IF(F143&lt;&gt;"", INDEX(Edges!$AG$4:$AG$431, MATCH(F143, Edges!$C$4:$C$431, 0))="Yes", FALSE), IF(G143&lt;&gt;"", INDEX(Edges!$AG$4:$AG$431, MATCH(G143, Edges!$C$4:$C$431, 0))="Yes", FALSE), IF(H143&lt;&gt;"", INDEX(Edges!$AG$4:$AG$431, MATCH(H143, Edges!$C$4:$C$431, 0))="Yes", FALSE), IF(I143&lt;&gt;"", INDEX(Edges!$AG$4:$AG$431, MATCH(I143, Edges!$C$4:$C$431, 0))="Yes", FALSE), IF(J143&lt;&gt;"", INDEX(Edges!$AG$4:$AG$431, MATCH(J143, Edges!$C$4:$C$431, 0))="Yes", FALSE), IF(K143&lt;&gt;"", INDEX(Edges!$AG$4:$AG$431, MATCH(K143, Edges!$C$4:$C$431, 0))="Yes", FALSE), IF(L143&lt;&gt;"", INDEX(Edges!$AG$4:$AG$431, MATCH(L143, Edges!$C$4:$C$431, 0))="Yes", FALSE)), "Yes","No")</f>
        <v>No</v>
      </c>
      <c r="V143" s="720" t="str">
        <f t="shared" si="8"/>
        <v>Accessible</v>
      </c>
      <c r="W143" s="633" t="str">
        <f>IF(AND(N143&gt;='Accessibility Standards'!$C$4, P143&lt;'Accessibility Standards'!$C$2, Q143="Yes", R143&lt;'Accessibility Standards'!$C$10), "Accessible", "Inaccessible")</f>
        <v>Inaccessible</v>
      </c>
      <c r="X143" s="633" t="str">
        <f t="shared" si="9"/>
        <v>Inaccessible</v>
      </c>
    </row>
    <row r="144" spans="1:24">
      <c r="A144" t="s">
        <v>880</v>
      </c>
      <c r="B144" s="689" t="s">
        <v>752</v>
      </c>
      <c r="C144" t="s">
        <v>611</v>
      </c>
      <c r="E144" t="s">
        <v>1056</v>
      </c>
      <c r="F144" t="s">
        <v>1057</v>
      </c>
      <c r="N144" s="633">
        <f>MIN(_xlfn.IFNA(INDEX(Nodes!$M$4:$M$449, MATCH(C144, Nodes!$C$4:$C$449, 0)), 1E+99), _xlfn.IFNA(INDEX(Nodes!$M$4:$M$449, MATCH(D144, Nodes!$C$4:$C$449, 0)), 1E+99), _xlfn.IFNA(INDEX(Edges!$M$4:$M$428, MATCH(E144, Edges!$C$4:$C$428, 0)), 1E+99), _xlfn.IFNA(INDEX(Edges!$M$4:$M$428, MATCH(F144, Edges!$C$4:$C$428, 0)), 1E+99), _xlfn.IFNA(INDEX(Edges!$M$4:$M$428, MATCH(G144, Edges!$C$4:$C$428, 0)), 1E+99), _xlfn.IFNA(INDEX(Edges!$M$4:$M$428, MATCH(H144, Edges!$C$4:$C$428, 0)), 1E+99), _xlfn.IFNA(INDEX(Edges!$M$4:$M$428, MATCH(I144, Edges!$C$4:$C$428, 0)), 1E+99), _xlfn.IFNA(INDEX(Edges!$M$4:$M$428, MATCH(J144, Edges!$C$4:$C$428, 0)), 1E+99), _xlfn.IFNA(INDEX(Edges!$M$4:$M$428, MATCH(K144, Edges!$C$4:$C$428, 0)), 1E+99), _xlfn.IFNA(INDEX(Edges!$M$4:$M$428, MATCH(L144, Edges!$C$4:$C$428, 0)), 1E+99))</f>
        <v>60</v>
      </c>
      <c r="O144" s="633" t="str">
        <f>IF(AND(IF(C144&lt;&gt;"", INDEX(Nodes!$V$4:$V$449, MATCH(C144, Nodes!$C$4:$C$449, 0))="Yes", TRUE), IF(D144&lt;&gt;"", INDEX(Nodes!$V$4:$V$449, MATCH(D144, Nodes!$C$4:$C$449, 0))="Yes", TRUE), IF(E144&lt;&gt;"", INDEX(Edges!$V$4:$V$431, MATCH(E144, Edges!$C$4:$C$431, 0))="Yes", TRUE), IF(F144&lt;&gt;"", INDEX(Edges!$V$4:$V$431, MATCH(F144, Edges!$C$4:$C$431, 0))="Yes", TRUE), IF(G144&lt;&gt;"", INDEX(Edges!$V$4:$V$431, MATCH(G144, Edges!$C$4:$C$431, 0))="Yes", TRUE), IF(H144&lt;&gt;"", INDEX(Edges!$V$4:$V$431, MATCH(H144, Edges!$C$4:$C$431, 0))="Yes", TRUE), IF(I144&lt;&gt;"", INDEX(Edges!$V$4:$V$431, MATCH(I144, Edges!$C$4:$C$431, 0))="Yes", TRUE), IF(J144&lt;&gt;"", INDEX(Edges!$V$4:$V$431, MATCH(J144, Edges!$C$4:$C$431, 0))="Yes", TRUE), IF(K144&lt;&gt;"", INDEX(Edges!$V$4:$V$431, MATCH(K144, Edges!$C$4:$C$431, 0))="Yes", TRUE), IF(L144&lt;&gt;"", INDEX(Edges!$V$4:$V$431, MATCH(L144, Edges!$C$4:$C$431, 0))="Yes", TRUE)), "Yes", "No")</f>
        <v>No</v>
      </c>
      <c r="P144" s="633">
        <f>MAX(_xlfn.IFNA(INDEX(Nodes!$I$4:$I$449, MATCH(C144, Nodes!$C$4:$C$449, 0)), -1E+99), _xlfn.IFNA(INDEX(Nodes!$I$4:$I$449, MATCH(D144, Nodes!$C$4:$C$449, 0)), -1E+99), _xlfn.IFNA(INDEX(Edges!$I$4:$I$431, MATCH(E144, Edges!$C$4:$C$431, 0)), -1E+99), _xlfn.IFNA(INDEX(Edges!$I$4:$I$431, MATCH(F144, Edges!$C$4:$C$431, 0)), -1E+99), _xlfn.IFNA(INDEX(Edges!$I$4:$I$431, MATCH(G144, Edges!$C$4:$C$431, 0)), -1E+99), _xlfn.IFNA(INDEX(Edges!$I$4:$I$431, MATCH(H144, Edges!$C$4:$C$431, 0)), -1E+99), _xlfn.IFNA(INDEX(Edges!$I$4:$I$431, MATCH(I144, Edges!$C$4:$C$431, 0)), -1E+99), _xlfn.IFNA(INDEX(Edges!$I$4:$I$431, MATCH(J144, Edges!$C$4:$C$431, 0)), -1E+99), _xlfn.IFNA(INDEX(Edges!$I$4:$I$431, MATCH(K144, Edges!$C$4:$C$431, 0)), -1E+99), _xlfn.IFNA(INDEX(Edges!$I$4:$I$431, MATCH(L144, Edges!$C$4:$C$431, 0)), -1E+99))</f>
        <v>0</v>
      </c>
      <c r="Q144" s="633" t="str">
        <f>IF(AND(IF(C144&lt;&gt;"", INDEX(Nodes!$P$4:$P$449, MATCH(C144, Nodes!$C$4:$C$449, 0))="Yes"), IF(D144&lt;&gt;"", INDEX(Nodes!$P$4:$P$449, MATCH(D144, Nodes!$C$4:$C$449, 0))="Yes")), "Yes", "No")</f>
        <v>No</v>
      </c>
      <c r="R144" s="633">
        <f>MAX(_xlfn.IFNA(INDEX(Nodes!$Q$4:$Q$449, MATCH(C144, Nodes!$C$4:$C$449, 0)), -1E+99), _xlfn.IFNA(INDEX(Nodes!$Q$4:$Q$449, MATCH(D144, Nodes!$C$4:$C$449, 0)), -1E+99), _xlfn.IFNA(INDEX(Edges!$Q$4:$Q$431, MATCH(E144, Edges!$C$4:$C$431, 0)), -1E+99), _xlfn.IFNA(INDEX(Edges!$Q$4:$Q$431, MATCH(F144, Edges!$C$4:$C$431, 0)), -1E+99), _xlfn.IFNA(INDEX(Edges!$Q$4:$Q$431, MATCH(G144, Edges!$C$4:$C$431, 0)), -1E+99), _xlfn.IFNA(INDEX(Edges!$Q$4:$Q$431, MATCH(H144, Edges!$C$4:$C$431, 0)), -1E+99), _xlfn.IFNA(INDEX(Edges!$Q$4:$Q$431, MATCH(I144, Edges!$C$4:$C$431, 0)), -1E+99), _xlfn.IFNA(INDEX(Edges!$Q$4:$Q$431, MATCH(J144, Edges!$C$4:$C$431, 0)), -1E+99), _xlfn.IFNA(INDEX(Edges!$Q$4:$Q$431, MATCH(K144, Edges!$C$4:$C$431, 0)), -1E+99), _xlfn.IFNA(INDEX(Edges!$Q$4:$Q$431, MATCH(L144, Edges!$C$4:$C$431, 0)), -1E+99))</f>
        <v>0</v>
      </c>
      <c r="S144" t="str">
        <f>IF(OR(IF(C144&lt;&gt;"", INDEX(Nodes!$Z$4:$Z$449, MATCH(C144, Nodes!$C$4:$C$449, 0))="Yes", FALSE), IF(D144&lt;&gt;"", INDEX(Nodes!$Z$4:$Z$449, MATCH(D144, Nodes!$C$4:$C$449, 0))="Yes", FALSE), IF(E144&lt;&gt;"", INDEX(Edges!$Z$4:$Z$431, MATCH(E144, Edges!$C$4:$C$431, 0))="Yes", FALSE), IF(F144&lt;&gt;"", INDEX(Edges!$Z$4:$Z$431, MATCH(F144, Edges!$C$4:$C$431, 0))="Yes", FALSE), IF(G144&lt;&gt;"", INDEX(Edges!$Z$4:$Z$431, MATCH(G144, Edges!$C$4:$C$431, 0))="Yes", FALSE), IF(H144&lt;&gt;"", INDEX(Edges!$Z$4:$Z$431, MATCH(H144, Edges!$C$4:$C$431, 0))="Yes", FALSE), IF(I144&lt;&gt;"", INDEX(Edges!$Z$4:$Z$431, MATCH(I144, Edges!$C$4:$C$431, 0))="Yes", FALSE), IF(J144&lt;&gt;"", INDEX(Edges!$Z$4:$Z$431, MATCH(J144, Edges!$C$4:$C$431, 0))="Yes", FALSE), IF(K144&lt;&gt;"", INDEX(Edges!$Z$4:$Z$431, MATCH(K144, Edges!$C$4:$C$431, 0))="Yes", FALSE), IF(L144&lt;&gt;"", INDEX(Edges!$Z$4:$Z$431, MATCH(L144, Edges!$C$4:$C$431, 0))="Yes", FALSE)), "Yes","No")</f>
        <v>Yes</v>
      </c>
      <c r="T144" s="633" t="str">
        <f>IF(OR(IF(C144&lt;&gt;"", INDEX(Nodes!$AC$4:$AC$449, MATCH(C144, Nodes!$C$4:$C$449, 0))="Yes", FALSE), IF(D144&lt;&gt;"", INDEX(Nodes!$AC$4:$AC$449, MATCH(D144, Nodes!$C$4:$C$449, 0))="Yes", FALSE), IF(E144&lt;&gt;"", INDEX(Edges!$AC$4:$AC$431, MATCH(E144, Edges!$C$4:$C$431, 0))="Yes", FALSE), IF(F144&lt;&gt;"", INDEX(Edges!$AC$4:$AC$431, MATCH(F144, Edges!$C$4:$C$431, 0))="Yes", FALSE), IF(G144&lt;&gt;"", INDEX(Edges!$AC$4:$AC$431, MATCH(G144, Edges!$C$4:$C$431, 0))="Yes", FALSE), IF(H144&lt;&gt;"", INDEX(Edges!$AC$4:$AC$431, MATCH(H144, Edges!$C$4:$C$431, 0))="Yes", FALSE), IF(I144&lt;&gt;"", INDEX(Edges!$AC$4:$AC$431, MATCH(I144, Edges!$C$4:$C$431, 0))="Yes", FALSE), IF(J144&lt;&gt;"", INDEX(Edges!$AC$4:$AC$431, MATCH(J144, Edges!$C$4:$C$431, 0))="Yes", FALSE), IF(K144&lt;&gt;"", INDEX(Edges!$AC$4:$AC$431, MATCH(K144, Edges!$C$4:$C$431, 0))="Yes", FALSE), IF(L144&lt;&gt;"", INDEX(Edges!$AC$4:$AC$431, MATCH(L144, Edges!$C$4:$C$431, 0))="Yes", FALSE)), "Yes","No")</f>
        <v>No</v>
      </c>
      <c r="U144" t="str">
        <f>IF(OR(IF(C144&lt;&gt;"", INDEX(Nodes!$AF$4:$AF$449, MATCH(C144, Nodes!$C$4:$C$449, 0))="Yes", FALSE), IF(D144&lt;&gt;"", INDEX(Nodes!$AF$4:$AF$449, MATCH(D144, Nodes!$C$4:$C$449, 0))="Yes", FALSE), IF(E144&lt;&gt;"", INDEX(Edges!$AG$4:$AG$431, MATCH(E144, Edges!$C$4:$C$431, 0))="Yes", FALSE), IF(F144&lt;&gt;"", INDEX(Edges!$AG$4:$AG$431, MATCH(F144, Edges!$C$4:$C$431, 0))="Yes", FALSE), IF(G144&lt;&gt;"", INDEX(Edges!$AG$4:$AG$431, MATCH(G144, Edges!$C$4:$C$431, 0))="Yes", FALSE), IF(H144&lt;&gt;"", INDEX(Edges!$AG$4:$AG$431, MATCH(H144, Edges!$C$4:$C$431, 0))="Yes", FALSE), IF(I144&lt;&gt;"", INDEX(Edges!$AG$4:$AG$431, MATCH(I144, Edges!$C$4:$C$431, 0))="Yes", FALSE), IF(J144&lt;&gt;"", INDEX(Edges!$AG$4:$AG$431, MATCH(J144, Edges!$C$4:$C$431, 0))="Yes", FALSE), IF(K144&lt;&gt;"", INDEX(Edges!$AG$4:$AG$431, MATCH(K144, Edges!$C$4:$C$431, 0))="Yes", FALSE), IF(L144&lt;&gt;"", INDEX(Edges!$AG$4:$AG$431, MATCH(L144, Edges!$C$4:$C$431, 0))="Yes", FALSE)), "Yes","No")</f>
        <v>No</v>
      </c>
      <c r="V144" s="720" t="str">
        <f t="shared" si="8"/>
        <v>Accessible</v>
      </c>
      <c r="W144" s="633" t="str">
        <f>IF(AND(N144&gt;='Accessibility Standards'!$C$4, P144&lt;'Accessibility Standards'!$C$2, Q144="Yes", R144&lt;'Accessibility Standards'!$C$10), "Accessible", "Inaccessible")</f>
        <v>Inaccessible</v>
      </c>
      <c r="X144" s="633" t="str">
        <f t="shared" si="9"/>
        <v>Inaccessible</v>
      </c>
    </row>
    <row r="145" spans="1:24" hidden="1">
      <c r="A145" s="811" t="str">
        <f>A144</f>
        <v>60_13</v>
      </c>
      <c r="B145" s="689" t="s">
        <v>753</v>
      </c>
      <c r="E145" t="s">
        <v>1058</v>
      </c>
      <c r="F145" t="s">
        <v>1059</v>
      </c>
      <c r="N145" s="633">
        <f>MIN(_xlfn.IFNA(INDEX(Nodes!$M$4:$M$449, MATCH(C145, Nodes!$C$4:$C$449, 0)), 1E+99), _xlfn.IFNA(INDEX(Nodes!$M$4:$M$449, MATCH(D145, Nodes!$C$4:$C$449, 0)), 1E+99), _xlfn.IFNA(INDEX(Edges!$M$4:$M$428, MATCH(E145, Edges!$C$4:$C$428, 0)), 1E+99), _xlfn.IFNA(INDEX(Edges!$M$4:$M$428, MATCH(F145, Edges!$C$4:$C$428, 0)), 1E+99), _xlfn.IFNA(INDEX(Edges!$M$4:$M$428, MATCH(G145, Edges!$C$4:$C$428, 0)), 1E+99), _xlfn.IFNA(INDEX(Edges!$M$4:$M$428, MATCH(H145, Edges!$C$4:$C$428, 0)), 1E+99), _xlfn.IFNA(INDEX(Edges!$M$4:$M$428, MATCH(I145, Edges!$C$4:$C$428, 0)), 1E+99), _xlfn.IFNA(INDEX(Edges!$M$4:$M$428, MATCH(J145, Edges!$C$4:$C$428, 0)), 1E+99), _xlfn.IFNA(INDEX(Edges!$M$4:$M$428, MATCH(K145, Edges!$C$4:$C$428, 0)), 1E+99), _xlfn.IFNA(INDEX(Edges!$M$4:$M$428, MATCH(L145, Edges!$C$4:$C$428, 0)), 1E+99))</f>
        <v>100</v>
      </c>
      <c r="O145" s="633" t="str">
        <f>IF(AND(IF(C145&lt;&gt;"", INDEX(Nodes!$V$4:$V$449, MATCH(C145, Nodes!$C$4:$C$449, 0))="Yes", TRUE), IF(D145&lt;&gt;"", INDEX(Nodes!$V$4:$V$449, MATCH(D145, Nodes!$C$4:$C$449, 0))="Yes", TRUE), IF(E145&lt;&gt;"", INDEX(Edges!$V$4:$V$431, MATCH(E145, Edges!$C$4:$C$431, 0))="Yes", TRUE), IF(F145&lt;&gt;"", INDEX(Edges!$V$4:$V$431, MATCH(F145, Edges!$C$4:$C$431, 0))="Yes", TRUE), IF(G145&lt;&gt;"", INDEX(Edges!$V$4:$V$431, MATCH(G145, Edges!$C$4:$C$431, 0))="Yes", TRUE), IF(H145&lt;&gt;"", INDEX(Edges!$V$4:$V$431, MATCH(H145, Edges!$C$4:$C$431, 0))="Yes", TRUE), IF(I145&lt;&gt;"", INDEX(Edges!$V$4:$V$431, MATCH(I145, Edges!$C$4:$C$431, 0))="Yes", TRUE), IF(J145&lt;&gt;"", INDEX(Edges!$V$4:$V$431, MATCH(J145, Edges!$C$4:$C$431, 0))="Yes", TRUE), IF(K145&lt;&gt;"", INDEX(Edges!$V$4:$V$431, MATCH(K145, Edges!$C$4:$C$431, 0))="Yes", TRUE), IF(L145&lt;&gt;"", INDEX(Edges!$V$4:$V$431, MATCH(L145, Edges!$C$4:$C$431, 0))="Yes", TRUE)), "Yes", "No")</f>
        <v>No</v>
      </c>
      <c r="P145" s="633">
        <f>MAX(_xlfn.IFNA(INDEX(Nodes!$I$4:$I$449, MATCH(C145, Nodes!$C$4:$C$449, 0)), -1E+99), _xlfn.IFNA(INDEX(Nodes!$I$4:$I$449, MATCH(D145, Nodes!$C$4:$C$449, 0)), -1E+99), _xlfn.IFNA(INDEX(Edges!$I$4:$I$431, MATCH(E145, Edges!$C$4:$C$431, 0)), -1E+99), _xlfn.IFNA(INDEX(Edges!$I$4:$I$431, MATCH(F145, Edges!$C$4:$C$431, 0)), -1E+99), _xlfn.IFNA(INDEX(Edges!$I$4:$I$431, MATCH(G145, Edges!$C$4:$C$431, 0)), -1E+99), _xlfn.IFNA(INDEX(Edges!$I$4:$I$431, MATCH(H145, Edges!$C$4:$C$431, 0)), -1E+99), _xlfn.IFNA(INDEX(Edges!$I$4:$I$431, MATCH(I145, Edges!$C$4:$C$431, 0)), -1E+99), _xlfn.IFNA(INDEX(Edges!$I$4:$I$431, MATCH(J145, Edges!$C$4:$C$431, 0)), -1E+99), _xlfn.IFNA(INDEX(Edges!$I$4:$I$431, MATCH(K145, Edges!$C$4:$C$431, 0)), -1E+99), _xlfn.IFNA(INDEX(Edges!$I$4:$I$431, MATCH(L145, Edges!$C$4:$C$431, 0)), -1E+99))</f>
        <v>0</v>
      </c>
      <c r="Q145" s="633" t="str">
        <f>IF(AND(IF(C145&lt;&gt;"", INDEX(Nodes!$P$4:$P$449, MATCH(C145, Nodes!$C$4:$C$449, 0))="Yes"), IF(D145&lt;&gt;"", INDEX(Nodes!$P$4:$P$449, MATCH(D145, Nodes!$C$4:$C$449, 0))="Yes")), "Yes", "No")</f>
        <v>No</v>
      </c>
      <c r="R145" s="633">
        <f>MAX(_xlfn.IFNA(INDEX(Nodes!$Q$4:$Q$449, MATCH(C145, Nodes!$C$4:$C$449, 0)), -1E+99), _xlfn.IFNA(INDEX(Nodes!$Q$4:$Q$449, MATCH(D145, Nodes!$C$4:$C$449, 0)), -1E+99), _xlfn.IFNA(INDEX(Edges!$Q$4:$Q$431, MATCH(E145, Edges!$C$4:$C$431, 0)), -1E+99), _xlfn.IFNA(INDEX(Edges!$Q$4:$Q$431, MATCH(F145, Edges!$C$4:$C$431, 0)), -1E+99), _xlfn.IFNA(INDEX(Edges!$Q$4:$Q$431, MATCH(G145, Edges!$C$4:$C$431, 0)), -1E+99), _xlfn.IFNA(INDEX(Edges!$Q$4:$Q$431, MATCH(H145, Edges!$C$4:$C$431, 0)), -1E+99), _xlfn.IFNA(INDEX(Edges!$Q$4:$Q$431, MATCH(I145, Edges!$C$4:$C$431, 0)), -1E+99), _xlfn.IFNA(INDEX(Edges!$Q$4:$Q$431, MATCH(J145, Edges!$C$4:$C$431, 0)), -1E+99), _xlfn.IFNA(INDEX(Edges!$Q$4:$Q$431, MATCH(K145, Edges!$C$4:$C$431, 0)), -1E+99), _xlfn.IFNA(INDEX(Edges!$Q$4:$Q$431, MATCH(L145, Edges!$C$4:$C$431, 0)), -1E+99))</f>
        <v>0</v>
      </c>
      <c r="S145" t="str">
        <f>IF(OR(IF(C145&lt;&gt;"", INDEX(Nodes!$Z$4:$Z$449, MATCH(C145, Nodes!$C$4:$C$449, 0))="Yes", FALSE), IF(D145&lt;&gt;"", INDEX(Nodes!$Z$4:$Z$449, MATCH(D145, Nodes!$C$4:$C$449, 0))="Yes", FALSE), IF(E145&lt;&gt;"", INDEX(Edges!$Z$4:$Z$431, MATCH(E145, Edges!$C$4:$C$431, 0))="Yes", FALSE), IF(F145&lt;&gt;"", INDEX(Edges!$Z$4:$Z$431, MATCH(F145, Edges!$C$4:$C$431, 0))="Yes", FALSE), IF(G145&lt;&gt;"", INDEX(Edges!$Z$4:$Z$431, MATCH(G145, Edges!$C$4:$C$431, 0))="Yes", FALSE), IF(H145&lt;&gt;"", INDEX(Edges!$Z$4:$Z$431, MATCH(H145, Edges!$C$4:$C$431, 0))="Yes", FALSE), IF(I145&lt;&gt;"", INDEX(Edges!$Z$4:$Z$431, MATCH(I145, Edges!$C$4:$C$431, 0))="Yes", FALSE), IF(J145&lt;&gt;"", INDEX(Edges!$Z$4:$Z$431, MATCH(J145, Edges!$C$4:$C$431, 0))="Yes", FALSE), IF(K145&lt;&gt;"", INDEX(Edges!$Z$4:$Z$431, MATCH(K145, Edges!$C$4:$C$431, 0))="Yes", FALSE), IF(L145&lt;&gt;"", INDEX(Edges!$Z$4:$Z$431, MATCH(L145, Edges!$C$4:$C$431, 0))="Yes", FALSE)), "Yes","No")</f>
        <v>Yes</v>
      </c>
      <c r="T145" s="633" t="str">
        <f>IF(OR(IF(C145&lt;&gt;"", INDEX(Nodes!$AC$4:$AC$449, MATCH(C145, Nodes!$C$4:$C$449, 0))="Yes", FALSE), IF(D145&lt;&gt;"", INDEX(Nodes!$AC$4:$AC$449, MATCH(D145, Nodes!$C$4:$C$449, 0))="Yes", FALSE), IF(E145&lt;&gt;"", INDEX(Edges!$AC$4:$AC$431, MATCH(E145, Edges!$C$4:$C$431, 0))="Yes", FALSE), IF(F145&lt;&gt;"", INDEX(Edges!$AC$4:$AC$431, MATCH(F145, Edges!$C$4:$C$431, 0))="Yes", FALSE), IF(G145&lt;&gt;"", INDEX(Edges!$AC$4:$AC$431, MATCH(G145, Edges!$C$4:$C$431, 0))="Yes", FALSE), IF(H145&lt;&gt;"", INDEX(Edges!$AC$4:$AC$431, MATCH(H145, Edges!$C$4:$C$431, 0))="Yes", FALSE), IF(I145&lt;&gt;"", INDEX(Edges!$AC$4:$AC$431, MATCH(I145, Edges!$C$4:$C$431, 0))="Yes", FALSE), IF(J145&lt;&gt;"", INDEX(Edges!$AC$4:$AC$431, MATCH(J145, Edges!$C$4:$C$431, 0))="Yes", FALSE), IF(K145&lt;&gt;"", INDEX(Edges!$AC$4:$AC$431, MATCH(K145, Edges!$C$4:$C$431, 0))="Yes", FALSE), IF(L145&lt;&gt;"", INDEX(Edges!$AC$4:$AC$431, MATCH(L145, Edges!$C$4:$C$431, 0))="Yes", FALSE)), "Yes","No")</f>
        <v>No</v>
      </c>
      <c r="U145" t="str">
        <f>IF(OR(IF(C145&lt;&gt;"", INDEX(Nodes!$AF$4:$AF$449, MATCH(C145, Nodes!$C$4:$C$449, 0))="Yes", FALSE), IF(D145&lt;&gt;"", INDEX(Nodes!$AF$4:$AF$449, MATCH(D145, Nodes!$C$4:$C$449, 0))="Yes", FALSE), IF(E145&lt;&gt;"", INDEX(Edges!$AG$4:$AG$431, MATCH(E145, Edges!$C$4:$C$431, 0))="Yes", FALSE), IF(F145&lt;&gt;"", INDEX(Edges!$AG$4:$AG$431, MATCH(F145, Edges!$C$4:$C$431, 0))="Yes", FALSE), IF(G145&lt;&gt;"", INDEX(Edges!$AG$4:$AG$431, MATCH(G145, Edges!$C$4:$C$431, 0))="Yes", FALSE), IF(H145&lt;&gt;"", INDEX(Edges!$AG$4:$AG$431, MATCH(H145, Edges!$C$4:$C$431, 0))="Yes", FALSE), IF(I145&lt;&gt;"", INDEX(Edges!$AG$4:$AG$431, MATCH(I145, Edges!$C$4:$C$431, 0))="Yes", FALSE), IF(J145&lt;&gt;"", INDEX(Edges!$AG$4:$AG$431, MATCH(J145, Edges!$C$4:$C$431, 0))="Yes", FALSE), IF(K145&lt;&gt;"", INDEX(Edges!$AG$4:$AG$431, MATCH(K145, Edges!$C$4:$C$431, 0))="Yes", FALSE), IF(L145&lt;&gt;"", INDEX(Edges!$AG$4:$AG$431, MATCH(L145, Edges!$C$4:$C$431, 0))="Yes", FALSE)), "Yes","No")</f>
        <v>No</v>
      </c>
      <c r="V145" s="720" t="str">
        <f t="shared" si="8"/>
        <v>Accessible</v>
      </c>
      <c r="W145" s="633" t="str">
        <f>IF(AND(N145&gt;='Accessibility Standards'!$C$4, P145&lt;'Accessibility Standards'!$C$2, Q145="Yes", R145&lt;'Accessibility Standards'!$C$10), "Accessible", "Inaccessible")</f>
        <v>Inaccessible</v>
      </c>
      <c r="X145" s="633" t="str">
        <f t="shared" si="9"/>
        <v>Inaccessible</v>
      </c>
    </row>
    <row r="146" spans="1:24">
      <c r="A146" t="s">
        <v>881</v>
      </c>
      <c r="B146" s="689" t="s">
        <v>752</v>
      </c>
      <c r="C146" t="s">
        <v>579</v>
      </c>
      <c r="N146" s="633">
        <f>MIN(_xlfn.IFNA(INDEX(Nodes!$M$4:$M$449, MATCH(C146, Nodes!$C$4:$C$449, 0)), 1E+99), _xlfn.IFNA(INDEX(Nodes!$M$4:$M$449, MATCH(D146, Nodes!$C$4:$C$449, 0)), 1E+99), _xlfn.IFNA(INDEX(Edges!$M$4:$M$428, MATCH(E146, Edges!$C$4:$C$428, 0)), 1E+99), _xlfn.IFNA(INDEX(Edges!$M$4:$M$428, MATCH(F146, Edges!$C$4:$C$428, 0)), 1E+99), _xlfn.IFNA(INDEX(Edges!$M$4:$M$428, MATCH(G146, Edges!$C$4:$C$428, 0)), 1E+99), _xlfn.IFNA(INDEX(Edges!$M$4:$M$428, MATCH(H146, Edges!$C$4:$C$428, 0)), 1E+99), _xlfn.IFNA(INDEX(Edges!$M$4:$M$428, MATCH(I146, Edges!$C$4:$C$428, 0)), 1E+99), _xlfn.IFNA(INDEX(Edges!$M$4:$M$428, MATCH(J146, Edges!$C$4:$C$428, 0)), 1E+99), _xlfn.IFNA(INDEX(Edges!$M$4:$M$428, MATCH(K146, Edges!$C$4:$C$428, 0)), 1E+99), _xlfn.IFNA(INDEX(Edges!$M$4:$M$428, MATCH(L146, Edges!$C$4:$C$428, 0)), 1E+99))</f>
        <v>90</v>
      </c>
      <c r="O146" s="633" t="str">
        <f>IF(AND(IF(C146&lt;&gt;"", INDEX(Nodes!$V$4:$V$449, MATCH(C146, Nodes!$C$4:$C$449, 0))="Yes", TRUE), IF(D146&lt;&gt;"", INDEX(Nodes!$V$4:$V$449, MATCH(D146, Nodes!$C$4:$C$449, 0))="Yes", TRUE), IF(E146&lt;&gt;"", INDEX(Edges!$V$4:$V$431, MATCH(E146, Edges!$C$4:$C$431, 0))="Yes", TRUE), IF(F146&lt;&gt;"", INDEX(Edges!$V$4:$V$431, MATCH(F146, Edges!$C$4:$C$431, 0))="Yes", TRUE), IF(G146&lt;&gt;"", INDEX(Edges!$V$4:$V$431, MATCH(G146, Edges!$C$4:$C$431, 0))="Yes", TRUE), IF(H146&lt;&gt;"", INDEX(Edges!$V$4:$V$431, MATCH(H146, Edges!$C$4:$C$431, 0))="Yes", TRUE), IF(I146&lt;&gt;"", INDEX(Edges!$V$4:$V$431, MATCH(I146, Edges!$C$4:$C$431, 0))="Yes", TRUE), IF(J146&lt;&gt;"", INDEX(Edges!$V$4:$V$431, MATCH(J146, Edges!$C$4:$C$431, 0))="Yes", TRUE), IF(K146&lt;&gt;"", INDEX(Edges!$V$4:$V$431, MATCH(K146, Edges!$C$4:$C$431, 0))="Yes", TRUE), IF(L146&lt;&gt;"", INDEX(Edges!$V$4:$V$431, MATCH(L146, Edges!$C$4:$C$431, 0))="Yes", TRUE)), "Yes", "No")</f>
        <v>No</v>
      </c>
      <c r="P146" s="633">
        <f>MAX(_xlfn.IFNA(INDEX(Nodes!$I$4:$I$449, MATCH(C146, Nodes!$C$4:$C$449, 0)), -1E+99), _xlfn.IFNA(INDEX(Nodes!$I$4:$I$449, MATCH(D146, Nodes!$C$4:$C$449, 0)), -1E+99), _xlfn.IFNA(INDEX(Edges!$I$4:$I$431, MATCH(E146, Edges!$C$4:$C$431, 0)), -1E+99), _xlfn.IFNA(INDEX(Edges!$I$4:$I$431, MATCH(F146, Edges!$C$4:$C$431, 0)), -1E+99), _xlfn.IFNA(INDEX(Edges!$I$4:$I$431, MATCH(G146, Edges!$C$4:$C$431, 0)), -1E+99), _xlfn.IFNA(INDEX(Edges!$I$4:$I$431, MATCH(H146, Edges!$C$4:$C$431, 0)), -1E+99), _xlfn.IFNA(INDEX(Edges!$I$4:$I$431, MATCH(I146, Edges!$C$4:$C$431, 0)), -1E+99), _xlfn.IFNA(INDEX(Edges!$I$4:$I$431, MATCH(J146, Edges!$C$4:$C$431, 0)), -1E+99), _xlfn.IFNA(INDEX(Edges!$I$4:$I$431, MATCH(K146, Edges!$C$4:$C$431, 0)), -1E+99), _xlfn.IFNA(INDEX(Edges!$I$4:$I$431, MATCH(L146, Edges!$C$4:$C$431, 0)), -1E+99))</f>
        <v>0</v>
      </c>
      <c r="Q146" s="633" t="str">
        <f>IF(AND(IF(C146&lt;&gt;"", INDEX(Nodes!$P$4:$P$449, MATCH(C146, Nodes!$C$4:$C$449, 0))="Yes"), IF(D146&lt;&gt;"", INDEX(Nodes!$P$4:$P$449, MATCH(D146, Nodes!$C$4:$C$449, 0))="Yes")), "Yes", "No")</f>
        <v>No</v>
      </c>
      <c r="R146" s="633">
        <f>MAX(_xlfn.IFNA(INDEX(Nodes!$Q$4:$Q$449, MATCH(C146, Nodes!$C$4:$C$449, 0)), -1E+99), _xlfn.IFNA(INDEX(Nodes!$Q$4:$Q$449, MATCH(D146, Nodes!$C$4:$C$449, 0)), -1E+99), _xlfn.IFNA(INDEX(Edges!$Q$4:$Q$431, MATCH(E146, Edges!$C$4:$C$431, 0)), -1E+99), _xlfn.IFNA(INDEX(Edges!$Q$4:$Q$431, MATCH(F146, Edges!$C$4:$C$431, 0)), -1E+99), _xlfn.IFNA(INDEX(Edges!$Q$4:$Q$431, MATCH(G146, Edges!$C$4:$C$431, 0)), -1E+99), _xlfn.IFNA(INDEX(Edges!$Q$4:$Q$431, MATCH(H146, Edges!$C$4:$C$431, 0)), -1E+99), _xlfn.IFNA(INDEX(Edges!$Q$4:$Q$431, MATCH(I146, Edges!$C$4:$C$431, 0)), -1E+99), _xlfn.IFNA(INDEX(Edges!$Q$4:$Q$431, MATCH(J146, Edges!$C$4:$C$431, 0)), -1E+99), _xlfn.IFNA(INDEX(Edges!$Q$4:$Q$431, MATCH(K146, Edges!$C$4:$C$431, 0)), -1E+99), _xlfn.IFNA(INDEX(Edges!$Q$4:$Q$431, MATCH(L146, Edges!$C$4:$C$431, 0)), -1E+99))</f>
        <v>0</v>
      </c>
      <c r="S146" t="str">
        <f>IF(OR(IF(C146&lt;&gt;"", INDEX(Nodes!$Z$4:$Z$449, MATCH(C146, Nodes!$C$4:$C$449, 0))="Yes", FALSE), IF(D146&lt;&gt;"", INDEX(Nodes!$Z$4:$Z$449, MATCH(D146, Nodes!$C$4:$C$449, 0))="Yes", FALSE), IF(E146&lt;&gt;"", INDEX(Edges!$Z$4:$Z$431, MATCH(E146, Edges!$C$4:$C$431, 0))="Yes", FALSE), IF(F146&lt;&gt;"", INDEX(Edges!$Z$4:$Z$431, MATCH(F146, Edges!$C$4:$C$431, 0))="Yes", FALSE), IF(G146&lt;&gt;"", INDEX(Edges!$Z$4:$Z$431, MATCH(G146, Edges!$C$4:$C$431, 0))="Yes", FALSE), IF(H146&lt;&gt;"", INDEX(Edges!$Z$4:$Z$431, MATCH(H146, Edges!$C$4:$C$431, 0))="Yes", FALSE), IF(I146&lt;&gt;"", INDEX(Edges!$Z$4:$Z$431, MATCH(I146, Edges!$C$4:$C$431, 0))="Yes", FALSE), IF(J146&lt;&gt;"", INDEX(Edges!$Z$4:$Z$431, MATCH(J146, Edges!$C$4:$C$431, 0))="Yes", FALSE), IF(K146&lt;&gt;"", INDEX(Edges!$Z$4:$Z$431, MATCH(K146, Edges!$C$4:$C$431, 0))="Yes", FALSE), IF(L146&lt;&gt;"", INDEX(Edges!$Z$4:$Z$431, MATCH(L146, Edges!$C$4:$C$431, 0))="Yes", FALSE)), "Yes","No")</f>
        <v>Yes</v>
      </c>
      <c r="T146" s="633" t="str">
        <f>IF(OR(IF(C146&lt;&gt;"", INDEX(Nodes!$AC$4:$AC$449, MATCH(C146, Nodes!$C$4:$C$449, 0))="Yes", FALSE), IF(D146&lt;&gt;"", INDEX(Nodes!$AC$4:$AC$449, MATCH(D146, Nodes!$C$4:$C$449, 0))="Yes", FALSE), IF(E146&lt;&gt;"", INDEX(Edges!$AC$4:$AC$431, MATCH(E146, Edges!$C$4:$C$431, 0))="Yes", FALSE), IF(F146&lt;&gt;"", INDEX(Edges!$AC$4:$AC$431, MATCH(F146, Edges!$C$4:$C$431, 0))="Yes", FALSE), IF(G146&lt;&gt;"", INDEX(Edges!$AC$4:$AC$431, MATCH(G146, Edges!$C$4:$C$431, 0))="Yes", FALSE), IF(H146&lt;&gt;"", INDEX(Edges!$AC$4:$AC$431, MATCH(H146, Edges!$C$4:$C$431, 0))="Yes", FALSE), IF(I146&lt;&gt;"", INDEX(Edges!$AC$4:$AC$431, MATCH(I146, Edges!$C$4:$C$431, 0))="Yes", FALSE), IF(J146&lt;&gt;"", INDEX(Edges!$AC$4:$AC$431, MATCH(J146, Edges!$C$4:$C$431, 0))="Yes", FALSE), IF(K146&lt;&gt;"", INDEX(Edges!$AC$4:$AC$431, MATCH(K146, Edges!$C$4:$C$431, 0))="Yes", FALSE), IF(L146&lt;&gt;"", INDEX(Edges!$AC$4:$AC$431, MATCH(L146, Edges!$C$4:$C$431, 0))="Yes", FALSE)), "Yes","No")</f>
        <v>No</v>
      </c>
      <c r="U146" t="str">
        <f>IF(OR(IF(C146&lt;&gt;"", INDEX(Nodes!$AF$4:$AF$449, MATCH(C146, Nodes!$C$4:$C$449, 0))="Yes", FALSE), IF(D146&lt;&gt;"", INDEX(Nodes!$AF$4:$AF$449, MATCH(D146, Nodes!$C$4:$C$449, 0))="Yes", FALSE), IF(E146&lt;&gt;"", INDEX(Edges!$AG$4:$AG$431, MATCH(E146, Edges!$C$4:$C$431, 0))="Yes", FALSE), IF(F146&lt;&gt;"", INDEX(Edges!$AG$4:$AG$431, MATCH(F146, Edges!$C$4:$C$431, 0))="Yes", FALSE), IF(G146&lt;&gt;"", INDEX(Edges!$AG$4:$AG$431, MATCH(G146, Edges!$C$4:$C$431, 0))="Yes", FALSE), IF(H146&lt;&gt;"", INDEX(Edges!$AG$4:$AG$431, MATCH(H146, Edges!$C$4:$C$431, 0))="Yes", FALSE), IF(I146&lt;&gt;"", INDEX(Edges!$AG$4:$AG$431, MATCH(I146, Edges!$C$4:$C$431, 0))="Yes", FALSE), IF(J146&lt;&gt;"", INDEX(Edges!$AG$4:$AG$431, MATCH(J146, Edges!$C$4:$C$431, 0))="Yes", FALSE), IF(K146&lt;&gt;"", INDEX(Edges!$AG$4:$AG$431, MATCH(K146, Edges!$C$4:$C$431, 0))="Yes", FALSE), IF(L146&lt;&gt;"", INDEX(Edges!$AG$4:$AG$431, MATCH(L146, Edges!$C$4:$C$431, 0))="Yes", FALSE)), "Yes","No")</f>
        <v>No</v>
      </c>
      <c r="V146" s="720" t="str">
        <f t="shared" si="8"/>
        <v>Accessible</v>
      </c>
      <c r="W146" s="633" t="str">
        <f>IF(AND(N146&gt;='Accessibility Standards'!$C$4, P146&lt;'Accessibility Standards'!$C$2, Q146="Yes", R146&lt;'Accessibility Standards'!$C$10), "Accessible", "Inaccessible")</f>
        <v>Inaccessible</v>
      </c>
      <c r="X146" s="633" t="str">
        <f t="shared" si="9"/>
        <v>Inaccessible</v>
      </c>
    </row>
    <row r="147" spans="1:24" hidden="1">
      <c r="A147" s="811" t="str">
        <f>A146</f>
        <v>55_56</v>
      </c>
      <c r="B147" s="689" t="s">
        <v>753</v>
      </c>
      <c r="C147" t="s">
        <v>580</v>
      </c>
      <c r="D147" t="s">
        <v>585</v>
      </c>
      <c r="N147" s="633">
        <f>MIN(_xlfn.IFNA(INDEX(Nodes!$M$4:$M$449, MATCH(C147, Nodes!$C$4:$C$449, 0)), 1E+99), _xlfn.IFNA(INDEX(Nodes!$M$4:$M$449, MATCH(D147, Nodes!$C$4:$C$449, 0)), 1E+99), _xlfn.IFNA(INDEX(Edges!$M$4:$M$428, MATCH(E147, Edges!$C$4:$C$428, 0)), 1E+99), _xlfn.IFNA(INDEX(Edges!$M$4:$M$428, MATCH(F147, Edges!$C$4:$C$428, 0)), 1E+99), _xlfn.IFNA(INDEX(Edges!$M$4:$M$428, MATCH(G147, Edges!$C$4:$C$428, 0)), 1E+99), _xlfn.IFNA(INDEX(Edges!$M$4:$M$428, MATCH(H147, Edges!$C$4:$C$428, 0)), 1E+99), _xlfn.IFNA(INDEX(Edges!$M$4:$M$428, MATCH(I147, Edges!$C$4:$C$428, 0)), 1E+99), _xlfn.IFNA(INDEX(Edges!$M$4:$M$428, MATCH(J147, Edges!$C$4:$C$428, 0)), 1E+99), _xlfn.IFNA(INDEX(Edges!$M$4:$M$428, MATCH(K147, Edges!$C$4:$C$428, 0)), 1E+99), _xlfn.IFNA(INDEX(Edges!$M$4:$M$428, MATCH(L147, Edges!$C$4:$C$428, 0)), 1E+99))</f>
        <v>55</v>
      </c>
      <c r="O147" s="633" t="str">
        <f>IF(AND(IF(C147&lt;&gt;"", INDEX(Nodes!$V$4:$V$449, MATCH(C147, Nodes!$C$4:$C$449, 0))="Yes", TRUE), IF(D147&lt;&gt;"", INDEX(Nodes!$V$4:$V$449, MATCH(D147, Nodes!$C$4:$C$449, 0))="Yes", TRUE), IF(E147&lt;&gt;"", INDEX(Edges!$V$4:$V$431, MATCH(E147, Edges!$C$4:$C$431, 0))="Yes", TRUE), IF(F147&lt;&gt;"", INDEX(Edges!$V$4:$V$431, MATCH(F147, Edges!$C$4:$C$431, 0))="Yes", TRUE), IF(G147&lt;&gt;"", INDEX(Edges!$V$4:$V$431, MATCH(G147, Edges!$C$4:$C$431, 0))="Yes", TRUE), IF(H147&lt;&gt;"", INDEX(Edges!$V$4:$V$431, MATCH(H147, Edges!$C$4:$C$431, 0))="Yes", TRUE), IF(I147&lt;&gt;"", INDEX(Edges!$V$4:$V$431, MATCH(I147, Edges!$C$4:$C$431, 0))="Yes", TRUE), IF(J147&lt;&gt;"", INDEX(Edges!$V$4:$V$431, MATCH(J147, Edges!$C$4:$C$431, 0))="Yes", TRUE), IF(K147&lt;&gt;"", INDEX(Edges!$V$4:$V$431, MATCH(K147, Edges!$C$4:$C$431, 0))="Yes", TRUE), IF(L147&lt;&gt;"", INDEX(Edges!$V$4:$V$431, MATCH(L147, Edges!$C$4:$C$431, 0))="Yes", TRUE)), "Yes", "No")</f>
        <v>No</v>
      </c>
      <c r="P147" s="633">
        <f>MAX(_xlfn.IFNA(INDEX(Nodes!$I$4:$I$449, MATCH(C147, Nodes!$C$4:$C$449, 0)), -1E+99), _xlfn.IFNA(INDEX(Nodes!$I$4:$I$449, MATCH(D147, Nodes!$C$4:$C$449, 0)), -1E+99), _xlfn.IFNA(INDEX(Edges!$I$4:$I$431, MATCH(E147, Edges!$C$4:$C$431, 0)), -1E+99), _xlfn.IFNA(INDEX(Edges!$I$4:$I$431, MATCH(F147, Edges!$C$4:$C$431, 0)), -1E+99), _xlfn.IFNA(INDEX(Edges!$I$4:$I$431, MATCH(G147, Edges!$C$4:$C$431, 0)), -1E+99), _xlfn.IFNA(INDEX(Edges!$I$4:$I$431, MATCH(H147, Edges!$C$4:$C$431, 0)), -1E+99), _xlfn.IFNA(INDEX(Edges!$I$4:$I$431, MATCH(I147, Edges!$C$4:$C$431, 0)), -1E+99), _xlfn.IFNA(INDEX(Edges!$I$4:$I$431, MATCH(J147, Edges!$C$4:$C$431, 0)), -1E+99), _xlfn.IFNA(INDEX(Edges!$I$4:$I$431, MATCH(K147, Edges!$C$4:$C$431, 0)), -1E+99), _xlfn.IFNA(INDEX(Edges!$I$4:$I$431, MATCH(L147, Edges!$C$4:$C$431, 0)), -1E+99))</f>
        <v>0</v>
      </c>
      <c r="Q147" s="633" t="str">
        <f>IF(AND(IF(C147&lt;&gt;"", INDEX(Nodes!$P$4:$P$449, MATCH(C147, Nodes!$C$4:$C$449, 0))="Yes"), IF(D147&lt;&gt;"", INDEX(Nodes!$P$4:$P$449, MATCH(D147, Nodes!$C$4:$C$449, 0))="Yes")), "Yes", "No")</f>
        <v>No</v>
      </c>
      <c r="R147" s="633">
        <f>MAX(_xlfn.IFNA(INDEX(Nodes!$Q$4:$Q$449, MATCH(C147, Nodes!$C$4:$C$449, 0)), -1E+99), _xlfn.IFNA(INDEX(Nodes!$Q$4:$Q$449, MATCH(D147, Nodes!$C$4:$C$449, 0)), -1E+99), _xlfn.IFNA(INDEX(Edges!$Q$4:$Q$431, MATCH(E147, Edges!$C$4:$C$431, 0)), -1E+99), _xlfn.IFNA(INDEX(Edges!$Q$4:$Q$431, MATCH(F147, Edges!$C$4:$C$431, 0)), -1E+99), _xlfn.IFNA(INDEX(Edges!$Q$4:$Q$431, MATCH(G147, Edges!$C$4:$C$431, 0)), -1E+99), _xlfn.IFNA(INDEX(Edges!$Q$4:$Q$431, MATCH(H147, Edges!$C$4:$C$431, 0)), -1E+99), _xlfn.IFNA(INDEX(Edges!$Q$4:$Q$431, MATCH(I147, Edges!$C$4:$C$431, 0)), -1E+99), _xlfn.IFNA(INDEX(Edges!$Q$4:$Q$431, MATCH(J147, Edges!$C$4:$C$431, 0)), -1E+99), _xlfn.IFNA(INDEX(Edges!$Q$4:$Q$431, MATCH(K147, Edges!$C$4:$C$431, 0)), -1E+99), _xlfn.IFNA(INDEX(Edges!$Q$4:$Q$431, MATCH(L147, Edges!$C$4:$C$431, 0)), -1E+99))</f>
        <v>0</v>
      </c>
      <c r="S147" t="str">
        <f>IF(OR(IF(C147&lt;&gt;"", INDEX(Nodes!$Z$4:$Z$449, MATCH(C147, Nodes!$C$4:$C$449, 0))="Yes", FALSE), IF(D147&lt;&gt;"", INDEX(Nodes!$Z$4:$Z$449, MATCH(D147, Nodes!$C$4:$C$449, 0))="Yes", FALSE), IF(E147&lt;&gt;"", INDEX(Edges!$Z$4:$Z$431, MATCH(E147, Edges!$C$4:$C$431, 0))="Yes", FALSE), IF(F147&lt;&gt;"", INDEX(Edges!$Z$4:$Z$431, MATCH(F147, Edges!$C$4:$C$431, 0))="Yes", FALSE), IF(G147&lt;&gt;"", INDEX(Edges!$Z$4:$Z$431, MATCH(G147, Edges!$C$4:$C$431, 0))="Yes", FALSE), IF(H147&lt;&gt;"", INDEX(Edges!$Z$4:$Z$431, MATCH(H147, Edges!$C$4:$C$431, 0))="Yes", FALSE), IF(I147&lt;&gt;"", INDEX(Edges!$Z$4:$Z$431, MATCH(I147, Edges!$C$4:$C$431, 0))="Yes", FALSE), IF(J147&lt;&gt;"", INDEX(Edges!$Z$4:$Z$431, MATCH(J147, Edges!$C$4:$C$431, 0))="Yes", FALSE), IF(K147&lt;&gt;"", INDEX(Edges!$Z$4:$Z$431, MATCH(K147, Edges!$C$4:$C$431, 0))="Yes", FALSE), IF(L147&lt;&gt;"", INDEX(Edges!$Z$4:$Z$431, MATCH(L147, Edges!$C$4:$C$431, 0))="Yes", FALSE)), "Yes","No")</f>
        <v>Yes</v>
      </c>
      <c r="T147" s="633" t="str">
        <f>IF(OR(IF(C147&lt;&gt;"", INDEX(Nodes!$AC$4:$AC$449, MATCH(C147, Nodes!$C$4:$C$449, 0))="Yes", FALSE), IF(D147&lt;&gt;"", INDEX(Nodes!$AC$4:$AC$449, MATCH(D147, Nodes!$C$4:$C$449, 0))="Yes", FALSE), IF(E147&lt;&gt;"", INDEX(Edges!$AC$4:$AC$431, MATCH(E147, Edges!$C$4:$C$431, 0))="Yes", FALSE), IF(F147&lt;&gt;"", INDEX(Edges!$AC$4:$AC$431, MATCH(F147, Edges!$C$4:$C$431, 0))="Yes", FALSE), IF(G147&lt;&gt;"", INDEX(Edges!$AC$4:$AC$431, MATCH(G147, Edges!$C$4:$C$431, 0))="Yes", FALSE), IF(H147&lt;&gt;"", INDEX(Edges!$AC$4:$AC$431, MATCH(H147, Edges!$C$4:$C$431, 0))="Yes", FALSE), IF(I147&lt;&gt;"", INDEX(Edges!$AC$4:$AC$431, MATCH(I147, Edges!$C$4:$C$431, 0))="Yes", FALSE), IF(J147&lt;&gt;"", INDEX(Edges!$AC$4:$AC$431, MATCH(J147, Edges!$C$4:$C$431, 0))="Yes", FALSE), IF(K147&lt;&gt;"", INDEX(Edges!$AC$4:$AC$431, MATCH(K147, Edges!$C$4:$C$431, 0))="Yes", FALSE), IF(L147&lt;&gt;"", INDEX(Edges!$AC$4:$AC$431, MATCH(L147, Edges!$C$4:$C$431, 0))="Yes", FALSE)), "Yes","No")</f>
        <v>No</v>
      </c>
      <c r="U147" t="str">
        <f>IF(OR(IF(C147&lt;&gt;"", INDEX(Nodes!$AF$4:$AF$449, MATCH(C147, Nodes!$C$4:$C$449, 0))="Yes", FALSE), IF(D147&lt;&gt;"", INDEX(Nodes!$AF$4:$AF$449, MATCH(D147, Nodes!$C$4:$C$449, 0))="Yes", FALSE), IF(E147&lt;&gt;"", INDEX(Edges!$AG$4:$AG$431, MATCH(E147, Edges!$C$4:$C$431, 0))="Yes", FALSE), IF(F147&lt;&gt;"", INDEX(Edges!$AG$4:$AG$431, MATCH(F147, Edges!$C$4:$C$431, 0))="Yes", FALSE), IF(G147&lt;&gt;"", INDEX(Edges!$AG$4:$AG$431, MATCH(G147, Edges!$C$4:$C$431, 0))="Yes", FALSE), IF(H147&lt;&gt;"", INDEX(Edges!$AG$4:$AG$431, MATCH(H147, Edges!$C$4:$C$431, 0))="Yes", FALSE), IF(I147&lt;&gt;"", INDEX(Edges!$AG$4:$AG$431, MATCH(I147, Edges!$C$4:$C$431, 0))="Yes", FALSE), IF(J147&lt;&gt;"", INDEX(Edges!$AG$4:$AG$431, MATCH(J147, Edges!$C$4:$C$431, 0))="Yes", FALSE), IF(K147&lt;&gt;"", INDEX(Edges!$AG$4:$AG$431, MATCH(K147, Edges!$C$4:$C$431, 0))="Yes", FALSE), IF(L147&lt;&gt;"", INDEX(Edges!$AG$4:$AG$431, MATCH(L147, Edges!$C$4:$C$431, 0))="Yes", FALSE)), "Yes","No")</f>
        <v>No</v>
      </c>
      <c r="V147" s="720" t="str">
        <f t="shared" si="8"/>
        <v>Accessible</v>
      </c>
      <c r="W147" s="633" t="str">
        <f>IF(AND(N147&gt;='Accessibility Standards'!$C$4, P147&lt;'Accessibility Standards'!$C$2, Q147="Yes", R147&lt;'Accessibility Standards'!$C$10), "Accessible", "Inaccessible")</f>
        <v>Inaccessible</v>
      </c>
      <c r="X147" s="633" t="str">
        <f t="shared" si="9"/>
        <v>Inaccessible</v>
      </c>
    </row>
    <row r="148" spans="1:24">
      <c r="A148" t="s">
        <v>882</v>
      </c>
      <c r="B148" s="689" t="s">
        <v>752</v>
      </c>
      <c r="C148" t="s">
        <v>594</v>
      </c>
      <c r="N148" s="633">
        <f>MIN(_xlfn.IFNA(INDEX(Nodes!$M$4:$M$449, MATCH(C148, Nodes!$C$4:$C$449, 0)), 1E+99), _xlfn.IFNA(INDEX(Nodes!$M$4:$M$449, MATCH(D148, Nodes!$C$4:$C$449, 0)), 1E+99), _xlfn.IFNA(INDEX(Edges!$M$4:$M$428, MATCH(E148, Edges!$C$4:$C$428, 0)), 1E+99), _xlfn.IFNA(INDEX(Edges!$M$4:$M$428, MATCH(F148, Edges!$C$4:$C$428, 0)), 1E+99), _xlfn.IFNA(INDEX(Edges!$M$4:$M$428, MATCH(G148, Edges!$C$4:$C$428, 0)), 1E+99), _xlfn.IFNA(INDEX(Edges!$M$4:$M$428, MATCH(H148, Edges!$C$4:$C$428, 0)), 1E+99), _xlfn.IFNA(INDEX(Edges!$M$4:$M$428, MATCH(I148, Edges!$C$4:$C$428, 0)), 1E+99), _xlfn.IFNA(INDEX(Edges!$M$4:$M$428, MATCH(J148, Edges!$C$4:$C$428, 0)), 1E+99), _xlfn.IFNA(INDEX(Edges!$M$4:$M$428, MATCH(K148, Edges!$C$4:$C$428, 0)), 1E+99), _xlfn.IFNA(INDEX(Edges!$M$4:$M$428, MATCH(L148, Edges!$C$4:$C$428, 0)), 1E+99))</f>
        <v>100</v>
      </c>
      <c r="O148" s="633" t="str">
        <f>IF(AND(IF(C148&lt;&gt;"", INDEX(Nodes!$V$4:$V$449, MATCH(C148, Nodes!$C$4:$C$449, 0))="Yes", TRUE), IF(D148&lt;&gt;"", INDEX(Nodes!$V$4:$V$449, MATCH(D148, Nodes!$C$4:$C$449, 0))="Yes", TRUE), IF(E148&lt;&gt;"", INDEX(Edges!$V$4:$V$431, MATCH(E148, Edges!$C$4:$C$431, 0))="Yes", TRUE), IF(F148&lt;&gt;"", INDEX(Edges!$V$4:$V$431, MATCH(F148, Edges!$C$4:$C$431, 0))="Yes", TRUE), IF(G148&lt;&gt;"", INDEX(Edges!$V$4:$V$431, MATCH(G148, Edges!$C$4:$C$431, 0))="Yes", TRUE), IF(H148&lt;&gt;"", INDEX(Edges!$V$4:$V$431, MATCH(H148, Edges!$C$4:$C$431, 0))="Yes", TRUE), IF(I148&lt;&gt;"", INDEX(Edges!$V$4:$V$431, MATCH(I148, Edges!$C$4:$C$431, 0))="Yes", TRUE), IF(J148&lt;&gt;"", INDEX(Edges!$V$4:$V$431, MATCH(J148, Edges!$C$4:$C$431, 0))="Yes", TRUE), IF(K148&lt;&gt;"", INDEX(Edges!$V$4:$V$431, MATCH(K148, Edges!$C$4:$C$431, 0))="Yes", TRUE), IF(L148&lt;&gt;"", INDEX(Edges!$V$4:$V$431, MATCH(L148, Edges!$C$4:$C$431, 0))="Yes", TRUE)), "Yes", "No")</f>
        <v>No</v>
      </c>
      <c r="P148" s="633">
        <f>MAX(_xlfn.IFNA(INDEX(Nodes!$I$4:$I$449, MATCH(C148, Nodes!$C$4:$C$449, 0)), -1E+99), _xlfn.IFNA(INDEX(Nodes!$I$4:$I$449, MATCH(D148, Nodes!$C$4:$C$449, 0)), -1E+99), _xlfn.IFNA(INDEX(Edges!$I$4:$I$431, MATCH(E148, Edges!$C$4:$C$431, 0)), -1E+99), _xlfn.IFNA(INDEX(Edges!$I$4:$I$431, MATCH(F148, Edges!$C$4:$C$431, 0)), -1E+99), _xlfn.IFNA(INDEX(Edges!$I$4:$I$431, MATCH(G148, Edges!$C$4:$C$431, 0)), -1E+99), _xlfn.IFNA(INDEX(Edges!$I$4:$I$431, MATCH(H148, Edges!$C$4:$C$431, 0)), -1E+99), _xlfn.IFNA(INDEX(Edges!$I$4:$I$431, MATCH(I148, Edges!$C$4:$C$431, 0)), -1E+99), _xlfn.IFNA(INDEX(Edges!$I$4:$I$431, MATCH(J148, Edges!$C$4:$C$431, 0)), -1E+99), _xlfn.IFNA(INDEX(Edges!$I$4:$I$431, MATCH(K148, Edges!$C$4:$C$431, 0)), -1E+99), _xlfn.IFNA(INDEX(Edges!$I$4:$I$431, MATCH(L148, Edges!$C$4:$C$431, 0)), -1E+99))</f>
        <v>0</v>
      </c>
      <c r="Q148" s="633" t="str">
        <f>IF(AND(IF(C148&lt;&gt;"", INDEX(Nodes!$P$4:$P$449, MATCH(C148, Nodes!$C$4:$C$449, 0))="Yes"), IF(D148&lt;&gt;"", INDEX(Nodes!$P$4:$P$449, MATCH(D148, Nodes!$C$4:$C$449, 0))="Yes")), "Yes", "No")</f>
        <v>No</v>
      </c>
      <c r="R148" s="633">
        <f>MAX(_xlfn.IFNA(INDEX(Nodes!$Q$4:$Q$449, MATCH(C148, Nodes!$C$4:$C$449, 0)), -1E+99), _xlfn.IFNA(INDEX(Nodes!$Q$4:$Q$449, MATCH(D148, Nodes!$C$4:$C$449, 0)), -1E+99), _xlfn.IFNA(INDEX(Edges!$Q$4:$Q$431, MATCH(E148, Edges!$C$4:$C$431, 0)), -1E+99), _xlfn.IFNA(INDEX(Edges!$Q$4:$Q$431, MATCH(F148, Edges!$C$4:$C$431, 0)), -1E+99), _xlfn.IFNA(INDEX(Edges!$Q$4:$Q$431, MATCH(G148, Edges!$C$4:$C$431, 0)), -1E+99), _xlfn.IFNA(INDEX(Edges!$Q$4:$Q$431, MATCH(H148, Edges!$C$4:$C$431, 0)), -1E+99), _xlfn.IFNA(INDEX(Edges!$Q$4:$Q$431, MATCH(I148, Edges!$C$4:$C$431, 0)), -1E+99), _xlfn.IFNA(INDEX(Edges!$Q$4:$Q$431, MATCH(J148, Edges!$C$4:$C$431, 0)), -1E+99), _xlfn.IFNA(INDEX(Edges!$Q$4:$Q$431, MATCH(K148, Edges!$C$4:$C$431, 0)), -1E+99), _xlfn.IFNA(INDEX(Edges!$Q$4:$Q$431, MATCH(L148, Edges!$C$4:$C$431, 0)), -1E+99))</f>
        <v>0</v>
      </c>
      <c r="S148" t="str">
        <f>IF(OR(IF(C148&lt;&gt;"", INDEX(Nodes!$Z$4:$Z$449, MATCH(C148, Nodes!$C$4:$C$449, 0))="Yes", FALSE), IF(D148&lt;&gt;"", INDEX(Nodes!$Z$4:$Z$449, MATCH(D148, Nodes!$C$4:$C$449, 0))="Yes", FALSE), IF(E148&lt;&gt;"", INDEX(Edges!$Z$4:$Z$431, MATCH(E148, Edges!$C$4:$C$431, 0))="Yes", FALSE), IF(F148&lt;&gt;"", INDEX(Edges!$Z$4:$Z$431, MATCH(F148, Edges!$C$4:$C$431, 0))="Yes", FALSE), IF(G148&lt;&gt;"", INDEX(Edges!$Z$4:$Z$431, MATCH(G148, Edges!$C$4:$C$431, 0))="Yes", FALSE), IF(H148&lt;&gt;"", INDEX(Edges!$Z$4:$Z$431, MATCH(H148, Edges!$C$4:$C$431, 0))="Yes", FALSE), IF(I148&lt;&gt;"", INDEX(Edges!$Z$4:$Z$431, MATCH(I148, Edges!$C$4:$C$431, 0))="Yes", FALSE), IF(J148&lt;&gt;"", INDEX(Edges!$Z$4:$Z$431, MATCH(J148, Edges!$C$4:$C$431, 0))="Yes", FALSE), IF(K148&lt;&gt;"", INDEX(Edges!$Z$4:$Z$431, MATCH(K148, Edges!$C$4:$C$431, 0))="Yes", FALSE), IF(L148&lt;&gt;"", INDEX(Edges!$Z$4:$Z$431, MATCH(L148, Edges!$C$4:$C$431, 0))="Yes", FALSE)), "Yes","No")</f>
        <v>Yes</v>
      </c>
      <c r="T148" s="633" t="str">
        <f>IF(OR(IF(C148&lt;&gt;"", INDEX(Nodes!$AC$4:$AC$449, MATCH(C148, Nodes!$C$4:$C$449, 0))="Yes", FALSE), IF(D148&lt;&gt;"", INDEX(Nodes!$AC$4:$AC$449, MATCH(D148, Nodes!$C$4:$C$449, 0))="Yes", FALSE), IF(E148&lt;&gt;"", INDEX(Edges!$AC$4:$AC$431, MATCH(E148, Edges!$C$4:$C$431, 0))="Yes", FALSE), IF(F148&lt;&gt;"", INDEX(Edges!$AC$4:$AC$431, MATCH(F148, Edges!$C$4:$C$431, 0))="Yes", FALSE), IF(G148&lt;&gt;"", INDEX(Edges!$AC$4:$AC$431, MATCH(G148, Edges!$C$4:$C$431, 0))="Yes", FALSE), IF(H148&lt;&gt;"", INDEX(Edges!$AC$4:$AC$431, MATCH(H148, Edges!$C$4:$C$431, 0))="Yes", FALSE), IF(I148&lt;&gt;"", INDEX(Edges!$AC$4:$AC$431, MATCH(I148, Edges!$C$4:$C$431, 0))="Yes", FALSE), IF(J148&lt;&gt;"", INDEX(Edges!$AC$4:$AC$431, MATCH(J148, Edges!$C$4:$C$431, 0))="Yes", FALSE), IF(K148&lt;&gt;"", INDEX(Edges!$AC$4:$AC$431, MATCH(K148, Edges!$C$4:$C$431, 0))="Yes", FALSE), IF(L148&lt;&gt;"", INDEX(Edges!$AC$4:$AC$431, MATCH(L148, Edges!$C$4:$C$431, 0))="Yes", FALSE)), "Yes","No")</f>
        <v>No</v>
      </c>
      <c r="U148" t="str">
        <f>IF(OR(IF(C148&lt;&gt;"", INDEX(Nodes!$AF$4:$AF$449, MATCH(C148, Nodes!$C$4:$C$449, 0))="Yes", FALSE), IF(D148&lt;&gt;"", INDEX(Nodes!$AF$4:$AF$449, MATCH(D148, Nodes!$C$4:$C$449, 0))="Yes", FALSE), IF(E148&lt;&gt;"", INDEX(Edges!$AG$4:$AG$431, MATCH(E148, Edges!$C$4:$C$431, 0))="Yes", FALSE), IF(F148&lt;&gt;"", INDEX(Edges!$AG$4:$AG$431, MATCH(F148, Edges!$C$4:$C$431, 0))="Yes", FALSE), IF(G148&lt;&gt;"", INDEX(Edges!$AG$4:$AG$431, MATCH(G148, Edges!$C$4:$C$431, 0))="Yes", FALSE), IF(H148&lt;&gt;"", INDEX(Edges!$AG$4:$AG$431, MATCH(H148, Edges!$C$4:$C$431, 0))="Yes", FALSE), IF(I148&lt;&gt;"", INDEX(Edges!$AG$4:$AG$431, MATCH(I148, Edges!$C$4:$C$431, 0))="Yes", FALSE), IF(J148&lt;&gt;"", INDEX(Edges!$AG$4:$AG$431, MATCH(J148, Edges!$C$4:$C$431, 0))="Yes", FALSE), IF(K148&lt;&gt;"", INDEX(Edges!$AG$4:$AG$431, MATCH(K148, Edges!$C$4:$C$431, 0))="Yes", FALSE), IF(L148&lt;&gt;"", INDEX(Edges!$AG$4:$AG$431, MATCH(L148, Edges!$C$4:$C$431, 0))="Yes", FALSE)), "Yes","No")</f>
        <v>No</v>
      </c>
      <c r="V148" s="720" t="str">
        <f t="shared" si="8"/>
        <v>Accessible</v>
      </c>
      <c r="W148" s="633" t="str">
        <f>IF(AND(N148&gt;='Accessibility Standards'!$C$4, P148&lt;'Accessibility Standards'!$C$2, Q148="Yes", R148&lt;'Accessibility Standards'!$C$10), "Accessible", "Inaccessible")</f>
        <v>Inaccessible</v>
      </c>
      <c r="X148" s="633" t="str">
        <f t="shared" si="9"/>
        <v>Inaccessible</v>
      </c>
    </row>
    <row r="149" spans="1:24" hidden="1">
      <c r="A149" s="811" t="str">
        <f>A148</f>
        <v>56_57</v>
      </c>
      <c r="B149" s="689" t="s">
        <v>753</v>
      </c>
      <c r="C149" t="s">
        <v>584</v>
      </c>
      <c r="D149" t="s">
        <v>593</v>
      </c>
      <c r="N149" s="633">
        <f>MIN(_xlfn.IFNA(INDEX(Nodes!$M$4:$M$449, MATCH(C149, Nodes!$C$4:$C$449, 0)), 1E+99), _xlfn.IFNA(INDEX(Nodes!$M$4:$M$449, MATCH(D149, Nodes!$C$4:$C$449, 0)), 1E+99), _xlfn.IFNA(INDEX(Edges!$M$4:$M$428, MATCH(E149, Edges!$C$4:$C$428, 0)), 1E+99), _xlfn.IFNA(INDEX(Edges!$M$4:$M$428, MATCH(F149, Edges!$C$4:$C$428, 0)), 1E+99), _xlfn.IFNA(INDEX(Edges!$M$4:$M$428, MATCH(G149, Edges!$C$4:$C$428, 0)), 1E+99), _xlfn.IFNA(INDEX(Edges!$M$4:$M$428, MATCH(H149, Edges!$C$4:$C$428, 0)), 1E+99), _xlfn.IFNA(INDEX(Edges!$M$4:$M$428, MATCH(I149, Edges!$C$4:$C$428, 0)), 1E+99), _xlfn.IFNA(INDEX(Edges!$M$4:$M$428, MATCH(J149, Edges!$C$4:$C$428, 0)), 1E+99), _xlfn.IFNA(INDEX(Edges!$M$4:$M$428, MATCH(K149, Edges!$C$4:$C$428, 0)), 1E+99), _xlfn.IFNA(INDEX(Edges!$M$4:$M$428, MATCH(L149, Edges!$C$4:$C$428, 0)), 1E+99))</f>
        <v>60</v>
      </c>
      <c r="O149" s="633" t="str">
        <f>IF(AND(IF(C149&lt;&gt;"", INDEX(Nodes!$V$4:$V$449, MATCH(C149, Nodes!$C$4:$C$449, 0))="Yes", TRUE), IF(D149&lt;&gt;"", INDEX(Nodes!$V$4:$V$449, MATCH(D149, Nodes!$C$4:$C$449, 0))="Yes", TRUE), IF(E149&lt;&gt;"", INDEX(Edges!$V$4:$V$431, MATCH(E149, Edges!$C$4:$C$431, 0))="Yes", TRUE), IF(F149&lt;&gt;"", INDEX(Edges!$V$4:$V$431, MATCH(F149, Edges!$C$4:$C$431, 0))="Yes", TRUE), IF(G149&lt;&gt;"", INDEX(Edges!$V$4:$V$431, MATCH(G149, Edges!$C$4:$C$431, 0))="Yes", TRUE), IF(H149&lt;&gt;"", INDEX(Edges!$V$4:$V$431, MATCH(H149, Edges!$C$4:$C$431, 0))="Yes", TRUE), IF(I149&lt;&gt;"", INDEX(Edges!$V$4:$V$431, MATCH(I149, Edges!$C$4:$C$431, 0))="Yes", TRUE), IF(J149&lt;&gt;"", INDEX(Edges!$V$4:$V$431, MATCH(J149, Edges!$C$4:$C$431, 0))="Yes", TRUE), IF(K149&lt;&gt;"", INDEX(Edges!$V$4:$V$431, MATCH(K149, Edges!$C$4:$C$431, 0))="Yes", TRUE), IF(L149&lt;&gt;"", INDEX(Edges!$V$4:$V$431, MATCH(L149, Edges!$C$4:$C$431, 0))="Yes", TRUE)), "Yes", "No")</f>
        <v>No</v>
      </c>
      <c r="P149" s="633">
        <f>MAX(_xlfn.IFNA(INDEX(Nodes!$I$4:$I$449, MATCH(C149, Nodes!$C$4:$C$449, 0)), -1E+99), _xlfn.IFNA(INDEX(Nodes!$I$4:$I$449, MATCH(D149, Nodes!$C$4:$C$449, 0)), -1E+99), _xlfn.IFNA(INDEX(Edges!$I$4:$I$431, MATCH(E149, Edges!$C$4:$C$431, 0)), -1E+99), _xlfn.IFNA(INDEX(Edges!$I$4:$I$431, MATCH(F149, Edges!$C$4:$C$431, 0)), -1E+99), _xlfn.IFNA(INDEX(Edges!$I$4:$I$431, MATCH(G149, Edges!$C$4:$C$431, 0)), -1E+99), _xlfn.IFNA(INDEX(Edges!$I$4:$I$431, MATCH(H149, Edges!$C$4:$C$431, 0)), -1E+99), _xlfn.IFNA(INDEX(Edges!$I$4:$I$431, MATCH(I149, Edges!$C$4:$C$431, 0)), -1E+99), _xlfn.IFNA(INDEX(Edges!$I$4:$I$431, MATCH(J149, Edges!$C$4:$C$431, 0)), -1E+99), _xlfn.IFNA(INDEX(Edges!$I$4:$I$431, MATCH(K149, Edges!$C$4:$C$431, 0)), -1E+99), _xlfn.IFNA(INDEX(Edges!$I$4:$I$431, MATCH(L149, Edges!$C$4:$C$431, 0)), -1E+99))</f>
        <v>0</v>
      </c>
      <c r="Q149" s="633" t="str">
        <f>IF(AND(IF(C149&lt;&gt;"", INDEX(Nodes!$P$4:$P$449, MATCH(C149, Nodes!$C$4:$C$449, 0))="Yes"), IF(D149&lt;&gt;"", INDEX(Nodes!$P$4:$P$449, MATCH(D149, Nodes!$C$4:$C$449, 0))="Yes")), "Yes", "No")</f>
        <v>No</v>
      </c>
      <c r="R149" s="633">
        <f>MAX(_xlfn.IFNA(INDEX(Nodes!$Q$4:$Q$449, MATCH(C149, Nodes!$C$4:$C$449, 0)), -1E+99), _xlfn.IFNA(INDEX(Nodes!$Q$4:$Q$449, MATCH(D149, Nodes!$C$4:$C$449, 0)), -1E+99), _xlfn.IFNA(INDEX(Edges!$Q$4:$Q$431, MATCH(E149, Edges!$C$4:$C$431, 0)), -1E+99), _xlfn.IFNA(INDEX(Edges!$Q$4:$Q$431, MATCH(F149, Edges!$C$4:$C$431, 0)), -1E+99), _xlfn.IFNA(INDEX(Edges!$Q$4:$Q$431, MATCH(G149, Edges!$C$4:$C$431, 0)), -1E+99), _xlfn.IFNA(INDEX(Edges!$Q$4:$Q$431, MATCH(H149, Edges!$C$4:$C$431, 0)), -1E+99), _xlfn.IFNA(INDEX(Edges!$Q$4:$Q$431, MATCH(I149, Edges!$C$4:$C$431, 0)), -1E+99), _xlfn.IFNA(INDEX(Edges!$Q$4:$Q$431, MATCH(J149, Edges!$C$4:$C$431, 0)), -1E+99), _xlfn.IFNA(INDEX(Edges!$Q$4:$Q$431, MATCH(K149, Edges!$C$4:$C$431, 0)), -1E+99), _xlfn.IFNA(INDEX(Edges!$Q$4:$Q$431, MATCH(L149, Edges!$C$4:$C$431, 0)), -1E+99))</f>
        <v>0</v>
      </c>
      <c r="S149" t="str">
        <f>IF(OR(IF(C149&lt;&gt;"", INDEX(Nodes!$Z$4:$Z$449, MATCH(C149, Nodes!$C$4:$C$449, 0))="Yes", FALSE), IF(D149&lt;&gt;"", INDEX(Nodes!$Z$4:$Z$449, MATCH(D149, Nodes!$C$4:$C$449, 0))="Yes", FALSE), IF(E149&lt;&gt;"", INDEX(Edges!$Z$4:$Z$431, MATCH(E149, Edges!$C$4:$C$431, 0))="Yes", FALSE), IF(F149&lt;&gt;"", INDEX(Edges!$Z$4:$Z$431, MATCH(F149, Edges!$C$4:$C$431, 0))="Yes", FALSE), IF(G149&lt;&gt;"", INDEX(Edges!$Z$4:$Z$431, MATCH(G149, Edges!$C$4:$C$431, 0))="Yes", FALSE), IF(H149&lt;&gt;"", INDEX(Edges!$Z$4:$Z$431, MATCH(H149, Edges!$C$4:$C$431, 0))="Yes", FALSE), IF(I149&lt;&gt;"", INDEX(Edges!$Z$4:$Z$431, MATCH(I149, Edges!$C$4:$C$431, 0))="Yes", FALSE), IF(J149&lt;&gt;"", INDEX(Edges!$Z$4:$Z$431, MATCH(J149, Edges!$C$4:$C$431, 0))="Yes", FALSE), IF(K149&lt;&gt;"", INDEX(Edges!$Z$4:$Z$431, MATCH(K149, Edges!$C$4:$C$431, 0))="Yes", FALSE), IF(L149&lt;&gt;"", INDEX(Edges!$Z$4:$Z$431, MATCH(L149, Edges!$C$4:$C$431, 0))="Yes", FALSE)), "Yes","No")</f>
        <v>Yes</v>
      </c>
      <c r="T149" s="633" t="str">
        <f>IF(OR(IF(C149&lt;&gt;"", INDEX(Nodes!$AC$4:$AC$449, MATCH(C149, Nodes!$C$4:$C$449, 0))="Yes", FALSE), IF(D149&lt;&gt;"", INDEX(Nodes!$AC$4:$AC$449, MATCH(D149, Nodes!$C$4:$C$449, 0))="Yes", FALSE), IF(E149&lt;&gt;"", INDEX(Edges!$AC$4:$AC$431, MATCH(E149, Edges!$C$4:$C$431, 0))="Yes", FALSE), IF(F149&lt;&gt;"", INDEX(Edges!$AC$4:$AC$431, MATCH(F149, Edges!$C$4:$C$431, 0))="Yes", FALSE), IF(G149&lt;&gt;"", INDEX(Edges!$AC$4:$AC$431, MATCH(G149, Edges!$C$4:$C$431, 0))="Yes", FALSE), IF(H149&lt;&gt;"", INDEX(Edges!$AC$4:$AC$431, MATCH(H149, Edges!$C$4:$C$431, 0))="Yes", FALSE), IF(I149&lt;&gt;"", INDEX(Edges!$AC$4:$AC$431, MATCH(I149, Edges!$C$4:$C$431, 0))="Yes", FALSE), IF(J149&lt;&gt;"", INDEX(Edges!$AC$4:$AC$431, MATCH(J149, Edges!$C$4:$C$431, 0))="Yes", FALSE), IF(K149&lt;&gt;"", INDEX(Edges!$AC$4:$AC$431, MATCH(K149, Edges!$C$4:$C$431, 0))="Yes", FALSE), IF(L149&lt;&gt;"", INDEX(Edges!$AC$4:$AC$431, MATCH(L149, Edges!$C$4:$C$431, 0))="Yes", FALSE)), "Yes","No")</f>
        <v>No</v>
      </c>
      <c r="U149" t="str">
        <f>IF(OR(IF(C149&lt;&gt;"", INDEX(Nodes!$AF$4:$AF$449, MATCH(C149, Nodes!$C$4:$C$449, 0))="Yes", FALSE), IF(D149&lt;&gt;"", INDEX(Nodes!$AF$4:$AF$449, MATCH(D149, Nodes!$C$4:$C$449, 0))="Yes", FALSE), IF(E149&lt;&gt;"", INDEX(Edges!$AG$4:$AG$431, MATCH(E149, Edges!$C$4:$C$431, 0))="Yes", FALSE), IF(F149&lt;&gt;"", INDEX(Edges!$AG$4:$AG$431, MATCH(F149, Edges!$C$4:$C$431, 0))="Yes", FALSE), IF(G149&lt;&gt;"", INDEX(Edges!$AG$4:$AG$431, MATCH(G149, Edges!$C$4:$C$431, 0))="Yes", FALSE), IF(H149&lt;&gt;"", INDEX(Edges!$AG$4:$AG$431, MATCH(H149, Edges!$C$4:$C$431, 0))="Yes", FALSE), IF(I149&lt;&gt;"", INDEX(Edges!$AG$4:$AG$431, MATCH(I149, Edges!$C$4:$C$431, 0))="Yes", FALSE), IF(J149&lt;&gt;"", INDEX(Edges!$AG$4:$AG$431, MATCH(J149, Edges!$C$4:$C$431, 0))="Yes", FALSE), IF(K149&lt;&gt;"", INDEX(Edges!$AG$4:$AG$431, MATCH(K149, Edges!$C$4:$C$431, 0))="Yes", FALSE), IF(L149&lt;&gt;"", INDEX(Edges!$AG$4:$AG$431, MATCH(L149, Edges!$C$4:$C$431, 0))="Yes", FALSE)), "Yes","No")</f>
        <v>No</v>
      </c>
      <c r="V149" s="720" t="str">
        <f t="shared" si="8"/>
        <v>Accessible</v>
      </c>
      <c r="W149" s="633" t="str">
        <f>IF(AND(N149&gt;='Accessibility Standards'!$C$4, P149&lt;'Accessibility Standards'!$C$2, Q149="Yes", R149&lt;'Accessibility Standards'!$C$10), "Accessible", "Inaccessible")</f>
        <v>Inaccessible</v>
      </c>
      <c r="X149" s="633" t="str">
        <f t="shared" si="9"/>
        <v>Inaccessible</v>
      </c>
    </row>
    <row r="150" spans="1:24">
      <c r="A150" t="s">
        <v>1119</v>
      </c>
      <c r="B150" s="689" t="s">
        <v>752</v>
      </c>
      <c r="C150" t="s">
        <v>595</v>
      </c>
      <c r="D150" t="s">
        <v>603</v>
      </c>
      <c r="N150" s="633">
        <f>MIN(_xlfn.IFNA(INDEX(Nodes!$M$4:$M$449, MATCH(C150, Nodes!$C$4:$C$449, 0)), 1E+99), _xlfn.IFNA(INDEX(Nodes!$M$4:$M$449, MATCH(D150, Nodes!$C$4:$C$449, 0)), 1E+99), _xlfn.IFNA(INDEX(Edges!$M$4:$M$428, MATCH(E150, Edges!$C$4:$C$428, 0)), 1E+99), _xlfn.IFNA(INDEX(Edges!$M$4:$M$428, MATCH(F150, Edges!$C$4:$C$428, 0)), 1E+99), _xlfn.IFNA(INDEX(Edges!$M$4:$M$428, MATCH(G150, Edges!$C$4:$C$428, 0)), 1E+99), _xlfn.IFNA(INDEX(Edges!$M$4:$M$428, MATCH(H150, Edges!$C$4:$C$428, 0)), 1E+99), _xlfn.IFNA(INDEX(Edges!$M$4:$M$428, MATCH(I150, Edges!$C$4:$C$428, 0)), 1E+99), _xlfn.IFNA(INDEX(Edges!$M$4:$M$428, MATCH(J150, Edges!$C$4:$C$428, 0)), 1E+99), _xlfn.IFNA(INDEX(Edges!$M$4:$M$428, MATCH(K150, Edges!$C$4:$C$428, 0)), 1E+99), _xlfn.IFNA(INDEX(Edges!$M$4:$M$428, MATCH(L150, Edges!$C$4:$C$428, 0)), 1E+99))</f>
        <v>80</v>
      </c>
      <c r="O150" s="633" t="str">
        <f>IF(AND(IF(C150&lt;&gt;"", INDEX(Nodes!$V$4:$V$449, MATCH(C150, Nodes!$C$4:$C$449, 0))="Yes", TRUE), IF(D150&lt;&gt;"", INDEX(Nodes!$V$4:$V$449, MATCH(D150, Nodes!$C$4:$C$449, 0))="Yes", TRUE), IF(E150&lt;&gt;"", INDEX(Edges!$V$4:$V$431, MATCH(E150, Edges!$C$4:$C$431, 0))="Yes", TRUE), IF(F150&lt;&gt;"", INDEX(Edges!$V$4:$V$431, MATCH(F150, Edges!$C$4:$C$431, 0))="Yes", TRUE), IF(G150&lt;&gt;"", INDEX(Edges!$V$4:$V$431, MATCH(G150, Edges!$C$4:$C$431, 0))="Yes", TRUE), IF(H150&lt;&gt;"", INDEX(Edges!$V$4:$V$431, MATCH(H150, Edges!$C$4:$C$431, 0))="Yes", TRUE), IF(I150&lt;&gt;"", INDEX(Edges!$V$4:$V$431, MATCH(I150, Edges!$C$4:$C$431, 0))="Yes", TRUE), IF(J150&lt;&gt;"", INDEX(Edges!$V$4:$V$431, MATCH(J150, Edges!$C$4:$C$431, 0))="Yes", TRUE), IF(K150&lt;&gt;"", INDEX(Edges!$V$4:$V$431, MATCH(K150, Edges!$C$4:$C$431, 0))="Yes", TRUE), IF(L150&lt;&gt;"", INDEX(Edges!$V$4:$V$431, MATCH(L150, Edges!$C$4:$C$431, 0))="Yes", TRUE)), "Yes", "No")</f>
        <v>No</v>
      </c>
      <c r="P150" s="633">
        <f>MAX(_xlfn.IFNA(INDEX(Nodes!$I$4:$I$449, MATCH(C150, Nodes!$C$4:$C$449, 0)), -1E+99), _xlfn.IFNA(INDEX(Nodes!$I$4:$I$449, MATCH(D150, Nodes!$C$4:$C$449, 0)), -1E+99), _xlfn.IFNA(INDEX(Edges!$I$4:$I$431, MATCH(E150, Edges!$C$4:$C$431, 0)), -1E+99), _xlfn.IFNA(INDEX(Edges!$I$4:$I$431, MATCH(F150, Edges!$C$4:$C$431, 0)), -1E+99), _xlfn.IFNA(INDEX(Edges!$I$4:$I$431, MATCH(G150, Edges!$C$4:$C$431, 0)), -1E+99), _xlfn.IFNA(INDEX(Edges!$I$4:$I$431, MATCH(H150, Edges!$C$4:$C$431, 0)), -1E+99), _xlfn.IFNA(INDEX(Edges!$I$4:$I$431, MATCH(I150, Edges!$C$4:$C$431, 0)), -1E+99), _xlfn.IFNA(INDEX(Edges!$I$4:$I$431, MATCH(J150, Edges!$C$4:$C$431, 0)), -1E+99), _xlfn.IFNA(INDEX(Edges!$I$4:$I$431, MATCH(K150, Edges!$C$4:$C$431, 0)), -1E+99), _xlfn.IFNA(INDEX(Edges!$I$4:$I$431, MATCH(L150, Edges!$C$4:$C$431, 0)), -1E+99))</f>
        <v>0</v>
      </c>
      <c r="Q150" s="633" t="str">
        <f>IF(AND(IF(C150&lt;&gt;"", INDEX(Nodes!$P$4:$P$449, MATCH(C150, Nodes!$C$4:$C$449, 0))="Yes"), IF(D150&lt;&gt;"", INDEX(Nodes!$P$4:$P$449, MATCH(D150, Nodes!$C$4:$C$449, 0))="Yes")), "Yes", "No")</f>
        <v>No</v>
      </c>
      <c r="R150" s="633">
        <f>MAX(_xlfn.IFNA(INDEX(Nodes!$Q$4:$Q$449, MATCH(C150, Nodes!$C$4:$C$449, 0)), -1E+99), _xlfn.IFNA(INDEX(Nodes!$Q$4:$Q$449, MATCH(D150, Nodes!$C$4:$C$449, 0)), -1E+99), _xlfn.IFNA(INDEX(Edges!$Q$4:$Q$431, MATCH(E150, Edges!$C$4:$C$431, 0)), -1E+99), _xlfn.IFNA(INDEX(Edges!$Q$4:$Q$431, MATCH(F150, Edges!$C$4:$C$431, 0)), -1E+99), _xlfn.IFNA(INDEX(Edges!$Q$4:$Q$431, MATCH(G150, Edges!$C$4:$C$431, 0)), -1E+99), _xlfn.IFNA(INDEX(Edges!$Q$4:$Q$431, MATCH(H150, Edges!$C$4:$C$431, 0)), -1E+99), _xlfn.IFNA(INDEX(Edges!$Q$4:$Q$431, MATCH(I150, Edges!$C$4:$C$431, 0)), -1E+99), _xlfn.IFNA(INDEX(Edges!$Q$4:$Q$431, MATCH(J150, Edges!$C$4:$C$431, 0)), -1E+99), _xlfn.IFNA(INDEX(Edges!$Q$4:$Q$431, MATCH(K150, Edges!$C$4:$C$431, 0)), -1E+99), _xlfn.IFNA(INDEX(Edges!$Q$4:$Q$431, MATCH(L150, Edges!$C$4:$C$431, 0)), -1E+99))</f>
        <v>0</v>
      </c>
      <c r="S150" t="str">
        <f>IF(OR(IF(C150&lt;&gt;"", INDEX(Nodes!$Z$4:$Z$449, MATCH(C150, Nodes!$C$4:$C$449, 0))="Yes", FALSE), IF(D150&lt;&gt;"", INDEX(Nodes!$Z$4:$Z$449, MATCH(D150, Nodes!$C$4:$C$449, 0))="Yes", FALSE), IF(E150&lt;&gt;"", INDEX(Edges!$Z$4:$Z$431, MATCH(E150, Edges!$C$4:$C$431, 0))="Yes", FALSE), IF(F150&lt;&gt;"", INDEX(Edges!$Z$4:$Z$431, MATCH(F150, Edges!$C$4:$C$431, 0))="Yes", FALSE), IF(G150&lt;&gt;"", INDEX(Edges!$Z$4:$Z$431, MATCH(G150, Edges!$C$4:$C$431, 0))="Yes", FALSE), IF(H150&lt;&gt;"", INDEX(Edges!$Z$4:$Z$431, MATCH(H150, Edges!$C$4:$C$431, 0))="Yes", FALSE), IF(I150&lt;&gt;"", INDEX(Edges!$Z$4:$Z$431, MATCH(I150, Edges!$C$4:$C$431, 0))="Yes", FALSE), IF(J150&lt;&gt;"", INDEX(Edges!$Z$4:$Z$431, MATCH(J150, Edges!$C$4:$C$431, 0))="Yes", FALSE), IF(K150&lt;&gt;"", INDEX(Edges!$Z$4:$Z$431, MATCH(K150, Edges!$C$4:$C$431, 0))="Yes", FALSE), IF(L150&lt;&gt;"", INDEX(Edges!$Z$4:$Z$431, MATCH(L150, Edges!$C$4:$C$431, 0))="Yes", FALSE)), "Yes","No")</f>
        <v>Yes</v>
      </c>
      <c r="T150" s="633" t="str">
        <f>IF(OR(IF(C150&lt;&gt;"", INDEX(Nodes!$AC$4:$AC$449, MATCH(C150, Nodes!$C$4:$C$449, 0))="Yes", FALSE), IF(D150&lt;&gt;"", INDEX(Nodes!$AC$4:$AC$449, MATCH(D150, Nodes!$C$4:$C$449, 0))="Yes", FALSE), IF(E150&lt;&gt;"", INDEX(Edges!$AC$4:$AC$431, MATCH(E150, Edges!$C$4:$C$431, 0))="Yes", FALSE), IF(F150&lt;&gt;"", INDEX(Edges!$AC$4:$AC$431, MATCH(F150, Edges!$C$4:$C$431, 0))="Yes", FALSE), IF(G150&lt;&gt;"", INDEX(Edges!$AC$4:$AC$431, MATCH(G150, Edges!$C$4:$C$431, 0))="Yes", FALSE), IF(H150&lt;&gt;"", INDEX(Edges!$AC$4:$AC$431, MATCH(H150, Edges!$C$4:$C$431, 0))="Yes", FALSE), IF(I150&lt;&gt;"", INDEX(Edges!$AC$4:$AC$431, MATCH(I150, Edges!$C$4:$C$431, 0))="Yes", FALSE), IF(J150&lt;&gt;"", INDEX(Edges!$AC$4:$AC$431, MATCH(J150, Edges!$C$4:$C$431, 0))="Yes", FALSE), IF(K150&lt;&gt;"", INDEX(Edges!$AC$4:$AC$431, MATCH(K150, Edges!$C$4:$C$431, 0))="Yes", FALSE), IF(L150&lt;&gt;"", INDEX(Edges!$AC$4:$AC$431, MATCH(L150, Edges!$C$4:$C$431, 0))="Yes", FALSE)), "Yes","No")</f>
        <v>No</v>
      </c>
      <c r="U150" t="str">
        <f>IF(OR(IF(C150&lt;&gt;"", INDEX(Nodes!$AF$4:$AF$449, MATCH(C150, Nodes!$C$4:$C$449, 0))="Yes", FALSE), IF(D150&lt;&gt;"", INDEX(Nodes!$AF$4:$AF$449, MATCH(D150, Nodes!$C$4:$C$449, 0))="Yes", FALSE), IF(E150&lt;&gt;"", INDEX(Edges!$AG$4:$AG$431, MATCH(E150, Edges!$C$4:$C$431, 0))="Yes", FALSE), IF(F150&lt;&gt;"", INDEX(Edges!$AG$4:$AG$431, MATCH(F150, Edges!$C$4:$C$431, 0))="Yes", FALSE), IF(G150&lt;&gt;"", INDEX(Edges!$AG$4:$AG$431, MATCH(G150, Edges!$C$4:$C$431, 0))="Yes", FALSE), IF(H150&lt;&gt;"", INDEX(Edges!$AG$4:$AG$431, MATCH(H150, Edges!$C$4:$C$431, 0))="Yes", FALSE), IF(I150&lt;&gt;"", INDEX(Edges!$AG$4:$AG$431, MATCH(I150, Edges!$C$4:$C$431, 0))="Yes", FALSE), IF(J150&lt;&gt;"", INDEX(Edges!$AG$4:$AG$431, MATCH(J150, Edges!$C$4:$C$431, 0))="Yes", FALSE), IF(K150&lt;&gt;"", INDEX(Edges!$AG$4:$AG$431, MATCH(K150, Edges!$C$4:$C$431, 0))="Yes", FALSE), IF(L150&lt;&gt;"", INDEX(Edges!$AG$4:$AG$431, MATCH(L150, Edges!$C$4:$C$431, 0))="Yes", FALSE)), "Yes","No")</f>
        <v>No</v>
      </c>
      <c r="V150" s="720" t="str">
        <f t="shared" si="8"/>
        <v>Accessible</v>
      </c>
      <c r="W150" s="633" t="str">
        <f>IF(AND(N150&gt;='Accessibility Standards'!$C$4, P150&lt;'Accessibility Standards'!$C$2, Q150="Yes", R150&lt;'Accessibility Standards'!$C$10), "Accessible", "Inaccessible")</f>
        <v>Inaccessible</v>
      </c>
      <c r="X150" s="633" t="str">
        <f t="shared" si="9"/>
        <v>Inaccessible</v>
      </c>
    </row>
    <row r="151" spans="1:24" hidden="1">
      <c r="A151" s="811" t="str">
        <f>A150</f>
        <v>57_58</v>
      </c>
      <c r="B151" s="689" t="s">
        <v>753</v>
      </c>
      <c r="C151" t="s">
        <v>779</v>
      </c>
      <c r="N151" s="633">
        <f>MIN(_xlfn.IFNA(INDEX(Nodes!$M$4:$M$449, MATCH(C151, Nodes!$C$4:$C$449, 0)), 1E+99), _xlfn.IFNA(INDEX(Nodes!$M$4:$M$449, MATCH(D151, Nodes!$C$4:$C$449, 0)), 1E+99), _xlfn.IFNA(INDEX(Edges!$M$4:$M$428, MATCH(E151, Edges!$C$4:$C$428, 0)), 1E+99), _xlfn.IFNA(INDEX(Edges!$M$4:$M$428, MATCH(F151, Edges!$C$4:$C$428, 0)), 1E+99), _xlfn.IFNA(INDEX(Edges!$M$4:$M$428, MATCH(G151, Edges!$C$4:$C$428, 0)), 1E+99), _xlfn.IFNA(INDEX(Edges!$M$4:$M$428, MATCH(H151, Edges!$C$4:$C$428, 0)), 1E+99), _xlfn.IFNA(INDEX(Edges!$M$4:$M$428, MATCH(I151, Edges!$C$4:$C$428, 0)), 1E+99), _xlfn.IFNA(INDEX(Edges!$M$4:$M$428, MATCH(J151, Edges!$C$4:$C$428, 0)), 1E+99), _xlfn.IFNA(INDEX(Edges!$M$4:$M$428, MATCH(K151, Edges!$C$4:$C$428, 0)), 1E+99), _xlfn.IFNA(INDEX(Edges!$M$4:$M$428, MATCH(L151, Edges!$C$4:$C$428, 0)), 1E+99))</f>
        <v>100</v>
      </c>
      <c r="O151" s="633" t="str">
        <f>IF(AND(IF(C151&lt;&gt;"", INDEX(Nodes!$V$4:$V$449, MATCH(C151, Nodes!$C$4:$C$449, 0))="Yes", TRUE), IF(D151&lt;&gt;"", INDEX(Nodes!$V$4:$V$449, MATCH(D151, Nodes!$C$4:$C$449, 0))="Yes", TRUE), IF(E151&lt;&gt;"", INDEX(Edges!$V$4:$V$431, MATCH(E151, Edges!$C$4:$C$431, 0))="Yes", TRUE), IF(F151&lt;&gt;"", INDEX(Edges!$V$4:$V$431, MATCH(F151, Edges!$C$4:$C$431, 0))="Yes", TRUE), IF(G151&lt;&gt;"", INDEX(Edges!$V$4:$V$431, MATCH(G151, Edges!$C$4:$C$431, 0))="Yes", TRUE), IF(H151&lt;&gt;"", INDEX(Edges!$V$4:$V$431, MATCH(H151, Edges!$C$4:$C$431, 0))="Yes", TRUE), IF(I151&lt;&gt;"", INDEX(Edges!$V$4:$V$431, MATCH(I151, Edges!$C$4:$C$431, 0))="Yes", TRUE), IF(J151&lt;&gt;"", INDEX(Edges!$V$4:$V$431, MATCH(J151, Edges!$C$4:$C$431, 0))="Yes", TRUE), IF(K151&lt;&gt;"", INDEX(Edges!$V$4:$V$431, MATCH(K151, Edges!$C$4:$C$431, 0))="Yes", TRUE), IF(L151&lt;&gt;"", INDEX(Edges!$V$4:$V$431, MATCH(L151, Edges!$C$4:$C$431, 0))="Yes", TRUE)), "Yes", "No")</f>
        <v>No</v>
      </c>
      <c r="P151" s="633">
        <f>MAX(_xlfn.IFNA(INDEX(Nodes!$I$4:$I$449, MATCH(C151, Nodes!$C$4:$C$449, 0)), -1E+99), _xlfn.IFNA(INDEX(Nodes!$I$4:$I$449, MATCH(D151, Nodes!$C$4:$C$449, 0)), -1E+99), _xlfn.IFNA(INDEX(Edges!$I$4:$I$431, MATCH(E151, Edges!$C$4:$C$431, 0)), -1E+99), _xlfn.IFNA(INDEX(Edges!$I$4:$I$431, MATCH(F151, Edges!$C$4:$C$431, 0)), -1E+99), _xlfn.IFNA(INDEX(Edges!$I$4:$I$431, MATCH(G151, Edges!$C$4:$C$431, 0)), -1E+99), _xlfn.IFNA(INDEX(Edges!$I$4:$I$431, MATCH(H151, Edges!$C$4:$C$431, 0)), -1E+99), _xlfn.IFNA(INDEX(Edges!$I$4:$I$431, MATCH(I151, Edges!$C$4:$C$431, 0)), -1E+99), _xlfn.IFNA(INDEX(Edges!$I$4:$I$431, MATCH(J151, Edges!$C$4:$C$431, 0)), -1E+99), _xlfn.IFNA(INDEX(Edges!$I$4:$I$431, MATCH(K151, Edges!$C$4:$C$431, 0)), -1E+99), _xlfn.IFNA(INDEX(Edges!$I$4:$I$431, MATCH(L151, Edges!$C$4:$C$431, 0)), -1E+99))</f>
        <v>0</v>
      </c>
      <c r="Q151" s="633" t="str">
        <f>IF(AND(IF(C151&lt;&gt;"", INDEX(Nodes!$P$4:$P$449, MATCH(C151, Nodes!$C$4:$C$449, 0))="Yes"), IF(D151&lt;&gt;"", INDEX(Nodes!$P$4:$P$449, MATCH(D151, Nodes!$C$4:$C$449, 0))="Yes")), "Yes", "No")</f>
        <v>No</v>
      </c>
      <c r="R151" s="633">
        <f>MAX(_xlfn.IFNA(INDEX(Nodes!$Q$4:$Q$449, MATCH(C151, Nodes!$C$4:$C$449, 0)), -1E+99), _xlfn.IFNA(INDEX(Nodes!$Q$4:$Q$449, MATCH(D151, Nodes!$C$4:$C$449, 0)), -1E+99), _xlfn.IFNA(INDEX(Edges!$Q$4:$Q$431, MATCH(E151, Edges!$C$4:$C$431, 0)), -1E+99), _xlfn.IFNA(INDEX(Edges!$Q$4:$Q$431, MATCH(F151, Edges!$C$4:$C$431, 0)), -1E+99), _xlfn.IFNA(INDEX(Edges!$Q$4:$Q$431, MATCH(G151, Edges!$C$4:$C$431, 0)), -1E+99), _xlfn.IFNA(INDEX(Edges!$Q$4:$Q$431, MATCH(H151, Edges!$C$4:$C$431, 0)), -1E+99), _xlfn.IFNA(INDEX(Edges!$Q$4:$Q$431, MATCH(I151, Edges!$C$4:$C$431, 0)), -1E+99), _xlfn.IFNA(INDEX(Edges!$Q$4:$Q$431, MATCH(J151, Edges!$C$4:$C$431, 0)), -1E+99), _xlfn.IFNA(INDEX(Edges!$Q$4:$Q$431, MATCH(K151, Edges!$C$4:$C$431, 0)), -1E+99), _xlfn.IFNA(INDEX(Edges!$Q$4:$Q$431, MATCH(L151, Edges!$C$4:$C$431, 0)), -1E+99))</f>
        <v>0</v>
      </c>
      <c r="S151" t="str">
        <f>IF(OR(IF(C151&lt;&gt;"", INDEX(Nodes!$Z$4:$Z$449, MATCH(C151, Nodes!$C$4:$C$449, 0))="Yes", FALSE), IF(D151&lt;&gt;"", INDEX(Nodes!$Z$4:$Z$449, MATCH(D151, Nodes!$C$4:$C$449, 0))="Yes", FALSE), IF(E151&lt;&gt;"", INDEX(Edges!$Z$4:$Z$431, MATCH(E151, Edges!$C$4:$C$431, 0))="Yes", FALSE), IF(F151&lt;&gt;"", INDEX(Edges!$Z$4:$Z$431, MATCH(F151, Edges!$C$4:$C$431, 0))="Yes", FALSE), IF(G151&lt;&gt;"", INDEX(Edges!$Z$4:$Z$431, MATCH(G151, Edges!$C$4:$C$431, 0))="Yes", FALSE), IF(H151&lt;&gt;"", INDEX(Edges!$Z$4:$Z$431, MATCH(H151, Edges!$C$4:$C$431, 0))="Yes", FALSE), IF(I151&lt;&gt;"", INDEX(Edges!$Z$4:$Z$431, MATCH(I151, Edges!$C$4:$C$431, 0))="Yes", FALSE), IF(J151&lt;&gt;"", INDEX(Edges!$Z$4:$Z$431, MATCH(J151, Edges!$C$4:$C$431, 0))="Yes", FALSE), IF(K151&lt;&gt;"", INDEX(Edges!$Z$4:$Z$431, MATCH(K151, Edges!$C$4:$C$431, 0))="Yes", FALSE), IF(L151&lt;&gt;"", INDEX(Edges!$Z$4:$Z$431, MATCH(L151, Edges!$C$4:$C$431, 0))="Yes", FALSE)), "Yes","No")</f>
        <v>Yes</v>
      </c>
      <c r="T151" s="633" t="str">
        <f>IF(OR(IF(C151&lt;&gt;"", INDEX(Nodes!$AC$4:$AC$449, MATCH(C151, Nodes!$C$4:$C$449, 0))="Yes", FALSE), IF(D151&lt;&gt;"", INDEX(Nodes!$AC$4:$AC$449, MATCH(D151, Nodes!$C$4:$C$449, 0))="Yes", FALSE), IF(E151&lt;&gt;"", INDEX(Edges!$AC$4:$AC$431, MATCH(E151, Edges!$C$4:$C$431, 0))="Yes", FALSE), IF(F151&lt;&gt;"", INDEX(Edges!$AC$4:$AC$431, MATCH(F151, Edges!$C$4:$C$431, 0))="Yes", FALSE), IF(G151&lt;&gt;"", INDEX(Edges!$AC$4:$AC$431, MATCH(G151, Edges!$C$4:$C$431, 0))="Yes", FALSE), IF(H151&lt;&gt;"", INDEX(Edges!$AC$4:$AC$431, MATCH(H151, Edges!$C$4:$C$431, 0))="Yes", FALSE), IF(I151&lt;&gt;"", INDEX(Edges!$AC$4:$AC$431, MATCH(I151, Edges!$C$4:$C$431, 0))="Yes", FALSE), IF(J151&lt;&gt;"", INDEX(Edges!$AC$4:$AC$431, MATCH(J151, Edges!$C$4:$C$431, 0))="Yes", FALSE), IF(K151&lt;&gt;"", INDEX(Edges!$AC$4:$AC$431, MATCH(K151, Edges!$C$4:$C$431, 0))="Yes", FALSE), IF(L151&lt;&gt;"", INDEX(Edges!$AC$4:$AC$431, MATCH(L151, Edges!$C$4:$C$431, 0))="Yes", FALSE)), "Yes","No")</f>
        <v>No</v>
      </c>
      <c r="U151" t="str">
        <f>IF(OR(IF(C151&lt;&gt;"", INDEX(Nodes!$AF$4:$AF$449, MATCH(C151, Nodes!$C$4:$C$449, 0))="Yes", FALSE), IF(D151&lt;&gt;"", INDEX(Nodes!$AF$4:$AF$449, MATCH(D151, Nodes!$C$4:$C$449, 0))="Yes", FALSE), IF(E151&lt;&gt;"", INDEX(Edges!$AG$4:$AG$431, MATCH(E151, Edges!$C$4:$C$431, 0))="Yes", FALSE), IF(F151&lt;&gt;"", INDEX(Edges!$AG$4:$AG$431, MATCH(F151, Edges!$C$4:$C$431, 0))="Yes", FALSE), IF(G151&lt;&gt;"", INDEX(Edges!$AG$4:$AG$431, MATCH(G151, Edges!$C$4:$C$431, 0))="Yes", FALSE), IF(H151&lt;&gt;"", INDEX(Edges!$AG$4:$AG$431, MATCH(H151, Edges!$C$4:$C$431, 0))="Yes", FALSE), IF(I151&lt;&gt;"", INDEX(Edges!$AG$4:$AG$431, MATCH(I151, Edges!$C$4:$C$431, 0))="Yes", FALSE), IF(J151&lt;&gt;"", INDEX(Edges!$AG$4:$AG$431, MATCH(J151, Edges!$C$4:$C$431, 0))="Yes", FALSE), IF(K151&lt;&gt;"", INDEX(Edges!$AG$4:$AG$431, MATCH(K151, Edges!$C$4:$C$431, 0))="Yes", FALSE), IF(L151&lt;&gt;"", INDEX(Edges!$AG$4:$AG$431, MATCH(L151, Edges!$C$4:$C$431, 0))="Yes", FALSE)), "Yes","No")</f>
        <v>No</v>
      </c>
      <c r="V151" s="720" t="str">
        <f t="shared" si="8"/>
        <v>Accessible</v>
      </c>
      <c r="W151" s="633" t="str">
        <f>IF(AND(N151&gt;='Accessibility Standards'!$C$4, P151&lt;'Accessibility Standards'!$C$2, Q151="Yes", R151&lt;'Accessibility Standards'!$C$10), "Accessible", "Inaccessible")</f>
        <v>Inaccessible</v>
      </c>
      <c r="X151" s="633" t="str">
        <f t="shared" si="9"/>
        <v>Inaccessible</v>
      </c>
    </row>
    <row r="152" spans="1:24">
      <c r="A152" t="s">
        <v>883</v>
      </c>
      <c r="B152" s="689" t="s">
        <v>752</v>
      </c>
      <c r="C152" t="s">
        <v>601</v>
      </c>
      <c r="N152" s="633">
        <f>MIN(_xlfn.IFNA(INDEX(Nodes!$M$4:$M$449, MATCH(C152, Nodes!$C$4:$C$449, 0)), 1E+99), _xlfn.IFNA(INDEX(Nodes!$M$4:$M$449, MATCH(D152, Nodes!$C$4:$C$449, 0)), 1E+99), _xlfn.IFNA(INDEX(Edges!$M$4:$M$428, MATCH(E152, Edges!$C$4:$C$428, 0)), 1E+99), _xlfn.IFNA(INDEX(Edges!$M$4:$M$428, MATCH(F152, Edges!$C$4:$C$428, 0)), 1E+99), _xlfn.IFNA(INDEX(Edges!$M$4:$M$428, MATCH(G152, Edges!$C$4:$C$428, 0)), 1E+99), _xlfn.IFNA(INDEX(Edges!$M$4:$M$428, MATCH(H152, Edges!$C$4:$C$428, 0)), 1E+99), _xlfn.IFNA(INDEX(Edges!$M$4:$M$428, MATCH(I152, Edges!$C$4:$C$428, 0)), 1E+99), _xlfn.IFNA(INDEX(Edges!$M$4:$M$428, MATCH(J152, Edges!$C$4:$C$428, 0)), 1E+99), _xlfn.IFNA(INDEX(Edges!$M$4:$M$428, MATCH(K152, Edges!$C$4:$C$428, 0)), 1E+99), _xlfn.IFNA(INDEX(Edges!$M$4:$M$428, MATCH(L152, Edges!$C$4:$C$428, 0)), 1E+99))</f>
        <v>80</v>
      </c>
      <c r="O152" s="633" t="str">
        <f>IF(AND(IF(C152&lt;&gt;"", INDEX(Nodes!$V$4:$V$449, MATCH(C152, Nodes!$C$4:$C$449, 0))="Yes", TRUE), IF(D152&lt;&gt;"", INDEX(Nodes!$V$4:$V$449, MATCH(D152, Nodes!$C$4:$C$449, 0))="Yes", TRUE), IF(E152&lt;&gt;"", INDEX(Edges!$V$4:$V$431, MATCH(E152, Edges!$C$4:$C$431, 0))="Yes", TRUE), IF(F152&lt;&gt;"", INDEX(Edges!$V$4:$V$431, MATCH(F152, Edges!$C$4:$C$431, 0))="Yes", TRUE), IF(G152&lt;&gt;"", INDEX(Edges!$V$4:$V$431, MATCH(G152, Edges!$C$4:$C$431, 0))="Yes", TRUE), IF(H152&lt;&gt;"", INDEX(Edges!$V$4:$V$431, MATCH(H152, Edges!$C$4:$C$431, 0))="Yes", TRUE), IF(I152&lt;&gt;"", INDEX(Edges!$V$4:$V$431, MATCH(I152, Edges!$C$4:$C$431, 0))="Yes", TRUE), IF(J152&lt;&gt;"", INDEX(Edges!$V$4:$V$431, MATCH(J152, Edges!$C$4:$C$431, 0))="Yes", TRUE), IF(K152&lt;&gt;"", INDEX(Edges!$V$4:$V$431, MATCH(K152, Edges!$C$4:$C$431, 0))="Yes", TRUE), IF(L152&lt;&gt;"", INDEX(Edges!$V$4:$V$431, MATCH(L152, Edges!$C$4:$C$431, 0))="Yes", TRUE)), "Yes", "No")</f>
        <v>No</v>
      </c>
      <c r="P152" s="633">
        <f>MAX(_xlfn.IFNA(INDEX(Nodes!$I$4:$I$449, MATCH(C152, Nodes!$C$4:$C$449, 0)), -1E+99), _xlfn.IFNA(INDEX(Nodes!$I$4:$I$449, MATCH(D152, Nodes!$C$4:$C$449, 0)), -1E+99), _xlfn.IFNA(INDEX(Edges!$I$4:$I$431, MATCH(E152, Edges!$C$4:$C$431, 0)), -1E+99), _xlfn.IFNA(INDEX(Edges!$I$4:$I$431, MATCH(F152, Edges!$C$4:$C$431, 0)), -1E+99), _xlfn.IFNA(INDEX(Edges!$I$4:$I$431, MATCH(G152, Edges!$C$4:$C$431, 0)), -1E+99), _xlfn.IFNA(INDEX(Edges!$I$4:$I$431, MATCH(H152, Edges!$C$4:$C$431, 0)), -1E+99), _xlfn.IFNA(INDEX(Edges!$I$4:$I$431, MATCH(I152, Edges!$C$4:$C$431, 0)), -1E+99), _xlfn.IFNA(INDEX(Edges!$I$4:$I$431, MATCH(J152, Edges!$C$4:$C$431, 0)), -1E+99), _xlfn.IFNA(INDEX(Edges!$I$4:$I$431, MATCH(K152, Edges!$C$4:$C$431, 0)), -1E+99), _xlfn.IFNA(INDEX(Edges!$I$4:$I$431, MATCH(L152, Edges!$C$4:$C$431, 0)), -1E+99))</f>
        <v>0</v>
      </c>
      <c r="Q152" s="633" t="str">
        <f>IF(AND(IF(C152&lt;&gt;"", INDEX(Nodes!$P$4:$P$449, MATCH(C152, Nodes!$C$4:$C$449, 0))="Yes"), IF(D152&lt;&gt;"", INDEX(Nodes!$P$4:$P$449, MATCH(D152, Nodes!$C$4:$C$449, 0))="Yes")), "Yes", "No")</f>
        <v>No</v>
      </c>
      <c r="R152" s="633">
        <f>MAX(_xlfn.IFNA(INDEX(Nodes!$Q$4:$Q$449, MATCH(C152, Nodes!$C$4:$C$449, 0)), -1E+99), _xlfn.IFNA(INDEX(Nodes!$Q$4:$Q$449, MATCH(D152, Nodes!$C$4:$C$449, 0)), -1E+99), _xlfn.IFNA(INDEX(Edges!$Q$4:$Q$431, MATCH(E152, Edges!$C$4:$C$431, 0)), -1E+99), _xlfn.IFNA(INDEX(Edges!$Q$4:$Q$431, MATCH(F152, Edges!$C$4:$C$431, 0)), -1E+99), _xlfn.IFNA(INDEX(Edges!$Q$4:$Q$431, MATCH(G152, Edges!$C$4:$C$431, 0)), -1E+99), _xlfn.IFNA(INDEX(Edges!$Q$4:$Q$431, MATCH(H152, Edges!$C$4:$C$431, 0)), -1E+99), _xlfn.IFNA(INDEX(Edges!$Q$4:$Q$431, MATCH(I152, Edges!$C$4:$C$431, 0)), -1E+99), _xlfn.IFNA(INDEX(Edges!$Q$4:$Q$431, MATCH(J152, Edges!$C$4:$C$431, 0)), -1E+99), _xlfn.IFNA(INDEX(Edges!$Q$4:$Q$431, MATCH(K152, Edges!$C$4:$C$431, 0)), -1E+99), _xlfn.IFNA(INDEX(Edges!$Q$4:$Q$431, MATCH(L152, Edges!$C$4:$C$431, 0)), -1E+99))</f>
        <v>0</v>
      </c>
      <c r="S152" t="str">
        <f>IF(OR(IF(C152&lt;&gt;"", INDEX(Nodes!$Z$4:$Z$449, MATCH(C152, Nodes!$C$4:$C$449, 0))="Yes", FALSE), IF(D152&lt;&gt;"", INDEX(Nodes!$Z$4:$Z$449, MATCH(D152, Nodes!$C$4:$C$449, 0))="Yes", FALSE), IF(E152&lt;&gt;"", INDEX(Edges!$Z$4:$Z$431, MATCH(E152, Edges!$C$4:$C$431, 0))="Yes", FALSE), IF(F152&lt;&gt;"", INDEX(Edges!$Z$4:$Z$431, MATCH(F152, Edges!$C$4:$C$431, 0))="Yes", FALSE), IF(G152&lt;&gt;"", INDEX(Edges!$Z$4:$Z$431, MATCH(G152, Edges!$C$4:$C$431, 0))="Yes", FALSE), IF(H152&lt;&gt;"", INDEX(Edges!$Z$4:$Z$431, MATCH(H152, Edges!$C$4:$C$431, 0))="Yes", FALSE), IF(I152&lt;&gt;"", INDEX(Edges!$Z$4:$Z$431, MATCH(I152, Edges!$C$4:$C$431, 0))="Yes", FALSE), IF(J152&lt;&gt;"", INDEX(Edges!$Z$4:$Z$431, MATCH(J152, Edges!$C$4:$C$431, 0))="Yes", FALSE), IF(K152&lt;&gt;"", INDEX(Edges!$Z$4:$Z$431, MATCH(K152, Edges!$C$4:$C$431, 0))="Yes", FALSE), IF(L152&lt;&gt;"", INDEX(Edges!$Z$4:$Z$431, MATCH(L152, Edges!$C$4:$C$431, 0))="Yes", FALSE)), "Yes","No")</f>
        <v>Yes</v>
      </c>
      <c r="T152" s="633" t="str">
        <f>IF(OR(IF(C152&lt;&gt;"", INDEX(Nodes!$AC$4:$AC$449, MATCH(C152, Nodes!$C$4:$C$449, 0))="Yes", FALSE), IF(D152&lt;&gt;"", INDEX(Nodes!$AC$4:$AC$449, MATCH(D152, Nodes!$C$4:$C$449, 0))="Yes", FALSE), IF(E152&lt;&gt;"", INDEX(Edges!$AC$4:$AC$431, MATCH(E152, Edges!$C$4:$C$431, 0))="Yes", FALSE), IF(F152&lt;&gt;"", INDEX(Edges!$AC$4:$AC$431, MATCH(F152, Edges!$C$4:$C$431, 0))="Yes", FALSE), IF(G152&lt;&gt;"", INDEX(Edges!$AC$4:$AC$431, MATCH(G152, Edges!$C$4:$C$431, 0))="Yes", FALSE), IF(H152&lt;&gt;"", INDEX(Edges!$AC$4:$AC$431, MATCH(H152, Edges!$C$4:$C$431, 0))="Yes", FALSE), IF(I152&lt;&gt;"", INDEX(Edges!$AC$4:$AC$431, MATCH(I152, Edges!$C$4:$C$431, 0))="Yes", FALSE), IF(J152&lt;&gt;"", INDEX(Edges!$AC$4:$AC$431, MATCH(J152, Edges!$C$4:$C$431, 0))="Yes", FALSE), IF(K152&lt;&gt;"", INDEX(Edges!$AC$4:$AC$431, MATCH(K152, Edges!$C$4:$C$431, 0))="Yes", FALSE), IF(L152&lt;&gt;"", INDEX(Edges!$AC$4:$AC$431, MATCH(L152, Edges!$C$4:$C$431, 0))="Yes", FALSE)), "Yes","No")</f>
        <v>No</v>
      </c>
      <c r="U152" t="str">
        <f>IF(OR(IF(C152&lt;&gt;"", INDEX(Nodes!$AF$4:$AF$449, MATCH(C152, Nodes!$C$4:$C$449, 0))="Yes", FALSE), IF(D152&lt;&gt;"", INDEX(Nodes!$AF$4:$AF$449, MATCH(D152, Nodes!$C$4:$C$449, 0))="Yes", FALSE), IF(E152&lt;&gt;"", INDEX(Edges!$AG$4:$AG$431, MATCH(E152, Edges!$C$4:$C$431, 0))="Yes", FALSE), IF(F152&lt;&gt;"", INDEX(Edges!$AG$4:$AG$431, MATCH(F152, Edges!$C$4:$C$431, 0))="Yes", FALSE), IF(G152&lt;&gt;"", INDEX(Edges!$AG$4:$AG$431, MATCH(G152, Edges!$C$4:$C$431, 0))="Yes", FALSE), IF(H152&lt;&gt;"", INDEX(Edges!$AG$4:$AG$431, MATCH(H152, Edges!$C$4:$C$431, 0))="Yes", FALSE), IF(I152&lt;&gt;"", INDEX(Edges!$AG$4:$AG$431, MATCH(I152, Edges!$C$4:$C$431, 0))="Yes", FALSE), IF(J152&lt;&gt;"", INDEX(Edges!$AG$4:$AG$431, MATCH(J152, Edges!$C$4:$C$431, 0))="Yes", FALSE), IF(K152&lt;&gt;"", INDEX(Edges!$AG$4:$AG$431, MATCH(K152, Edges!$C$4:$C$431, 0))="Yes", FALSE), IF(L152&lt;&gt;"", INDEX(Edges!$AG$4:$AG$431, MATCH(L152, Edges!$C$4:$C$431, 0))="Yes", FALSE)), "Yes","No")</f>
        <v>No</v>
      </c>
      <c r="V152" s="720" t="str">
        <f t="shared" si="8"/>
        <v>Accessible</v>
      </c>
      <c r="W152" s="633" t="str">
        <f>IF(AND(N152&gt;='Accessibility Standards'!$C$4, P152&lt;'Accessibility Standards'!$C$2, Q152="Yes", R152&lt;'Accessibility Standards'!$C$10), "Accessible", "Inaccessible")</f>
        <v>Inaccessible</v>
      </c>
      <c r="X152" s="633" t="str">
        <f t="shared" si="9"/>
        <v>Inaccessible</v>
      </c>
    </row>
    <row r="153" spans="1:24" hidden="1">
      <c r="A153" s="811" t="str">
        <f>A152</f>
        <v>58_60</v>
      </c>
      <c r="B153" s="689" t="s">
        <v>753</v>
      </c>
      <c r="E153" t="s">
        <v>1060</v>
      </c>
      <c r="F153" t="s">
        <v>1061</v>
      </c>
      <c r="G153" t="s">
        <v>1062</v>
      </c>
      <c r="N153" s="633">
        <f>MIN(_xlfn.IFNA(INDEX(Nodes!$M$4:$M$449, MATCH(C153, Nodes!$C$4:$C$449, 0)), 1E+99), _xlfn.IFNA(INDEX(Nodes!$M$4:$M$449, MATCH(D153, Nodes!$C$4:$C$449, 0)), 1E+99), _xlfn.IFNA(INDEX(Edges!$M$4:$M$428, MATCH(E153, Edges!$C$4:$C$428, 0)), 1E+99), _xlfn.IFNA(INDEX(Edges!$M$4:$M$428, MATCH(F153, Edges!$C$4:$C$428, 0)), 1E+99), _xlfn.IFNA(INDEX(Edges!$M$4:$M$428, MATCH(G153, Edges!$C$4:$C$428, 0)), 1E+99), _xlfn.IFNA(INDEX(Edges!$M$4:$M$428, MATCH(H153, Edges!$C$4:$C$428, 0)), 1E+99), _xlfn.IFNA(INDEX(Edges!$M$4:$M$428, MATCH(I153, Edges!$C$4:$C$428, 0)), 1E+99), _xlfn.IFNA(INDEX(Edges!$M$4:$M$428, MATCH(J153, Edges!$C$4:$C$428, 0)), 1E+99), _xlfn.IFNA(INDEX(Edges!$M$4:$M$428, MATCH(K153, Edges!$C$4:$C$428, 0)), 1E+99), _xlfn.IFNA(INDEX(Edges!$M$4:$M$428, MATCH(L153, Edges!$C$4:$C$428, 0)), 1E+99))</f>
        <v>45</v>
      </c>
      <c r="O153" s="633" t="str">
        <f>IF(AND(IF(C153&lt;&gt;"", INDEX(Nodes!$V$4:$V$449, MATCH(C153, Nodes!$C$4:$C$449, 0))="Yes", TRUE), IF(D153&lt;&gt;"", INDEX(Nodes!$V$4:$V$449, MATCH(D153, Nodes!$C$4:$C$449, 0))="Yes", TRUE), IF(E153&lt;&gt;"", INDEX(Edges!$V$4:$V$431, MATCH(E153, Edges!$C$4:$C$431, 0))="Yes", TRUE), IF(F153&lt;&gt;"", INDEX(Edges!$V$4:$V$431, MATCH(F153, Edges!$C$4:$C$431, 0))="Yes", TRUE), IF(G153&lt;&gt;"", INDEX(Edges!$V$4:$V$431, MATCH(G153, Edges!$C$4:$C$431, 0))="Yes", TRUE), IF(H153&lt;&gt;"", INDEX(Edges!$V$4:$V$431, MATCH(H153, Edges!$C$4:$C$431, 0))="Yes", TRUE), IF(I153&lt;&gt;"", INDEX(Edges!$V$4:$V$431, MATCH(I153, Edges!$C$4:$C$431, 0))="Yes", TRUE), IF(J153&lt;&gt;"", INDEX(Edges!$V$4:$V$431, MATCH(J153, Edges!$C$4:$C$431, 0))="Yes", TRUE), IF(K153&lt;&gt;"", INDEX(Edges!$V$4:$V$431, MATCH(K153, Edges!$C$4:$C$431, 0))="Yes", TRUE), IF(L153&lt;&gt;"", INDEX(Edges!$V$4:$V$431, MATCH(L153, Edges!$C$4:$C$431, 0))="Yes", TRUE)), "Yes", "No")</f>
        <v>No</v>
      </c>
      <c r="P153" s="633">
        <f>MAX(_xlfn.IFNA(INDEX(Nodes!$I$4:$I$449, MATCH(C153, Nodes!$C$4:$C$449, 0)), -1E+99), _xlfn.IFNA(INDEX(Nodes!$I$4:$I$449, MATCH(D153, Nodes!$C$4:$C$449, 0)), -1E+99), _xlfn.IFNA(INDEX(Edges!$I$4:$I$431, MATCH(E153, Edges!$C$4:$C$431, 0)), -1E+99), _xlfn.IFNA(INDEX(Edges!$I$4:$I$431, MATCH(F153, Edges!$C$4:$C$431, 0)), -1E+99), _xlfn.IFNA(INDEX(Edges!$I$4:$I$431, MATCH(G153, Edges!$C$4:$C$431, 0)), -1E+99), _xlfn.IFNA(INDEX(Edges!$I$4:$I$431, MATCH(H153, Edges!$C$4:$C$431, 0)), -1E+99), _xlfn.IFNA(INDEX(Edges!$I$4:$I$431, MATCH(I153, Edges!$C$4:$C$431, 0)), -1E+99), _xlfn.IFNA(INDEX(Edges!$I$4:$I$431, MATCH(J153, Edges!$C$4:$C$431, 0)), -1E+99), _xlfn.IFNA(INDEX(Edges!$I$4:$I$431, MATCH(K153, Edges!$C$4:$C$431, 0)), -1E+99), _xlfn.IFNA(INDEX(Edges!$I$4:$I$431, MATCH(L153, Edges!$C$4:$C$431, 0)), -1E+99))</f>
        <v>0</v>
      </c>
      <c r="Q153" s="633" t="str">
        <f>IF(AND(IF(C153&lt;&gt;"", INDEX(Nodes!$P$4:$P$449, MATCH(C153, Nodes!$C$4:$C$449, 0))="Yes"), IF(D153&lt;&gt;"", INDEX(Nodes!$P$4:$P$449, MATCH(D153, Nodes!$C$4:$C$449, 0))="Yes")), "Yes", "No")</f>
        <v>No</v>
      </c>
      <c r="R153" s="633">
        <f>MAX(_xlfn.IFNA(INDEX(Nodes!$Q$4:$Q$449, MATCH(C153, Nodes!$C$4:$C$449, 0)), -1E+99), _xlfn.IFNA(INDEX(Nodes!$Q$4:$Q$449, MATCH(D153, Nodes!$C$4:$C$449, 0)), -1E+99), _xlfn.IFNA(INDEX(Edges!$Q$4:$Q$431, MATCH(E153, Edges!$C$4:$C$431, 0)), -1E+99), _xlfn.IFNA(INDEX(Edges!$Q$4:$Q$431, MATCH(F153, Edges!$C$4:$C$431, 0)), -1E+99), _xlfn.IFNA(INDEX(Edges!$Q$4:$Q$431, MATCH(G153, Edges!$C$4:$C$431, 0)), -1E+99), _xlfn.IFNA(INDEX(Edges!$Q$4:$Q$431, MATCH(H153, Edges!$C$4:$C$431, 0)), -1E+99), _xlfn.IFNA(INDEX(Edges!$Q$4:$Q$431, MATCH(I153, Edges!$C$4:$C$431, 0)), -1E+99), _xlfn.IFNA(INDEX(Edges!$Q$4:$Q$431, MATCH(J153, Edges!$C$4:$C$431, 0)), -1E+99), _xlfn.IFNA(INDEX(Edges!$Q$4:$Q$431, MATCH(K153, Edges!$C$4:$C$431, 0)), -1E+99), _xlfn.IFNA(INDEX(Edges!$Q$4:$Q$431, MATCH(L153, Edges!$C$4:$C$431, 0)), -1E+99))</f>
        <v>0</v>
      </c>
      <c r="S153" t="str">
        <f>IF(OR(IF(C153&lt;&gt;"", INDEX(Nodes!$Z$4:$Z$449, MATCH(C153, Nodes!$C$4:$C$449, 0))="Yes", FALSE), IF(D153&lt;&gt;"", INDEX(Nodes!$Z$4:$Z$449, MATCH(D153, Nodes!$C$4:$C$449, 0))="Yes", FALSE), IF(E153&lt;&gt;"", INDEX(Edges!$Z$4:$Z$431, MATCH(E153, Edges!$C$4:$C$431, 0))="Yes", FALSE), IF(F153&lt;&gt;"", INDEX(Edges!$Z$4:$Z$431, MATCH(F153, Edges!$C$4:$C$431, 0))="Yes", FALSE), IF(G153&lt;&gt;"", INDEX(Edges!$Z$4:$Z$431, MATCH(G153, Edges!$C$4:$C$431, 0))="Yes", FALSE), IF(H153&lt;&gt;"", INDEX(Edges!$Z$4:$Z$431, MATCH(H153, Edges!$C$4:$C$431, 0))="Yes", FALSE), IF(I153&lt;&gt;"", INDEX(Edges!$Z$4:$Z$431, MATCH(I153, Edges!$C$4:$C$431, 0))="Yes", FALSE), IF(J153&lt;&gt;"", INDEX(Edges!$Z$4:$Z$431, MATCH(J153, Edges!$C$4:$C$431, 0))="Yes", FALSE), IF(K153&lt;&gt;"", INDEX(Edges!$Z$4:$Z$431, MATCH(K153, Edges!$C$4:$C$431, 0))="Yes", FALSE), IF(L153&lt;&gt;"", INDEX(Edges!$Z$4:$Z$431, MATCH(L153, Edges!$C$4:$C$431, 0))="Yes", FALSE)), "Yes","No")</f>
        <v>Yes</v>
      </c>
      <c r="T153" s="633" t="str">
        <f>IF(OR(IF(C153&lt;&gt;"", INDEX(Nodes!$AC$4:$AC$449, MATCH(C153, Nodes!$C$4:$C$449, 0))="Yes", FALSE), IF(D153&lt;&gt;"", INDEX(Nodes!$AC$4:$AC$449, MATCH(D153, Nodes!$C$4:$C$449, 0))="Yes", FALSE), IF(E153&lt;&gt;"", INDEX(Edges!$AC$4:$AC$431, MATCH(E153, Edges!$C$4:$C$431, 0))="Yes", FALSE), IF(F153&lt;&gt;"", INDEX(Edges!$AC$4:$AC$431, MATCH(F153, Edges!$C$4:$C$431, 0))="Yes", FALSE), IF(G153&lt;&gt;"", INDEX(Edges!$AC$4:$AC$431, MATCH(G153, Edges!$C$4:$C$431, 0))="Yes", FALSE), IF(H153&lt;&gt;"", INDEX(Edges!$AC$4:$AC$431, MATCH(H153, Edges!$C$4:$C$431, 0))="Yes", FALSE), IF(I153&lt;&gt;"", INDEX(Edges!$AC$4:$AC$431, MATCH(I153, Edges!$C$4:$C$431, 0))="Yes", FALSE), IF(J153&lt;&gt;"", INDEX(Edges!$AC$4:$AC$431, MATCH(J153, Edges!$C$4:$C$431, 0))="Yes", FALSE), IF(K153&lt;&gt;"", INDEX(Edges!$AC$4:$AC$431, MATCH(K153, Edges!$C$4:$C$431, 0))="Yes", FALSE), IF(L153&lt;&gt;"", INDEX(Edges!$AC$4:$AC$431, MATCH(L153, Edges!$C$4:$C$431, 0))="Yes", FALSE)), "Yes","No")</f>
        <v>No</v>
      </c>
      <c r="U153" t="str">
        <f>IF(OR(IF(C153&lt;&gt;"", INDEX(Nodes!$AF$4:$AF$449, MATCH(C153, Nodes!$C$4:$C$449, 0))="Yes", FALSE), IF(D153&lt;&gt;"", INDEX(Nodes!$AF$4:$AF$449, MATCH(D153, Nodes!$C$4:$C$449, 0))="Yes", FALSE), IF(E153&lt;&gt;"", INDEX(Edges!$AG$4:$AG$431, MATCH(E153, Edges!$C$4:$C$431, 0))="Yes", FALSE), IF(F153&lt;&gt;"", INDEX(Edges!$AG$4:$AG$431, MATCH(F153, Edges!$C$4:$C$431, 0))="Yes", FALSE), IF(G153&lt;&gt;"", INDEX(Edges!$AG$4:$AG$431, MATCH(G153, Edges!$C$4:$C$431, 0))="Yes", FALSE), IF(H153&lt;&gt;"", INDEX(Edges!$AG$4:$AG$431, MATCH(H153, Edges!$C$4:$C$431, 0))="Yes", FALSE), IF(I153&lt;&gt;"", INDEX(Edges!$AG$4:$AG$431, MATCH(I153, Edges!$C$4:$C$431, 0))="Yes", FALSE), IF(J153&lt;&gt;"", INDEX(Edges!$AG$4:$AG$431, MATCH(J153, Edges!$C$4:$C$431, 0))="Yes", FALSE), IF(K153&lt;&gt;"", INDEX(Edges!$AG$4:$AG$431, MATCH(K153, Edges!$C$4:$C$431, 0))="Yes", FALSE), IF(L153&lt;&gt;"", INDEX(Edges!$AG$4:$AG$431, MATCH(L153, Edges!$C$4:$C$431, 0))="Yes", FALSE)), "Yes","No")</f>
        <v>No</v>
      </c>
      <c r="V153" s="720" t="str">
        <f t="shared" si="8"/>
        <v>Accessible</v>
      </c>
      <c r="W153" s="633" t="str">
        <f>IF(AND(N153&gt;='Accessibility Standards'!$C$4, P153&lt;'Accessibility Standards'!$C$2, Q153="Yes", R153&lt;'Accessibility Standards'!$C$10), "Accessible", "Inaccessible")</f>
        <v>Inaccessible</v>
      </c>
      <c r="X153" s="633" t="str">
        <f t="shared" si="9"/>
        <v>Inaccessible</v>
      </c>
    </row>
    <row r="154" spans="1:24">
      <c r="A154" t="s">
        <v>884</v>
      </c>
      <c r="B154" s="689" t="s">
        <v>752</v>
      </c>
      <c r="C154" t="s">
        <v>402</v>
      </c>
      <c r="D154" t="s">
        <v>600</v>
      </c>
      <c r="E154" t="s">
        <v>1063</v>
      </c>
      <c r="F154" t="s">
        <v>1064</v>
      </c>
      <c r="N154" s="633">
        <f>MIN(_xlfn.IFNA(INDEX(Nodes!$M$4:$M$449, MATCH(C154, Nodes!$C$4:$C$449, 0)), 1E+99), _xlfn.IFNA(INDEX(Nodes!$M$4:$M$449, MATCH(D154, Nodes!$C$4:$C$449, 0)), 1E+99), _xlfn.IFNA(INDEX(Edges!$M$4:$M$428, MATCH(E154, Edges!$C$4:$C$428, 0)), 1E+99), _xlfn.IFNA(INDEX(Edges!$M$4:$M$428, MATCH(F154, Edges!$C$4:$C$428, 0)), 1E+99), _xlfn.IFNA(INDEX(Edges!$M$4:$M$428, MATCH(G154, Edges!$C$4:$C$428, 0)), 1E+99), _xlfn.IFNA(INDEX(Edges!$M$4:$M$428, MATCH(H154, Edges!$C$4:$C$428, 0)), 1E+99), _xlfn.IFNA(INDEX(Edges!$M$4:$M$428, MATCH(I154, Edges!$C$4:$C$428, 0)), 1E+99), _xlfn.IFNA(INDEX(Edges!$M$4:$M$428, MATCH(J154, Edges!$C$4:$C$428, 0)), 1E+99), _xlfn.IFNA(INDEX(Edges!$M$4:$M$428, MATCH(K154, Edges!$C$4:$C$428, 0)), 1E+99), _xlfn.IFNA(INDEX(Edges!$M$4:$M$428, MATCH(L154, Edges!$C$4:$C$428, 0)), 1E+99))</f>
        <v>70</v>
      </c>
      <c r="O154" s="633" t="str">
        <f>IF(AND(IF(C154&lt;&gt;"", INDEX(Nodes!$V$4:$V$449, MATCH(C154, Nodes!$C$4:$C$449, 0))="Yes", TRUE), IF(D154&lt;&gt;"", INDEX(Nodes!$V$4:$V$449, MATCH(D154, Nodes!$C$4:$C$449, 0))="Yes", TRUE), IF(E154&lt;&gt;"", INDEX(Edges!$V$4:$V$431, MATCH(E154, Edges!$C$4:$C$431, 0))="Yes", TRUE), IF(F154&lt;&gt;"", INDEX(Edges!$V$4:$V$431, MATCH(F154, Edges!$C$4:$C$431, 0))="Yes", TRUE), IF(G154&lt;&gt;"", INDEX(Edges!$V$4:$V$431, MATCH(G154, Edges!$C$4:$C$431, 0))="Yes", TRUE), IF(H154&lt;&gt;"", INDEX(Edges!$V$4:$V$431, MATCH(H154, Edges!$C$4:$C$431, 0))="Yes", TRUE), IF(I154&lt;&gt;"", INDEX(Edges!$V$4:$V$431, MATCH(I154, Edges!$C$4:$C$431, 0))="Yes", TRUE), IF(J154&lt;&gt;"", INDEX(Edges!$V$4:$V$431, MATCH(J154, Edges!$C$4:$C$431, 0))="Yes", TRUE), IF(K154&lt;&gt;"", INDEX(Edges!$V$4:$V$431, MATCH(K154, Edges!$C$4:$C$431, 0))="Yes", TRUE), IF(L154&lt;&gt;"", INDEX(Edges!$V$4:$V$431, MATCH(L154, Edges!$C$4:$C$431, 0))="Yes", TRUE)), "Yes", "No")</f>
        <v>No</v>
      </c>
      <c r="P154" s="633">
        <f>MAX(_xlfn.IFNA(INDEX(Nodes!$I$4:$I$449, MATCH(C154, Nodes!$C$4:$C$449, 0)), -1E+99), _xlfn.IFNA(INDEX(Nodes!$I$4:$I$449, MATCH(D154, Nodes!$C$4:$C$449, 0)), -1E+99), _xlfn.IFNA(INDEX(Edges!$I$4:$I$431, MATCH(E154, Edges!$C$4:$C$431, 0)), -1E+99), _xlfn.IFNA(INDEX(Edges!$I$4:$I$431, MATCH(F154, Edges!$C$4:$C$431, 0)), -1E+99), _xlfn.IFNA(INDEX(Edges!$I$4:$I$431, MATCH(G154, Edges!$C$4:$C$431, 0)), -1E+99), _xlfn.IFNA(INDEX(Edges!$I$4:$I$431, MATCH(H154, Edges!$C$4:$C$431, 0)), -1E+99), _xlfn.IFNA(INDEX(Edges!$I$4:$I$431, MATCH(I154, Edges!$C$4:$C$431, 0)), -1E+99), _xlfn.IFNA(INDEX(Edges!$I$4:$I$431, MATCH(J154, Edges!$C$4:$C$431, 0)), -1E+99), _xlfn.IFNA(INDEX(Edges!$I$4:$I$431, MATCH(K154, Edges!$C$4:$C$431, 0)), -1E+99), _xlfn.IFNA(INDEX(Edges!$I$4:$I$431, MATCH(L154, Edges!$C$4:$C$431, 0)), -1E+99))</f>
        <v>0</v>
      </c>
      <c r="Q154" s="633" t="str">
        <f>IF(AND(IF(C154&lt;&gt;"", INDEX(Nodes!$P$4:$P$449, MATCH(C154, Nodes!$C$4:$C$449, 0))="Yes"), IF(D154&lt;&gt;"", INDEX(Nodes!$P$4:$P$449, MATCH(D154, Nodes!$C$4:$C$449, 0))="Yes")), "Yes", "No")</f>
        <v>No</v>
      </c>
      <c r="R154" s="633">
        <f>MAX(_xlfn.IFNA(INDEX(Nodes!$Q$4:$Q$449, MATCH(C154, Nodes!$C$4:$C$449, 0)), -1E+99), _xlfn.IFNA(INDEX(Nodes!$Q$4:$Q$449, MATCH(D154, Nodes!$C$4:$C$449, 0)), -1E+99), _xlfn.IFNA(INDEX(Edges!$Q$4:$Q$431, MATCH(E154, Edges!$C$4:$C$431, 0)), -1E+99), _xlfn.IFNA(INDEX(Edges!$Q$4:$Q$431, MATCH(F154, Edges!$C$4:$C$431, 0)), -1E+99), _xlfn.IFNA(INDEX(Edges!$Q$4:$Q$431, MATCH(G154, Edges!$C$4:$C$431, 0)), -1E+99), _xlfn.IFNA(INDEX(Edges!$Q$4:$Q$431, MATCH(H154, Edges!$C$4:$C$431, 0)), -1E+99), _xlfn.IFNA(INDEX(Edges!$Q$4:$Q$431, MATCH(I154, Edges!$C$4:$C$431, 0)), -1E+99), _xlfn.IFNA(INDEX(Edges!$Q$4:$Q$431, MATCH(J154, Edges!$C$4:$C$431, 0)), -1E+99), _xlfn.IFNA(INDEX(Edges!$Q$4:$Q$431, MATCH(K154, Edges!$C$4:$C$431, 0)), -1E+99), _xlfn.IFNA(INDEX(Edges!$Q$4:$Q$431, MATCH(L154, Edges!$C$4:$C$431, 0)), -1E+99))</f>
        <v>0</v>
      </c>
      <c r="S154" t="str">
        <f>IF(OR(IF(C154&lt;&gt;"", INDEX(Nodes!$Z$4:$Z$449, MATCH(C154, Nodes!$C$4:$C$449, 0))="Yes", FALSE), IF(D154&lt;&gt;"", INDEX(Nodes!$Z$4:$Z$449, MATCH(D154, Nodes!$C$4:$C$449, 0))="Yes", FALSE), IF(E154&lt;&gt;"", INDEX(Edges!$Z$4:$Z$431, MATCH(E154, Edges!$C$4:$C$431, 0))="Yes", FALSE), IF(F154&lt;&gt;"", INDEX(Edges!$Z$4:$Z$431, MATCH(F154, Edges!$C$4:$C$431, 0))="Yes", FALSE), IF(G154&lt;&gt;"", INDEX(Edges!$Z$4:$Z$431, MATCH(G154, Edges!$C$4:$C$431, 0))="Yes", FALSE), IF(H154&lt;&gt;"", INDEX(Edges!$Z$4:$Z$431, MATCH(H154, Edges!$C$4:$C$431, 0))="Yes", FALSE), IF(I154&lt;&gt;"", INDEX(Edges!$Z$4:$Z$431, MATCH(I154, Edges!$C$4:$C$431, 0))="Yes", FALSE), IF(J154&lt;&gt;"", INDEX(Edges!$Z$4:$Z$431, MATCH(J154, Edges!$C$4:$C$431, 0))="Yes", FALSE), IF(K154&lt;&gt;"", INDEX(Edges!$Z$4:$Z$431, MATCH(K154, Edges!$C$4:$C$431, 0))="Yes", FALSE), IF(L154&lt;&gt;"", INDEX(Edges!$Z$4:$Z$431, MATCH(L154, Edges!$C$4:$C$431, 0))="Yes", FALSE)), "Yes","No")</f>
        <v>Yes</v>
      </c>
      <c r="T154" s="633" t="str">
        <f>IF(OR(IF(C154&lt;&gt;"", INDEX(Nodes!$AC$4:$AC$449, MATCH(C154, Nodes!$C$4:$C$449, 0))="Yes", FALSE), IF(D154&lt;&gt;"", INDEX(Nodes!$AC$4:$AC$449, MATCH(D154, Nodes!$C$4:$C$449, 0))="Yes", FALSE), IF(E154&lt;&gt;"", INDEX(Edges!$AC$4:$AC$431, MATCH(E154, Edges!$C$4:$C$431, 0))="Yes", FALSE), IF(F154&lt;&gt;"", INDEX(Edges!$AC$4:$AC$431, MATCH(F154, Edges!$C$4:$C$431, 0))="Yes", FALSE), IF(G154&lt;&gt;"", INDEX(Edges!$AC$4:$AC$431, MATCH(G154, Edges!$C$4:$C$431, 0))="Yes", FALSE), IF(H154&lt;&gt;"", INDEX(Edges!$AC$4:$AC$431, MATCH(H154, Edges!$C$4:$C$431, 0))="Yes", FALSE), IF(I154&lt;&gt;"", INDEX(Edges!$AC$4:$AC$431, MATCH(I154, Edges!$C$4:$C$431, 0))="Yes", FALSE), IF(J154&lt;&gt;"", INDEX(Edges!$AC$4:$AC$431, MATCH(J154, Edges!$C$4:$C$431, 0))="Yes", FALSE), IF(K154&lt;&gt;"", INDEX(Edges!$AC$4:$AC$431, MATCH(K154, Edges!$C$4:$C$431, 0))="Yes", FALSE), IF(L154&lt;&gt;"", INDEX(Edges!$AC$4:$AC$431, MATCH(L154, Edges!$C$4:$C$431, 0))="Yes", FALSE)), "Yes","No")</f>
        <v>No</v>
      </c>
      <c r="U154" t="str">
        <f>IF(OR(IF(C154&lt;&gt;"", INDEX(Nodes!$AF$4:$AF$449, MATCH(C154, Nodes!$C$4:$C$449, 0))="Yes", FALSE), IF(D154&lt;&gt;"", INDEX(Nodes!$AF$4:$AF$449, MATCH(D154, Nodes!$C$4:$C$449, 0))="Yes", FALSE), IF(E154&lt;&gt;"", INDEX(Edges!$AG$4:$AG$431, MATCH(E154, Edges!$C$4:$C$431, 0))="Yes", FALSE), IF(F154&lt;&gt;"", INDEX(Edges!$AG$4:$AG$431, MATCH(F154, Edges!$C$4:$C$431, 0))="Yes", FALSE), IF(G154&lt;&gt;"", INDEX(Edges!$AG$4:$AG$431, MATCH(G154, Edges!$C$4:$C$431, 0))="Yes", FALSE), IF(H154&lt;&gt;"", INDEX(Edges!$AG$4:$AG$431, MATCH(H154, Edges!$C$4:$C$431, 0))="Yes", FALSE), IF(I154&lt;&gt;"", INDEX(Edges!$AG$4:$AG$431, MATCH(I154, Edges!$C$4:$C$431, 0))="Yes", FALSE), IF(J154&lt;&gt;"", INDEX(Edges!$AG$4:$AG$431, MATCH(J154, Edges!$C$4:$C$431, 0))="Yes", FALSE), IF(K154&lt;&gt;"", INDEX(Edges!$AG$4:$AG$431, MATCH(K154, Edges!$C$4:$C$431, 0))="Yes", FALSE), IF(L154&lt;&gt;"", INDEX(Edges!$AG$4:$AG$431, MATCH(L154, Edges!$C$4:$C$431, 0))="Yes", FALSE)), "Yes","No")</f>
        <v>No</v>
      </c>
      <c r="V154" s="720" t="str">
        <f t="shared" si="8"/>
        <v>Accessible</v>
      </c>
      <c r="W154" s="633" t="str">
        <f>IF(AND(N154&gt;='Accessibility Standards'!$C$4, P154&lt;'Accessibility Standards'!$C$2, Q154="Yes", R154&lt;'Accessibility Standards'!$C$10), "Accessible", "Inaccessible")</f>
        <v>Inaccessible</v>
      </c>
      <c r="X154" s="633" t="str">
        <f t="shared" si="9"/>
        <v>Inaccessible</v>
      </c>
    </row>
    <row r="155" spans="1:24" hidden="1">
      <c r="A155" s="811" t="str">
        <f>A154</f>
        <v>15_58</v>
      </c>
      <c r="B155" s="689" t="s">
        <v>753</v>
      </c>
      <c r="C155" t="s">
        <v>401</v>
      </c>
      <c r="E155" t="s">
        <v>1065</v>
      </c>
      <c r="N155" s="633">
        <f>MIN(_xlfn.IFNA(INDEX(Nodes!$M$4:$M$449, MATCH(C155, Nodes!$C$4:$C$449, 0)), 1E+99), _xlfn.IFNA(INDEX(Nodes!$M$4:$M$449, MATCH(D155, Nodes!$C$4:$C$449, 0)), 1E+99), _xlfn.IFNA(INDEX(Edges!$M$4:$M$428, MATCH(E155, Edges!$C$4:$C$428, 0)), 1E+99), _xlfn.IFNA(INDEX(Edges!$M$4:$M$428, MATCH(F155, Edges!$C$4:$C$428, 0)), 1E+99), _xlfn.IFNA(INDEX(Edges!$M$4:$M$428, MATCH(G155, Edges!$C$4:$C$428, 0)), 1E+99), _xlfn.IFNA(INDEX(Edges!$M$4:$M$428, MATCH(H155, Edges!$C$4:$C$428, 0)), 1E+99), _xlfn.IFNA(INDEX(Edges!$M$4:$M$428, MATCH(I155, Edges!$C$4:$C$428, 0)), 1E+99), _xlfn.IFNA(INDEX(Edges!$M$4:$M$428, MATCH(J155, Edges!$C$4:$C$428, 0)), 1E+99), _xlfn.IFNA(INDEX(Edges!$M$4:$M$428, MATCH(K155, Edges!$C$4:$C$428, 0)), 1E+99), _xlfn.IFNA(INDEX(Edges!$M$4:$M$428, MATCH(L155, Edges!$C$4:$C$428, 0)), 1E+99))</f>
        <v>20</v>
      </c>
      <c r="O155" s="633" t="str">
        <f>IF(AND(IF(C155&lt;&gt;"", INDEX(Nodes!$V$4:$V$449, MATCH(C155, Nodes!$C$4:$C$449, 0))="Yes", TRUE), IF(D155&lt;&gt;"", INDEX(Nodes!$V$4:$V$449, MATCH(D155, Nodes!$C$4:$C$449, 0))="Yes", TRUE), IF(E155&lt;&gt;"", INDEX(Edges!$V$4:$V$431, MATCH(E155, Edges!$C$4:$C$431, 0))="Yes", TRUE), IF(F155&lt;&gt;"", INDEX(Edges!$V$4:$V$431, MATCH(F155, Edges!$C$4:$C$431, 0))="Yes", TRUE), IF(G155&lt;&gt;"", INDEX(Edges!$V$4:$V$431, MATCH(G155, Edges!$C$4:$C$431, 0))="Yes", TRUE), IF(H155&lt;&gt;"", INDEX(Edges!$V$4:$V$431, MATCH(H155, Edges!$C$4:$C$431, 0))="Yes", TRUE), IF(I155&lt;&gt;"", INDEX(Edges!$V$4:$V$431, MATCH(I155, Edges!$C$4:$C$431, 0))="Yes", TRUE), IF(J155&lt;&gt;"", INDEX(Edges!$V$4:$V$431, MATCH(J155, Edges!$C$4:$C$431, 0))="Yes", TRUE), IF(K155&lt;&gt;"", INDEX(Edges!$V$4:$V$431, MATCH(K155, Edges!$C$4:$C$431, 0))="Yes", TRUE), IF(L155&lt;&gt;"", INDEX(Edges!$V$4:$V$431, MATCH(L155, Edges!$C$4:$C$431, 0))="Yes", TRUE)), "Yes", "No")</f>
        <v>No</v>
      </c>
      <c r="P155" s="633">
        <f>MAX(_xlfn.IFNA(INDEX(Nodes!$I$4:$I$449, MATCH(C155, Nodes!$C$4:$C$449, 0)), -1E+99), _xlfn.IFNA(INDEX(Nodes!$I$4:$I$449, MATCH(D155, Nodes!$C$4:$C$449, 0)), -1E+99), _xlfn.IFNA(INDEX(Edges!$I$4:$I$431, MATCH(E155, Edges!$C$4:$C$431, 0)), -1E+99), _xlfn.IFNA(INDEX(Edges!$I$4:$I$431, MATCH(F155, Edges!$C$4:$C$431, 0)), -1E+99), _xlfn.IFNA(INDEX(Edges!$I$4:$I$431, MATCH(G155, Edges!$C$4:$C$431, 0)), -1E+99), _xlfn.IFNA(INDEX(Edges!$I$4:$I$431, MATCH(H155, Edges!$C$4:$C$431, 0)), -1E+99), _xlfn.IFNA(INDEX(Edges!$I$4:$I$431, MATCH(I155, Edges!$C$4:$C$431, 0)), -1E+99), _xlfn.IFNA(INDEX(Edges!$I$4:$I$431, MATCH(J155, Edges!$C$4:$C$431, 0)), -1E+99), _xlfn.IFNA(INDEX(Edges!$I$4:$I$431, MATCH(K155, Edges!$C$4:$C$431, 0)), -1E+99), _xlfn.IFNA(INDEX(Edges!$I$4:$I$431, MATCH(L155, Edges!$C$4:$C$431, 0)), -1E+99))</f>
        <v>0</v>
      </c>
      <c r="Q155" s="633" t="str">
        <f>IF(AND(IF(C155&lt;&gt;"", INDEX(Nodes!$P$4:$P$449, MATCH(C155, Nodes!$C$4:$C$449, 0))="Yes"), IF(D155&lt;&gt;"", INDEX(Nodes!$P$4:$P$449, MATCH(D155, Nodes!$C$4:$C$449, 0))="Yes")), "Yes", "No")</f>
        <v>No</v>
      </c>
      <c r="R155" s="633">
        <f>MAX(_xlfn.IFNA(INDEX(Nodes!$Q$4:$Q$449, MATCH(C155, Nodes!$C$4:$C$449, 0)), -1E+99), _xlfn.IFNA(INDEX(Nodes!$Q$4:$Q$449, MATCH(D155, Nodes!$C$4:$C$449, 0)), -1E+99), _xlfn.IFNA(INDEX(Edges!$Q$4:$Q$431, MATCH(E155, Edges!$C$4:$C$431, 0)), -1E+99), _xlfn.IFNA(INDEX(Edges!$Q$4:$Q$431, MATCH(F155, Edges!$C$4:$C$431, 0)), -1E+99), _xlfn.IFNA(INDEX(Edges!$Q$4:$Q$431, MATCH(G155, Edges!$C$4:$C$431, 0)), -1E+99), _xlfn.IFNA(INDEX(Edges!$Q$4:$Q$431, MATCH(H155, Edges!$C$4:$C$431, 0)), -1E+99), _xlfn.IFNA(INDEX(Edges!$Q$4:$Q$431, MATCH(I155, Edges!$C$4:$C$431, 0)), -1E+99), _xlfn.IFNA(INDEX(Edges!$Q$4:$Q$431, MATCH(J155, Edges!$C$4:$C$431, 0)), -1E+99), _xlfn.IFNA(INDEX(Edges!$Q$4:$Q$431, MATCH(K155, Edges!$C$4:$C$431, 0)), -1E+99), _xlfn.IFNA(INDEX(Edges!$Q$4:$Q$431, MATCH(L155, Edges!$C$4:$C$431, 0)), -1E+99))</f>
        <v>0</v>
      </c>
      <c r="S155" t="str">
        <f>IF(OR(IF(C155&lt;&gt;"", INDEX(Nodes!$Z$4:$Z$449, MATCH(C155, Nodes!$C$4:$C$449, 0))="Yes", FALSE), IF(D155&lt;&gt;"", INDEX(Nodes!$Z$4:$Z$449, MATCH(D155, Nodes!$C$4:$C$449, 0))="Yes", FALSE), IF(E155&lt;&gt;"", INDEX(Edges!$Z$4:$Z$431, MATCH(E155, Edges!$C$4:$C$431, 0))="Yes", FALSE), IF(F155&lt;&gt;"", INDEX(Edges!$Z$4:$Z$431, MATCH(F155, Edges!$C$4:$C$431, 0))="Yes", FALSE), IF(G155&lt;&gt;"", INDEX(Edges!$Z$4:$Z$431, MATCH(G155, Edges!$C$4:$C$431, 0))="Yes", FALSE), IF(H155&lt;&gt;"", INDEX(Edges!$Z$4:$Z$431, MATCH(H155, Edges!$C$4:$C$431, 0))="Yes", FALSE), IF(I155&lt;&gt;"", INDEX(Edges!$Z$4:$Z$431, MATCH(I155, Edges!$C$4:$C$431, 0))="Yes", FALSE), IF(J155&lt;&gt;"", INDEX(Edges!$Z$4:$Z$431, MATCH(J155, Edges!$C$4:$C$431, 0))="Yes", FALSE), IF(K155&lt;&gt;"", INDEX(Edges!$Z$4:$Z$431, MATCH(K155, Edges!$C$4:$C$431, 0))="Yes", FALSE), IF(L155&lt;&gt;"", INDEX(Edges!$Z$4:$Z$431, MATCH(L155, Edges!$C$4:$C$431, 0))="Yes", FALSE)), "Yes","No")</f>
        <v>Yes</v>
      </c>
      <c r="T155" s="633" t="str">
        <f>IF(OR(IF(C155&lt;&gt;"", INDEX(Nodes!$AC$4:$AC$449, MATCH(C155, Nodes!$C$4:$C$449, 0))="Yes", FALSE), IF(D155&lt;&gt;"", INDEX(Nodes!$AC$4:$AC$449, MATCH(D155, Nodes!$C$4:$C$449, 0))="Yes", FALSE), IF(E155&lt;&gt;"", INDEX(Edges!$AC$4:$AC$431, MATCH(E155, Edges!$C$4:$C$431, 0))="Yes", FALSE), IF(F155&lt;&gt;"", INDEX(Edges!$AC$4:$AC$431, MATCH(F155, Edges!$C$4:$C$431, 0))="Yes", FALSE), IF(G155&lt;&gt;"", INDEX(Edges!$AC$4:$AC$431, MATCH(G155, Edges!$C$4:$C$431, 0))="Yes", FALSE), IF(H155&lt;&gt;"", INDEX(Edges!$AC$4:$AC$431, MATCH(H155, Edges!$C$4:$C$431, 0))="Yes", FALSE), IF(I155&lt;&gt;"", INDEX(Edges!$AC$4:$AC$431, MATCH(I155, Edges!$C$4:$C$431, 0))="Yes", FALSE), IF(J155&lt;&gt;"", INDEX(Edges!$AC$4:$AC$431, MATCH(J155, Edges!$C$4:$C$431, 0))="Yes", FALSE), IF(K155&lt;&gt;"", INDEX(Edges!$AC$4:$AC$431, MATCH(K155, Edges!$C$4:$C$431, 0))="Yes", FALSE), IF(L155&lt;&gt;"", INDEX(Edges!$AC$4:$AC$431, MATCH(L155, Edges!$C$4:$C$431, 0))="Yes", FALSE)), "Yes","No")</f>
        <v>No</v>
      </c>
      <c r="U155" t="str">
        <f>IF(OR(IF(C155&lt;&gt;"", INDEX(Nodes!$AF$4:$AF$449, MATCH(C155, Nodes!$C$4:$C$449, 0))="Yes", FALSE), IF(D155&lt;&gt;"", INDEX(Nodes!$AF$4:$AF$449, MATCH(D155, Nodes!$C$4:$C$449, 0))="Yes", FALSE), IF(E155&lt;&gt;"", INDEX(Edges!$AG$4:$AG$431, MATCH(E155, Edges!$C$4:$C$431, 0))="Yes", FALSE), IF(F155&lt;&gt;"", INDEX(Edges!$AG$4:$AG$431, MATCH(F155, Edges!$C$4:$C$431, 0))="Yes", FALSE), IF(G155&lt;&gt;"", INDEX(Edges!$AG$4:$AG$431, MATCH(G155, Edges!$C$4:$C$431, 0))="Yes", FALSE), IF(H155&lt;&gt;"", INDEX(Edges!$AG$4:$AG$431, MATCH(H155, Edges!$C$4:$C$431, 0))="Yes", FALSE), IF(I155&lt;&gt;"", INDEX(Edges!$AG$4:$AG$431, MATCH(I155, Edges!$C$4:$C$431, 0))="Yes", FALSE), IF(J155&lt;&gt;"", INDEX(Edges!$AG$4:$AG$431, MATCH(J155, Edges!$C$4:$C$431, 0))="Yes", FALSE), IF(K155&lt;&gt;"", INDEX(Edges!$AG$4:$AG$431, MATCH(K155, Edges!$C$4:$C$431, 0))="Yes", FALSE), IF(L155&lt;&gt;"", INDEX(Edges!$AG$4:$AG$431, MATCH(L155, Edges!$C$4:$C$431, 0))="Yes", FALSE)), "Yes","No")</f>
        <v>No</v>
      </c>
      <c r="V155" s="720" t="str">
        <f t="shared" si="8"/>
        <v>Accessible</v>
      </c>
      <c r="W155" s="633" t="str">
        <f>IF(AND(N155&gt;='Accessibility Standards'!$C$4, P155&lt;'Accessibility Standards'!$C$2, Q155="Yes", R155&lt;'Accessibility Standards'!$C$10), "Accessible", "Inaccessible")</f>
        <v>Inaccessible</v>
      </c>
      <c r="X155" s="633" t="str">
        <f t="shared" si="9"/>
        <v>Inaccessible</v>
      </c>
    </row>
    <row r="156" spans="1:24">
      <c r="A156" t="s">
        <v>885</v>
      </c>
      <c r="B156" s="689" t="s">
        <v>752</v>
      </c>
      <c r="C156" t="s">
        <v>591</v>
      </c>
      <c r="E156" t="s">
        <v>1066</v>
      </c>
      <c r="N156" s="633">
        <f>MIN(_xlfn.IFNA(INDEX(Nodes!$M$4:$M$449, MATCH(C156, Nodes!$C$4:$C$449, 0)), 1E+99), _xlfn.IFNA(INDEX(Nodes!$M$4:$M$449, MATCH(D156, Nodes!$C$4:$C$449, 0)), 1E+99), _xlfn.IFNA(INDEX(Edges!$M$4:$M$428, MATCH(E156, Edges!$C$4:$C$428, 0)), 1E+99), _xlfn.IFNA(INDEX(Edges!$M$4:$M$428, MATCH(F156, Edges!$C$4:$C$428, 0)), 1E+99), _xlfn.IFNA(INDEX(Edges!$M$4:$M$428, MATCH(G156, Edges!$C$4:$C$428, 0)), 1E+99), _xlfn.IFNA(INDEX(Edges!$M$4:$M$428, MATCH(H156, Edges!$C$4:$C$428, 0)), 1E+99), _xlfn.IFNA(INDEX(Edges!$M$4:$M$428, MATCH(I156, Edges!$C$4:$C$428, 0)), 1E+99), _xlfn.IFNA(INDEX(Edges!$M$4:$M$428, MATCH(J156, Edges!$C$4:$C$428, 0)), 1E+99), _xlfn.IFNA(INDEX(Edges!$M$4:$M$428, MATCH(K156, Edges!$C$4:$C$428, 0)), 1E+99), _xlfn.IFNA(INDEX(Edges!$M$4:$M$428, MATCH(L156, Edges!$C$4:$C$428, 0)), 1E+99))</f>
        <v>70</v>
      </c>
      <c r="O156" s="633" t="str">
        <f>IF(AND(IF(C156&lt;&gt;"", INDEX(Nodes!$V$4:$V$449, MATCH(C156, Nodes!$C$4:$C$449, 0))="Yes", TRUE), IF(D156&lt;&gt;"", INDEX(Nodes!$V$4:$V$449, MATCH(D156, Nodes!$C$4:$C$449, 0))="Yes", TRUE), IF(E156&lt;&gt;"", INDEX(Edges!$V$4:$V$431, MATCH(E156, Edges!$C$4:$C$431, 0))="Yes", TRUE), IF(F156&lt;&gt;"", INDEX(Edges!$V$4:$V$431, MATCH(F156, Edges!$C$4:$C$431, 0))="Yes", TRUE), IF(G156&lt;&gt;"", INDEX(Edges!$V$4:$V$431, MATCH(G156, Edges!$C$4:$C$431, 0))="Yes", TRUE), IF(H156&lt;&gt;"", INDEX(Edges!$V$4:$V$431, MATCH(H156, Edges!$C$4:$C$431, 0))="Yes", TRUE), IF(I156&lt;&gt;"", INDEX(Edges!$V$4:$V$431, MATCH(I156, Edges!$C$4:$C$431, 0))="Yes", TRUE), IF(J156&lt;&gt;"", INDEX(Edges!$V$4:$V$431, MATCH(J156, Edges!$C$4:$C$431, 0))="Yes", TRUE), IF(K156&lt;&gt;"", INDEX(Edges!$V$4:$V$431, MATCH(K156, Edges!$C$4:$C$431, 0))="Yes", TRUE), IF(L156&lt;&gt;"", INDEX(Edges!$V$4:$V$431, MATCH(L156, Edges!$C$4:$C$431, 0))="Yes", TRUE)), "Yes", "No")</f>
        <v>No</v>
      </c>
      <c r="P156" s="633">
        <f>MAX(_xlfn.IFNA(INDEX(Nodes!$I$4:$I$449, MATCH(C156, Nodes!$C$4:$C$449, 0)), -1E+99), _xlfn.IFNA(INDEX(Nodes!$I$4:$I$449, MATCH(D156, Nodes!$C$4:$C$449, 0)), -1E+99), _xlfn.IFNA(INDEX(Edges!$I$4:$I$431, MATCH(E156, Edges!$C$4:$C$431, 0)), -1E+99), _xlfn.IFNA(INDEX(Edges!$I$4:$I$431, MATCH(F156, Edges!$C$4:$C$431, 0)), -1E+99), _xlfn.IFNA(INDEX(Edges!$I$4:$I$431, MATCH(G156, Edges!$C$4:$C$431, 0)), -1E+99), _xlfn.IFNA(INDEX(Edges!$I$4:$I$431, MATCH(H156, Edges!$C$4:$C$431, 0)), -1E+99), _xlfn.IFNA(INDEX(Edges!$I$4:$I$431, MATCH(I156, Edges!$C$4:$C$431, 0)), -1E+99), _xlfn.IFNA(INDEX(Edges!$I$4:$I$431, MATCH(J156, Edges!$C$4:$C$431, 0)), -1E+99), _xlfn.IFNA(INDEX(Edges!$I$4:$I$431, MATCH(K156, Edges!$C$4:$C$431, 0)), -1E+99), _xlfn.IFNA(INDEX(Edges!$I$4:$I$431, MATCH(L156, Edges!$C$4:$C$431, 0)), -1E+99))</f>
        <v>0</v>
      </c>
      <c r="Q156" s="633" t="str">
        <f>IF(AND(IF(C156&lt;&gt;"", INDEX(Nodes!$P$4:$P$449, MATCH(C156, Nodes!$C$4:$C$449, 0))="Yes"), IF(D156&lt;&gt;"", INDEX(Nodes!$P$4:$P$449, MATCH(D156, Nodes!$C$4:$C$449, 0))="Yes")), "Yes", "No")</f>
        <v>No</v>
      </c>
      <c r="R156" s="633">
        <f>MAX(_xlfn.IFNA(INDEX(Nodes!$Q$4:$Q$449, MATCH(C156, Nodes!$C$4:$C$449, 0)), -1E+99), _xlfn.IFNA(INDEX(Nodes!$Q$4:$Q$449, MATCH(D156, Nodes!$C$4:$C$449, 0)), -1E+99), _xlfn.IFNA(INDEX(Edges!$Q$4:$Q$431, MATCH(E156, Edges!$C$4:$C$431, 0)), -1E+99), _xlfn.IFNA(INDEX(Edges!$Q$4:$Q$431, MATCH(F156, Edges!$C$4:$C$431, 0)), -1E+99), _xlfn.IFNA(INDEX(Edges!$Q$4:$Q$431, MATCH(G156, Edges!$C$4:$C$431, 0)), -1E+99), _xlfn.IFNA(INDEX(Edges!$Q$4:$Q$431, MATCH(H156, Edges!$C$4:$C$431, 0)), -1E+99), _xlfn.IFNA(INDEX(Edges!$Q$4:$Q$431, MATCH(I156, Edges!$C$4:$C$431, 0)), -1E+99), _xlfn.IFNA(INDEX(Edges!$Q$4:$Q$431, MATCH(J156, Edges!$C$4:$C$431, 0)), -1E+99), _xlfn.IFNA(INDEX(Edges!$Q$4:$Q$431, MATCH(K156, Edges!$C$4:$C$431, 0)), -1E+99), _xlfn.IFNA(INDEX(Edges!$Q$4:$Q$431, MATCH(L156, Edges!$C$4:$C$431, 0)), -1E+99))</f>
        <v>0</v>
      </c>
      <c r="S156" t="str">
        <f>IF(OR(IF(C156&lt;&gt;"", INDEX(Nodes!$Z$4:$Z$449, MATCH(C156, Nodes!$C$4:$C$449, 0))="Yes", FALSE), IF(D156&lt;&gt;"", INDEX(Nodes!$Z$4:$Z$449, MATCH(D156, Nodes!$C$4:$C$449, 0))="Yes", FALSE), IF(E156&lt;&gt;"", INDEX(Edges!$Z$4:$Z$431, MATCH(E156, Edges!$C$4:$C$431, 0))="Yes", FALSE), IF(F156&lt;&gt;"", INDEX(Edges!$Z$4:$Z$431, MATCH(F156, Edges!$C$4:$C$431, 0))="Yes", FALSE), IF(G156&lt;&gt;"", INDEX(Edges!$Z$4:$Z$431, MATCH(G156, Edges!$C$4:$C$431, 0))="Yes", FALSE), IF(H156&lt;&gt;"", INDEX(Edges!$Z$4:$Z$431, MATCH(H156, Edges!$C$4:$C$431, 0))="Yes", FALSE), IF(I156&lt;&gt;"", INDEX(Edges!$Z$4:$Z$431, MATCH(I156, Edges!$C$4:$C$431, 0))="Yes", FALSE), IF(J156&lt;&gt;"", INDEX(Edges!$Z$4:$Z$431, MATCH(J156, Edges!$C$4:$C$431, 0))="Yes", FALSE), IF(K156&lt;&gt;"", INDEX(Edges!$Z$4:$Z$431, MATCH(K156, Edges!$C$4:$C$431, 0))="Yes", FALSE), IF(L156&lt;&gt;"", INDEX(Edges!$Z$4:$Z$431, MATCH(L156, Edges!$C$4:$C$431, 0))="Yes", FALSE)), "Yes","No")</f>
        <v>Yes</v>
      </c>
      <c r="T156" s="633" t="str">
        <f>IF(OR(IF(C156&lt;&gt;"", INDEX(Nodes!$AC$4:$AC$449, MATCH(C156, Nodes!$C$4:$C$449, 0))="Yes", FALSE), IF(D156&lt;&gt;"", INDEX(Nodes!$AC$4:$AC$449, MATCH(D156, Nodes!$C$4:$C$449, 0))="Yes", FALSE), IF(E156&lt;&gt;"", INDEX(Edges!$AC$4:$AC$431, MATCH(E156, Edges!$C$4:$C$431, 0))="Yes", FALSE), IF(F156&lt;&gt;"", INDEX(Edges!$AC$4:$AC$431, MATCH(F156, Edges!$C$4:$C$431, 0))="Yes", FALSE), IF(G156&lt;&gt;"", INDEX(Edges!$AC$4:$AC$431, MATCH(G156, Edges!$C$4:$C$431, 0))="Yes", FALSE), IF(H156&lt;&gt;"", INDEX(Edges!$AC$4:$AC$431, MATCH(H156, Edges!$C$4:$C$431, 0))="Yes", FALSE), IF(I156&lt;&gt;"", INDEX(Edges!$AC$4:$AC$431, MATCH(I156, Edges!$C$4:$C$431, 0))="Yes", FALSE), IF(J156&lt;&gt;"", INDEX(Edges!$AC$4:$AC$431, MATCH(J156, Edges!$C$4:$C$431, 0))="Yes", FALSE), IF(K156&lt;&gt;"", INDEX(Edges!$AC$4:$AC$431, MATCH(K156, Edges!$C$4:$C$431, 0))="Yes", FALSE), IF(L156&lt;&gt;"", INDEX(Edges!$AC$4:$AC$431, MATCH(L156, Edges!$C$4:$C$431, 0))="Yes", FALSE)), "Yes","No")</f>
        <v>No</v>
      </c>
      <c r="U156" t="str">
        <f>IF(OR(IF(C156&lt;&gt;"", INDEX(Nodes!$AF$4:$AF$449, MATCH(C156, Nodes!$C$4:$C$449, 0))="Yes", FALSE), IF(D156&lt;&gt;"", INDEX(Nodes!$AF$4:$AF$449, MATCH(D156, Nodes!$C$4:$C$449, 0))="Yes", FALSE), IF(E156&lt;&gt;"", INDEX(Edges!$AG$4:$AG$431, MATCH(E156, Edges!$C$4:$C$431, 0))="Yes", FALSE), IF(F156&lt;&gt;"", INDEX(Edges!$AG$4:$AG$431, MATCH(F156, Edges!$C$4:$C$431, 0))="Yes", FALSE), IF(G156&lt;&gt;"", INDEX(Edges!$AG$4:$AG$431, MATCH(G156, Edges!$C$4:$C$431, 0))="Yes", FALSE), IF(H156&lt;&gt;"", INDEX(Edges!$AG$4:$AG$431, MATCH(H156, Edges!$C$4:$C$431, 0))="Yes", FALSE), IF(I156&lt;&gt;"", INDEX(Edges!$AG$4:$AG$431, MATCH(I156, Edges!$C$4:$C$431, 0))="Yes", FALSE), IF(J156&lt;&gt;"", INDEX(Edges!$AG$4:$AG$431, MATCH(J156, Edges!$C$4:$C$431, 0))="Yes", FALSE), IF(K156&lt;&gt;"", INDEX(Edges!$AG$4:$AG$431, MATCH(K156, Edges!$C$4:$C$431, 0))="Yes", FALSE), IF(L156&lt;&gt;"", INDEX(Edges!$AG$4:$AG$431, MATCH(L156, Edges!$C$4:$C$431, 0))="Yes", FALSE)), "Yes","No")</f>
        <v>No</v>
      </c>
      <c r="V156" s="720" t="str">
        <f t="shared" si="8"/>
        <v>Accessible</v>
      </c>
      <c r="W156" s="633" t="str">
        <f>IF(AND(N156&gt;='Accessibility Standards'!$C$4, P156&lt;'Accessibility Standards'!$C$2, Q156="Yes", R156&lt;'Accessibility Standards'!$C$10), "Accessible", "Inaccessible")</f>
        <v>Inaccessible</v>
      </c>
      <c r="X156" s="633" t="str">
        <f t="shared" si="9"/>
        <v>Inaccessible</v>
      </c>
    </row>
    <row r="157" spans="1:24" hidden="1">
      <c r="A157" s="811" t="str">
        <f>A156</f>
        <v>18_57</v>
      </c>
      <c r="B157" s="689" t="s">
        <v>753</v>
      </c>
      <c r="C157" t="s">
        <v>418</v>
      </c>
      <c r="D157" t="s">
        <v>592</v>
      </c>
      <c r="N157" s="633">
        <f>MIN(_xlfn.IFNA(INDEX(Nodes!$M$4:$M$449, MATCH(C157, Nodes!$C$4:$C$449, 0)), 1E+99), _xlfn.IFNA(INDEX(Nodes!$M$4:$M$449, MATCH(D157, Nodes!$C$4:$C$449, 0)), 1E+99), _xlfn.IFNA(INDEX(Edges!$M$4:$M$428, MATCH(E157, Edges!$C$4:$C$428, 0)), 1E+99), _xlfn.IFNA(INDEX(Edges!$M$4:$M$428, MATCH(F157, Edges!$C$4:$C$428, 0)), 1E+99), _xlfn.IFNA(INDEX(Edges!$M$4:$M$428, MATCH(G157, Edges!$C$4:$C$428, 0)), 1E+99), _xlfn.IFNA(INDEX(Edges!$M$4:$M$428, MATCH(H157, Edges!$C$4:$C$428, 0)), 1E+99), _xlfn.IFNA(INDEX(Edges!$M$4:$M$428, MATCH(I157, Edges!$C$4:$C$428, 0)), 1E+99), _xlfn.IFNA(INDEX(Edges!$M$4:$M$428, MATCH(J157, Edges!$C$4:$C$428, 0)), 1E+99), _xlfn.IFNA(INDEX(Edges!$M$4:$M$428, MATCH(K157, Edges!$C$4:$C$428, 0)), 1E+99), _xlfn.IFNA(INDEX(Edges!$M$4:$M$428, MATCH(L157, Edges!$C$4:$C$428, 0)), 1E+99))</f>
        <v>65</v>
      </c>
      <c r="O157" s="633" t="str">
        <f>IF(AND(IF(C157&lt;&gt;"", INDEX(Nodes!$V$4:$V$449, MATCH(C157, Nodes!$C$4:$C$449, 0))="Yes", TRUE), IF(D157&lt;&gt;"", INDEX(Nodes!$V$4:$V$449, MATCH(D157, Nodes!$C$4:$C$449, 0))="Yes", TRUE), IF(E157&lt;&gt;"", INDEX(Edges!$V$4:$V$431, MATCH(E157, Edges!$C$4:$C$431, 0))="Yes", TRUE), IF(F157&lt;&gt;"", INDEX(Edges!$V$4:$V$431, MATCH(F157, Edges!$C$4:$C$431, 0))="Yes", TRUE), IF(G157&lt;&gt;"", INDEX(Edges!$V$4:$V$431, MATCH(G157, Edges!$C$4:$C$431, 0))="Yes", TRUE), IF(H157&lt;&gt;"", INDEX(Edges!$V$4:$V$431, MATCH(H157, Edges!$C$4:$C$431, 0))="Yes", TRUE), IF(I157&lt;&gt;"", INDEX(Edges!$V$4:$V$431, MATCH(I157, Edges!$C$4:$C$431, 0))="Yes", TRUE), IF(J157&lt;&gt;"", INDEX(Edges!$V$4:$V$431, MATCH(J157, Edges!$C$4:$C$431, 0))="Yes", TRUE), IF(K157&lt;&gt;"", INDEX(Edges!$V$4:$V$431, MATCH(K157, Edges!$C$4:$C$431, 0))="Yes", TRUE), IF(L157&lt;&gt;"", INDEX(Edges!$V$4:$V$431, MATCH(L157, Edges!$C$4:$C$431, 0))="Yes", TRUE)), "Yes", "No")</f>
        <v>No</v>
      </c>
      <c r="P157" s="633">
        <f>MAX(_xlfn.IFNA(INDEX(Nodes!$I$4:$I$449, MATCH(C157, Nodes!$C$4:$C$449, 0)), -1E+99), _xlfn.IFNA(INDEX(Nodes!$I$4:$I$449, MATCH(D157, Nodes!$C$4:$C$449, 0)), -1E+99), _xlfn.IFNA(INDEX(Edges!$I$4:$I$431, MATCH(E157, Edges!$C$4:$C$431, 0)), -1E+99), _xlfn.IFNA(INDEX(Edges!$I$4:$I$431, MATCH(F157, Edges!$C$4:$C$431, 0)), -1E+99), _xlfn.IFNA(INDEX(Edges!$I$4:$I$431, MATCH(G157, Edges!$C$4:$C$431, 0)), -1E+99), _xlfn.IFNA(INDEX(Edges!$I$4:$I$431, MATCH(H157, Edges!$C$4:$C$431, 0)), -1E+99), _xlfn.IFNA(INDEX(Edges!$I$4:$I$431, MATCH(I157, Edges!$C$4:$C$431, 0)), -1E+99), _xlfn.IFNA(INDEX(Edges!$I$4:$I$431, MATCH(J157, Edges!$C$4:$C$431, 0)), -1E+99), _xlfn.IFNA(INDEX(Edges!$I$4:$I$431, MATCH(K157, Edges!$C$4:$C$431, 0)), -1E+99), _xlfn.IFNA(INDEX(Edges!$I$4:$I$431, MATCH(L157, Edges!$C$4:$C$431, 0)), -1E+99))</f>
        <v>0</v>
      </c>
      <c r="Q157" s="633" t="str">
        <f>IF(AND(IF(C157&lt;&gt;"", INDEX(Nodes!$P$4:$P$449, MATCH(C157, Nodes!$C$4:$C$449, 0))="Yes"), IF(D157&lt;&gt;"", INDEX(Nodes!$P$4:$P$449, MATCH(D157, Nodes!$C$4:$C$449, 0))="Yes")), "Yes", "No")</f>
        <v>No</v>
      </c>
      <c r="R157" s="633">
        <f>MAX(_xlfn.IFNA(INDEX(Nodes!$Q$4:$Q$449, MATCH(C157, Nodes!$C$4:$C$449, 0)), -1E+99), _xlfn.IFNA(INDEX(Nodes!$Q$4:$Q$449, MATCH(D157, Nodes!$C$4:$C$449, 0)), -1E+99), _xlfn.IFNA(INDEX(Edges!$Q$4:$Q$431, MATCH(E157, Edges!$C$4:$C$431, 0)), -1E+99), _xlfn.IFNA(INDEX(Edges!$Q$4:$Q$431, MATCH(F157, Edges!$C$4:$C$431, 0)), -1E+99), _xlfn.IFNA(INDEX(Edges!$Q$4:$Q$431, MATCH(G157, Edges!$C$4:$C$431, 0)), -1E+99), _xlfn.IFNA(INDEX(Edges!$Q$4:$Q$431, MATCH(H157, Edges!$C$4:$C$431, 0)), -1E+99), _xlfn.IFNA(INDEX(Edges!$Q$4:$Q$431, MATCH(I157, Edges!$C$4:$C$431, 0)), -1E+99), _xlfn.IFNA(INDEX(Edges!$Q$4:$Q$431, MATCH(J157, Edges!$C$4:$C$431, 0)), -1E+99), _xlfn.IFNA(INDEX(Edges!$Q$4:$Q$431, MATCH(K157, Edges!$C$4:$C$431, 0)), -1E+99), _xlfn.IFNA(INDEX(Edges!$Q$4:$Q$431, MATCH(L157, Edges!$C$4:$C$431, 0)), -1E+99))</f>
        <v>0</v>
      </c>
      <c r="S157" t="str">
        <f>IF(OR(IF(C157&lt;&gt;"", INDEX(Nodes!$Z$4:$Z$449, MATCH(C157, Nodes!$C$4:$C$449, 0))="Yes", FALSE), IF(D157&lt;&gt;"", INDEX(Nodes!$Z$4:$Z$449, MATCH(D157, Nodes!$C$4:$C$449, 0))="Yes", FALSE), IF(E157&lt;&gt;"", INDEX(Edges!$Z$4:$Z$431, MATCH(E157, Edges!$C$4:$C$431, 0))="Yes", FALSE), IF(F157&lt;&gt;"", INDEX(Edges!$Z$4:$Z$431, MATCH(F157, Edges!$C$4:$C$431, 0))="Yes", FALSE), IF(G157&lt;&gt;"", INDEX(Edges!$Z$4:$Z$431, MATCH(G157, Edges!$C$4:$C$431, 0))="Yes", FALSE), IF(H157&lt;&gt;"", INDEX(Edges!$Z$4:$Z$431, MATCH(H157, Edges!$C$4:$C$431, 0))="Yes", FALSE), IF(I157&lt;&gt;"", INDEX(Edges!$Z$4:$Z$431, MATCH(I157, Edges!$C$4:$C$431, 0))="Yes", FALSE), IF(J157&lt;&gt;"", INDEX(Edges!$Z$4:$Z$431, MATCH(J157, Edges!$C$4:$C$431, 0))="Yes", FALSE), IF(K157&lt;&gt;"", INDEX(Edges!$Z$4:$Z$431, MATCH(K157, Edges!$C$4:$C$431, 0))="Yes", FALSE), IF(L157&lt;&gt;"", INDEX(Edges!$Z$4:$Z$431, MATCH(L157, Edges!$C$4:$C$431, 0))="Yes", FALSE)), "Yes","No")</f>
        <v>Yes</v>
      </c>
      <c r="T157" s="633" t="str">
        <f>IF(OR(IF(C157&lt;&gt;"", INDEX(Nodes!$AC$4:$AC$449, MATCH(C157, Nodes!$C$4:$C$449, 0))="Yes", FALSE), IF(D157&lt;&gt;"", INDEX(Nodes!$AC$4:$AC$449, MATCH(D157, Nodes!$C$4:$C$449, 0))="Yes", FALSE), IF(E157&lt;&gt;"", INDEX(Edges!$AC$4:$AC$431, MATCH(E157, Edges!$C$4:$C$431, 0))="Yes", FALSE), IF(F157&lt;&gt;"", INDEX(Edges!$AC$4:$AC$431, MATCH(F157, Edges!$C$4:$C$431, 0))="Yes", FALSE), IF(G157&lt;&gt;"", INDEX(Edges!$AC$4:$AC$431, MATCH(G157, Edges!$C$4:$C$431, 0))="Yes", FALSE), IF(H157&lt;&gt;"", INDEX(Edges!$AC$4:$AC$431, MATCH(H157, Edges!$C$4:$C$431, 0))="Yes", FALSE), IF(I157&lt;&gt;"", INDEX(Edges!$AC$4:$AC$431, MATCH(I157, Edges!$C$4:$C$431, 0))="Yes", FALSE), IF(J157&lt;&gt;"", INDEX(Edges!$AC$4:$AC$431, MATCH(J157, Edges!$C$4:$C$431, 0))="Yes", FALSE), IF(K157&lt;&gt;"", INDEX(Edges!$AC$4:$AC$431, MATCH(K157, Edges!$C$4:$C$431, 0))="Yes", FALSE), IF(L157&lt;&gt;"", INDEX(Edges!$AC$4:$AC$431, MATCH(L157, Edges!$C$4:$C$431, 0))="Yes", FALSE)), "Yes","No")</f>
        <v>No</v>
      </c>
      <c r="U157" t="str">
        <f>IF(OR(IF(C157&lt;&gt;"", INDEX(Nodes!$AF$4:$AF$449, MATCH(C157, Nodes!$C$4:$C$449, 0))="Yes", FALSE), IF(D157&lt;&gt;"", INDEX(Nodes!$AF$4:$AF$449, MATCH(D157, Nodes!$C$4:$C$449, 0))="Yes", FALSE), IF(E157&lt;&gt;"", INDEX(Edges!$AG$4:$AG$431, MATCH(E157, Edges!$C$4:$C$431, 0))="Yes", FALSE), IF(F157&lt;&gt;"", INDEX(Edges!$AG$4:$AG$431, MATCH(F157, Edges!$C$4:$C$431, 0))="Yes", FALSE), IF(G157&lt;&gt;"", INDEX(Edges!$AG$4:$AG$431, MATCH(G157, Edges!$C$4:$C$431, 0))="Yes", FALSE), IF(H157&lt;&gt;"", INDEX(Edges!$AG$4:$AG$431, MATCH(H157, Edges!$C$4:$C$431, 0))="Yes", FALSE), IF(I157&lt;&gt;"", INDEX(Edges!$AG$4:$AG$431, MATCH(I157, Edges!$C$4:$C$431, 0))="Yes", FALSE), IF(J157&lt;&gt;"", INDEX(Edges!$AG$4:$AG$431, MATCH(J157, Edges!$C$4:$C$431, 0))="Yes", FALSE), IF(K157&lt;&gt;"", INDEX(Edges!$AG$4:$AG$431, MATCH(K157, Edges!$C$4:$C$431, 0))="Yes", FALSE), IF(L157&lt;&gt;"", INDEX(Edges!$AG$4:$AG$431, MATCH(L157, Edges!$C$4:$C$431, 0))="Yes", FALSE)), "Yes","No")</f>
        <v>No</v>
      </c>
      <c r="V157" s="720" t="str">
        <f t="shared" si="8"/>
        <v>Accessible</v>
      </c>
      <c r="W157" s="633" t="str">
        <f>IF(AND(N157&gt;='Accessibility Standards'!$C$4, P157&lt;'Accessibility Standards'!$C$2, Q157="Yes", R157&lt;'Accessibility Standards'!$C$10), "Accessible", "Inaccessible")</f>
        <v>Inaccessible</v>
      </c>
      <c r="X157" s="633" t="str">
        <f t="shared" si="9"/>
        <v>Inaccessible</v>
      </c>
    </row>
    <row r="158" spans="1:24">
      <c r="A158" t="s">
        <v>886</v>
      </c>
      <c r="B158" s="689" t="s">
        <v>752</v>
      </c>
      <c r="C158" t="s">
        <v>424</v>
      </c>
      <c r="D158" t="s">
        <v>777</v>
      </c>
      <c r="E158" t="s">
        <v>1067</v>
      </c>
      <c r="N158" s="633">
        <f>MIN(_xlfn.IFNA(INDEX(Nodes!$M$4:$M$449, MATCH(C158, Nodes!$C$4:$C$449, 0)), 1E+99), _xlfn.IFNA(INDEX(Nodes!$M$4:$M$449, MATCH(D158, Nodes!$C$4:$C$449, 0)), 1E+99), _xlfn.IFNA(INDEX(Edges!$M$4:$M$428, MATCH(E158, Edges!$C$4:$C$428, 0)), 1E+99), _xlfn.IFNA(INDEX(Edges!$M$4:$M$428, MATCH(F158, Edges!$C$4:$C$428, 0)), 1E+99), _xlfn.IFNA(INDEX(Edges!$M$4:$M$428, MATCH(G158, Edges!$C$4:$C$428, 0)), 1E+99), _xlfn.IFNA(INDEX(Edges!$M$4:$M$428, MATCH(H158, Edges!$C$4:$C$428, 0)), 1E+99), _xlfn.IFNA(INDEX(Edges!$M$4:$M$428, MATCH(I158, Edges!$C$4:$C$428, 0)), 1E+99), _xlfn.IFNA(INDEX(Edges!$M$4:$M$428, MATCH(J158, Edges!$C$4:$C$428, 0)), 1E+99), _xlfn.IFNA(INDEX(Edges!$M$4:$M$428, MATCH(K158, Edges!$C$4:$C$428, 0)), 1E+99), _xlfn.IFNA(INDEX(Edges!$M$4:$M$428, MATCH(L158, Edges!$C$4:$C$428, 0)), 1E+99))</f>
        <v>80</v>
      </c>
      <c r="O158" s="633" t="str">
        <f>IF(AND(IF(C158&lt;&gt;"", INDEX(Nodes!$V$4:$V$449, MATCH(C158, Nodes!$C$4:$C$449, 0))="Yes", TRUE), IF(D158&lt;&gt;"", INDEX(Nodes!$V$4:$V$449, MATCH(D158, Nodes!$C$4:$C$449, 0))="Yes", TRUE), IF(E158&lt;&gt;"", INDEX(Edges!$V$4:$V$431, MATCH(E158, Edges!$C$4:$C$431, 0))="Yes", TRUE), IF(F158&lt;&gt;"", INDEX(Edges!$V$4:$V$431, MATCH(F158, Edges!$C$4:$C$431, 0))="Yes", TRUE), IF(G158&lt;&gt;"", INDEX(Edges!$V$4:$V$431, MATCH(G158, Edges!$C$4:$C$431, 0))="Yes", TRUE), IF(H158&lt;&gt;"", INDEX(Edges!$V$4:$V$431, MATCH(H158, Edges!$C$4:$C$431, 0))="Yes", TRUE), IF(I158&lt;&gt;"", INDEX(Edges!$V$4:$V$431, MATCH(I158, Edges!$C$4:$C$431, 0))="Yes", TRUE), IF(J158&lt;&gt;"", INDEX(Edges!$V$4:$V$431, MATCH(J158, Edges!$C$4:$C$431, 0))="Yes", TRUE), IF(K158&lt;&gt;"", INDEX(Edges!$V$4:$V$431, MATCH(K158, Edges!$C$4:$C$431, 0))="Yes", TRUE), IF(L158&lt;&gt;"", INDEX(Edges!$V$4:$V$431, MATCH(L158, Edges!$C$4:$C$431, 0))="Yes", TRUE)), "Yes", "No")</f>
        <v>No</v>
      </c>
      <c r="P158" s="633">
        <f>MAX(_xlfn.IFNA(INDEX(Nodes!$I$4:$I$449, MATCH(C158, Nodes!$C$4:$C$449, 0)), -1E+99), _xlfn.IFNA(INDEX(Nodes!$I$4:$I$449, MATCH(D158, Nodes!$C$4:$C$449, 0)), -1E+99), _xlfn.IFNA(INDEX(Edges!$I$4:$I$431, MATCH(E158, Edges!$C$4:$C$431, 0)), -1E+99), _xlfn.IFNA(INDEX(Edges!$I$4:$I$431, MATCH(F158, Edges!$C$4:$C$431, 0)), -1E+99), _xlfn.IFNA(INDEX(Edges!$I$4:$I$431, MATCH(G158, Edges!$C$4:$C$431, 0)), -1E+99), _xlfn.IFNA(INDEX(Edges!$I$4:$I$431, MATCH(H158, Edges!$C$4:$C$431, 0)), -1E+99), _xlfn.IFNA(INDEX(Edges!$I$4:$I$431, MATCH(I158, Edges!$C$4:$C$431, 0)), -1E+99), _xlfn.IFNA(INDEX(Edges!$I$4:$I$431, MATCH(J158, Edges!$C$4:$C$431, 0)), -1E+99), _xlfn.IFNA(INDEX(Edges!$I$4:$I$431, MATCH(K158, Edges!$C$4:$C$431, 0)), -1E+99), _xlfn.IFNA(INDEX(Edges!$I$4:$I$431, MATCH(L158, Edges!$C$4:$C$431, 0)), -1E+99))</f>
        <v>0</v>
      </c>
      <c r="Q158" s="633" t="str">
        <f>IF(AND(IF(C158&lt;&gt;"", INDEX(Nodes!$P$4:$P$449, MATCH(C158, Nodes!$C$4:$C$449, 0))="Yes"), IF(D158&lt;&gt;"", INDEX(Nodes!$P$4:$P$449, MATCH(D158, Nodes!$C$4:$C$449, 0))="Yes")), "Yes", "No")</f>
        <v>No</v>
      </c>
      <c r="R158" s="633">
        <f>MAX(_xlfn.IFNA(INDEX(Nodes!$Q$4:$Q$449, MATCH(C158, Nodes!$C$4:$C$449, 0)), -1E+99), _xlfn.IFNA(INDEX(Nodes!$Q$4:$Q$449, MATCH(D158, Nodes!$C$4:$C$449, 0)), -1E+99), _xlfn.IFNA(INDEX(Edges!$Q$4:$Q$431, MATCH(E158, Edges!$C$4:$C$431, 0)), -1E+99), _xlfn.IFNA(INDEX(Edges!$Q$4:$Q$431, MATCH(F158, Edges!$C$4:$C$431, 0)), -1E+99), _xlfn.IFNA(INDEX(Edges!$Q$4:$Q$431, MATCH(G158, Edges!$C$4:$C$431, 0)), -1E+99), _xlfn.IFNA(INDEX(Edges!$Q$4:$Q$431, MATCH(H158, Edges!$C$4:$C$431, 0)), -1E+99), _xlfn.IFNA(INDEX(Edges!$Q$4:$Q$431, MATCH(I158, Edges!$C$4:$C$431, 0)), -1E+99), _xlfn.IFNA(INDEX(Edges!$Q$4:$Q$431, MATCH(J158, Edges!$C$4:$C$431, 0)), -1E+99), _xlfn.IFNA(INDEX(Edges!$Q$4:$Q$431, MATCH(K158, Edges!$C$4:$C$431, 0)), -1E+99), _xlfn.IFNA(INDEX(Edges!$Q$4:$Q$431, MATCH(L158, Edges!$C$4:$C$431, 0)), -1E+99))</f>
        <v>0</v>
      </c>
      <c r="S158" t="str">
        <f>IF(OR(IF(C158&lt;&gt;"", INDEX(Nodes!$Z$4:$Z$449, MATCH(C158, Nodes!$C$4:$C$449, 0))="Yes", FALSE), IF(D158&lt;&gt;"", INDEX(Nodes!$Z$4:$Z$449, MATCH(D158, Nodes!$C$4:$C$449, 0))="Yes", FALSE), IF(E158&lt;&gt;"", INDEX(Edges!$Z$4:$Z$431, MATCH(E158, Edges!$C$4:$C$431, 0))="Yes", FALSE), IF(F158&lt;&gt;"", INDEX(Edges!$Z$4:$Z$431, MATCH(F158, Edges!$C$4:$C$431, 0))="Yes", FALSE), IF(G158&lt;&gt;"", INDEX(Edges!$Z$4:$Z$431, MATCH(G158, Edges!$C$4:$C$431, 0))="Yes", FALSE), IF(H158&lt;&gt;"", INDEX(Edges!$Z$4:$Z$431, MATCH(H158, Edges!$C$4:$C$431, 0))="Yes", FALSE), IF(I158&lt;&gt;"", INDEX(Edges!$Z$4:$Z$431, MATCH(I158, Edges!$C$4:$C$431, 0))="Yes", FALSE), IF(J158&lt;&gt;"", INDEX(Edges!$Z$4:$Z$431, MATCH(J158, Edges!$C$4:$C$431, 0))="Yes", FALSE), IF(K158&lt;&gt;"", INDEX(Edges!$Z$4:$Z$431, MATCH(K158, Edges!$C$4:$C$431, 0))="Yes", FALSE), IF(L158&lt;&gt;"", INDEX(Edges!$Z$4:$Z$431, MATCH(L158, Edges!$C$4:$C$431, 0))="Yes", FALSE)), "Yes","No")</f>
        <v>Yes</v>
      </c>
      <c r="T158" s="633" t="str">
        <f>IF(OR(IF(C158&lt;&gt;"", INDEX(Nodes!$AC$4:$AC$449, MATCH(C158, Nodes!$C$4:$C$449, 0))="Yes", FALSE), IF(D158&lt;&gt;"", INDEX(Nodes!$AC$4:$AC$449, MATCH(D158, Nodes!$C$4:$C$449, 0))="Yes", FALSE), IF(E158&lt;&gt;"", INDEX(Edges!$AC$4:$AC$431, MATCH(E158, Edges!$C$4:$C$431, 0))="Yes", FALSE), IF(F158&lt;&gt;"", INDEX(Edges!$AC$4:$AC$431, MATCH(F158, Edges!$C$4:$C$431, 0))="Yes", FALSE), IF(G158&lt;&gt;"", INDEX(Edges!$AC$4:$AC$431, MATCH(G158, Edges!$C$4:$C$431, 0))="Yes", FALSE), IF(H158&lt;&gt;"", INDEX(Edges!$AC$4:$AC$431, MATCH(H158, Edges!$C$4:$C$431, 0))="Yes", FALSE), IF(I158&lt;&gt;"", INDEX(Edges!$AC$4:$AC$431, MATCH(I158, Edges!$C$4:$C$431, 0))="Yes", FALSE), IF(J158&lt;&gt;"", INDEX(Edges!$AC$4:$AC$431, MATCH(J158, Edges!$C$4:$C$431, 0))="Yes", FALSE), IF(K158&lt;&gt;"", INDEX(Edges!$AC$4:$AC$431, MATCH(K158, Edges!$C$4:$C$431, 0))="Yes", FALSE), IF(L158&lt;&gt;"", INDEX(Edges!$AC$4:$AC$431, MATCH(L158, Edges!$C$4:$C$431, 0))="Yes", FALSE)), "Yes","No")</f>
        <v>No</v>
      </c>
      <c r="U158" t="str">
        <f>IF(OR(IF(C158&lt;&gt;"", INDEX(Nodes!$AF$4:$AF$449, MATCH(C158, Nodes!$C$4:$C$449, 0))="Yes", FALSE), IF(D158&lt;&gt;"", INDEX(Nodes!$AF$4:$AF$449, MATCH(D158, Nodes!$C$4:$C$449, 0))="Yes", FALSE), IF(E158&lt;&gt;"", INDEX(Edges!$AG$4:$AG$431, MATCH(E158, Edges!$C$4:$C$431, 0))="Yes", FALSE), IF(F158&lt;&gt;"", INDEX(Edges!$AG$4:$AG$431, MATCH(F158, Edges!$C$4:$C$431, 0))="Yes", FALSE), IF(G158&lt;&gt;"", INDEX(Edges!$AG$4:$AG$431, MATCH(G158, Edges!$C$4:$C$431, 0))="Yes", FALSE), IF(H158&lt;&gt;"", INDEX(Edges!$AG$4:$AG$431, MATCH(H158, Edges!$C$4:$C$431, 0))="Yes", FALSE), IF(I158&lt;&gt;"", INDEX(Edges!$AG$4:$AG$431, MATCH(I158, Edges!$C$4:$C$431, 0))="Yes", FALSE), IF(J158&lt;&gt;"", INDEX(Edges!$AG$4:$AG$431, MATCH(J158, Edges!$C$4:$C$431, 0))="Yes", FALSE), IF(K158&lt;&gt;"", INDEX(Edges!$AG$4:$AG$431, MATCH(K158, Edges!$C$4:$C$431, 0))="Yes", FALSE), IF(L158&lt;&gt;"", INDEX(Edges!$AG$4:$AG$431, MATCH(L158, Edges!$C$4:$C$431, 0))="Yes", FALSE)), "Yes","No")</f>
        <v>No</v>
      </c>
      <c r="V158" s="720" t="str">
        <f t="shared" si="8"/>
        <v>Accessible</v>
      </c>
      <c r="W158" s="633" t="str">
        <f>IF(AND(N158&gt;='Accessibility Standards'!$C$4, P158&lt;'Accessibility Standards'!$C$2, Q158="Yes", R158&lt;'Accessibility Standards'!$C$10), "Accessible", "Inaccessible")</f>
        <v>Inaccessible</v>
      </c>
      <c r="X158" s="633" t="str">
        <f t="shared" si="9"/>
        <v>Inaccessible</v>
      </c>
    </row>
    <row r="159" spans="1:24" hidden="1">
      <c r="A159" s="811" t="str">
        <f>A158</f>
        <v>19_57</v>
      </c>
      <c r="B159" s="689" t="s">
        <v>753</v>
      </c>
      <c r="C159" t="s">
        <v>778</v>
      </c>
      <c r="E159" t="s">
        <v>1068</v>
      </c>
      <c r="N159" s="633">
        <f>MIN(_xlfn.IFNA(INDEX(Nodes!$M$4:$M$449, MATCH(C159, Nodes!$C$4:$C$449, 0)), 1E+99), _xlfn.IFNA(INDEX(Nodes!$M$4:$M$449, MATCH(D159, Nodes!$C$4:$C$449, 0)), 1E+99), _xlfn.IFNA(INDEX(Edges!$M$4:$M$428, MATCH(E159, Edges!$C$4:$C$428, 0)), 1E+99), _xlfn.IFNA(INDEX(Edges!$M$4:$M$428, MATCH(F159, Edges!$C$4:$C$428, 0)), 1E+99), _xlfn.IFNA(INDEX(Edges!$M$4:$M$428, MATCH(G159, Edges!$C$4:$C$428, 0)), 1E+99), _xlfn.IFNA(INDEX(Edges!$M$4:$M$428, MATCH(H159, Edges!$C$4:$C$428, 0)), 1E+99), _xlfn.IFNA(INDEX(Edges!$M$4:$M$428, MATCH(I159, Edges!$C$4:$C$428, 0)), 1E+99), _xlfn.IFNA(INDEX(Edges!$M$4:$M$428, MATCH(J159, Edges!$C$4:$C$428, 0)), 1E+99), _xlfn.IFNA(INDEX(Edges!$M$4:$M$428, MATCH(K159, Edges!$C$4:$C$428, 0)), 1E+99), _xlfn.IFNA(INDEX(Edges!$M$4:$M$428, MATCH(L159, Edges!$C$4:$C$428, 0)), 1E+99))</f>
        <v>80</v>
      </c>
      <c r="O159" s="633" t="str">
        <f>IF(AND(IF(C159&lt;&gt;"", INDEX(Nodes!$V$4:$V$449, MATCH(C159, Nodes!$C$4:$C$449, 0))="Yes", TRUE), IF(D159&lt;&gt;"", INDEX(Nodes!$V$4:$V$449, MATCH(D159, Nodes!$C$4:$C$449, 0))="Yes", TRUE), IF(E159&lt;&gt;"", INDEX(Edges!$V$4:$V$431, MATCH(E159, Edges!$C$4:$C$431, 0))="Yes", TRUE), IF(F159&lt;&gt;"", INDEX(Edges!$V$4:$V$431, MATCH(F159, Edges!$C$4:$C$431, 0))="Yes", TRUE), IF(G159&lt;&gt;"", INDEX(Edges!$V$4:$V$431, MATCH(G159, Edges!$C$4:$C$431, 0))="Yes", TRUE), IF(H159&lt;&gt;"", INDEX(Edges!$V$4:$V$431, MATCH(H159, Edges!$C$4:$C$431, 0))="Yes", TRUE), IF(I159&lt;&gt;"", INDEX(Edges!$V$4:$V$431, MATCH(I159, Edges!$C$4:$C$431, 0))="Yes", TRUE), IF(J159&lt;&gt;"", INDEX(Edges!$V$4:$V$431, MATCH(J159, Edges!$C$4:$C$431, 0))="Yes", TRUE), IF(K159&lt;&gt;"", INDEX(Edges!$V$4:$V$431, MATCH(K159, Edges!$C$4:$C$431, 0))="Yes", TRUE), IF(L159&lt;&gt;"", INDEX(Edges!$V$4:$V$431, MATCH(L159, Edges!$C$4:$C$431, 0))="Yes", TRUE)), "Yes", "No")</f>
        <v>No</v>
      </c>
      <c r="P159" s="633">
        <f>MAX(_xlfn.IFNA(INDEX(Nodes!$I$4:$I$449, MATCH(C159, Nodes!$C$4:$C$449, 0)), -1E+99), _xlfn.IFNA(INDEX(Nodes!$I$4:$I$449, MATCH(D159, Nodes!$C$4:$C$449, 0)), -1E+99), _xlfn.IFNA(INDEX(Edges!$I$4:$I$431, MATCH(E159, Edges!$C$4:$C$431, 0)), -1E+99), _xlfn.IFNA(INDEX(Edges!$I$4:$I$431, MATCH(F159, Edges!$C$4:$C$431, 0)), -1E+99), _xlfn.IFNA(INDEX(Edges!$I$4:$I$431, MATCH(G159, Edges!$C$4:$C$431, 0)), -1E+99), _xlfn.IFNA(INDEX(Edges!$I$4:$I$431, MATCH(H159, Edges!$C$4:$C$431, 0)), -1E+99), _xlfn.IFNA(INDEX(Edges!$I$4:$I$431, MATCH(I159, Edges!$C$4:$C$431, 0)), -1E+99), _xlfn.IFNA(INDEX(Edges!$I$4:$I$431, MATCH(J159, Edges!$C$4:$C$431, 0)), -1E+99), _xlfn.IFNA(INDEX(Edges!$I$4:$I$431, MATCH(K159, Edges!$C$4:$C$431, 0)), -1E+99), _xlfn.IFNA(INDEX(Edges!$I$4:$I$431, MATCH(L159, Edges!$C$4:$C$431, 0)), -1E+99))</f>
        <v>0</v>
      </c>
      <c r="Q159" s="633" t="str">
        <f>IF(AND(IF(C159&lt;&gt;"", INDEX(Nodes!$P$4:$P$449, MATCH(C159, Nodes!$C$4:$C$449, 0))="Yes"), IF(D159&lt;&gt;"", INDEX(Nodes!$P$4:$P$449, MATCH(D159, Nodes!$C$4:$C$449, 0))="Yes")), "Yes", "No")</f>
        <v>No</v>
      </c>
      <c r="R159" s="633">
        <f>MAX(_xlfn.IFNA(INDEX(Nodes!$Q$4:$Q$449, MATCH(C159, Nodes!$C$4:$C$449, 0)), -1E+99), _xlfn.IFNA(INDEX(Nodes!$Q$4:$Q$449, MATCH(D159, Nodes!$C$4:$C$449, 0)), -1E+99), _xlfn.IFNA(INDEX(Edges!$Q$4:$Q$431, MATCH(E159, Edges!$C$4:$C$431, 0)), -1E+99), _xlfn.IFNA(INDEX(Edges!$Q$4:$Q$431, MATCH(F159, Edges!$C$4:$C$431, 0)), -1E+99), _xlfn.IFNA(INDEX(Edges!$Q$4:$Q$431, MATCH(G159, Edges!$C$4:$C$431, 0)), -1E+99), _xlfn.IFNA(INDEX(Edges!$Q$4:$Q$431, MATCH(H159, Edges!$C$4:$C$431, 0)), -1E+99), _xlfn.IFNA(INDEX(Edges!$Q$4:$Q$431, MATCH(I159, Edges!$C$4:$C$431, 0)), -1E+99), _xlfn.IFNA(INDEX(Edges!$Q$4:$Q$431, MATCH(J159, Edges!$C$4:$C$431, 0)), -1E+99), _xlfn.IFNA(INDEX(Edges!$Q$4:$Q$431, MATCH(K159, Edges!$C$4:$C$431, 0)), -1E+99), _xlfn.IFNA(INDEX(Edges!$Q$4:$Q$431, MATCH(L159, Edges!$C$4:$C$431, 0)), -1E+99))</f>
        <v>0</v>
      </c>
      <c r="S159" t="str">
        <f>IF(OR(IF(C159&lt;&gt;"", INDEX(Nodes!$Z$4:$Z$449, MATCH(C159, Nodes!$C$4:$C$449, 0))="Yes", FALSE), IF(D159&lt;&gt;"", INDEX(Nodes!$Z$4:$Z$449, MATCH(D159, Nodes!$C$4:$C$449, 0))="Yes", FALSE), IF(E159&lt;&gt;"", INDEX(Edges!$Z$4:$Z$431, MATCH(E159, Edges!$C$4:$C$431, 0))="Yes", FALSE), IF(F159&lt;&gt;"", INDEX(Edges!$Z$4:$Z$431, MATCH(F159, Edges!$C$4:$C$431, 0))="Yes", FALSE), IF(G159&lt;&gt;"", INDEX(Edges!$Z$4:$Z$431, MATCH(G159, Edges!$C$4:$C$431, 0))="Yes", FALSE), IF(H159&lt;&gt;"", INDEX(Edges!$Z$4:$Z$431, MATCH(H159, Edges!$C$4:$C$431, 0))="Yes", FALSE), IF(I159&lt;&gt;"", INDEX(Edges!$Z$4:$Z$431, MATCH(I159, Edges!$C$4:$C$431, 0))="Yes", FALSE), IF(J159&lt;&gt;"", INDEX(Edges!$Z$4:$Z$431, MATCH(J159, Edges!$C$4:$C$431, 0))="Yes", FALSE), IF(K159&lt;&gt;"", INDEX(Edges!$Z$4:$Z$431, MATCH(K159, Edges!$C$4:$C$431, 0))="Yes", FALSE), IF(L159&lt;&gt;"", INDEX(Edges!$Z$4:$Z$431, MATCH(L159, Edges!$C$4:$C$431, 0))="Yes", FALSE)), "Yes","No")</f>
        <v>Yes</v>
      </c>
      <c r="T159" s="633" t="str">
        <f>IF(OR(IF(C159&lt;&gt;"", INDEX(Nodes!$AC$4:$AC$449, MATCH(C159, Nodes!$C$4:$C$449, 0))="Yes", FALSE), IF(D159&lt;&gt;"", INDEX(Nodes!$AC$4:$AC$449, MATCH(D159, Nodes!$C$4:$C$449, 0))="Yes", FALSE), IF(E159&lt;&gt;"", INDEX(Edges!$AC$4:$AC$431, MATCH(E159, Edges!$C$4:$C$431, 0))="Yes", FALSE), IF(F159&lt;&gt;"", INDEX(Edges!$AC$4:$AC$431, MATCH(F159, Edges!$C$4:$C$431, 0))="Yes", FALSE), IF(G159&lt;&gt;"", INDEX(Edges!$AC$4:$AC$431, MATCH(G159, Edges!$C$4:$C$431, 0))="Yes", FALSE), IF(H159&lt;&gt;"", INDEX(Edges!$AC$4:$AC$431, MATCH(H159, Edges!$C$4:$C$431, 0))="Yes", FALSE), IF(I159&lt;&gt;"", INDEX(Edges!$AC$4:$AC$431, MATCH(I159, Edges!$C$4:$C$431, 0))="Yes", FALSE), IF(J159&lt;&gt;"", INDEX(Edges!$AC$4:$AC$431, MATCH(J159, Edges!$C$4:$C$431, 0))="Yes", FALSE), IF(K159&lt;&gt;"", INDEX(Edges!$AC$4:$AC$431, MATCH(K159, Edges!$C$4:$C$431, 0))="Yes", FALSE), IF(L159&lt;&gt;"", INDEX(Edges!$AC$4:$AC$431, MATCH(L159, Edges!$C$4:$C$431, 0))="Yes", FALSE)), "Yes","No")</f>
        <v>No</v>
      </c>
      <c r="U159" t="str">
        <f>IF(OR(IF(C159&lt;&gt;"", INDEX(Nodes!$AF$4:$AF$449, MATCH(C159, Nodes!$C$4:$C$449, 0))="Yes", FALSE), IF(D159&lt;&gt;"", INDEX(Nodes!$AF$4:$AF$449, MATCH(D159, Nodes!$C$4:$C$449, 0))="Yes", FALSE), IF(E159&lt;&gt;"", INDEX(Edges!$AG$4:$AG$431, MATCH(E159, Edges!$C$4:$C$431, 0))="Yes", FALSE), IF(F159&lt;&gt;"", INDEX(Edges!$AG$4:$AG$431, MATCH(F159, Edges!$C$4:$C$431, 0))="Yes", FALSE), IF(G159&lt;&gt;"", INDEX(Edges!$AG$4:$AG$431, MATCH(G159, Edges!$C$4:$C$431, 0))="Yes", FALSE), IF(H159&lt;&gt;"", INDEX(Edges!$AG$4:$AG$431, MATCH(H159, Edges!$C$4:$C$431, 0))="Yes", FALSE), IF(I159&lt;&gt;"", INDEX(Edges!$AG$4:$AG$431, MATCH(I159, Edges!$C$4:$C$431, 0))="Yes", FALSE), IF(J159&lt;&gt;"", INDEX(Edges!$AG$4:$AG$431, MATCH(J159, Edges!$C$4:$C$431, 0))="Yes", FALSE), IF(K159&lt;&gt;"", INDEX(Edges!$AG$4:$AG$431, MATCH(K159, Edges!$C$4:$C$431, 0))="Yes", FALSE), IF(L159&lt;&gt;"", INDEX(Edges!$AG$4:$AG$431, MATCH(L159, Edges!$C$4:$C$431, 0))="Yes", FALSE)), "Yes","No")</f>
        <v>No</v>
      </c>
      <c r="V159" s="720" t="str">
        <f t="shared" si="8"/>
        <v>Accessible</v>
      </c>
      <c r="W159" s="633" t="str">
        <f>IF(AND(N159&gt;='Accessibility Standards'!$C$4, P159&lt;'Accessibility Standards'!$C$2, Q159="Yes", R159&lt;'Accessibility Standards'!$C$10), "Accessible", "Inaccessible")</f>
        <v>Inaccessible</v>
      </c>
      <c r="X159" s="633" t="str">
        <f t="shared" si="9"/>
        <v>Inaccessible</v>
      </c>
    </row>
    <row r="160" spans="1:24">
      <c r="A160" t="s">
        <v>887</v>
      </c>
      <c r="B160" s="689" t="s">
        <v>752</v>
      </c>
      <c r="C160" t="s">
        <v>465</v>
      </c>
      <c r="N160" s="633">
        <f>MIN(_xlfn.IFNA(INDEX(Nodes!$M$4:$M$449, MATCH(C160, Nodes!$C$4:$C$449, 0)), 1E+99), _xlfn.IFNA(INDEX(Nodes!$M$4:$M$449, MATCH(D160, Nodes!$C$4:$C$449, 0)), 1E+99), _xlfn.IFNA(INDEX(Edges!$M$4:$M$428, MATCH(E160, Edges!$C$4:$C$428, 0)), 1E+99), _xlfn.IFNA(INDEX(Edges!$M$4:$M$428, MATCH(F160, Edges!$C$4:$C$428, 0)), 1E+99), _xlfn.IFNA(INDEX(Edges!$M$4:$M$428, MATCH(G160, Edges!$C$4:$C$428, 0)), 1E+99), _xlfn.IFNA(INDEX(Edges!$M$4:$M$428, MATCH(H160, Edges!$C$4:$C$428, 0)), 1E+99), _xlfn.IFNA(INDEX(Edges!$M$4:$M$428, MATCH(I160, Edges!$C$4:$C$428, 0)), 1E+99), _xlfn.IFNA(INDEX(Edges!$M$4:$M$428, MATCH(J160, Edges!$C$4:$C$428, 0)), 1E+99), _xlfn.IFNA(INDEX(Edges!$M$4:$M$428, MATCH(K160, Edges!$C$4:$C$428, 0)), 1E+99), _xlfn.IFNA(INDEX(Edges!$M$4:$M$428, MATCH(L160, Edges!$C$4:$C$428, 0)), 1E+99))</f>
        <v>110</v>
      </c>
      <c r="O160" s="633" t="str">
        <f>IF(AND(IF(C160&lt;&gt;"", INDEX(Nodes!$V$4:$V$449, MATCH(C160, Nodes!$C$4:$C$449, 0))="Yes", TRUE), IF(D160&lt;&gt;"", INDEX(Nodes!$V$4:$V$449, MATCH(D160, Nodes!$C$4:$C$449, 0))="Yes", TRUE), IF(E160&lt;&gt;"", INDEX(Edges!$V$4:$V$431, MATCH(E160, Edges!$C$4:$C$431, 0))="Yes", TRUE), IF(F160&lt;&gt;"", INDEX(Edges!$V$4:$V$431, MATCH(F160, Edges!$C$4:$C$431, 0))="Yes", TRUE), IF(G160&lt;&gt;"", INDEX(Edges!$V$4:$V$431, MATCH(G160, Edges!$C$4:$C$431, 0))="Yes", TRUE), IF(H160&lt;&gt;"", INDEX(Edges!$V$4:$V$431, MATCH(H160, Edges!$C$4:$C$431, 0))="Yes", TRUE), IF(I160&lt;&gt;"", INDEX(Edges!$V$4:$V$431, MATCH(I160, Edges!$C$4:$C$431, 0))="Yes", TRUE), IF(J160&lt;&gt;"", INDEX(Edges!$V$4:$V$431, MATCH(J160, Edges!$C$4:$C$431, 0))="Yes", TRUE), IF(K160&lt;&gt;"", INDEX(Edges!$V$4:$V$431, MATCH(K160, Edges!$C$4:$C$431, 0))="Yes", TRUE), IF(L160&lt;&gt;"", INDEX(Edges!$V$4:$V$431, MATCH(L160, Edges!$C$4:$C$431, 0))="Yes", TRUE)), "Yes", "No")</f>
        <v>No</v>
      </c>
      <c r="P160" s="633">
        <f>MAX(_xlfn.IFNA(INDEX(Nodes!$I$4:$I$449, MATCH(C160, Nodes!$C$4:$C$449, 0)), -1E+99), _xlfn.IFNA(INDEX(Nodes!$I$4:$I$449, MATCH(D160, Nodes!$C$4:$C$449, 0)), -1E+99), _xlfn.IFNA(INDEX(Edges!$I$4:$I$431, MATCH(E160, Edges!$C$4:$C$431, 0)), -1E+99), _xlfn.IFNA(INDEX(Edges!$I$4:$I$431, MATCH(F160, Edges!$C$4:$C$431, 0)), -1E+99), _xlfn.IFNA(INDEX(Edges!$I$4:$I$431, MATCH(G160, Edges!$C$4:$C$431, 0)), -1E+99), _xlfn.IFNA(INDEX(Edges!$I$4:$I$431, MATCH(H160, Edges!$C$4:$C$431, 0)), -1E+99), _xlfn.IFNA(INDEX(Edges!$I$4:$I$431, MATCH(I160, Edges!$C$4:$C$431, 0)), -1E+99), _xlfn.IFNA(INDEX(Edges!$I$4:$I$431, MATCH(J160, Edges!$C$4:$C$431, 0)), -1E+99), _xlfn.IFNA(INDEX(Edges!$I$4:$I$431, MATCH(K160, Edges!$C$4:$C$431, 0)), -1E+99), _xlfn.IFNA(INDEX(Edges!$I$4:$I$431, MATCH(L160, Edges!$C$4:$C$431, 0)), -1E+99))</f>
        <v>4</v>
      </c>
      <c r="Q160" s="633" t="str">
        <f>IF(AND(IF(C160&lt;&gt;"", INDEX(Nodes!$P$4:$P$449, MATCH(C160, Nodes!$C$4:$C$449, 0))="Yes"), IF(D160&lt;&gt;"", INDEX(Nodes!$P$4:$P$449, MATCH(D160, Nodes!$C$4:$C$449, 0))="Yes")), "Yes", "No")</f>
        <v>No</v>
      </c>
      <c r="R160" s="633">
        <f>MAX(_xlfn.IFNA(INDEX(Nodes!$Q$4:$Q$449, MATCH(C160, Nodes!$C$4:$C$449, 0)), -1E+99), _xlfn.IFNA(INDEX(Nodes!$Q$4:$Q$449, MATCH(D160, Nodes!$C$4:$C$449, 0)), -1E+99), _xlfn.IFNA(INDEX(Edges!$Q$4:$Q$431, MATCH(E160, Edges!$C$4:$C$431, 0)), -1E+99), _xlfn.IFNA(INDEX(Edges!$Q$4:$Q$431, MATCH(F160, Edges!$C$4:$C$431, 0)), -1E+99), _xlfn.IFNA(INDEX(Edges!$Q$4:$Q$431, MATCH(G160, Edges!$C$4:$C$431, 0)), -1E+99), _xlfn.IFNA(INDEX(Edges!$Q$4:$Q$431, MATCH(H160, Edges!$C$4:$C$431, 0)), -1E+99), _xlfn.IFNA(INDEX(Edges!$Q$4:$Q$431, MATCH(I160, Edges!$C$4:$C$431, 0)), -1E+99), _xlfn.IFNA(INDEX(Edges!$Q$4:$Q$431, MATCH(J160, Edges!$C$4:$C$431, 0)), -1E+99), _xlfn.IFNA(INDEX(Edges!$Q$4:$Q$431, MATCH(K160, Edges!$C$4:$C$431, 0)), -1E+99), _xlfn.IFNA(INDEX(Edges!$Q$4:$Q$431, MATCH(L160, Edges!$C$4:$C$431, 0)), -1E+99))</f>
        <v>0</v>
      </c>
      <c r="S160" t="str">
        <f>IF(OR(IF(C160&lt;&gt;"", INDEX(Nodes!$Z$4:$Z$449, MATCH(C160, Nodes!$C$4:$C$449, 0))="Yes", FALSE), IF(D160&lt;&gt;"", INDEX(Nodes!$Z$4:$Z$449, MATCH(D160, Nodes!$C$4:$C$449, 0))="Yes", FALSE), IF(E160&lt;&gt;"", INDEX(Edges!$Z$4:$Z$431, MATCH(E160, Edges!$C$4:$C$431, 0))="Yes", FALSE), IF(F160&lt;&gt;"", INDEX(Edges!$Z$4:$Z$431, MATCH(F160, Edges!$C$4:$C$431, 0))="Yes", FALSE), IF(G160&lt;&gt;"", INDEX(Edges!$Z$4:$Z$431, MATCH(G160, Edges!$C$4:$C$431, 0))="Yes", FALSE), IF(H160&lt;&gt;"", INDEX(Edges!$Z$4:$Z$431, MATCH(H160, Edges!$C$4:$C$431, 0))="Yes", FALSE), IF(I160&lt;&gt;"", INDEX(Edges!$Z$4:$Z$431, MATCH(I160, Edges!$C$4:$C$431, 0))="Yes", FALSE), IF(J160&lt;&gt;"", INDEX(Edges!$Z$4:$Z$431, MATCH(J160, Edges!$C$4:$C$431, 0))="Yes", FALSE), IF(K160&lt;&gt;"", INDEX(Edges!$Z$4:$Z$431, MATCH(K160, Edges!$C$4:$C$431, 0))="Yes", FALSE), IF(L160&lt;&gt;"", INDEX(Edges!$Z$4:$Z$431, MATCH(L160, Edges!$C$4:$C$431, 0))="Yes", FALSE)), "Yes","No")</f>
        <v>Yes</v>
      </c>
      <c r="T160" s="633" t="str">
        <f>IF(OR(IF(C160&lt;&gt;"", INDEX(Nodes!$AC$4:$AC$449, MATCH(C160, Nodes!$C$4:$C$449, 0))="Yes", FALSE), IF(D160&lt;&gt;"", INDEX(Nodes!$AC$4:$AC$449, MATCH(D160, Nodes!$C$4:$C$449, 0))="Yes", FALSE), IF(E160&lt;&gt;"", INDEX(Edges!$AC$4:$AC$431, MATCH(E160, Edges!$C$4:$C$431, 0))="Yes", FALSE), IF(F160&lt;&gt;"", INDEX(Edges!$AC$4:$AC$431, MATCH(F160, Edges!$C$4:$C$431, 0))="Yes", FALSE), IF(G160&lt;&gt;"", INDEX(Edges!$AC$4:$AC$431, MATCH(G160, Edges!$C$4:$C$431, 0))="Yes", FALSE), IF(H160&lt;&gt;"", INDEX(Edges!$AC$4:$AC$431, MATCH(H160, Edges!$C$4:$C$431, 0))="Yes", FALSE), IF(I160&lt;&gt;"", INDEX(Edges!$AC$4:$AC$431, MATCH(I160, Edges!$C$4:$C$431, 0))="Yes", FALSE), IF(J160&lt;&gt;"", INDEX(Edges!$AC$4:$AC$431, MATCH(J160, Edges!$C$4:$C$431, 0))="Yes", FALSE), IF(K160&lt;&gt;"", INDEX(Edges!$AC$4:$AC$431, MATCH(K160, Edges!$C$4:$C$431, 0))="Yes", FALSE), IF(L160&lt;&gt;"", INDEX(Edges!$AC$4:$AC$431, MATCH(L160, Edges!$C$4:$C$431, 0))="Yes", FALSE)), "Yes","No")</f>
        <v>No</v>
      </c>
      <c r="U160" t="str">
        <f>IF(OR(IF(C160&lt;&gt;"", INDEX(Nodes!$AF$4:$AF$449, MATCH(C160, Nodes!$C$4:$C$449, 0))="Yes", FALSE), IF(D160&lt;&gt;"", INDEX(Nodes!$AF$4:$AF$449, MATCH(D160, Nodes!$C$4:$C$449, 0))="Yes", FALSE), IF(E160&lt;&gt;"", INDEX(Edges!$AG$4:$AG$431, MATCH(E160, Edges!$C$4:$C$431, 0))="Yes", FALSE), IF(F160&lt;&gt;"", INDEX(Edges!$AG$4:$AG$431, MATCH(F160, Edges!$C$4:$C$431, 0))="Yes", FALSE), IF(G160&lt;&gt;"", INDEX(Edges!$AG$4:$AG$431, MATCH(G160, Edges!$C$4:$C$431, 0))="Yes", FALSE), IF(H160&lt;&gt;"", INDEX(Edges!$AG$4:$AG$431, MATCH(H160, Edges!$C$4:$C$431, 0))="Yes", FALSE), IF(I160&lt;&gt;"", INDEX(Edges!$AG$4:$AG$431, MATCH(I160, Edges!$C$4:$C$431, 0))="Yes", FALSE), IF(J160&lt;&gt;"", INDEX(Edges!$AG$4:$AG$431, MATCH(J160, Edges!$C$4:$C$431, 0))="Yes", FALSE), IF(K160&lt;&gt;"", INDEX(Edges!$AG$4:$AG$431, MATCH(K160, Edges!$C$4:$C$431, 0))="Yes", FALSE), IF(L160&lt;&gt;"", INDEX(Edges!$AG$4:$AG$431, MATCH(L160, Edges!$C$4:$C$431, 0))="Yes", FALSE)), "Yes","No")</f>
        <v>Yes</v>
      </c>
      <c r="V160" s="720" t="str">
        <f t="shared" si="8"/>
        <v>Accessible</v>
      </c>
      <c r="W160" s="633" t="str">
        <f>IF(AND(N160&gt;='Accessibility Standards'!$C$4, P160&lt;'Accessibility Standards'!$C$2, Q160="Yes", R160&lt;'Accessibility Standards'!$C$10), "Accessible", "Inaccessible")</f>
        <v>Inaccessible</v>
      </c>
      <c r="X160" s="633" t="str">
        <f t="shared" si="9"/>
        <v>Inaccessible</v>
      </c>
    </row>
    <row r="161" spans="1:24" hidden="1">
      <c r="A161" s="811" t="str">
        <f>A160</f>
        <v>32_61</v>
      </c>
      <c r="B161" s="689" t="s">
        <v>753</v>
      </c>
      <c r="C161" t="s">
        <v>466</v>
      </c>
      <c r="N161" s="633">
        <f>MIN(_xlfn.IFNA(INDEX(Nodes!$M$4:$M$449, MATCH(C161, Nodes!$C$4:$C$449, 0)), 1E+99), _xlfn.IFNA(INDEX(Nodes!$M$4:$M$449, MATCH(D161, Nodes!$C$4:$C$449, 0)), 1E+99), _xlfn.IFNA(INDEX(Edges!$M$4:$M$428, MATCH(E161, Edges!$C$4:$C$428, 0)), 1E+99), _xlfn.IFNA(INDEX(Edges!$M$4:$M$428, MATCH(F161, Edges!$C$4:$C$428, 0)), 1E+99), _xlfn.IFNA(INDEX(Edges!$M$4:$M$428, MATCH(G161, Edges!$C$4:$C$428, 0)), 1E+99), _xlfn.IFNA(INDEX(Edges!$M$4:$M$428, MATCH(H161, Edges!$C$4:$C$428, 0)), 1E+99), _xlfn.IFNA(INDEX(Edges!$M$4:$M$428, MATCH(I161, Edges!$C$4:$C$428, 0)), 1E+99), _xlfn.IFNA(INDEX(Edges!$M$4:$M$428, MATCH(J161, Edges!$C$4:$C$428, 0)), 1E+99), _xlfn.IFNA(INDEX(Edges!$M$4:$M$428, MATCH(K161, Edges!$C$4:$C$428, 0)), 1E+99), _xlfn.IFNA(INDEX(Edges!$M$4:$M$428, MATCH(L161, Edges!$C$4:$C$428, 0)), 1E+99))</f>
        <v>110</v>
      </c>
      <c r="O161" s="633" t="str">
        <f>IF(AND(IF(C161&lt;&gt;"", INDEX(Nodes!$V$4:$V$449, MATCH(C161, Nodes!$C$4:$C$449, 0))="Yes", TRUE), IF(D161&lt;&gt;"", INDEX(Nodes!$V$4:$V$449, MATCH(D161, Nodes!$C$4:$C$449, 0))="Yes", TRUE), IF(E161&lt;&gt;"", INDEX(Edges!$V$4:$V$431, MATCH(E161, Edges!$C$4:$C$431, 0))="Yes", TRUE), IF(F161&lt;&gt;"", INDEX(Edges!$V$4:$V$431, MATCH(F161, Edges!$C$4:$C$431, 0))="Yes", TRUE), IF(G161&lt;&gt;"", INDEX(Edges!$V$4:$V$431, MATCH(G161, Edges!$C$4:$C$431, 0))="Yes", TRUE), IF(H161&lt;&gt;"", INDEX(Edges!$V$4:$V$431, MATCH(H161, Edges!$C$4:$C$431, 0))="Yes", TRUE), IF(I161&lt;&gt;"", INDEX(Edges!$V$4:$V$431, MATCH(I161, Edges!$C$4:$C$431, 0))="Yes", TRUE), IF(J161&lt;&gt;"", INDEX(Edges!$V$4:$V$431, MATCH(J161, Edges!$C$4:$C$431, 0))="Yes", TRUE), IF(K161&lt;&gt;"", INDEX(Edges!$V$4:$V$431, MATCH(K161, Edges!$C$4:$C$431, 0))="Yes", TRUE), IF(L161&lt;&gt;"", INDEX(Edges!$V$4:$V$431, MATCH(L161, Edges!$C$4:$C$431, 0))="Yes", TRUE)), "Yes", "No")</f>
        <v>No</v>
      </c>
      <c r="P161" s="633">
        <f>MAX(_xlfn.IFNA(INDEX(Nodes!$I$4:$I$449, MATCH(C161, Nodes!$C$4:$C$449, 0)), -1E+99), _xlfn.IFNA(INDEX(Nodes!$I$4:$I$449, MATCH(D161, Nodes!$C$4:$C$449, 0)), -1E+99), _xlfn.IFNA(INDEX(Edges!$I$4:$I$431, MATCH(E161, Edges!$C$4:$C$431, 0)), -1E+99), _xlfn.IFNA(INDEX(Edges!$I$4:$I$431, MATCH(F161, Edges!$C$4:$C$431, 0)), -1E+99), _xlfn.IFNA(INDEX(Edges!$I$4:$I$431, MATCH(G161, Edges!$C$4:$C$431, 0)), -1E+99), _xlfn.IFNA(INDEX(Edges!$I$4:$I$431, MATCH(H161, Edges!$C$4:$C$431, 0)), -1E+99), _xlfn.IFNA(INDEX(Edges!$I$4:$I$431, MATCH(I161, Edges!$C$4:$C$431, 0)), -1E+99), _xlfn.IFNA(INDEX(Edges!$I$4:$I$431, MATCH(J161, Edges!$C$4:$C$431, 0)), -1E+99), _xlfn.IFNA(INDEX(Edges!$I$4:$I$431, MATCH(K161, Edges!$C$4:$C$431, 0)), -1E+99), _xlfn.IFNA(INDEX(Edges!$I$4:$I$431, MATCH(L161, Edges!$C$4:$C$431, 0)), -1E+99))</f>
        <v>4</v>
      </c>
      <c r="Q161" s="633" t="str">
        <f>IF(AND(IF(C161&lt;&gt;"", INDEX(Nodes!$P$4:$P$449, MATCH(C161, Nodes!$C$4:$C$449, 0))="Yes"), IF(D161&lt;&gt;"", INDEX(Nodes!$P$4:$P$449, MATCH(D161, Nodes!$C$4:$C$449, 0))="Yes")), "Yes", "No")</f>
        <v>No</v>
      </c>
      <c r="R161" s="633">
        <f>MAX(_xlfn.IFNA(INDEX(Nodes!$Q$4:$Q$449, MATCH(C161, Nodes!$C$4:$C$449, 0)), -1E+99), _xlfn.IFNA(INDEX(Nodes!$Q$4:$Q$449, MATCH(D161, Nodes!$C$4:$C$449, 0)), -1E+99), _xlfn.IFNA(INDEX(Edges!$Q$4:$Q$431, MATCH(E161, Edges!$C$4:$C$431, 0)), -1E+99), _xlfn.IFNA(INDEX(Edges!$Q$4:$Q$431, MATCH(F161, Edges!$C$4:$C$431, 0)), -1E+99), _xlfn.IFNA(INDEX(Edges!$Q$4:$Q$431, MATCH(G161, Edges!$C$4:$C$431, 0)), -1E+99), _xlfn.IFNA(INDEX(Edges!$Q$4:$Q$431, MATCH(H161, Edges!$C$4:$C$431, 0)), -1E+99), _xlfn.IFNA(INDEX(Edges!$Q$4:$Q$431, MATCH(I161, Edges!$C$4:$C$431, 0)), -1E+99), _xlfn.IFNA(INDEX(Edges!$Q$4:$Q$431, MATCH(J161, Edges!$C$4:$C$431, 0)), -1E+99), _xlfn.IFNA(INDEX(Edges!$Q$4:$Q$431, MATCH(K161, Edges!$C$4:$C$431, 0)), -1E+99), _xlfn.IFNA(INDEX(Edges!$Q$4:$Q$431, MATCH(L161, Edges!$C$4:$C$431, 0)), -1E+99))</f>
        <v>0</v>
      </c>
      <c r="S161" t="str">
        <f>IF(OR(IF(C161&lt;&gt;"", INDEX(Nodes!$Z$4:$Z$449, MATCH(C161, Nodes!$C$4:$C$449, 0))="Yes", FALSE), IF(D161&lt;&gt;"", INDEX(Nodes!$Z$4:$Z$449, MATCH(D161, Nodes!$C$4:$C$449, 0))="Yes", FALSE), IF(E161&lt;&gt;"", INDEX(Edges!$Z$4:$Z$431, MATCH(E161, Edges!$C$4:$C$431, 0))="Yes", FALSE), IF(F161&lt;&gt;"", INDEX(Edges!$Z$4:$Z$431, MATCH(F161, Edges!$C$4:$C$431, 0))="Yes", FALSE), IF(G161&lt;&gt;"", INDEX(Edges!$Z$4:$Z$431, MATCH(G161, Edges!$C$4:$C$431, 0))="Yes", FALSE), IF(H161&lt;&gt;"", INDEX(Edges!$Z$4:$Z$431, MATCH(H161, Edges!$C$4:$C$431, 0))="Yes", FALSE), IF(I161&lt;&gt;"", INDEX(Edges!$Z$4:$Z$431, MATCH(I161, Edges!$C$4:$C$431, 0))="Yes", FALSE), IF(J161&lt;&gt;"", INDEX(Edges!$Z$4:$Z$431, MATCH(J161, Edges!$C$4:$C$431, 0))="Yes", FALSE), IF(K161&lt;&gt;"", INDEX(Edges!$Z$4:$Z$431, MATCH(K161, Edges!$C$4:$C$431, 0))="Yes", FALSE), IF(L161&lt;&gt;"", INDEX(Edges!$Z$4:$Z$431, MATCH(L161, Edges!$C$4:$C$431, 0))="Yes", FALSE)), "Yes","No")</f>
        <v>Yes</v>
      </c>
      <c r="T161" s="633" t="str">
        <f>IF(OR(IF(C161&lt;&gt;"", INDEX(Nodes!$AC$4:$AC$449, MATCH(C161, Nodes!$C$4:$C$449, 0))="Yes", FALSE), IF(D161&lt;&gt;"", INDEX(Nodes!$AC$4:$AC$449, MATCH(D161, Nodes!$C$4:$C$449, 0))="Yes", FALSE), IF(E161&lt;&gt;"", INDEX(Edges!$AC$4:$AC$431, MATCH(E161, Edges!$C$4:$C$431, 0))="Yes", FALSE), IF(F161&lt;&gt;"", INDEX(Edges!$AC$4:$AC$431, MATCH(F161, Edges!$C$4:$C$431, 0))="Yes", FALSE), IF(G161&lt;&gt;"", INDEX(Edges!$AC$4:$AC$431, MATCH(G161, Edges!$C$4:$C$431, 0))="Yes", FALSE), IF(H161&lt;&gt;"", INDEX(Edges!$AC$4:$AC$431, MATCH(H161, Edges!$C$4:$C$431, 0))="Yes", FALSE), IF(I161&lt;&gt;"", INDEX(Edges!$AC$4:$AC$431, MATCH(I161, Edges!$C$4:$C$431, 0))="Yes", FALSE), IF(J161&lt;&gt;"", INDEX(Edges!$AC$4:$AC$431, MATCH(J161, Edges!$C$4:$C$431, 0))="Yes", FALSE), IF(K161&lt;&gt;"", INDEX(Edges!$AC$4:$AC$431, MATCH(K161, Edges!$C$4:$C$431, 0))="Yes", FALSE), IF(L161&lt;&gt;"", INDEX(Edges!$AC$4:$AC$431, MATCH(L161, Edges!$C$4:$C$431, 0))="Yes", FALSE)), "Yes","No")</f>
        <v>No</v>
      </c>
      <c r="U161" t="str">
        <f>IF(OR(IF(C161&lt;&gt;"", INDEX(Nodes!$AF$4:$AF$449, MATCH(C161, Nodes!$C$4:$C$449, 0))="Yes", FALSE), IF(D161&lt;&gt;"", INDEX(Nodes!$AF$4:$AF$449, MATCH(D161, Nodes!$C$4:$C$449, 0))="Yes", FALSE), IF(E161&lt;&gt;"", INDEX(Edges!$AG$4:$AG$431, MATCH(E161, Edges!$C$4:$C$431, 0))="Yes", FALSE), IF(F161&lt;&gt;"", INDEX(Edges!$AG$4:$AG$431, MATCH(F161, Edges!$C$4:$C$431, 0))="Yes", FALSE), IF(G161&lt;&gt;"", INDEX(Edges!$AG$4:$AG$431, MATCH(G161, Edges!$C$4:$C$431, 0))="Yes", FALSE), IF(H161&lt;&gt;"", INDEX(Edges!$AG$4:$AG$431, MATCH(H161, Edges!$C$4:$C$431, 0))="Yes", FALSE), IF(I161&lt;&gt;"", INDEX(Edges!$AG$4:$AG$431, MATCH(I161, Edges!$C$4:$C$431, 0))="Yes", FALSE), IF(J161&lt;&gt;"", INDEX(Edges!$AG$4:$AG$431, MATCH(J161, Edges!$C$4:$C$431, 0))="Yes", FALSE), IF(K161&lt;&gt;"", INDEX(Edges!$AG$4:$AG$431, MATCH(K161, Edges!$C$4:$C$431, 0))="Yes", FALSE), IF(L161&lt;&gt;"", INDEX(Edges!$AG$4:$AG$431, MATCH(L161, Edges!$C$4:$C$431, 0))="Yes", FALSE)), "Yes","No")</f>
        <v>Yes</v>
      </c>
      <c r="V161" s="720" t="str">
        <f t="shared" si="8"/>
        <v>Accessible</v>
      </c>
      <c r="W161" s="633" t="str">
        <f>IF(AND(N161&gt;='Accessibility Standards'!$C$4, P161&lt;'Accessibility Standards'!$C$2, Q161="Yes", R161&lt;'Accessibility Standards'!$C$10), "Accessible", "Inaccessible")</f>
        <v>Inaccessible</v>
      </c>
      <c r="X161" s="633" t="str">
        <f t="shared" si="9"/>
        <v>Inaccessible</v>
      </c>
    </row>
    <row r="162" spans="1:24">
      <c r="A162" t="s">
        <v>888</v>
      </c>
      <c r="B162" s="689" t="s">
        <v>752</v>
      </c>
      <c r="C162" s="799" t="s">
        <v>1120</v>
      </c>
      <c r="D162" s="799" t="s">
        <v>781</v>
      </c>
      <c r="N162" s="633">
        <f>MIN(_xlfn.IFNA(INDEX(Nodes!$M$4:$M$449, MATCH(C162, Nodes!$C$4:$C$449, 0)), 1E+99), _xlfn.IFNA(INDEX(Nodes!$M$4:$M$449, MATCH(D162, Nodes!$C$4:$C$449, 0)), 1E+99), _xlfn.IFNA(INDEX(Edges!$M$4:$M$428, MATCH(E162, Edges!$C$4:$C$428, 0)), 1E+99), _xlfn.IFNA(INDEX(Edges!$M$4:$M$428, MATCH(F162, Edges!$C$4:$C$428, 0)), 1E+99), _xlfn.IFNA(INDEX(Edges!$M$4:$M$428, MATCH(G162, Edges!$C$4:$C$428, 0)), 1E+99), _xlfn.IFNA(INDEX(Edges!$M$4:$M$428, MATCH(H162, Edges!$C$4:$C$428, 0)), 1E+99), _xlfn.IFNA(INDEX(Edges!$M$4:$M$428, MATCH(I162, Edges!$C$4:$C$428, 0)), 1E+99), _xlfn.IFNA(INDEX(Edges!$M$4:$M$428, MATCH(J162, Edges!$C$4:$C$428, 0)), 1E+99), _xlfn.IFNA(INDEX(Edges!$M$4:$M$428, MATCH(K162, Edges!$C$4:$C$428, 0)), 1E+99), _xlfn.IFNA(INDEX(Edges!$M$4:$M$428, MATCH(L162, Edges!$C$4:$C$428, 0)), 1E+99))</f>
        <v>50</v>
      </c>
      <c r="O162" s="814" t="s">
        <v>21</v>
      </c>
      <c r="P162" s="633">
        <f>MAX(_xlfn.IFNA(INDEX(Nodes!$I$4:$I$449, MATCH(C162, Nodes!$C$4:$C$449, 0)), -1E+99), _xlfn.IFNA(INDEX(Nodes!$I$4:$I$449, MATCH(D162, Nodes!$C$4:$C$449, 0)), -1E+99), _xlfn.IFNA(INDEX(Edges!$I$4:$I$431, MATCH(E162, Edges!$C$4:$C$431, 0)), -1E+99), _xlfn.IFNA(INDEX(Edges!$I$4:$I$431, MATCH(F162, Edges!$C$4:$C$431, 0)), -1E+99), _xlfn.IFNA(INDEX(Edges!$I$4:$I$431, MATCH(G162, Edges!$C$4:$C$431, 0)), -1E+99), _xlfn.IFNA(INDEX(Edges!$I$4:$I$431, MATCH(H162, Edges!$C$4:$C$431, 0)), -1E+99), _xlfn.IFNA(INDEX(Edges!$I$4:$I$431, MATCH(I162, Edges!$C$4:$C$431, 0)), -1E+99), _xlfn.IFNA(INDEX(Edges!$I$4:$I$431, MATCH(J162, Edges!$C$4:$C$431, 0)), -1E+99), _xlfn.IFNA(INDEX(Edges!$I$4:$I$431, MATCH(K162, Edges!$C$4:$C$431, 0)), -1E+99), _xlfn.IFNA(INDEX(Edges!$I$4:$I$431, MATCH(L162, Edges!$C$4:$C$431, 0)), -1E+99))</f>
        <v>0</v>
      </c>
      <c r="Q162" s="817" t="s">
        <v>21</v>
      </c>
      <c r="R162" s="633">
        <f>MAX(_xlfn.IFNA(INDEX(Nodes!$Q$4:$Q$449, MATCH(C162, Nodes!$C$4:$C$449, 0)), -1E+99), _xlfn.IFNA(INDEX(Nodes!$Q$4:$Q$449, MATCH(D162, Nodes!$C$4:$C$449, 0)), -1E+99), _xlfn.IFNA(INDEX(Edges!$Q$4:$Q$431, MATCH(E162, Edges!$C$4:$C$431, 0)), -1E+99), _xlfn.IFNA(INDEX(Edges!$Q$4:$Q$431, MATCH(F162, Edges!$C$4:$C$431, 0)), -1E+99), _xlfn.IFNA(INDEX(Edges!$Q$4:$Q$431, MATCH(G162, Edges!$C$4:$C$431, 0)), -1E+99), _xlfn.IFNA(INDEX(Edges!$Q$4:$Q$431, MATCH(H162, Edges!$C$4:$C$431, 0)), -1E+99), _xlfn.IFNA(INDEX(Edges!$Q$4:$Q$431, MATCH(I162, Edges!$C$4:$C$431, 0)), -1E+99), _xlfn.IFNA(INDEX(Edges!$Q$4:$Q$431, MATCH(J162, Edges!$C$4:$C$431, 0)), -1E+99), _xlfn.IFNA(INDEX(Edges!$Q$4:$Q$431, MATCH(K162, Edges!$C$4:$C$431, 0)), -1E+99), _xlfn.IFNA(INDEX(Edges!$Q$4:$Q$431, MATCH(L162, Edges!$C$4:$C$431, 0)), -1E+99))</f>
        <v>0</v>
      </c>
      <c r="S162" t="s">
        <v>21</v>
      </c>
      <c r="T162" s="817" t="s">
        <v>21</v>
      </c>
      <c r="U162" t="s">
        <v>21</v>
      </c>
      <c r="V162" s="720" t="str">
        <f>IF(N162&gt;0, "Accessible", "Inaccessible")</f>
        <v>Accessible</v>
      </c>
      <c r="W162" s="633" t="str">
        <f>IF(AND(N162&gt;='Accessibility Standards'!$C$4, P162&lt;'Accessibility Standards'!$C$2, Q162="Yes", R162&lt;'Accessibility Standards'!$C$10), "Accessible", "Inaccessible")</f>
        <v>Inaccessible</v>
      </c>
      <c r="X162" s="633" t="str">
        <f>IF(AND(O162="Yes", N162&gt;0), "Accessible", "Inaccessible")</f>
        <v>Inaccessible</v>
      </c>
    </row>
    <row r="163" spans="1:24" s="788" customFormat="1" hidden="1">
      <c r="A163" s="819" t="str">
        <f>A162</f>
        <v>47_61</v>
      </c>
      <c r="B163" s="790" t="s">
        <v>753</v>
      </c>
      <c r="C163" s="794" t="s">
        <v>1120</v>
      </c>
      <c r="D163" s="788" t="s">
        <v>781</v>
      </c>
      <c r="N163" s="791">
        <f>MIN(_xlfn.IFNA(INDEX(Nodes!$M$4:$M$449, MATCH(C163, Nodes!$C$4:$C$449, 0)), 1E+99), _xlfn.IFNA(INDEX(Nodes!$M$4:$M$449, MATCH(D163, Nodes!$C$4:$C$449, 0)), 1E+99), _xlfn.IFNA(INDEX(Edges!$M$4:$M$428, MATCH(E163, Edges!$C$4:$C$428, 0)), 1E+99), _xlfn.IFNA(INDEX(Edges!$M$4:$M$428, MATCH(F163, Edges!$C$4:$C$428, 0)), 1E+99), _xlfn.IFNA(INDEX(Edges!$M$4:$M$428, MATCH(G163, Edges!$C$4:$C$428, 0)), 1E+99), _xlfn.IFNA(INDEX(Edges!$M$4:$M$428, MATCH(H163, Edges!$C$4:$C$428, 0)), 1E+99), _xlfn.IFNA(INDEX(Edges!$M$4:$M$428, MATCH(I163, Edges!$C$4:$C$428, 0)), 1E+99), _xlfn.IFNA(INDEX(Edges!$M$4:$M$428, MATCH(J163, Edges!$C$4:$C$428, 0)), 1E+99), _xlfn.IFNA(INDEX(Edges!$M$4:$M$428, MATCH(K163, Edges!$C$4:$C$428, 0)), 1E+99), _xlfn.IFNA(INDEX(Edges!$M$4:$M$428, MATCH(L163, Edges!$C$4:$C$428, 0)), 1E+99))</f>
        <v>50</v>
      </c>
      <c r="O163" s="815" t="s">
        <v>21</v>
      </c>
      <c r="P163" s="791">
        <f>MAX(_xlfn.IFNA(INDEX(Nodes!$I$4:$I$449, MATCH(C163, Nodes!$C$4:$C$449, 0)), -1E+99), _xlfn.IFNA(INDEX(Nodes!$I$4:$I$449, MATCH(D163, Nodes!$C$4:$C$449, 0)), -1E+99), _xlfn.IFNA(INDEX(Edges!$I$4:$I$431, MATCH(E163, Edges!$C$4:$C$431, 0)), -1E+99), _xlfn.IFNA(INDEX(Edges!$I$4:$I$431, MATCH(F163, Edges!$C$4:$C$431, 0)), -1E+99), _xlfn.IFNA(INDEX(Edges!$I$4:$I$431, MATCH(G163, Edges!$C$4:$C$431, 0)), -1E+99), _xlfn.IFNA(INDEX(Edges!$I$4:$I$431, MATCH(H163, Edges!$C$4:$C$431, 0)), -1E+99), _xlfn.IFNA(INDEX(Edges!$I$4:$I$431, MATCH(I163, Edges!$C$4:$C$431, 0)), -1E+99), _xlfn.IFNA(INDEX(Edges!$I$4:$I$431, MATCH(J163, Edges!$C$4:$C$431, 0)), -1E+99), _xlfn.IFNA(INDEX(Edges!$I$4:$I$431, MATCH(K163, Edges!$C$4:$C$431, 0)), -1E+99), _xlfn.IFNA(INDEX(Edges!$I$4:$I$431, MATCH(L163, Edges!$C$4:$C$431, 0)), -1E+99))</f>
        <v>0</v>
      </c>
      <c r="Q163" s="817" t="s">
        <v>21</v>
      </c>
      <c r="R163" s="791">
        <f>MAX(_xlfn.IFNA(INDEX(Nodes!$Q$4:$Q$449, MATCH(C163, Nodes!$C$4:$C$449, 0)), -1E+99), _xlfn.IFNA(INDEX(Nodes!$Q$4:$Q$449, MATCH(D163, Nodes!$C$4:$C$449, 0)), -1E+99), _xlfn.IFNA(INDEX(Edges!$Q$4:$Q$431, MATCH(E163, Edges!$C$4:$C$431, 0)), -1E+99), _xlfn.IFNA(INDEX(Edges!$Q$4:$Q$431, MATCH(F163, Edges!$C$4:$C$431, 0)), -1E+99), _xlfn.IFNA(INDEX(Edges!$Q$4:$Q$431, MATCH(G163, Edges!$C$4:$C$431, 0)), -1E+99), _xlfn.IFNA(INDEX(Edges!$Q$4:$Q$431, MATCH(H163, Edges!$C$4:$C$431, 0)), -1E+99), _xlfn.IFNA(INDEX(Edges!$Q$4:$Q$431, MATCH(I163, Edges!$C$4:$C$431, 0)), -1E+99), _xlfn.IFNA(INDEX(Edges!$Q$4:$Q$431, MATCH(J163, Edges!$C$4:$C$431, 0)), -1E+99), _xlfn.IFNA(INDEX(Edges!$Q$4:$Q$431, MATCH(K163, Edges!$C$4:$C$431, 0)), -1E+99), _xlfn.IFNA(INDEX(Edges!$Q$4:$Q$431, MATCH(L163, Edges!$C$4:$C$431, 0)), -1E+99))</f>
        <v>0</v>
      </c>
      <c r="S163" s="788" t="s">
        <v>21</v>
      </c>
      <c r="T163" s="818" t="s">
        <v>21</v>
      </c>
      <c r="U163" s="788" t="s">
        <v>21</v>
      </c>
      <c r="V163" s="798" t="str">
        <f t="shared" si="8"/>
        <v>Accessible</v>
      </c>
      <c r="W163" s="791" t="str">
        <f>IF(AND(N163&gt;='Accessibility Standards'!$C$4, P163&lt;'Accessibility Standards'!$C$2, Q163="Yes", R163&lt;'Accessibility Standards'!$C$10), "Accessible", "Inaccessible")</f>
        <v>Inaccessible</v>
      </c>
      <c r="X163" s="791" t="str">
        <f t="shared" si="9"/>
        <v>Inaccessible</v>
      </c>
    </row>
    <row r="164" spans="1:24" s="788" customFormat="1">
      <c r="A164" s="788" t="s">
        <v>889</v>
      </c>
      <c r="B164" s="790" t="s">
        <v>752</v>
      </c>
      <c r="E164" s="788" t="s">
        <v>1214</v>
      </c>
      <c r="N164" s="791">
        <v>0</v>
      </c>
      <c r="O164" s="791" t="str">
        <f>IF(AND(IF(C164&lt;&gt;"", INDEX(Nodes!$V$4:$V$449, MATCH(C164, Nodes!$C$4:$C$449, 0))="Yes", TRUE), IF(D164&lt;&gt;"", INDEX(Nodes!$V$4:$V$449, MATCH(D164, Nodes!$C$4:$C$449, 0))="Yes", TRUE), IF(E164&lt;&gt;"", INDEX(Edges!$V$4:$V$431, MATCH(E164, Edges!$C$4:$C$431, 0))="Yes", TRUE), IF(F164&lt;&gt;"", INDEX(Edges!$V$4:$V$431, MATCH(F164, Edges!$C$4:$C$431, 0))="Yes", TRUE), IF(G164&lt;&gt;"", INDEX(Edges!$V$4:$V$431, MATCH(G164, Edges!$C$4:$C$431, 0))="Yes", TRUE), IF(H164&lt;&gt;"", INDEX(Edges!$V$4:$V$431, MATCH(H164, Edges!$C$4:$C$431, 0))="Yes", TRUE), IF(I164&lt;&gt;"", INDEX(Edges!$V$4:$V$431, MATCH(I164, Edges!$C$4:$C$431, 0))="Yes", TRUE), IF(J164&lt;&gt;"", INDEX(Edges!$V$4:$V$431, MATCH(J164, Edges!$C$4:$C$431, 0))="Yes", TRUE), IF(K164&lt;&gt;"", INDEX(Edges!$V$4:$V$431, MATCH(K164, Edges!$C$4:$C$431, 0))="Yes", TRUE), IF(L164&lt;&gt;"", INDEX(Edges!$V$4:$V$431, MATCH(L164, Edges!$C$4:$C$431, 0))="Yes", TRUE)), "Yes", "No")</f>
        <v>No</v>
      </c>
      <c r="P164" s="791">
        <f>MAX(_xlfn.IFNA(INDEX(Nodes!$I$4:$I$449, MATCH(C164, Nodes!$C$4:$C$449, 0)), -1E+99), _xlfn.IFNA(INDEX(Nodes!$I$4:$I$449, MATCH(D164, Nodes!$C$4:$C$449, 0)), -1E+99), _xlfn.IFNA(INDEX(Edges!$I$4:$I$431, MATCH(E164, Edges!$C$4:$C$431, 0)), -1E+99), _xlfn.IFNA(INDEX(Edges!$I$4:$I$431, MATCH(F164, Edges!$C$4:$C$431, 0)), -1E+99), _xlfn.IFNA(INDEX(Edges!$I$4:$I$431, MATCH(G164, Edges!$C$4:$C$431, 0)), -1E+99), _xlfn.IFNA(INDEX(Edges!$I$4:$I$431, MATCH(H164, Edges!$C$4:$C$431, 0)), -1E+99), _xlfn.IFNA(INDEX(Edges!$I$4:$I$431, MATCH(I164, Edges!$C$4:$C$431, 0)), -1E+99), _xlfn.IFNA(INDEX(Edges!$I$4:$I$431, MATCH(J164, Edges!$C$4:$C$431, 0)), -1E+99), _xlfn.IFNA(INDEX(Edges!$I$4:$I$431, MATCH(K164, Edges!$C$4:$C$431, 0)), -1E+99), _xlfn.IFNA(INDEX(Edges!$I$4:$I$431, MATCH(L164, Edges!$C$4:$C$431, 0)), -1E+99))</f>
        <v>0</v>
      </c>
      <c r="Q164" s="633" t="str">
        <f>IF(AND(IF(C164&lt;&gt;"", INDEX(Nodes!$P$4:$P$449, MATCH(C164, Nodes!$C$4:$C$449, 0))="Yes"), IF(D164&lt;&gt;"", INDEX(Nodes!$P$4:$P$449, MATCH(D164, Nodes!$C$4:$C$449, 0))="Yes")), "Yes", "No")</f>
        <v>No</v>
      </c>
      <c r="R164" s="791">
        <f>MAX(_xlfn.IFNA(INDEX(Nodes!$Q$4:$Q$449, MATCH(C164, Nodes!$C$4:$C$449, 0)), -1E+99), _xlfn.IFNA(INDEX(Nodes!$Q$4:$Q$449, MATCH(D164, Nodes!$C$4:$C$449, 0)), -1E+99), _xlfn.IFNA(INDEX(Edges!$Q$4:$Q$431, MATCH(E164, Edges!$C$4:$C$431, 0)), -1E+99), _xlfn.IFNA(INDEX(Edges!$Q$4:$Q$431, MATCH(F164, Edges!$C$4:$C$431, 0)), -1E+99), _xlfn.IFNA(INDEX(Edges!$Q$4:$Q$431, MATCH(G164, Edges!$C$4:$C$431, 0)), -1E+99), _xlfn.IFNA(INDEX(Edges!$Q$4:$Q$431, MATCH(H164, Edges!$C$4:$C$431, 0)), -1E+99), _xlfn.IFNA(INDEX(Edges!$Q$4:$Q$431, MATCH(I164, Edges!$C$4:$C$431, 0)), -1E+99), _xlfn.IFNA(INDEX(Edges!$Q$4:$Q$431, MATCH(J164, Edges!$C$4:$C$431, 0)), -1E+99), _xlfn.IFNA(INDEX(Edges!$Q$4:$Q$431, MATCH(K164, Edges!$C$4:$C$431, 0)), -1E+99), _xlfn.IFNA(INDEX(Edges!$Q$4:$Q$431, MATCH(L164, Edges!$C$4:$C$431, 0)), -1E+99))</f>
        <v>0</v>
      </c>
      <c r="S164" s="788" t="str">
        <f>IF(OR(IF(C164&lt;&gt;"", INDEX(Nodes!$Z$4:$Z$449, MATCH(C164, Nodes!$C$4:$C$449, 0))="Yes", FALSE), IF(D164&lt;&gt;"", INDEX(Nodes!$Z$4:$Z$449, MATCH(D164, Nodes!$C$4:$C$449, 0))="Yes", FALSE), IF(E164&lt;&gt;"", INDEX(Edges!$Z$4:$Z$431, MATCH(E164, Edges!$C$4:$C$431, 0))="Yes", FALSE), IF(F164&lt;&gt;"", INDEX(Edges!$Z$4:$Z$431, MATCH(F164, Edges!$C$4:$C$431, 0))="Yes", FALSE), IF(G164&lt;&gt;"", INDEX(Edges!$Z$4:$Z$431, MATCH(G164, Edges!$C$4:$C$431, 0))="Yes", FALSE), IF(H164&lt;&gt;"", INDEX(Edges!$Z$4:$Z$431, MATCH(H164, Edges!$C$4:$C$431, 0))="Yes", FALSE), IF(I164&lt;&gt;"", INDEX(Edges!$Z$4:$Z$431, MATCH(I164, Edges!$C$4:$C$431, 0))="Yes", FALSE), IF(J164&lt;&gt;"", INDEX(Edges!$Z$4:$Z$431, MATCH(J164, Edges!$C$4:$C$431, 0))="Yes", FALSE), IF(K164&lt;&gt;"", INDEX(Edges!$Z$4:$Z$431, MATCH(K164, Edges!$C$4:$C$431, 0))="Yes", FALSE), IF(L164&lt;&gt;"", INDEX(Edges!$Z$4:$Z$431, MATCH(L164, Edges!$C$4:$C$431, 0))="Yes", FALSE)), "Yes","No")</f>
        <v>Yes</v>
      </c>
      <c r="T164" s="791" t="str">
        <f>IF(OR(IF(C164&lt;&gt;"", INDEX(Nodes!$AC$4:$AC$449, MATCH(C164, Nodes!$C$4:$C$449, 0))="Yes", FALSE), IF(D164&lt;&gt;"", INDEX(Nodes!$AC$4:$AC$449, MATCH(D164, Nodes!$C$4:$C$449, 0))="Yes", FALSE), IF(E164&lt;&gt;"", INDEX(Edges!$AC$4:$AC$431, MATCH(E164, Edges!$C$4:$C$431, 0))="Yes", FALSE), IF(F164&lt;&gt;"", INDEX(Edges!$AC$4:$AC$431, MATCH(F164, Edges!$C$4:$C$431, 0))="Yes", FALSE), IF(G164&lt;&gt;"", INDEX(Edges!$AC$4:$AC$431, MATCH(G164, Edges!$C$4:$C$431, 0))="Yes", FALSE), IF(H164&lt;&gt;"", INDEX(Edges!$AC$4:$AC$431, MATCH(H164, Edges!$C$4:$C$431, 0))="Yes", FALSE), IF(I164&lt;&gt;"", INDEX(Edges!$AC$4:$AC$431, MATCH(I164, Edges!$C$4:$C$431, 0))="Yes", FALSE), IF(J164&lt;&gt;"", INDEX(Edges!$AC$4:$AC$431, MATCH(J164, Edges!$C$4:$C$431, 0))="Yes", FALSE), IF(K164&lt;&gt;"", INDEX(Edges!$AC$4:$AC$431, MATCH(K164, Edges!$C$4:$C$431, 0))="Yes", FALSE), IF(L164&lt;&gt;"", INDEX(Edges!$AC$4:$AC$431, MATCH(L164, Edges!$C$4:$C$431, 0))="Yes", FALSE)), "Yes","No")</f>
        <v>No</v>
      </c>
      <c r="U164" s="788" t="str">
        <f>IF(OR(IF(C164&lt;&gt;"", INDEX(Nodes!$AF$4:$AF$449, MATCH(C164, Nodes!$C$4:$C$449, 0))="Yes", FALSE), IF(D164&lt;&gt;"", INDEX(Nodes!$AF$4:$AF$449, MATCH(D164, Nodes!$C$4:$C$449, 0))="Yes", FALSE), IF(E164&lt;&gt;"", INDEX(Edges!$AG$4:$AG$431, MATCH(E164, Edges!$C$4:$C$431, 0))="Yes", FALSE), IF(F164&lt;&gt;"", INDEX(Edges!$AG$4:$AG$431, MATCH(F164, Edges!$C$4:$C$431, 0))="Yes", FALSE), IF(G164&lt;&gt;"", INDEX(Edges!$AG$4:$AG$431, MATCH(G164, Edges!$C$4:$C$431, 0))="Yes", FALSE), IF(H164&lt;&gt;"", INDEX(Edges!$AG$4:$AG$431, MATCH(H164, Edges!$C$4:$C$431, 0))="Yes", FALSE), IF(I164&lt;&gt;"", INDEX(Edges!$AG$4:$AG$431, MATCH(I164, Edges!$C$4:$C$431, 0))="Yes", FALSE), IF(J164&lt;&gt;"", INDEX(Edges!$AG$4:$AG$431, MATCH(J164, Edges!$C$4:$C$431, 0))="Yes", FALSE), IF(K164&lt;&gt;"", INDEX(Edges!$AG$4:$AG$431, MATCH(K164, Edges!$C$4:$C$431, 0))="Yes", FALSE), IF(L164&lt;&gt;"", INDEX(Edges!$AG$4:$AG$431, MATCH(L164, Edges!$C$4:$C$431, 0))="Yes", FALSE)), "Yes","No")</f>
        <v>No</v>
      </c>
      <c r="V164" s="798" t="str">
        <f t="shared" si="8"/>
        <v>Inaccessible</v>
      </c>
      <c r="W164" s="791" t="str">
        <f>IF(AND(N164&gt;='Accessibility Standards'!$C$4, P164&lt;'Accessibility Standards'!$C$2, Q164="Yes", R164&lt;'Accessibility Standards'!$C$10), "Accessible", "Inaccessible")</f>
        <v>Inaccessible</v>
      </c>
      <c r="X164" s="791" t="str">
        <f t="shared" si="9"/>
        <v>Inaccessible</v>
      </c>
    </row>
    <row r="165" spans="1:24" s="788" customFormat="1" hidden="1">
      <c r="A165" s="819" t="str">
        <f>A164</f>
        <v>61_62</v>
      </c>
      <c r="B165" s="790" t="s">
        <v>753</v>
      </c>
      <c r="E165" s="788" t="s">
        <v>1213</v>
      </c>
      <c r="N165" s="791">
        <v>0</v>
      </c>
      <c r="O165" s="791" t="str">
        <f>IF(AND(IF(C165&lt;&gt;"", INDEX(Nodes!$V$4:$V$449, MATCH(C165, Nodes!$C$4:$C$449, 0))="Yes", TRUE), IF(D165&lt;&gt;"", INDEX(Nodes!$V$4:$V$449, MATCH(D165, Nodes!$C$4:$C$449, 0))="Yes", TRUE), IF(E165&lt;&gt;"", INDEX(Edges!$V$4:$V$431, MATCH(E165, Edges!$C$4:$C$431, 0))="Yes", TRUE), IF(F165&lt;&gt;"", INDEX(Edges!$V$4:$V$431, MATCH(F165, Edges!$C$4:$C$431, 0))="Yes", TRUE), IF(G165&lt;&gt;"", INDEX(Edges!$V$4:$V$431, MATCH(G165, Edges!$C$4:$C$431, 0))="Yes", TRUE), IF(H165&lt;&gt;"", INDEX(Edges!$V$4:$V$431, MATCH(H165, Edges!$C$4:$C$431, 0))="Yes", TRUE), IF(I165&lt;&gt;"", INDEX(Edges!$V$4:$V$431, MATCH(I165, Edges!$C$4:$C$431, 0))="Yes", TRUE), IF(J165&lt;&gt;"", INDEX(Edges!$V$4:$V$431, MATCH(J165, Edges!$C$4:$C$431, 0))="Yes", TRUE), IF(K165&lt;&gt;"", INDEX(Edges!$V$4:$V$431, MATCH(K165, Edges!$C$4:$C$431, 0))="Yes", TRUE), IF(L165&lt;&gt;"", INDEX(Edges!$V$4:$V$431, MATCH(L165, Edges!$C$4:$C$431, 0))="Yes", TRUE)), "Yes", "No")</f>
        <v>No</v>
      </c>
      <c r="P165" s="791">
        <f>MAX(_xlfn.IFNA(INDEX(Nodes!$I$4:$I$449, MATCH(C165, Nodes!$C$4:$C$449, 0)), -1E+99), _xlfn.IFNA(INDEX(Nodes!$I$4:$I$449, MATCH(D165, Nodes!$C$4:$C$449, 0)), -1E+99), _xlfn.IFNA(INDEX(Edges!$I$4:$I$431, MATCH(E165, Edges!$C$4:$C$431, 0)), -1E+99), _xlfn.IFNA(INDEX(Edges!$I$4:$I$431, MATCH(F165, Edges!$C$4:$C$431, 0)), -1E+99), _xlfn.IFNA(INDEX(Edges!$I$4:$I$431, MATCH(G165, Edges!$C$4:$C$431, 0)), -1E+99), _xlfn.IFNA(INDEX(Edges!$I$4:$I$431, MATCH(H165, Edges!$C$4:$C$431, 0)), -1E+99), _xlfn.IFNA(INDEX(Edges!$I$4:$I$431, MATCH(I165, Edges!$C$4:$C$431, 0)), -1E+99), _xlfn.IFNA(INDEX(Edges!$I$4:$I$431, MATCH(J165, Edges!$C$4:$C$431, 0)), -1E+99), _xlfn.IFNA(INDEX(Edges!$I$4:$I$431, MATCH(K165, Edges!$C$4:$C$431, 0)), -1E+99), _xlfn.IFNA(INDEX(Edges!$I$4:$I$431, MATCH(L165, Edges!$C$4:$C$431, 0)), -1E+99))</f>
        <v>0</v>
      </c>
      <c r="Q165" s="633" t="str">
        <f>IF(AND(IF(C165&lt;&gt;"", INDEX(Nodes!$P$4:$P$449, MATCH(C165, Nodes!$C$4:$C$449, 0))="Yes"), IF(D165&lt;&gt;"", INDEX(Nodes!$P$4:$P$449, MATCH(D165, Nodes!$C$4:$C$449, 0))="Yes")), "Yes", "No")</f>
        <v>No</v>
      </c>
      <c r="R165" s="791">
        <f>MAX(_xlfn.IFNA(INDEX(Nodes!$Q$4:$Q$449, MATCH(C165, Nodes!$C$4:$C$449, 0)), -1E+99), _xlfn.IFNA(INDEX(Nodes!$Q$4:$Q$449, MATCH(D165, Nodes!$C$4:$C$449, 0)), -1E+99), _xlfn.IFNA(INDEX(Edges!$Q$4:$Q$431, MATCH(E165, Edges!$C$4:$C$431, 0)), -1E+99), _xlfn.IFNA(INDEX(Edges!$Q$4:$Q$431, MATCH(F165, Edges!$C$4:$C$431, 0)), -1E+99), _xlfn.IFNA(INDEX(Edges!$Q$4:$Q$431, MATCH(G165, Edges!$C$4:$C$431, 0)), -1E+99), _xlfn.IFNA(INDEX(Edges!$Q$4:$Q$431, MATCH(H165, Edges!$C$4:$C$431, 0)), -1E+99), _xlfn.IFNA(INDEX(Edges!$Q$4:$Q$431, MATCH(I165, Edges!$C$4:$C$431, 0)), -1E+99), _xlfn.IFNA(INDEX(Edges!$Q$4:$Q$431, MATCH(J165, Edges!$C$4:$C$431, 0)), -1E+99), _xlfn.IFNA(INDEX(Edges!$Q$4:$Q$431, MATCH(K165, Edges!$C$4:$C$431, 0)), -1E+99), _xlfn.IFNA(INDEX(Edges!$Q$4:$Q$431, MATCH(L165, Edges!$C$4:$C$431, 0)), -1E+99))</f>
        <v>0</v>
      </c>
      <c r="S165" s="788" t="str">
        <f>IF(OR(IF(C165&lt;&gt;"", INDEX(Nodes!$Z$4:$Z$449, MATCH(C165, Nodes!$C$4:$C$449, 0))="Yes", FALSE), IF(D165&lt;&gt;"", INDEX(Nodes!$Z$4:$Z$449, MATCH(D165, Nodes!$C$4:$C$449, 0))="Yes", FALSE), IF(E165&lt;&gt;"", INDEX(Edges!$Z$4:$Z$431, MATCH(E165, Edges!$C$4:$C$431, 0))="Yes", FALSE), IF(F165&lt;&gt;"", INDEX(Edges!$Z$4:$Z$431, MATCH(F165, Edges!$C$4:$C$431, 0))="Yes", FALSE), IF(G165&lt;&gt;"", INDEX(Edges!$Z$4:$Z$431, MATCH(G165, Edges!$C$4:$C$431, 0))="Yes", FALSE), IF(H165&lt;&gt;"", INDEX(Edges!$Z$4:$Z$431, MATCH(H165, Edges!$C$4:$C$431, 0))="Yes", FALSE), IF(I165&lt;&gt;"", INDEX(Edges!$Z$4:$Z$431, MATCH(I165, Edges!$C$4:$C$431, 0))="Yes", FALSE), IF(J165&lt;&gt;"", INDEX(Edges!$Z$4:$Z$431, MATCH(J165, Edges!$C$4:$C$431, 0))="Yes", FALSE), IF(K165&lt;&gt;"", INDEX(Edges!$Z$4:$Z$431, MATCH(K165, Edges!$C$4:$C$431, 0))="Yes", FALSE), IF(L165&lt;&gt;"", INDEX(Edges!$Z$4:$Z$431, MATCH(L165, Edges!$C$4:$C$431, 0))="Yes", FALSE)), "Yes","No")</f>
        <v>Yes</v>
      </c>
      <c r="T165" s="791" t="str">
        <f>IF(OR(IF(C165&lt;&gt;"", INDEX(Nodes!$AC$4:$AC$449, MATCH(C165, Nodes!$C$4:$C$449, 0))="Yes", FALSE), IF(D165&lt;&gt;"", INDEX(Nodes!$AC$4:$AC$449, MATCH(D165, Nodes!$C$4:$C$449, 0))="Yes", FALSE), IF(E165&lt;&gt;"", INDEX(Edges!$AC$4:$AC$431, MATCH(E165, Edges!$C$4:$C$431, 0))="Yes", FALSE), IF(F165&lt;&gt;"", INDEX(Edges!$AC$4:$AC$431, MATCH(F165, Edges!$C$4:$C$431, 0))="Yes", FALSE), IF(G165&lt;&gt;"", INDEX(Edges!$AC$4:$AC$431, MATCH(G165, Edges!$C$4:$C$431, 0))="Yes", FALSE), IF(H165&lt;&gt;"", INDEX(Edges!$AC$4:$AC$431, MATCH(H165, Edges!$C$4:$C$431, 0))="Yes", FALSE), IF(I165&lt;&gt;"", INDEX(Edges!$AC$4:$AC$431, MATCH(I165, Edges!$C$4:$C$431, 0))="Yes", FALSE), IF(J165&lt;&gt;"", INDEX(Edges!$AC$4:$AC$431, MATCH(J165, Edges!$C$4:$C$431, 0))="Yes", FALSE), IF(K165&lt;&gt;"", INDEX(Edges!$AC$4:$AC$431, MATCH(K165, Edges!$C$4:$C$431, 0))="Yes", FALSE), IF(L165&lt;&gt;"", INDEX(Edges!$AC$4:$AC$431, MATCH(L165, Edges!$C$4:$C$431, 0))="Yes", FALSE)), "Yes","No")</f>
        <v>No</v>
      </c>
      <c r="U165" s="788" t="str">
        <f>IF(OR(IF(C165&lt;&gt;"", INDEX(Nodes!$AF$4:$AF$449, MATCH(C165, Nodes!$C$4:$C$449, 0))="Yes", FALSE), IF(D165&lt;&gt;"", INDEX(Nodes!$AF$4:$AF$449, MATCH(D165, Nodes!$C$4:$C$449, 0))="Yes", FALSE), IF(E165&lt;&gt;"", INDEX(Edges!$AG$4:$AG$431, MATCH(E165, Edges!$C$4:$C$431, 0))="Yes", FALSE), IF(F165&lt;&gt;"", INDEX(Edges!$AG$4:$AG$431, MATCH(F165, Edges!$C$4:$C$431, 0))="Yes", FALSE), IF(G165&lt;&gt;"", INDEX(Edges!$AG$4:$AG$431, MATCH(G165, Edges!$C$4:$C$431, 0))="Yes", FALSE), IF(H165&lt;&gt;"", INDEX(Edges!$AG$4:$AG$431, MATCH(H165, Edges!$C$4:$C$431, 0))="Yes", FALSE), IF(I165&lt;&gt;"", INDEX(Edges!$AG$4:$AG$431, MATCH(I165, Edges!$C$4:$C$431, 0))="Yes", FALSE), IF(J165&lt;&gt;"", INDEX(Edges!$AG$4:$AG$431, MATCH(J165, Edges!$C$4:$C$431, 0))="Yes", FALSE), IF(K165&lt;&gt;"", INDEX(Edges!$AG$4:$AG$431, MATCH(K165, Edges!$C$4:$C$431, 0))="Yes", FALSE), IF(L165&lt;&gt;"", INDEX(Edges!$AG$4:$AG$431, MATCH(L165, Edges!$C$4:$C$431, 0))="Yes", FALSE)), "Yes","No")</f>
        <v>No</v>
      </c>
      <c r="V165" s="798" t="str">
        <f t="shared" si="8"/>
        <v>Inaccessible</v>
      </c>
      <c r="W165" s="791" t="str">
        <f>IF(AND(N165&gt;='Accessibility Standards'!$C$4, P165&lt;'Accessibility Standards'!$C$2, Q165="Yes", R165&lt;'Accessibility Standards'!$C$10), "Accessible", "Inaccessible")</f>
        <v>Inaccessible</v>
      </c>
      <c r="X165" s="791" t="str">
        <f t="shared" si="9"/>
        <v>Inaccessible</v>
      </c>
    </row>
    <row r="166" spans="1:24">
      <c r="A166" t="s">
        <v>890</v>
      </c>
      <c r="B166" s="689" t="s">
        <v>752</v>
      </c>
      <c r="C166" t="s">
        <v>625</v>
      </c>
      <c r="N166" s="633">
        <f>MIN(_xlfn.IFNA(INDEX(Nodes!$M$4:$M$449, MATCH(C166, Nodes!$C$4:$C$449, 0)), 1E+99), _xlfn.IFNA(INDEX(Nodes!$M$4:$M$449, MATCH(D166, Nodes!$C$4:$C$449, 0)), 1E+99), _xlfn.IFNA(INDEX(Edges!$M$4:$M$428, MATCH(E166, Edges!$C$4:$C$428, 0)), 1E+99), _xlfn.IFNA(INDEX(Edges!$M$4:$M$428, MATCH(F166, Edges!$C$4:$C$428, 0)), 1E+99), _xlfn.IFNA(INDEX(Edges!$M$4:$M$428, MATCH(G166, Edges!$C$4:$C$428, 0)), 1E+99), _xlfn.IFNA(INDEX(Edges!$M$4:$M$428, MATCH(H166, Edges!$C$4:$C$428, 0)), 1E+99), _xlfn.IFNA(INDEX(Edges!$M$4:$M$428, MATCH(I166, Edges!$C$4:$C$428, 0)), 1E+99), _xlfn.IFNA(INDEX(Edges!$M$4:$M$428, MATCH(J166, Edges!$C$4:$C$428, 0)), 1E+99), _xlfn.IFNA(INDEX(Edges!$M$4:$M$428, MATCH(K166, Edges!$C$4:$C$428, 0)), 1E+99), _xlfn.IFNA(INDEX(Edges!$M$4:$M$428, MATCH(L166, Edges!$C$4:$C$428, 0)), 1E+99))</f>
        <v>100</v>
      </c>
      <c r="O166" s="633" t="str">
        <f>IF(AND(IF(C166&lt;&gt;"", INDEX(Nodes!$V$4:$V$449, MATCH(C166, Nodes!$C$4:$C$449, 0))="Yes", TRUE), IF(D166&lt;&gt;"", INDEX(Nodes!$V$4:$V$449, MATCH(D166, Nodes!$C$4:$C$449, 0))="Yes", TRUE), IF(E166&lt;&gt;"", INDEX(Edges!$V$4:$V$431, MATCH(E166, Edges!$C$4:$C$431, 0))="Yes", TRUE), IF(F166&lt;&gt;"", INDEX(Edges!$V$4:$V$431, MATCH(F166, Edges!$C$4:$C$431, 0))="Yes", TRUE), IF(G166&lt;&gt;"", INDEX(Edges!$V$4:$V$431, MATCH(G166, Edges!$C$4:$C$431, 0))="Yes", TRUE), IF(H166&lt;&gt;"", INDEX(Edges!$V$4:$V$431, MATCH(H166, Edges!$C$4:$C$431, 0))="Yes", TRUE), IF(I166&lt;&gt;"", INDEX(Edges!$V$4:$V$431, MATCH(I166, Edges!$C$4:$C$431, 0))="Yes", TRUE), IF(J166&lt;&gt;"", INDEX(Edges!$V$4:$V$431, MATCH(J166, Edges!$C$4:$C$431, 0))="Yes", TRUE), IF(K166&lt;&gt;"", INDEX(Edges!$V$4:$V$431, MATCH(K166, Edges!$C$4:$C$431, 0))="Yes", TRUE), IF(L166&lt;&gt;"", INDEX(Edges!$V$4:$V$431, MATCH(L166, Edges!$C$4:$C$431, 0))="Yes", TRUE)), "Yes", "No")</f>
        <v>No</v>
      </c>
      <c r="P166" s="633">
        <f>MAX(_xlfn.IFNA(INDEX(Nodes!$I$4:$I$449, MATCH(C166, Nodes!$C$4:$C$449, 0)), -1E+99), _xlfn.IFNA(INDEX(Nodes!$I$4:$I$449, MATCH(D166, Nodes!$C$4:$C$449, 0)), -1E+99), _xlfn.IFNA(INDEX(Edges!$I$4:$I$431, MATCH(E166, Edges!$C$4:$C$431, 0)), -1E+99), _xlfn.IFNA(INDEX(Edges!$I$4:$I$431, MATCH(F166, Edges!$C$4:$C$431, 0)), -1E+99), _xlfn.IFNA(INDEX(Edges!$I$4:$I$431, MATCH(G166, Edges!$C$4:$C$431, 0)), -1E+99), _xlfn.IFNA(INDEX(Edges!$I$4:$I$431, MATCH(H166, Edges!$C$4:$C$431, 0)), -1E+99), _xlfn.IFNA(INDEX(Edges!$I$4:$I$431, MATCH(I166, Edges!$C$4:$C$431, 0)), -1E+99), _xlfn.IFNA(INDEX(Edges!$I$4:$I$431, MATCH(J166, Edges!$C$4:$C$431, 0)), -1E+99), _xlfn.IFNA(INDEX(Edges!$I$4:$I$431, MATCH(K166, Edges!$C$4:$C$431, 0)), -1E+99), _xlfn.IFNA(INDEX(Edges!$I$4:$I$431, MATCH(L166, Edges!$C$4:$C$431, 0)), -1E+99))</f>
        <v>0</v>
      </c>
      <c r="Q166" s="633" t="str">
        <f>IF(AND(IF(C166&lt;&gt;"", INDEX(Nodes!$P$4:$P$449, MATCH(C166, Nodes!$C$4:$C$449, 0))="Yes"), IF(D166&lt;&gt;"", INDEX(Nodes!$P$4:$P$449, MATCH(D166, Nodes!$C$4:$C$449, 0))="Yes")), "Yes", "No")</f>
        <v>No</v>
      </c>
      <c r="R166" s="633">
        <f>MAX(_xlfn.IFNA(INDEX(Nodes!$Q$4:$Q$449, MATCH(C166, Nodes!$C$4:$C$449, 0)), -1E+99), _xlfn.IFNA(INDEX(Nodes!$Q$4:$Q$449, MATCH(D166, Nodes!$C$4:$C$449, 0)), -1E+99), _xlfn.IFNA(INDEX(Edges!$Q$4:$Q$431, MATCH(E166, Edges!$C$4:$C$431, 0)), -1E+99), _xlfn.IFNA(INDEX(Edges!$Q$4:$Q$431, MATCH(F166, Edges!$C$4:$C$431, 0)), -1E+99), _xlfn.IFNA(INDEX(Edges!$Q$4:$Q$431, MATCH(G166, Edges!$C$4:$C$431, 0)), -1E+99), _xlfn.IFNA(INDEX(Edges!$Q$4:$Q$431, MATCH(H166, Edges!$C$4:$C$431, 0)), -1E+99), _xlfn.IFNA(INDEX(Edges!$Q$4:$Q$431, MATCH(I166, Edges!$C$4:$C$431, 0)), -1E+99), _xlfn.IFNA(INDEX(Edges!$Q$4:$Q$431, MATCH(J166, Edges!$C$4:$C$431, 0)), -1E+99), _xlfn.IFNA(INDEX(Edges!$Q$4:$Q$431, MATCH(K166, Edges!$C$4:$C$431, 0)), -1E+99), _xlfn.IFNA(INDEX(Edges!$Q$4:$Q$431, MATCH(L166, Edges!$C$4:$C$431, 0)), -1E+99))</f>
        <v>0</v>
      </c>
      <c r="S166" t="str">
        <f>IF(OR(IF(C166&lt;&gt;"", INDEX(Nodes!$Z$4:$Z$449, MATCH(C166, Nodes!$C$4:$C$449, 0))="Yes", FALSE), IF(D166&lt;&gt;"", INDEX(Nodes!$Z$4:$Z$449, MATCH(D166, Nodes!$C$4:$C$449, 0))="Yes", FALSE), IF(E166&lt;&gt;"", INDEX(Edges!$Z$4:$Z$431, MATCH(E166, Edges!$C$4:$C$431, 0))="Yes", FALSE), IF(F166&lt;&gt;"", INDEX(Edges!$Z$4:$Z$431, MATCH(F166, Edges!$C$4:$C$431, 0))="Yes", FALSE), IF(G166&lt;&gt;"", INDEX(Edges!$Z$4:$Z$431, MATCH(G166, Edges!$C$4:$C$431, 0))="Yes", FALSE), IF(H166&lt;&gt;"", INDEX(Edges!$Z$4:$Z$431, MATCH(H166, Edges!$C$4:$C$431, 0))="Yes", FALSE), IF(I166&lt;&gt;"", INDEX(Edges!$Z$4:$Z$431, MATCH(I166, Edges!$C$4:$C$431, 0))="Yes", FALSE), IF(J166&lt;&gt;"", INDEX(Edges!$Z$4:$Z$431, MATCH(J166, Edges!$C$4:$C$431, 0))="Yes", FALSE), IF(K166&lt;&gt;"", INDEX(Edges!$Z$4:$Z$431, MATCH(K166, Edges!$C$4:$C$431, 0))="Yes", FALSE), IF(L166&lt;&gt;"", INDEX(Edges!$Z$4:$Z$431, MATCH(L166, Edges!$C$4:$C$431, 0))="Yes", FALSE)), "Yes","No")</f>
        <v>Yes</v>
      </c>
      <c r="T166" s="633" t="str">
        <f>IF(OR(IF(C166&lt;&gt;"", INDEX(Nodes!$AC$4:$AC$449, MATCH(C166, Nodes!$C$4:$C$449, 0))="Yes", FALSE), IF(D166&lt;&gt;"", INDEX(Nodes!$AC$4:$AC$449, MATCH(D166, Nodes!$C$4:$C$449, 0))="Yes", FALSE), IF(E166&lt;&gt;"", INDEX(Edges!$AC$4:$AC$431, MATCH(E166, Edges!$C$4:$C$431, 0))="Yes", FALSE), IF(F166&lt;&gt;"", INDEX(Edges!$AC$4:$AC$431, MATCH(F166, Edges!$C$4:$C$431, 0))="Yes", FALSE), IF(G166&lt;&gt;"", INDEX(Edges!$AC$4:$AC$431, MATCH(G166, Edges!$C$4:$C$431, 0))="Yes", FALSE), IF(H166&lt;&gt;"", INDEX(Edges!$AC$4:$AC$431, MATCH(H166, Edges!$C$4:$C$431, 0))="Yes", FALSE), IF(I166&lt;&gt;"", INDEX(Edges!$AC$4:$AC$431, MATCH(I166, Edges!$C$4:$C$431, 0))="Yes", FALSE), IF(J166&lt;&gt;"", INDEX(Edges!$AC$4:$AC$431, MATCH(J166, Edges!$C$4:$C$431, 0))="Yes", FALSE), IF(K166&lt;&gt;"", INDEX(Edges!$AC$4:$AC$431, MATCH(K166, Edges!$C$4:$C$431, 0))="Yes", FALSE), IF(L166&lt;&gt;"", INDEX(Edges!$AC$4:$AC$431, MATCH(L166, Edges!$C$4:$C$431, 0))="Yes", FALSE)), "Yes","No")</f>
        <v>No</v>
      </c>
      <c r="U166" t="str">
        <f>IF(OR(IF(C166&lt;&gt;"", INDEX(Nodes!$AF$4:$AF$449, MATCH(C166, Nodes!$C$4:$C$449, 0))="Yes", FALSE), IF(D166&lt;&gt;"", INDEX(Nodes!$AF$4:$AF$449, MATCH(D166, Nodes!$C$4:$C$449, 0))="Yes", FALSE), IF(E166&lt;&gt;"", INDEX(Edges!$AG$4:$AG$431, MATCH(E166, Edges!$C$4:$C$431, 0))="Yes", FALSE), IF(F166&lt;&gt;"", INDEX(Edges!$AG$4:$AG$431, MATCH(F166, Edges!$C$4:$C$431, 0))="Yes", FALSE), IF(G166&lt;&gt;"", INDEX(Edges!$AG$4:$AG$431, MATCH(G166, Edges!$C$4:$C$431, 0))="Yes", FALSE), IF(H166&lt;&gt;"", INDEX(Edges!$AG$4:$AG$431, MATCH(H166, Edges!$C$4:$C$431, 0))="Yes", FALSE), IF(I166&lt;&gt;"", INDEX(Edges!$AG$4:$AG$431, MATCH(I166, Edges!$C$4:$C$431, 0))="Yes", FALSE), IF(J166&lt;&gt;"", INDEX(Edges!$AG$4:$AG$431, MATCH(J166, Edges!$C$4:$C$431, 0))="Yes", FALSE), IF(K166&lt;&gt;"", INDEX(Edges!$AG$4:$AG$431, MATCH(K166, Edges!$C$4:$C$431, 0))="Yes", FALSE), IF(L166&lt;&gt;"", INDEX(Edges!$AG$4:$AG$431, MATCH(L166, Edges!$C$4:$C$431, 0))="Yes", FALSE)), "Yes","No")</f>
        <v>No</v>
      </c>
      <c r="V166" s="720" t="str">
        <f t="shared" si="8"/>
        <v>Accessible</v>
      </c>
      <c r="W166" s="633" t="str">
        <f>IF(AND(N166&gt;='Accessibility Standards'!$C$4, P166&lt;'Accessibility Standards'!$C$2, Q166="Yes", R166&lt;'Accessibility Standards'!$C$10), "Accessible", "Inaccessible")</f>
        <v>Inaccessible</v>
      </c>
      <c r="X166" s="633" t="str">
        <f t="shared" si="9"/>
        <v>Inaccessible</v>
      </c>
    </row>
    <row r="167" spans="1:24" hidden="1">
      <c r="A167" s="811" t="str">
        <f>A166</f>
        <v>62_63</v>
      </c>
      <c r="B167" s="689" t="s">
        <v>753</v>
      </c>
      <c r="C167" t="s">
        <v>622</v>
      </c>
      <c r="N167" s="633">
        <f>MIN(_xlfn.IFNA(INDEX(Nodes!$M$4:$M$449, MATCH(C167, Nodes!$C$4:$C$449, 0)), 1E+99), _xlfn.IFNA(INDEX(Nodes!$M$4:$M$449, MATCH(D167, Nodes!$C$4:$C$449, 0)), 1E+99), _xlfn.IFNA(INDEX(Edges!$M$4:$M$428, MATCH(E167, Edges!$C$4:$C$428, 0)), 1E+99), _xlfn.IFNA(INDEX(Edges!$M$4:$M$428, MATCH(F167, Edges!$C$4:$C$428, 0)), 1E+99), _xlfn.IFNA(INDEX(Edges!$M$4:$M$428, MATCH(G167, Edges!$C$4:$C$428, 0)), 1E+99), _xlfn.IFNA(INDEX(Edges!$M$4:$M$428, MATCH(H167, Edges!$C$4:$C$428, 0)), 1E+99), _xlfn.IFNA(INDEX(Edges!$M$4:$M$428, MATCH(I167, Edges!$C$4:$C$428, 0)), 1E+99), _xlfn.IFNA(INDEX(Edges!$M$4:$M$428, MATCH(J167, Edges!$C$4:$C$428, 0)), 1E+99), _xlfn.IFNA(INDEX(Edges!$M$4:$M$428, MATCH(K167, Edges!$C$4:$C$428, 0)), 1E+99), _xlfn.IFNA(INDEX(Edges!$M$4:$M$428, MATCH(L167, Edges!$C$4:$C$428, 0)), 1E+99))</f>
        <v>0</v>
      </c>
      <c r="O167" s="633" t="str">
        <f>IF(AND(IF(C167&lt;&gt;"", INDEX(Nodes!$V$4:$V$449, MATCH(C167, Nodes!$C$4:$C$449, 0))="Yes", TRUE), IF(D167&lt;&gt;"", INDEX(Nodes!$V$4:$V$449, MATCH(D167, Nodes!$C$4:$C$449, 0))="Yes", TRUE), IF(E167&lt;&gt;"", INDEX(Edges!$V$4:$V$431, MATCH(E167, Edges!$C$4:$C$431, 0))="Yes", TRUE), IF(F167&lt;&gt;"", INDEX(Edges!$V$4:$V$431, MATCH(F167, Edges!$C$4:$C$431, 0))="Yes", TRUE), IF(G167&lt;&gt;"", INDEX(Edges!$V$4:$V$431, MATCH(G167, Edges!$C$4:$C$431, 0))="Yes", TRUE), IF(H167&lt;&gt;"", INDEX(Edges!$V$4:$V$431, MATCH(H167, Edges!$C$4:$C$431, 0))="Yes", TRUE), IF(I167&lt;&gt;"", INDEX(Edges!$V$4:$V$431, MATCH(I167, Edges!$C$4:$C$431, 0))="Yes", TRUE), IF(J167&lt;&gt;"", INDEX(Edges!$V$4:$V$431, MATCH(J167, Edges!$C$4:$C$431, 0))="Yes", TRUE), IF(K167&lt;&gt;"", INDEX(Edges!$V$4:$V$431, MATCH(K167, Edges!$C$4:$C$431, 0))="Yes", TRUE), IF(L167&lt;&gt;"", INDEX(Edges!$V$4:$V$431, MATCH(L167, Edges!$C$4:$C$431, 0))="Yes", TRUE)), "Yes", "No")</f>
        <v>No</v>
      </c>
      <c r="P167" s="633">
        <f>MAX(_xlfn.IFNA(INDEX(Nodes!$I$4:$I$449, MATCH(C167, Nodes!$C$4:$C$449, 0)), -1E+99), _xlfn.IFNA(INDEX(Nodes!$I$4:$I$449, MATCH(D167, Nodes!$C$4:$C$449, 0)), -1E+99), _xlfn.IFNA(INDEX(Edges!$I$4:$I$431, MATCH(E167, Edges!$C$4:$C$431, 0)), -1E+99), _xlfn.IFNA(INDEX(Edges!$I$4:$I$431, MATCH(F167, Edges!$C$4:$C$431, 0)), -1E+99), _xlfn.IFNA(INDEX(Edges!$I$4:$I$431, MATCH(G167, Edges!$C$4:$C$431, 0)), -1E+99), _xlfn.IFNA(INDEX(Edges!$I$4:$I$431, MATCH(H167, Edges!$C$4:$C$431, 0)), -1E+99), _xlfn.IFNA(INDEX(Edges!$I$4:$I$431, MATCH(I167, Edges!$C$4:$C$431, 0)), -1E+99), _xlfn.IFNA(INDEX(Edges!$I$4:$I$431, MATCH(J167, Edges!$C$4:$C$431, 0)), -1E+99), _xlfn.IFNA(INDEX(Edges!$I$4:$I$431, MATCH(K167, Edges!$C$4:$C$431, 0)), -1E+99), _xlfn.IFNA(INDEX(Edges!$I$4:$I$431, MATCH(L167, Edges!$C$4:$C$431, 0)), -1E+99))</f>
        <v>3</v>
      </c>
      <c r="Q167" s="633" t="str">
        <f>IF(AND(IF(C167&lt;&gt;"", INDEX(Nodes!$P$4:$P$449, MATCH(C167, Nodes!$C$4:$C$449, 0))="Yes"), IF(D167&lt;&gt;"", INDEX(Nodes!$P$4:$P$449, MATCH(D167, Nodes!$C$4:$C$449, 0))="Yes")), "Yes", "No")</f>
        <v>No</v>
      </c>
      <c r="R167" s="633">
        <f>MAX(_xlfn.IFNA(INDEX(Nodes!$Q$4:$Q$449, MATCH(C167, Nodes!$C$4:$C$449, 0)), -1E+99), _xlfn.IFNA(INDEX(Nodes!$Q$4:$Q$449, MATCH(D167, Nodes!$C$4:$C$449, 0)), -1E+99), _xlfn.IFNA(INDEX(Edges!$Q$4:$Q$431, MATCH(E167, Edges!$C$4:$C$431, 0)), -1E+99), _xlfn.IFNA(INDEX(Edges!$Q$4:$Q$431, MATCH(F167, Edges!$C$4:$C$431, 0)), -1E+99), _xlfn.IFNA(INDEX(Edges!$Q$4:$Q$431, MATCH(G167, Edges!$C$4:$C$431, 0)), -1E+99), _xlfn.IFNA(INDEX(Edges!$Q$4:$Q$431, MATCH(H167, Edges!$C$4:$C$431, 0)), -1E+99), _xlfn.IFNA(INDEX(Edges!$Q$4:$Q$431, MATCH(I167, Edges!$C$4:$C$431, 0)), -1E+99), _xlfn.IFNA(INDEX(Edges!$Q$4:$Q$431, MATCH(J167, Edges!$C$4:$C$431, 0)), -1E+99), _xlfn.IFNA(INDEX(Edges!$Q$4:$Q$431, MATCH(K167, Edges!$C$4:$C$431, 0)), -1E+99), _xlfn.IFNA(INDEX(Edges!$Q$4:$Q$431, MATCH(L167, Edges!$C$4:$C$431, 0)), -1E+99))</f>
        <v>0</v>
      </c>
      <c r="S167" t="str">
        <f>IF(OR(IF(C167&lt;&gt;"", INDEX(Nodes!$Z$4:$Z$449, MATCH(C167, Nodes!$C$4:$C$449, 0))="Yes", FALSE), IF(D167&lt;&gt;"", INDEX(Nodes!$Z$4:$Z$449, MATCH(D167, Nodes!$C$4:$C$449, 0))="Yes", FALSE), IF(E167&lt;&gt;"", INDEX(Edges!$Z$4:$Z$431, MATCH(E167, Edges!$C$4:$C$431, 0))="Yes", FALSE), IF(F167&lt;&gt;"", INDEX(Edges!$Z$4:$Z$431, MATCH(F167, Edges!$C$4:$C$431, 0))="Yes", FALSE), IF(G167&lt;&gt;"", INDEX(Edges!$Z$4:$Z$431, MATCH(G167, Edges!$C$4:$C$431, 0))="Yes", FALSE), IF(H167&lt;&gt;"", INDEX(Edges!$Z$4:$Z$431, MATCH(H167, Edges!$C$4:$C$431, 0))="Yes", FALSE), IF(I167&lt;&gt;"", INDEX(Edges!$Z$4:$Z$431, MATCH(I167, Edges!$C$4:$C$431, 0))="Yes", FALSE), IF(J167&lt;&gt;"", INDEX(Edges!$Z$4:$Z$431, MATCH(J167, Edges!$C$4:$C$431, 0))="Yes", FALSE), IF(K167&lt;&gt;"", INDEX(Edges!$Z$4:$Z$431, MATCH(K167, Edges!$C$4:$C$431, 0))="Yes", FALSE), IF(L167&lt;&gt;"", INDEX(Edges!$Z$4:$Z$431, MATCH(L167, Edges!$C$4:$C$431, 0))="Yes", FALSE)), "Yes","No")</f>
        <v>Yes</v>
      </c>
      <c r="T167" s="633" t="str">
        <f>IF(OR(IF(C167&lt;&gt;"", INDEX(Nodes!$AC$4:$AC$449, MATCH(C167, Nodes!$C$4:$C$449, 0))="Yes", FALSE), IF(D167&lt;&gt;"", INDEX(Nodes!$AC$4:$AC$449, MATCH(D167, Nodes!$C$4:$C$449, 0))="Yes", FALSE), IF(E167&lt;&gt;"", INDEX(Edges!$AC$4:$AC$431, MATCH(E167, Edges!$C$4:$C$431, 0))="Yes", FALSE), IF(F167&lt;&gt;"", INDEX(Edges!$AC$4:$AC$431, MATCH(F167, Edges!$C$4:$C$431, 0))="Yes", FALSE), IF(G167&lt;&gt;"", INDEX(Edges!$AC$4:$AC$431, MATCH(G167, Edges!$C$4:$C$431, 0))="Yes", FALSE), IF(H167&lt;&gt;"", INDEX(Edges!$AC$4:$AC$431, MATCH(H167, Edges!$C$4:$C$431, 0))="Yes", FALSE), IF(I167&lt;&gt;"", INDEX(Edges!$AC$4:$AC$431, MATCH(I167, Edges!$C$4:$C$431, 0))="Yes", FALSE), IF(J167&lt;&gt;"", INDEX(Edges!$AC$4:$AC$431, MATCH(J167, Edges!$C$4:$C$431, 0))="Yes", FALSE), IF(K167&lt;&gt;"", INDEX(Edges!$AC$4:$AC$431, MATCH(K167, Edges!$C$4:$C$431, 0))="Yes", FALSE), IF(L167&lt;&gt;"", INDEX(Edges!$AC$4:$AC$431, MATCH(L167, Edges!$C$4:$C$431, 0))="Yes", FALSE)), "Yes","No")</f>
        <v>No</v>
      </c>
      <c r="U167" t="str">
        <f>IF(OR(IF(C167&lt;&gt;"", INDEX(Nodes!$AF$4:$AF$449, MATCH(C167, Nodes!$C$4:$C$449, 0))="Yes", FALSE), IF(D167&lt;&gt;"", INDEX(Nodes!$AF$4:$AF$449, MATCH(D167, Nodes!$C$4:$C$449, 0))="Yes", FALSE), IF(E167&lt;&gt;"", INDEX(Edges!$AG$4:$AG$431, MATCH(E167, Edges!$C$4:$C$431, 0))="Yes", FALSE), IF(F167&lt;&gt;"", INDEX(Edges!$AG$4:$AG$431, MATCH(F167, Edges!$C$4:$C$431, 0))="Yes", FALSE), IF(G167&lt;&gt;"", INDEX(Edges!$AG$4:$AG$431, MATCH(G167, Edges!$C$4:$C$431, 0))="Yes", FALSE), IF(H167&lt;&gt;"", INDEX(Edges!$AG$4:$AG$431, MATCH(H167, Edges!$C$4:$C$431, 0))="Yes", FALSE), IF(I167&lt;&gt;"", INDEX(Edges!$AG$4:$AG$431, MATCH(I167, Edges!$C$4:$C$431, 0))="Yes", FALSE), IF(J167&lt;&gt;"", INDEX(Edges!$AG$4:$AG$431, MATCH(J167, Edges!$C$4:$C$431, 0))="Yes", FALSE), IF(K167&lt;&gt;"", INDEX(Edges!$AG$4:$AG$431, MATCH(K167, Edges!$C$4:$C$431, 0))="Yes", FALSE), IF(L167&lt;&gt;"", INDEX(Edges!$AG$4:$AG$431, MATCH(L167, Edges!$C$4:$C$431, 0))="Yes", FALSE)), "Yes","No")</f>
        <v>Yes</v>
      </c>
      <c r="V167" s="720" t="str">
        <f t="shared" si="8"/>
        <v>Inaccessible</v>
      </c>
      <c r="W167" s="633" t="str">
        <f>IF(AND(N167&gt;='Accessibility Standards'!$C$4, P167&lt;'Accessibility Standards'!$C$2, Q167="Yes", R167&lt;'Accessibility Standards'!$C$10), "Accessible", "Inaccessible")</f>
        <v>Inaccessible</v>
      </c>
      <c r="X167" s="633" t="str">
        <f t="shared" si="9"/>
        <v>Inaccessible</v>
      </c>
    </row>
    <row r="168" spans="1:24">
      <c r="A168" t="s">
        <v>891</v>
      </c>
      <c r="B168" s="689" t="s">
        <v>752</v>
      </c>
      <c r="C168" t="s">
        <v>549</v>
      </c>
      <c r="N168" s="633">
        <f>MIN(_xlfn.IFNA(INDEX(Nodes!$M$4:$M$449, MATCH(C168, Nodes!$C$4:$C$449, 0)), 1E+99), _xlfn.IFNA(INDEX(Nodes!$M$4:$M$449, MATCH(D168, Nodes!$C$4:$C$449, 0)), 1E+99), _xlfn.IFNA(INDEX(Edges!$M$4:$M$428, MATCH(E168, Edges!$C$4:$C$428, 0)), 1E+99), _xlfn.IFNA(INDEX(Edges!$M$4:$M$428, MATCH(F168, Edges!$C$4:$C$428, 0)), 1E+99), _xlfn.IFNA(INDEX(Edges!$M$4:$M$428, MATCH(G168, Edges!$C$4:$C$428, 0)), 1E+99), _xlfn.IFNA(INDEX(Edges!$M$4:$M$428, MATCH(H168, Edges!$C$4:$C$428, 0)), 1E+99), _xlfn.IFNA(INDEX(Edges!$M$4:$M$428, MATCH(I168, Edges!$C$4:$C$428, 0)), 1E+99), _xlfn.IFNA(INDEX(Edges!$M$4:$M$428, MATCH(J168, Edges!$C$4:$C$428, 0)), 1E+99), _xlfn.IFNA(INDEX(Edges!$M$4:$M$428, MATCH(K168, Edges!$C$4:$C$428, 0)), 1E+99), _xlfn.IFNA(INDEX(Edges!$M$4:$M$428, MATCH(L168, Edges!$C$4:$C$428, 0)), 1E+99))</f>
        <v>90</v>
      </c>
      <c r="O168" s="633" t="str">
        <f>IF(AND(IF(C168&lt;&gt;"", INDEX(Nodes!$V$4:$V$449, MATCH(C168, Nodes!$C$4:$C$449, 0))="Yes", TRUE), IF(D168&lt;&gt;"", INDEX(Nodes!$V$4:$V$449, MATCH(D168, Nodes!$C$4:$C$449, 0))="Yes", TRUE), IF(E168&lt;&gt;"", INDEX(Edges!$V$4:$V$431, MATCH(E168, Edges!$C$4:$C$431, 0))="Yes", TRUE), IF(F168&lt;&gt;"", INDEX(Edges!$V$4:$V$431, MATCH(F168, Edges!$C$4:$C$431, 0))="Yes", TRUE), IF(G168&lt;&gt;"", INDEX(Edges!$V$4:$V$431, MATCH(G168, Edges!$C$4:$C$431, 0))="Yes", TRUE), IF(H168&lt;&gt;"", INDEX(Edges!$V$4:$V$431, MATCH(H168, Edges!$C$4:$C$431, 0))="Yes", TRUE), IF(I168&lt;&gt;"", INDEX(Edges!$V$4:$V$431, MATCH(I168, Edges!$C$4:$C$431, 0))="Yes", TRUE), IF(J168&lt;&gt;"", INDEX(Edges!$V$4:$V$431, MATCH(J168, Edges!$C$4:$C$431, 0))="Yes", TRUE), IF(K168&lt;&gt;"", INDEX(Edges!$V$4:$V$431, MATCH(K168, Edges!$C$4:$C$431, 0))="Yes", TRUE), IF(L168&lt;&gt;"", INDEX(Edges!$V$4:$V$431, MATCH(L168, Edges!$C$4:$C$431, 0))="Yes", TRUE)), "Yes", "No")</f>
        <v>No</v>
      </c>
      <c r="P168" s="633">
        <f>MAX(_xlfn.IFNA(INDEX(Nodes!$I$4:$I$449, MATCH(C168, Nodes!$C$4:$C$449, 0)), -1E+99), _xlfn.IFNA(INDEX(Nodes!$I$4:$I$449, MATCH(D168, Nodes!$C$4:$C$449, 0)), -1E+99), _xlfn.IFNA(INDEX(Edges!$I$4:$I$431, MATCH(E168, Edges!$C$4:$C$431, 0)), -1E+99), _xlfn.IFNA(INDEX(Edges!$I$4:$I$431, MATCH(F168, Edges!$C$4:$C$431, 0)), -1E+99), _xlfn.IFNA(INDEX(Edges!$I$4:$I$431, MATCH(G168, Edges!$C$4:$C$431, 0)), -1E+99), _xlfn.IFNA(INDEX(Edges!$I$4:$I$431, MATCH(H168, Edges!$C$4:$C$431, 0)), -1E+99), _xlfn.IFNA(INDEX(Edges!$I$4:$I$431, MATCH(I168, Edges!$C$4:$C$431, 0)), -1E+99), _xlfn.IFNA(INDEX(Edges!$I$4:$I$431, MATCH(J168, Edges!$C$4:$C$431, 0)), -1E+99), _xlfn.IFNA(INDEX(Edges!$I$4:$I$431, MATCH(K168, Edges!$C$4:$C$431, 0)), -1E+99), _xlfn.IFNA(INDEX(Edges!$I$4:$I$431, MATCH(L168, Edges!$C$4:$C$431, 0)), -1E+99))</f>
        <v>0</v>
      </c>
      <c r="Q168" s="633" t="str">
        <f>IF(AND(IF(C168&lt;&gt;"", INDEX(Nodes!$P$4:$P$449, MATCH(C168, Nodes!$C$4:$C$449, 0))="Yes"), IF(D168&lt;&gt;"", INDEX(Nodes!$P$4:$P$449, MATCH(D168, Nodes!$C$4:$C$449, 0))="Yes")), "Yes", "No")</f>
        <v>No</v>
      </c>
      <c r="R168" s="633">
        <f>MAX(_xlfn.IFNA(INDEX(Nodes!$Q$4:$Q$449, MATCH(C168, Nodes!$C$4:$C$449, 0)), -1E+99), _xlfn.IFNA(INDEX(Nodes!$Q$4:$Q$449, MATCH(D168, Nodes!$C$4:$C$449, 0)), -1E+99), _xlfn.IFNA(INDEX(Edges!$Q$4:$Q$431, MATCH(E168, Edges!$C$4:$C$431, 0)), -1E+99), _xlfn.IFNA(INDEX(Edges!$Q$4:$Q$431, MATCH(F168, Edges!$C$4:$C$431, 0)), -1E+99), _xlfn.IFNA(INDEX(Edges!$Q$4:$Q$431, MATCH(G168, Edges!$C$4:$C$431, 0)), -1E+99), _xlfn.IFNA(INDEX(Edges!$Q$4:$Q$431, MATCH(H168, Edges!$C$4:$C$431, 0)), -1E+99), _xlfn.IFNA(INDEX(Edges!$Q$4:$Q$431, MATCH(I168, Edges!$C$4:$C$431, 0)), -1E+99), _xlfn.IFNA(INDEX(Edges!$Q$4:$Q$431, MATCH(J168, Edges!$C$4:$C$431, 0)), -1E+99), _xlfn.IFNA(INDEX(Edges!$Q$4:$Q$431, MATCH(K168, Edges!$C$4:$C$431, 0)), -1E+99), _xlfn.IFNA(INDEX(Edges!$Q$4:$Q$431, MATCH(L168, Edges!$C$4:$C$431, 0)), -1E+99))</f>
        <v>0</v>
      </c>
      <c r="S168" t="str">
        <f>IF(OR(IF(C168&lt;&gt;"", INDEX(Nodes!$Z$4:$Z$449, MATCH(C168, Nodes!$C$4:$C$449, 0))="Yes", FALSE), IF(D168&lt;&gt;"", INDEX(Nodes!$Z$4:$Z$449, MATCH(D168, Nodes!$C$4:$C$449, 0))="Yes", FALSE), IF(E168&lt;&gt;"", INDEX(Edges!$Z$4:$Z$431, MATCH(E168, Edges!$C$4:$C$431, 0))="Yes", FALSE), IF(F168&lt;&gt;"", INDEX(Edges!$Z$4:$Z$431, MATCH(F168, Edges!$C$4:$C$431, 0))="Yes", FALSE), IF(G168&lt;&gt;"", INDEX(Edges!$Z$4:$Z$431, MATCH(G168, Edges!$C$4:$C$431, 0))="Yes", FALSE), IF(H168&lt;&gt;"", INDEX(Edges!$Z$4:$Z$431, MATCH(H168, Edges!$C$4:$C$431, 0))="Yes", FALSE), IF(I168&lt;&gt;"", INDEX(Edges!$Z$4:$Z$431, MATCH(I168, Edges!$C$4:$C$431, 0))="Yes", FALSE), IF(J168&lt;&gt;"", INDEX(Edges!$Z$4:$Z$431, MATCH(J168, Edges!$C$4:$C$431, 0))="Yes", FALSE), IF(K168&lt;&gt;"", INDEX(Edges!$Z$4:$Z$431, MATCH(K168, Edges!$C$4:$C$431, 0))="Yes", FALSE), IF(L168&lt;&gt;"", INDEX(Edges!$Z$4:$Z$431, MATCH(L168, Edges!$C$4:$C$431, 0))="Yes", FALSE)), "Yes","No")</f>
        <v>Yes</v>
      </c>
      <c r="T168" s="633" t="str">
        <f>IF(OR(IF(C168&lt;&gt;"", INDEX(Nodes!$AC$4:$AC$449, MATCH(C168, Nodes!$C$4:$C$449, 0))="Yes", FALSE), IF(D168&lt;&gt;"", INDEX(Nodes!$AC$4:$AC$449, MATCH(D168, Nodes!$C$4:$C$449, 0))="Yes", FALSE), IF(E168&lt;&gt;"", INDEX(Edges!$AC$4:$AC$431, MATCH(E168, Edges!$C$4:$C$431, 0))="Yes", FALSE), IF(F168&lt;&gt;"", INDEX(Edges!$AC$4:$AC$431, MATCH(F168, Edges!$C$4:$C$431, 0))="Yes", FALSE), IF(G168&lt;&gt;"", INDEX(Edges!$AC$4:$AC$431, MATCH(G168, Edges!$C$4:$C$431, 0))="Yes", FALSE), IF(H168&lt;&gt;"", INDEX(Edges!$AC$4:$AC$431, MATCH(H168, Edges!$C$4:$C$431, 0))="Yes", FALSE), IF(I168&lt;&gt;"", INDEX(Edges!$AC$4:$AC$431, MATCH(I168, Edges!$C$4:$C$431, 0))="Yes", FALSE), IF(J168&lt;&gt;"", INDEX(Edges!$AC$4:$AC$431, MATCH(J168, Edges!$C$4:$C$431, 0))="Yes", FALSE), IF(K168&lt;&gt;"", INDEX(Edges!$AC$4:$AC$431, MATCH(K168, Edges!$C$4:$C$431, 0))="Yes", FALSE), IF(L168&lt;&gt;"", INDEX(Edges!$AC$4:$AC$431, MATCH(L168, Edges!$C$4:$C$431, 0))="Yes", FALSE)), "Yes","No")</f>
        <v>No</v>
      </c>
      <c r="U168" t="str">
        <f>IF(OR(IF(C168&lt;&gt;"", INDEX(Nodes!$AF$4:$AF$449, MATCH(C168, Nodes!$C$4:$C$449, 0))="Yes", FALSE), IF(D168&lt;&gt;"", INDEX(Nodes!$AF$4:$AF$449, MATCH(D168, Nodes!$C$4:$C$449, 0))="Yes", FALSE), IF(E168&lt;&gt;"", INDEX(Edges!$AG$4:$AG$431, MATCH(E168, Edges!$C$4:$C$431, 0))="Yes", FALSE), IF(F168&lt;&gt;"", INDEX(Edges!$AG$4:$AG$431, MATCH(F168, Edges!$C$4:$C$431, 0))="Yes", FALSE), IF(G168&lt;&gt;"", INDEX(Edges!$AG$4:$AG$431, MATCH(G168, Edges!$C$4:$C$431, 0))="Yes", FALSE), IF(H168&lt;&gt;"", INDEX(Edges!$AG$4:$AG$431, MATCH(H168, Edges!$C$4:$C$431, 0))="Yes", FALSE), IF(I168&lt;&gt;"", INDEX(Edges!$AG$4:$AG$431, MATCH(I168, Edges!$C$4:$C$431, 0))="Yes", FALSE), IF(J168&lt;&gt;"", INDEX(Edges!$AG$4:$AG$431, MATCH(J168, Edges!$C$4:$C$431, 0))="Yes", FALSE), IF(K168&lt;&gt;"", INDEX(Edges!$AG$4:$AG$431, MATCH(K168, Edges!$C$4:$C$431, 0))="Yes", FALSE), IF(L168&lt;&gt;"", INDEX(Edges!$AG$4:$AG$431, MATCH(L168, Edges!$C$4:$C$431, 0))="Yes", FALSE)), "Yes","No")</f>
        <v>No</v>
      </c>
      <c r="V168" s="720" t="str">
        <f t="shared" si="8"/>
        <v>Accessible</v>
      </c>
      <c r="W168" s="633" t="str">
        <f>IF(AND(N168&gt;='Accessibility Standards'!$C$4, P168&lt;'Accessibility Standards'!$C$2, Q168="Yes", R168&lt;'Accessibility Standards'!$C$10), "Accessible", "Inaccessible")</f>
        <v>Inaccessible</v>
      </c>
      <c r="X168" s="633" t="str">
        <f t="shared" si="9"/>
        <v>Inaccessible</v>
      </c>
    </row>
    <row r="169" spans="1:24" hidden="1">
      <c r="A169" s="811" t="str">
        <f>A168</f>
        <v>49_63</v>
      </c>
      <c r="B169" s="689" t="s">
        <v>753</v>
      </c>
      <c r="C169" t="s">
        <v>550</v>
      </c>
      <c r="N169" s="633">
        <f>MIN(_xlfn.IFNA(INDEX(Nodes!$M$4:$M$449, MATCH(C169, Nodes!$C$4:$C$449, 0)), 1E+99), _xlfn.IFNA(INDEX(Nodes!$M$4:$M$449, MATCH(D169, Nodes!$C$4:$C$449, 0)), 1E+99), _xlfn.IFNA(INDEX(Edges!$M$4:$M$428, MATCH(E169, Edges!$C$4:$C$428, 0)), 1E+99), _xlfn.IFNA(INDEX(Edges!$M$4:$M$428, MATCH(F169, Edges!$C$4:$C$428, 0)), 1E+99), _xlfn.IFNA(INDEX(Edges!$M$4:$M$428, MATCH(G169, Edges!$C$4:$C$428, 0)), 1E+99), _xlfn.IFNA(INDEX(Edges!$M$4:$M$428, MATCH(H169, Edges!$C$4:$C$428, 0)), 1E+99), _xlfn.IFNA(INDEX(Edges!$M$4:$M$428, MATCH(I169, Edges!$C$4:$C$428, 0)), 1E+99), _xlfn.IFNA(INDEX(Edges!$M$4:$M$428, MATCH(J169, Edges!$C$4:$C$428, 0)), 1E+99), _xlfn.IFNA(INDEX(Edges!$M$4:$M$428, MATCH(K169, Edges!$C$4:$C$428, 0)), 1E+99), _xlfn.IFNA(INDEX(Edges!$M$4:$M$428, MATCH(L169, Edges!$C$4:$C$428, 0)), 1E+99))</f>
        <v>80</v>
      </c>
      <c r="O169" s="633" t="str">
        <f>IF(AND(IF(C169&lt;&gt;"", INDEX(Nodes!$V$4:$V$449, MATCH(C169, Nodes!$C$4:$C$449, 0))="Yes", TRUE), IF(D169&lt;&gt;"", INDEX(Nodes!$V$4:$V$449, MATCH(D169, Nodes!$C$4:$C$449, 0))="Yes", TRUE), IF(E169&lt;&gt;"", INDEX(Edges!$V$4:$V$431, MATCH(E169, Edges!$C$4:$C$431, 0))="Yes", TRUE), IF(F169&lt;&gt;"", INDEX(Edges!$V$4:$V$431, MATCH(F169, Edges!$C$4:$C$431, 0))="Yes", TRUE), IF(G169&lt;&gt;"", INDEX(Edges!$V$4:$V$431, MATCH(G169, Edges!$C$4:$C$431, 0))="Yes", TRUE), IF(H169&lt;&gt;"", INDEX(Edges!$V$4:$V$431, MATCH(H169, Edges!$C$4:$C$431, 0))="Yes", TRUE), IF(I169&lt;&gt;"", INDEX(Edges!$V$4:$V$431, MATCH(I169, Edges!$C$4:$C$431, 0))="Yes", TRUE), IF(J169&lt;&gt;"", INDEX(Edges!$V$4:$V$431, MATCH(J169, Edges!$C$4:$C$431, 0))="Yes", TRUE), IF(K169&lt;&gt;"", INDEX(Edges!$V$4:$V$431, MATCH(K169, Edges!$C$4:$C$431, 0))="Yes", TRUE), IF(L169&lt;&gt;"", INDEX(Edges!$V$4:$V$431, MATCH(L169, Edges!$C$4:$C$431, 0))="Yes", TRUE)), "Yes", "No")</f>
        <v>No</v>
      </c>
      <c r="P169" s="633">
        <f>MAX(_xlfn.IFNA(INDEX(Nodes!$I$4:$I$449, MATCH(C169, Nodes!$C$4:$C$449, 0)), -1E+99), _xlfn.IFNA(INDEX(Nodes!$I$4:$I$449, MATCH(D169, Nodes!$C$4:$C$449, 0)), -1E+99), _xlfn.IFNA(INDEX(Edges!$I$4:$I$431, MATCH(E169, Edges!$C$4:$C$431, 0)), -1E+99), _xlfn.IFNA(INDEX(Edges!$I$4:$I$431, MATCH(F169, Edges!$C$4:$C$431, 0)), -1E+99), _xlfn.IFNA(INDEX(Edges!$I$4:$I$431, MATCH(G169, Edges!$C$4:$C$431, 0)), -1E+99), _xlfn.IFNA(INDEX(Edges!$I$4:$I$431, MATCH(H169, Edges!$C$4:$C$431, 0)), -1E+99), _xlfn.IFNA(INDEX(Edges!$I$4:$I$431, MATCH(I169, Edges!$C$4:$C$431, 0)), -1E+99), _xlfn.IFNA(INDEX(Edges!$I$4:$I$431, MATCH(J169, Edges!$C$4:$C$431, 0)), -1E+99), _xlfn.IFNA(INDEX(Edges!$I$4:$I$431, MATCH(K169, Edges!$C$4:$C$431, 0)), -1E+99), _xlfn.IFNA(INDEX(Edges!$I$4:$I$431, MATCH(L169, Edges!$C$4:$C$431, 0)), -1E+99))</f>
        <v>0</v>
      </c>
      <c r="Q169" s="633" t="str">
        <f>IF(AND(IF(C169&lt;&gt;"", INDEX(Nodes!$P$4:$P$449, MATCH(C169, Nodes!$C$4:$C$449, 0))="Yes"), IF(D169&lt;&gt;"", INDEX(Nodes!$P$4:$P$449, MATCH(D169, Nodes!$C$4:$C$449, 0))="Yes")), "Yes", "No")</f>
        <v>No</v>
      </c>
      <c r="R169" s="633">
        <f>MAX(_xlfn.IFNA(INDEX(Nodes!$Q$4:$Q$449, MATCH(C169, Nodes!$C$4:$C$449, 0)), -1E+99), _xlfn.IFNA(INDEX(Nodes!$Q$4:$Q$449, MATCH(D169, Nodes!$C$4:$C$449, 0)), -1E+99), _xlfn.IFNA(INDEX(Edges!$Q$4:$Q$431, MATCH(E169, Edges!$C$4:$C$431, 0)), -1E+99), _xlfn.IFNA(INDEX(Edges!$Q$4:$Q$431, MATCH(F169, Edges!$C$4:$C$431, 0)), -1E+99), _xlfn.IFNA(INDEX(Edges!$Q$4:$Q$431, MATCH(G169, Edges!$C$4:$C$431, 0)), -1E+99), _xlfn.IFNA(INDEX(Edges!$Q$4:$Q$431, MATCH(H169, Edges!$C$4:$C$431, 0)), -1E+99), _xlfn.IFNA(INDEX(Edges!$Q$4:$Q$431, MATCH(I169, Edges!$C$4:$C$431, 0)), -1E+99), _xlfn.IFNA(INDEX(Edges!$Q$4:$Q$431, MATCH(J169, Edges!$C$4:$C$431, 0)), -1E+99), _xlfn.IFNA(INDEX(Edges!$Q$4:$Q$431, MATCH(K169, Edges!$C$4:$C$431, 0)), -1E+99), _xlfn.IFNA(INDEX(Edges!$Q$4:$Q$431, MATCH(L169, Edges!$C$4:$C$431, 0)), -1E+99))</f>
        <v>0</v>
      </c>
      <c r="S169" t="str">
        <f>IF(OR(IF(C169&lt;&gt;"", INDEX(Nodes!$Z$4:$Z$449, MATCH(C169, Nodes!$C$4:$C$449, 0))="Yes", FALSE), IF(D169&lt;&gt;"", INDEX(Nodes!$Z$4:$Z$449, MATCH(D169, Nodes!$C$4:$C$449, 0))="Yes", FALSE), IF(E169&lt;&gt;"", INDEX(Edges!$Z$4:$Z$431, MATCH(E169, Edges!$C$4:$C$431, 0))="Yes", FALSE), IF(F169&lt;&gt;"", INDEX(Edges!$Z$4:$Z$431, MATCH(F169, Edges!$C$4:$C$431, 0))="Yes", FALSE), IF(G169&lt;&gt;"", INDEX(Edges!$Z$4:$Z$431, MATCH(G169, Edges!$C$4:$C$431, 0))="Yes", FALSE), IF(H169&lt;&gt;"", INDEX(Edges!$Z$4:$Z$431, MATCH(H169, Edges!$C$4:$C$431, 0))="Yes", FALSE), IF(I169&lt;&gt;"", INDEX(Edges!$Z$4:$Z$431, MATCH(I169, Edges!$C$4:$C$431, 0))="Yes", FALSE), IF(J169&lt;&gt;"", INDEX(Edges!$Z$4:$Z$431, MATCH(J169, Edges!$C$4:$C$431, 0))="Yes", FALSE), IF(K169&lt;&gt;"", INDEX(Edges!$Z$4:$Z$431, MATCH(K169, Edges!$C$4:$C$431, 0))="Yes", FALSE), IF(L169&lt;&gt;"", INDEX(Edges!$Z$4:$Z$431, MATCH(L169, Edges!$C$4:$C$431, 0))="Yes", FALSE)), "Yes","No")</f>
        <v>Yes</v>
      </c>
      <c r="T169" s="633" t="str">
        <f>IF(OR(IF(C169&lt;&gt;"", INDEX(Nodes!$AC$4:$AC$449, MATCH(C169, Nodes!$C$4:$C$449, 0))="Yes", FALSE), IF(D169&lt;&gt;"", INDEX(Nodes!$AC$4:$AC$449, MATCH(D169, Nodes!$C$4:$C$449, 0))="Yes", FALSE), IF(E169&lt;&gt;"", INDEX(Edges!$AC$4:$AC$431, MATCH(E169, Edges!$C$4:$C$431, 0))="Yes", FALSE), IF(F169&lt;&gt;"", INDEX(Edges!$AC$4:$AC$431, MATCH(F169, Edges!$C$4:$C$431, 0))="Yes", FALSE), IF(G169&lt;&gt;"", INDEX(Edges!$AC$4:$AC$431, MATCH(G169, Edges!$C$4:$C$431, 0))="Yes", FALSE), IF(H169&lt;&gt;"", INDEX(Edges!$AC$4:$AC$431, MATCH(H169, Edges!$C$4:$C$431, 0))="Yes", FALSE), IF(I169&lt;&gt;"", INDEX(Edges!$AC$4:$AC$431, MATCH(I169, Edges!$C$4:$C$431, 0))="Yes", FALSE), IF(J169&lt;&gt;"", INDEX(Edges!$AC$4:$AC$431, MATCH(J169, Edges!$C$4:$C$431, 0))="Yes", FALSE), IF(K169&lt;&gt;"", INDEX(Edges!$AC$4:$AC$431, MATCH(K169, Edges!$C$4:$C$431, 0))="Yes", FALSE), IF(L169&lt;&gt;"", INDEX(Edges!$AC$4:$AC$431, MATCH(L169, Edges!$C$4:$C$431, 0))="Yes", FALSE)), "Yes","No")</f>
        <v>No</v>
      </c>
      <c r="U169" t="str">
        <f>IF(OR(IF(C169&lt;&gt;"", INDEX(Nodes!$AF$4:$AF$449, MATCH(C169, Nodes!$C$4:$C$449, 0))="Yes", FALSE), IF(D169&lt;&gt;"", INDEX(Nodes!$AF$4:$AF$449, MATCH(D169, Nodes!$C$4:$C$449, 0))="Yes", FALSE), IF(E169&lt;&gt;"", INDEX(Edges!$AG$4:$AG$431, MATCH(E169, Edges!$C$4:$C$431, 0))="Yes", FALSE), IF(F169&lt;&gt;"", INDEX(Edges!$AG$4:$AG$431, MATCH(F169, Edges!$C$4:$C$431, 0))="Yes", FALSE), IF(G169&lt;&gt;"", INDEX(Edges!$AG$4:$AG$431, MATCH(G169, Edges!$C$4:$C$431, 0))="Yes", FALSE), IF(H169&lt;&gt;"", INDEX(Edges!$AG$4:$AG$431, MATCH(H169, Edges!$C$4:$C$431, 0))="Yes", FALSE), IF(I169&lt;&gt;"", INDEX(Edges!$AG$4:$AG$431, MATCH(I169, Edges!$C$4:$C$431, 0))="Yes", FALSE), IF(J169&lt;&gt;"", INDEX(Edges!$AG$4:$AG$431, MATCH(J169, Edges!$C$4:$C$431, 0))="Yes", FALSE), IF(K169&lt;&gt;"", INDEX(Edges!$AG$4:$AG$431, MATCH(K169, Edges!$C$4:$C$431, 0))="Yes", FALSE), IF(L169&lt;&gt;"", INDEX(Edges!$AG$4:$AG$431, MATCH(L169, Edges!$C$4:$C$431, 0))="Yes", FALSE)), "Yes","No")</f>
        <v>No</v>
      </c>
      <c r="V169" s="720" t="str">
        <f t="shared" si="8"/>
        <v>Accessible</v>
      </c>
      <c r="W169" s="633" t="str">
        <f>IF(AND(N169&gt;='Accessibility Standards'!$C$4, P169&lt;'Accessibility Standards'!$C$2, Q169="Yes", R169&lt;'Accessibility Standards'!$C$10), "Accessible", "Inaccessible")</f>
        <v>Inaccessible</v>
      </c>
      <c r="X169" s="633" t="str">
        <f t="shared" si="9"/>
        <v>Inaccessible</v>
      </c>
    </row>
    <row r="170" spans="1:24">
      <c r="A170" t="s">
        <v>892</v>
      </c>
      <c r="B170" s="689" t="s">
        <v>752</v>
      </c>
      <c r="C170" t="s">
        <v>624</v>
      </c>
      <c r="D170" t="s">
        <v>630</v>
      </c>
      <c r="N170" s="633">
        <f>MIN(_xlfn.IFNA(INDEX(Nodes!$M$4:$M$449, MATCH(C170, Nodes!$C$4:$C$449, 0)), 1E+99), _xlfn.IFNA(INDEX(Nodes!$M$4:$M$449, MATCH(D170, Nodes!$C$4:$C$449, 0)), 1E+99), _xlfn.IFNA(INDEX(Edges!$M$4:$M$428, MATCH(E170, Edges!$C$4:$C$428, 0)), 1E+99), _xlfn.IFNA(INDEX(Edges!$M$4:$M$428, MATCH(F170, Edges!$C$4:$C$428, 0)), 1E+99), _xlfn.IFNA(INDEX(Edges!$M$4:$M$428, MATCH(G170, Edges!$C$4:$C$428, 0)), 1E+99), _xlfn.IFNA(INDEX(Edges!$M$4:$M$428, MATCH(H170, Edges!$C$4:$C$428, 0)), 1E+99), _xlfn.IFNA(INDEX(Edges!$M$4:$M$428, MATCH(I170, Edges!$C$4:$C$428, 0)), 1E+99), _xlfn.IFNA(INDEX(Edges!$M$4:$M$428, MATCH(J170, Edges!$C$4:$C$428, 0)), 1E+99), _xlfn.IFNA(INDEX(Edges!$M$4:$M$428, MATCH(K170, Edges!$C$4:$C$428, 0)), 1E+99), _xlfn.IFNA(INDEX(Edges!$M$4:$M$428, MATCH(L170, Edges!$C$4:$C$428, 0)), 1E+99))</f>
        <v>100</v>
      </c>
      <c r="O170" s="633" t="str">
        <f>IF(AND(IF(C170&lt;&gt;"", INDEX(Nodes!$V$4:$V$449, MATCH(C170, Nodes!$C$4:$C$449, 0))="Yes", TRUE), IF(D170&lt;&gt;"", INDEX(Nodes!$V$4:$V$449, MATCH(D170, Nodes!$C$4:$C$449, 0))="Yes", TRUE), IF(E170&lt;&gt;"", INDEX(Edges!$V$4:$V$431, MATCH(E170, Edges!$C$4:$C$431, 0))="Yes", TRUE), IF(F170&lt;&gt;"", INDEX(Edges!$V$4:$V$431, MATCH(F170, Edges!$C$4:$C$431, 0))="Yes", TRUE), IF(G170&lt;&gt;"", INDEX(Edges!$V$4:$V$431, MATCH(G170, Edges!$C$4:$C$431, 0))="Yes", TRUE), IF(H170&lt;&gt;"", INDEX(Edges!$V$4:$V$431, MATCH(H170, Edges!$C$4:$C$431, 0))="Yes", TRUE), IF(I170&lt;&gt;"", INDEX(Edges!$V$4:$V$431, MATCH(I170, Edges!$C$4:$C$431, 0))="Yes", TRUE), IF(J170&lt;&gt;"", INDEX(Edges!$V$4:$V$431, MATCH(J170, Edges!$C$4:$C$431, 0))="Yes", TRUE), IF(K170&lt;&gt;"", INDEX(Edges!$V$4:$V$431, MATCH(K170, Edges!$C$4:$C$431, 0))="Yes", TRUE), IF(L170&lt;&gt;"", INDEX(Edges!$V$4:$V$431, MATCH(L170, Edges!$C$4:$C$431, 0))="Yes", TRUE)), "Yes", "No")</f>
        <v>No</v>
      </c>
      <c r="P170" s="633">
        <f>MAX(_xlfn.IFNA(INDEX(Nodes!$I$4:$I$449, MATCH(C170, Nodes!$C$4:$C$449, 0)), -1E+99), _xlfn.IFNA(INDEX(Nodes!$I$4:$I$449, MATCH(D170, Nodes!$C$4:$C$449, 0)), -1E+99), _xlfn.IFNA(INDEX(Edges!$I$4:$I$431, MATCH(E170, Edges!$C$4:$C$431, 0)), -1E+99), _xlfn.IFNA(INDEX(Edges!$I$4:$I$431, MATCH(F170, Edges!$C$4:$C$431, 0)), -1E+99), _xlfn.IFNA(INDEX(Edges!$I$4:$I$431, MATCH(G170, Edges!$C$4:$C$431, 0)), -1E+99), _xlfn.IFNA(INDEX(Edges!$I$4:$I$431, MATCH(H170, Edges!$C$4:$C$431, 0)), -1E+99), _xlfn.IFNA(INDEX(Edges!$I$4:$I$431, MATCH(I170, Edges!$C$4:$C$431, 0)), -1E+99), _xlfn.IFNA(INDEX(Edges!$I$4:$I$431, MATCH(J170, Edges!$C$4:$C$431, 0)), -1E+99), _xlfn.IFNA(INDEX(Edges!$I$4:$I$431, MATCH(K170, Edges!$C$4:$C$431, 0)), -1E+99), _xlfn.IFNA(INDEX(Edges!$I$4:$I$431, MATCH(L170, Edges!$C$4:$C$431, 0)), -1E+99))</f>
        <v>0</v>
      </c>
      <c r="Q170" s="633" t="str">
        <f>IF(AND(IF(C170&lt;&gt;"", INDEX(Nodes!$P$4:$P$449, MATCH(C170, Nodes!$C$4:$C$449, 0))="Yes"), IF(D170&lt;&gt;"", INDEX(Nodes!$P$4:$P$449, MATCH(D170, Nodes!$C$4:$C$449, 0))="Yes")), "Yes", "No")</f>
        <v>No</v>
      </c>
      <c r="R170" s="633">
        <f>MAX(_xlfn.IFNA(INDEX(Nodes!$Q$4:$Q$449, MATCH(C170, Nodes!$C$4:$C$449, 0)), -1E+99), _xlfn.IFNA(INDEX(Nodes!$Q$4:$Q$449, MATCH(D170, Nodes!$C$4:$C$449, 0)), -1E+99), _xlfn.IFNA(INDEX(Edges!$Q$4:$Q$431, MATCH(E170, Edges!$C$4:$C$431, 0)), -1E+99), _xlfn.IFNA(INDEX(Edges!$Q$4:$Q$431, MATCH(F170, Edges!$C$4:$C$431, 0)), -1E+99), _xlfn.IFNA(INDEX(Edges!$Q$4:$Q$431, MATCH(G170, Edges!$C$4:$C$431, 0)), -1E+99), _xlfn.IFNA(INDEX(Edges!$Q$4:$Q$431, MATCH(H170, Edges!$C$4:$C$431, 0)), -1E+99), _xlfn.IFNA(INDEX(Edges!$Q$4:$Q$431, MATCH(I170, Edges!$C$4:$C$431, 0)), -1E+99), _xlfn.IFNA(INDEX(Edges!$Q$4:$Q$431, MATCH(J170, Edges!$C$4:$C$431, 0)), -1E+99), _xlfn.IFNA(INDEX(Edges!$Q$4:$Q$431, MATCH(K170, Edges!$C$4:$C$431, 0)), -1E+99), _xlfn.IFNA(INDEX(Edges!$Q$4:$Q$431, MATCH(L170, Edges!$C$4:$C$431, 0)), -1E+99))</f>
        <v>0</v>
      </c>
      <c r="S170" t="str">
        <f>IF(OR(IF(C170&lt;&gt;"", INDEX(Nodes!$Z$4:$Z$449, MATCH(C170, Nodes!$C$4:$C$449, 0))="Yes", FALSE), IF(D170&lt;&gt;"", INDEX(Nodes!$Z$4:$Z$449, MATCH(D170, Nodes!$C$4:$C$449, 0))="Yes", FALSE), IF(E170&lt;&gt;"", INDEX(Edges!$Z$4:$Z$431, MATCH(E170, Edges!$C$4:$C$431, 0))="Yes", FALSE), IF(F170&lt;&gt;"", INDEX(Edges!$Z$4:$Z$431, MATCH(F170, Edges!$C$4:$C$431, 0))="Yes", FALSE), IF(G170&lt;&gt;"", INDEX(Edges!$Z$4:$Z$431, MATCH(G170, Edges!$C$4:$C$431, 0))="Yes", FALSE), IF(H170&lt;&gt;"", INDEX(Edges!$Z$4:$Z$431, MATCH(H170, Edges!$C$4:$C$431, 0))="Yes", FALSE), IF(I170&lt;&gt;"", INDEX(Edges!$Z$4:$Z$431, MATCH(I170, Edges!$C$4:$C$431, 0))="Yes", FALSE), IF(J170&lt;&gt;"", INDEX(Edges!$Z$4:$Z$431, MATCH(J170, Edges!$C$4:$C$431, 0))="Yes", FALSE), IF(K170&lt;&gt;"", INDEX(Edges!$Z$4:$Z$431, MATCH(K170, Edges!$C$4:$C$431, 0))="Yes", FALSE), IF(L170&lt;&gt;"", INDEX(Edges!$Z$4:$Z$431, MATCH(L170, Edges!$C$4:$C$431, 0))="Yes", FALSE)), "Yes","No")</f>
        <v>Yes</v>
      </c>
      <c r="T170" s="633" t="str">
        <f>IF(OR(IF(C170&lt;&gt;"", INDEX(Nodes!$AC$4:$AC$449, MATCH(C170, Nodes!$C$4:$C$449, 0))="Yes", FALSE), IF(D170&lt;&gt;"", INDEX(Nodes!$AC$4:$AC$449, MATCH(D170, Nodes!$C$4:$C$449, 0))="Yes", FALSE), IF(E170&lt;&gt;"", INDEX(Edges!$AC$4:$AC$431, MATCH(E170, Edges!$C$4:$C$431, 0))="Yes", FALSE), IF(F170&lt;&gt;"", INDEX(Edges!$AC$4:$AC$431, MATCH(F170, Edges!$C$4:$C$431, 0))="Yes", FALSE), IF(G170&lt;&gt;"", INDEX(Edges!$AC$4:$AC$431, MATCH(G170, Edges!$C$4:$C$431, 0))="Yes", FALSE), IF(H170&lt;&gt;"", INDEX(Edges!$AC$4:$AC$431, MATCH(H170, Edges!$C$4:$C$431, 0))="Yes", FALSE), IF(I170&lt;&gt;"", INDEX(Edges!$AC$4:$AC$431, MATCH(I170, Edges!$C$4:$C$431, 0))="Yes", FALSE), IF(J170&lt;&gt;"", INDEX(Edges!$AC$4:$AC$431, MATCH(J170, Edges!$C$4:$C$431, 0))="Yes", FALSE), IF(K170&lt;&gt;"", INDEX(Edges!$AC$4:$AC$431, MATCH(K170, Edges!$C$4:$C$431, 0))="Yes", FALSE), IF(L170&lt;&gt;"", INDEX(Edges!$AC$4:$AC$431, MATCH(L170, Edges!$C$4:$C$431, 0))="Yes", FALSE)), "Yes","No")</f>
        <v>No</v>
      </c>
      <c r="U170" t="str">
        <f>IF(OR(IF(C170&lt;&gt;"", INDEX(Nodes!$AF$4:$AF$449, MATCH(C170, Nodes!$C$4:$C$449, 0))="Yes", FALSE), IF(D170&lt;&gt;"", INDEX(Nodes!$AF$4:$AF$449, MATCH(D170, Nodes!$C$4:$C$449, 0))="Yes", FALSE), IF(E170&lt;&gt;"", INDEX(Edges!$AG$4:$AG$431, MATCH(E170, Edges!$C$4:$C$431, 0))="Yes", FALSE), IF(F170&lt;&gt;"", INDEX(Edges!$AG$4:$AG$431, MATCH(F170, Edges!$C$4:$C$431, 0))="Yes", FALSE), IF(G170&lt;&gt;"", INDEX(Edges!$AG$4:$AG$431, MATCH(G170, Edges!$C$4:$C$431, 0))="Yes", FALSE), IF(H170&lt;&gt;"", INDEX(Edges!$AG$4:$AG$431, MATCH(H170, Edges!$C$4:$C$431, 0))="Yes", FALSE), IF(I170&lt;&gt;"", INDEX(Edges!$AG$4:$AG$431, MATCH(I170, Edges!$C$4:$C$431, 0))="Yes", FALSE), IF(J170&lt;&gt;"", INDEX(Edges!$AG$4:$AG$431, MATCH(J170, Edges!$C$4:$C$431, 0))="Yes", FALSE), IF(K170&lt;&gt;"", INDEX(Edges!$AG$4:$AG$431, MATCH(K170, Edges!$C$4:$C$431, 0))="Yes", FALSE), IF(L170&lt;&gt;"", INDEX(Edges!$AG$4:$AG$431, MATCH(L170, Edges!$C$4:$C$431, 0))="Yes", FALSE)), "Yes","No")</f>
        <v>No</v>
      </c>
      <c r="V170" s="720" t="str">
        <f t="shared" si="8"/>
        <v>Accessible</v>
      </c>
      <c r="W170" s="633" t="str">
        <f>IF(AND(N170&gt;='Accessibility Standards'!$C$4, P170&lt;'Accessibility Standards'!$C$2, Q170="Yes", R170&lt;'Accessibility Standards'!$C$10), "Accessible", "Inaccessible")</f>
        <v>Inaccessible</v>
      </c>
      <c r="X170" s="633" t="str">
        <f t="shared" si="9"/>
        <v>Inaccessible</v>
      </c>
    </row>
    <row r="171" spans="1:24" hidden="1">
      <c r="A171" s="811" t="str">
        <f>A170</f>
        <v>63_64</v>
      </c>
      <c r="B171" s="689" t="s">
        <v>753</v>
      </c>
      <c r="C171" t="s">
        <v>623</v>
      </c>
      <c r="D171" t="s">
        <v>627</v>
      </c>
      <c r="N171" s="633">
        <f>MIN(_xlfn.IFNA(INDEX(Nodes!$M$4:$M$449, MATCH(C171, Nodes!$C$4:$C$449, 0)), 1E+99), _xlfn.IFNA(INDEX(Nodes!$M$4:$M$449, MATCH(D171, Nodes!$C$4:$C$449, 0)), 1E+99), _xlfn.IFNA(INDEX(Edges!$M$4:$M$428, MATCH(E171, Edges!$C$4:$C$428, 0)), 1E+99), _xlfn.IFNA(INDEX(Edges!$M$4:$M$428, MATCH(F171, Edges!$C$4:$C$428, 0)), 1E+99), _xlfn.IFNA(INDEX(Edges!$M$4:$M$428, MATCH(G171, Edges!$C$4:$C$428, 0)), 1E+99), _xlfn.IFNA(INDEX(Edges!$M$4:$M$428, MATCH(H171, Edges!$C$4:$C$428, 0)), 1E+99), _xlfn.IFNA(INDEX(Edges!$M$4:$M$428, MATCH(I171, Edges!$C$4:$C$428, 0)), 1E+99), _xlfn.IFNA(INDEX(Edges!$M$4:$M$428, MATCH(J171, Edges!$C$4:$C$428, 0)), 1E+99), _xlfn.IFNA(INDEX(Edges!$M$4:$M$428, MATCH(K171, Edges!$C$4:$C$428, 0)), 1E+99), _xlfn.IFNA(INDEX(Edges!$M$4:$M$428, MATCH(L171, Edges!$C$4:$C$428, 0)), 1E+99))</f>
        <v>110</v>
      </c>
      <c r="O171" s="633" t="str">
        <f>IF(AND(IF(C171&lt;&gt;"", INDEX(Nodes!$V$4:$V$449, MATCH(C171, Nodes!$C$4:$C$449, 0))="Yes", TRUE), IF(D171&lt;&gt;"", INDEX(Nodes!$V$4:$V$449, MATCH(D171, Nodes!$C$4:$C$449, 0))="Yes", TRUE), IF(E171&lt;&gt;"", INDEX(Edges!$V$4:$V$431, MATCH(E171, Edges!$C$4:$C$431, 0))="Yes", TRUE), IF(F171&lt;&gt;"", INDEX(Edges!$V$4:$V$431, MATCH(F171, Edges!$C$4:$C$431, 0))="Yes", TRUE), IF(G171&lt;&gt;"", INDEX(Edges!$V$4:$V$431, MATCH(G171, Edges!$C$4:$C$431, 0))="Yes", TRUE), IF(H171&lt;&gt;"", INDEX(Edges!$V$4:$V$431, MATCH(H171, Edges!$C$4:$C$431, 0))="Yes", TRUE), IF(I171&lt;&gt;"", INDEX(Edges!$V$4:$V$431, MATCH(I171, Edges!$C$4:$C$431, 0))="Yes", TRUE), IF(J171&lt;&gt;"", INDEX(Edges!$V$4:$V$431, MATCH(J171, Edges!$C$4:$C$431, 0))="Yes", TRUE), IF(K171&lt;&gt;"", INDEX(Edges!$V$4:$V$431, MATCH(K171, Edges!$C$4:$C$431, 0))="Yes", TRUE), IF(L171&lt;&gt;"", INDEX(Edges!$V$4:$V$431, MATCH(L171, Edges!$C$4:$C$431, 0))="Yes", TRUE)), "Yes", "No")</f>
        <v>No</v>
      </c>
      <c r="P171" s="633">
        <f>MAX(_xlfn.IFNA(INDEX(Nodes!$I$4:$I$449, MATCH(C171, Nodes!$C$4:$C$449, 0)), -1E+99), _xlfn.IFNA(INDEX(Nodes!$I$4:$I$449, MATCH(D171, Nodes!$C$4:$C$449, 0)), -1E+99), _xlfn.IFNA(INDEX(Edges!$I$4:$I$431, MATCH(E171, Edges!$C$4:$C$431, 0)), -1E+99), _xlfn.IFNA(INDEX(Edges!$I$4:$I$431, MATCH(F171, Edges!$C$4:$C$431, 0)), -1E+99), _xlfn.IFNA(INDEX(Edges!$I$4:$I$431, MATCH(G171, Edges!$C$4:$C$431, 0)), -1E+99), _xlfn.IFNA(INDEX(Edges!$I$4:$I$431, MATCH(H171, Edges!$C$4:$C$431, 0)), -1E+99), _xlfn.IFNA(INDEX(Edges!$I$4:$I$431, MATCH(I171, Edges!$C$4:$C$431, 0)), -1E+99), _xlfn.IFNA(INDEX(Edges!$I$4:$I$431, MATCH(J171, Edges!$C$4:$C$431, 0)), -1E+99), _xlfn.IFNA(INDEX(Edges!$I$4:$I$431, MATCH(K171, Edges!$C$4:$C$431, 0)), -1E+99), _xlfn.IFNA(INDEX(Edges!$I$4:$I$431, MATCH(L171, Edges!$C$4:$C$431, 0)), -1E+99))</f>
        <v>3</v>
      </c>
      <c r="Q171" s="633" t="str">
        <f>IF(AND(IF(C171&lt;&gt;"", INDEX(Nodes!$P$4:$P$449, MATCH(C171, Nodes!$C$4:$C$449, 0))="Yes"), IF(D171&lt;&gt;"", INDEX(Nodes!$P$4:$P$449, MATCH(D171, Nodes!$C$4:$C$449, 0))="Yes")), "Yes", "No")</f>
        <v>No</v>
      </c>
      <c r="R171" s="633">
        <f>MAX(_xlfn.IFNA(INDEX(Nodes!$Q$4:$Q$449, MATCH(C171, Nodes!$C$4:$C$449, 0)), -1E+99), _xlfn.IFNA(INDEX(Nodes!$Q$4:$Q$449, MATCH(D171, Nodes!$C$4:$C$449, 0)), -1E+99), _xlfn.IFNA(INDEX(Edges!$Q$4:$Q$431, MATCH(E171, Edges!$C$4:$C$431, 0)), -1E+99), _xlfn.IFNA(INDEX(Edges!$Q$4:$Q$431, MATCH(F171, Edges!$C$4:$C$431, 0)), -1E+99), _xlfn.IFNA(INDEX(Edges!$Q$4:$Q$431, MATCH(G171, Edges!$C$4:$C$431, 0)), -1E+99), _xlfn.IFNA(INDEX(Edges!$Q$4:$Q$431, MATCH(H171, Edges!$C$4:$C$431, 0)), -1E+99), _xlfn.IFNA(INDEX(Edges!$Q$4:$Q$431, MATCH(I171, Edges!$C$4:$C$431, 0)), -1E+99), _xlfn.IFNA(INDEX(Edges!$Q$4:$Q$431, MATCH(J171, Edges!$C$4:$C$431, 0)), -1E+99), _xlfn.IFNA(INDEX(Edges!$Q$4:$Q$431, MATCH(K171, Edges!$C$4:$C$431, 0)), -1E+99), _xlfn.IFNA(INDEX(Edges!$Q$4:$Q$431, MATCH(L171, Edges!$C$4:$C$431, 0)), -1E+99))</f>
        <v>0</v>
      </c>
      <c r="S171" t="str">
        <f>IF(OR(IF(C171&lt;&gt;"", INDEX(Nodes!$Z$4:$Z$449, MATCH(C171, Nodes!$C$4:$C$449, 0))="Yes", FALSE), IF(D171&lt;&gt;"", INDEX(Nodes!$Z$4:$Z$449, MATCH(D171, Nodes!$C$4:$C$449, 0))="Yes", FALSE), IF(E171&lt;&gt;"", INDEX(Edges!$Z$4:$Z$431, MATCH(E171, Edges!$C$4:$C$431, 0))="Yes", FALSE), IF(F171&lt;&gt;"", INDEX(Edges!$Z$4:$Z$431, MATCH(F171, Edges!$C$4:$C$431, 0))="Yes", FALSE), IF(G171&lt;&gt;"", INDEX(Edges!$Z$4:$Z$431, MATCH(G171, Edges!$C$4:$C$431, 0))="Yes", FALSE), IF(H171&lt;&gt;"", INDEX(Edges!$Z$4:$Z$431, MATCH(H171, Edges!$C$4:$C$431, 0))="Yes", FALSE), IF(I171&lt;&gt;"", INDEX(Edges!$Z$4:$Z$431, MATCH(I171, Edges!$C$4:$C$431, 0))="Yes", FALSE), IF(J171&lt;&gt;"", INDEX(Edges!$Z$4:$Z$431, MATCH(J171, Edges!$C$4:$C$431, 0))="Yes", FALSE), IF(K171&lt;&gt;"", INDEX(Edges!$Z$4:$Z$431, MATCH(K171, Edges!$C$4:$C$431, 0))="Yes", FALSE), IF(L171&lt;&gt;"", INDEX(Edges!$Z$4:$Z$431, MATCH(L171, Edges!$C$4:$C$431, 0))="Yes", FALSE)), "Yes","No")</f>
        <v>Yes</v>
      </c>
      <c r="T171" s="633" t="str">
        <f>IF(OR(IF(C171&lt;&gt;"", INDEX(Nodes!$AC$4:$AC$449, MATCH(C171, Nodes!$C$4:$C$449, 0))="Yes", FALSE), IF(D171&lt;&gt;"", INDEX(Nodes!$AC$4:$AC$449, MATCH(D171, Nodes!$C$4:$C$449, 0))="Yes", FALSE), IF(E171&lt;&gt;"", INDEX(Edges!$AC$4:$AC$431, MATCH(E171, Edges!$C$4:$C$431, 0))="Yes", FALSE), IF(F171&lt;&gt;"", INDEX(Edges!$AC$4:$AC$431, MATCH(F171, Edges!$C$4:$C$431, 0))="Yes", FALSE), IF(G171&lt;&gt;"", INDEX(Edges!$AC$4:$AC$431, MATCH(G171, Edges!$C$4:$C$431, 0))="Yes", FALSE), IF(H171&lt;&gt;"", INDEX(Edges!$AC$4:$AC$431, MATCH(H171, Edges!$C$4:$C$431, 0))="Yes", FALSE), IF(I171&lt;&gt;"", INDEX(Edges!$AC$4:$AC$431, MATCH(I171, Edges!$C$4:$C$431, 0))="Yes", FALSE), IF(J171&lt;&gt;"", INDEX(Edges!$AC$4:$AC$431, MATCH(J171, Edges!$C$4:$C$431, 0))="Yes", FALSE), IF(K171&lt;&gt;"", INDEX(Edges!$AC$4:$AC$431, MATCH(K171, Edges!$C$4:$C$431, 0))="Yes", FALSE), IF(L171&lt;&gt;"", INDEX(Edges!$AC$4:$AC$431, MATCH(L171, Edges!$C$4:$C$431, 0))="Yes", FALSE)), "Yes","No")</f>
        <v>No</v>
      </c>
      <c r="U171" t="str">
        <f>IF(OR(IF(C171&lt;&gt;"", INDEX(Nodes!$AF$4:$AF$449, MATCH(C171, Nodes!$C$4:$C$449, 0))="Yes", FALSE), IF(D171&lt;&gt;"", INDEX(Nodes!$AF$4:$AF$449, MATCH(D171, Nodes!$C$4:$C$449, 0))="Yes", FALSE), IF(E171&lt;&gt;"", INDEX(Edges!$AG$4:$AG$431, MATCH(E171, Edges!$C$4:$C$431, 0))="Yes", FALSE), IF(F171&lt;&gt;"", INDEX(Edges!$AG$4:$AG$431, MATCH(F171, Edges!$C$4:$C$431, 0))="Yes", FALSE), IF(G171&lt;&gt;"", INDEX(Edges!$AG$4:$AG$431, MATCH(G171, Edges!$C$4:$C$431, 0))="Yes", FALSE), IF(H171&lt;&gt;"", INDEX(Edges!$AG$4:$AG$431, MATCH(H171, Edges!$C$4:$C$431, 0))="Yes", FALSE), IF(I171&lt;&gt;"", INDEX(Edges!$AG$4:$AG$431, MATCH(I171, Edges!$C$4:$C$431, 0))="Yes", FALSE), IF(J171&lt;&gt;"", INDEX(Edges!$AG$4:$AG$431, MATCH(J171, Edges!$C$4:$C$431, 0))="Yes", FALSE), IF(K171&lt;&gt;"", INDEX(Edges!$AG$4:$AG$431, MATCH(K171, Edges!$C$4:$C$431, 0))="Yes", FALSE), IF(L171&lt;&gt;"", INDEX(Edges!$AG$4:$AG$431, MATCH(L171, Edges!$C$4:$C$431, 0))="Yes", FALSE)), "Yes","No")</f>
        <v>Yes</v>
      </c>
      <c r="V171" s="720" t="str">
        <f t="shared" si="8"/>
        <v>Accessible</v>
      </c>
      <c r="W171" s="633" t="str">
        <f>IF(AND(N171&gt;='Accessibility Standards'!$C$4, P171&lt;'Accessibility Standards'!$C$2, Q171="Yes", R171&lt;'Accessibility Standards'!$C$10), "Accessible", "Inaccessible")</f>
        <v>Inaccessible</v>
      </c>
      <c r="X171" s="633" t="str">
        <f t="shared" si="9"/>
        <v>Inaccessible</v>
      </c>
    </row>
    <row r="172" spans="1:24">
      <c r="A172" t="s">
        <v>893</v>
      </c>
      <c r="B172" s="689" t="s">
        <v>752</v>
      </c>
      <c r="E172" t="s">
        <v>1069</v>
      </c>
      <c r="F172" t="s">
        <v>1070</v>
      </c>
      <c r="N172" s="633">
        <f>MIN(_xlfn.IFNA(INDEX(Nodes!$M$4:$M$449, MATCH(C172, Nodes!$C$4:$C$449, 0)), 1E+99), _xlfn.IFNA(INDEX(Nodes!$M$4:$M$449, MATCH(D172, Nodes!$C$4:$C$449, 0)), 1E+99), _xlfn.IFNA(INDEX(Edges!$M$4:$M$428, MATCH(E172, Edges!$C$4:$C$428, 0)), 1E+99), _xlfn.IFNA(INDEX(Edges!$M$4:$M$428, MATCH(F172, Edges!$C$4:$C$428, 0)), 1E+99), _xlfn.IFNA(INDEX(Edges!$M$4:$M$428, MATCH(G172, Edges!$C$4:$C$428, 0)), 1E+99), _xlfn.IFNA(INDEX(Edges!$M$4:$M$428, MATCH(H172, Edges!$C$4:$C$428, 0)), 1E+99), _xlfn.IFNA(INDEX(Edges!$M$4:$M$428, MATCH(I172, Edges!$C$4:$C$428, 0)), 1E+99), _xlfn.IFNA(INDEX(Edges!$M$4:$M$428, MATCH(J172, Edges!$C$4:$C$428, 0)), 1E+99), _xlfn.IFNA(INDEX(Edges!$M$4:$M$428, MATCH(K172, Edges!$C$4:$C$428, 0)), 1E+99), _xlfn.IFNA(INDEX(Edges!$M$4:$M$428, MATCH(L172, Edges!$C$4:$C$428, 0)), 1E+99))</f>
        <v>0</v>
      </c>
      <c r="O172" s="633" t="str">
        <f>IF(AND(IF(C172&lt;&gt;"", INDEX(Nodes!$V$4:$V$449, MATCH(C172, Nodes!$C$4:$C$449, 0))="Yes", TRUE), IF(D172&lt;&gt;"", INDEX(Nodes!$V$4:$V$449, MATCH(D172, Nodes!$C$4:$C$449, 0))="Yes", TRUE), IF(E172&lt;&gt;"", INDEX(Edges!$V$4:$V$431, MATCH(E172, Edges!$C$4:$C$431, 0))="Yes", TRUE), IF(F172&lt;&gt;"", INDEX(Edges!$V$4:$V$431, MATCH(F172, Edges!$C$4:$C$431, 0))="Yes", TRUE), IF(G172&lt;&gt;"", INDEX(Edges!$V$4:$V$431, MATCH(G172, Edges!$C$4:$C$431, 0))="Yes", TRUE), IF(H172&lt;&gt;"", INDEX(Edges!$V$4:$V$431, MATCH(H172, Edges!$C$4:$C$431, 0))="Yes", TRUE), IF(I172&lt;&gt;"", INDEX(Edges!$V$4:$V$431, MATCH(I172, Edges!$C$4:$C$431, 0))="Yes", TRUE), IF(J172&lt;&gt;"", INDEX(Edges!$V$4:$V$431, MATCH(J172, Edges!$C$4:$C$431, 0))="Yes", TRUE), IF(K172&lt;&gt;"", INDEX(Edges!$V$4:$V$431, MATCH(K172, Edges!$C$4:$C$431, 0))="Yes", TRUE), IF(L172&lt;&gt;"", INDEX(Edges!$V$4:$V$431, MATCH(L172, Edges!$C$4:$C$431, 0))="Yes", TRUE)), "Yes", "No")</f>
        <v>No</v>
      </c>
      <c r="P172" s="633">
        <f>MAX(_xlfn.IFNA(INDEX(Nodes!$I$4:$I$449, MATCH(C172, Nodes!$C$4:$C$449, 0)), -1E+99), _xlfn.IFNA(INDEX(Nodes!$I$4:$I$449, MATCH(D172, Nodes!$C$4:$C$449, 0)), -1E+99), _xlfn.IFNA(INDEX(Edges!$I$4:$I$431, MATCH(E172, Edges!$C$4:$C$431, 0)), -1E+99), _xlfn.IFNA(INDEX(Edges!$I$4:$I$431, MATCH(F172, Edges!$C$4:$C$431, 0)), -1E+99), _xlfn.IFNA(INDEX(Edges!$I$4:$I$431, MATCH(G172, Edges!$C$4:$C$431, 0)), -1E+99), _xlfn.IFNA(INDEX(Edges!$I$4:$I$431, MATCH(H172, Edges!$C$4:$C$431, 0)), -1E+99), _xlfn.IFNA(INDEX(Edges!$I$4:$I$431, MATCH(I172, Edges!$C$4:$C$431, 0)), -1E+99), _xlfn.IFNA(INDEX(Edges!$I$4:$I$431, MATCH(J172, Edges!$C$4:$C$431, 0)), -1E+99), _xlfn.IFNA(INDEX(Edges!$I$4:$I$431, MATCH(K172, Edges!$C$4:$C$431, 0)), -1E+99), _xlfn.IFNA(INDEX(Edges!$I$4:$I$431, MATCH(L172, Edges!$C$4:$C$431, 0)), -1E+99))</f>
        <v>0</v>
      </c>
      <c r="Q172" s="633" t="str">
        <f>IF(AND(IF(C172&lt;&gt;"", INDEX(Nodes!$P$4:$P$449, MATCH(C172, Nodes!$C$4:$C$449, 0))="Yes"), IF(D172&lt;&gt;"", INDEX(Nodes!$P$4:$P$449, MATCH(D172, Nodes!$C$4:$C$449, 0))="Yes")), "Yes", "No")</f>
        <v>No</v>
      </c>
      <c r="R172" s="633">
        <f>MAX(_xlfn.IFNA(INDEX(Nodes!$Q$4:$Q$449, MATCH(C172, Nodes!$C$4:$C$449, 0)), -1E+99), _xlfn.IFNA(INDEX(Nodes!$Q$4:$Q$449, MATCH(D172, Nodes!$C$4:$C$449, 0)), -1E+99), _xlfn.IFNA(INDEX(Edges!$Q$4:$Q$431, MATCH(E172, Edges!$C$4:$C$431, 0)), -1E+99), _xlfn.IFNA(INDEX(Edges!$Q$4:$Q$431, MATCH(F172, Edges!$C$4:$C$431, 0)), -1E+99), _xlfn.IFNA(INDEX(Edges!$Q$4:$Q$431, MATCH(G172, Edges!$C$4:$C$431, 0)), -1E+99), _xlfn.IFNA(INDEX(Edges!$Q$4:$Q$431, MATCH(H172, Edges!$C$4:$C$431, 0)), -1E+99), _xlfn.IFNA(INDEX(Edges!$Q$4:$Q$431, MATCH(I172, Edges!$C$4:$C$431, 0)), -1E+99), _xlfn.IFNA(INDEX(Edges!$Q$4:$Q$431, MATCH(J172, Edges!$C$4:$C$431, 0)), -1E+99), _xlfn.IFNA(INDEX(Edges!$Q$4:$Q$431, MATCH(K172, Edges!$C$4:$C$431, 0)), -1E+99), _xlfn.IFNA(INDEX(Edges!$Q$4:$Q$431, MATCH(L172, Edges!$C$4:$C$431, 0)), -1E+99))</f>
        <v>0</v>
      </c>
      <c r="S172" t="str">
        <f>IF(OR(IF(C172&lt;&gt;"", INDEX(Nodes!$Z$4:$Z$449, MATCH(C172, Nodes!$C$4:$C$449, 0))="Yes", FALSE), IF(D172&lt;&gt;"", INDEX(Nodes!$Z$4:$Z$449, MATCH(D172, Nodes!$C$4:$C$449, 0))="Yes", FALSE), IF(E172&lt;&gt;"", INDEX(Edges!$Z$4:$Z$431, MATCH(E172, Edges!$C$4:$C$431, 0))="Yes", FALSE), IF(F172&lt;&gt;"", INDEX(Edges!$Z$4:$Z$431, MATCH(F172, Edges!$C$4:$C$431, 0))="Yes", FALSE), IF(G172&lt;&gt;"", INDEX(Edges!$Z$4:$Z$431, MATCH(G172, Edges!$C$4:$C$431, 0))="Yes", FALSE), IF(H172&lt;&gt;"", INDEX(Edges!$Z$4:$Z$431, MATCH(H172, Edges!$C$4:$C$431, 0))="Yes", FALSE), IF(I172&lt;&gt;"", INDEX(Edges!$Z$4:$Z$431, MATCH(I172, Edges!$C$4:$C$431, 0))="Yes", FALSE), IF(J172&lt;&gt;"", INDEX(Edges!$Z$4:$Z$431, MATCH(J172, Edges!$C$4:$C$431, 0))="Yes", FALSE), IF(K172&lt;&gt;"", INDEX(Edges!$Z$4:$Z$431, MATCH(K172, Edges!$C$4:$C$431, 0))="Yes", FALSE), IF(L172&lt;&gt;"", INDEX(Edges!$Z$4:$Z$431, MATCH(L172, Edges!$C$4:$C$431, 0))="Yes", FALSE)), "Yes","No")</f>
        <v>Yes</v>
      </c>
      <c r="T172" s="633" t="str">
        <f>IF(OR(IF(C172&lt;&gt;"", INDEX(Nodes!$AC$4:$AC$449, MATCH(C172, Nodes!$C$4:$C$449, 0))="Yes", FALSE), IF(D172&lt;&gt;"", INDEX(Nodes!$AC$4:$AC$449, MATCH(D172, Nodes!$C$4:$C$449, 0))="Yes", FALSE), IF(E172&lt;&gt;"", INDEX(Edges!$AC$4:$AC$431, MATCH(E172, Edges!$C$4:$C$431, 0))="Yes", FALSE), IF(F172&lt;&gt;"", INDEX(Edges!$AC$4:$AC$431, MATCH(F172, Edges!$C$4:$C$431, 0))="Yes", FALSE), IF(G172&lt;&gt;"", INDEX(Edges!$AC$4:$AC$431, MATCH(G172, Edges!$C$4:$C$431, 0))="Yes", FALSE), IF(H172&lt;&gt;"", INDEX(Edges!$AC$4:$AC$431, MATCH(H172, Edges!$C$4:$C$431, 0))="Yes", FALSE), IF(I172&lt;&gt;"", INDEX(Edges!$AC$4:$AC$431, MATCH(I172, Edges!$C$4:$C$431, 0))="Yes", FALSE), IF(J172&lt;&gt;"", INDEX(Edges!$AC$4:$AC$431, MATCH(J172, Edges!$C$4:$C$431, 0))="Yes", FALSE), IF(K172&lt;&gt;"", INDEX(Edges!$AC$4:$AC$431, MATCH(K172, Edges!$C$4:$C$431, 0))="Yes", FALSE), IF(L172&lt;&gt;"", INDEX(Edges!$AC$4:$AC$431, MATCH(L172, Edges!$C$4:$C$431, 0))="Yes", FALSE)), "Yes","No")</f>
        <v>No</v>
      </c>
      <c r="U172" t="str">
        <f>IF(OR(IF(C172&lt;&gt;"", INDEX(Nodes!$AF$4:$AF$449, MATCH(C172, Nodes!$C$4:$C$449, 0))="Yes", FALSE), IF(D172&lt;&gt;"", INDEX(Nodes!$AF$4:$AF$449, MATCH(D172, Nodes!$C$4:$C$449, 0))="Yes", FALSE), IF(E172&lt;&gt;"", INDEX(Edges!$AG$4:$AG$431, MATCH(E172, Edges!$C$4:$C$431, 0))="Yes", FALSE), IF(F172&lt;&gt;"", INDEX(Edges!$AG$4:$AG$431, MATCH(F172, Edges!$C$4:$C$431, 0))="Yes", FALSE), IF(G172&lt;&gt;"", INDEX(Edges!$AG$4:$AG$431, MATCH(G172, Edges!$C$4:$C$431, 0))="Yes", FALSE), IF(H172&lt;&gt;"", INDEX(Edges!$AG$4:$AG$431, MATCH(H172, Edges!$C$4:$C$431, 0))="Yes", FALSE), IF(I172&lt;&gt;"", INDEX(Edges!$AG$4:$AG$431, MATCH(I172, Edges!$C$4:$C$431, 0))="Yes", FALSE), IF(J172&lt;&gt;"", INDEX(Edges!$AG$4:$AG$431, MATCH(J172, Edges!$C$4:$C$431, 0))="Yes", FALSE), IF(K172&lt;&gt;"", INDEX(Edges!$AG$4:$AG$431, MATCH(K172, Edges!$C$4:$C$431, 0))="Yes", FALSE), IF(L172&lt;&gt;"", INDEX(Edges!$AG$4:$AG$431, MATCH(L172, Edges!$C$4:$C$431, 0))="Yes", FALSE)), "Yes","No")</f>
        <v>No</v>
      </c>
      <c r="V172" s="720" t="str">
        <f t="shared" si="8"/>
        <v>Inaccessible</v>
      </c>
      <c r="W172" s="633" t="str">
        <f>IF(AND(N172&gt;='Accessibility Standards'!$C$4, P172&lt;'Accessibility Standards'!$C$2, Q172="Yes", R172&lt;'Accessibility Standards'!$C$10), "Accessible", "Inaccessible")</f>
        <v>Inaccessible</v>
      </c>
      <c r="X172" s="633" t="str">
        <f t="shared" si="9"/>
        <v>Inaccessible</v>
      </c>
    </row>
    <row r="173" spans="1:24" hidden="1">
      <c r="A173" s="811" t="str">
        <f>A172</f>
        <v>50_64</v>
      </c>
      <c r="B173" s="689" t="s">
        <v>753</v>
      </c>
      <c r="C173" t="s">
        <v>773</v>
      </c>
      <c r="N173" s="633">
        <f>MIN(_xlfn.IFNA(INDEX(Nodes!$M$4:$M$449, MATCH(C173, Nodes!$C$4:$C$449, 0)), 1E+99), _xlfn.IFNA(INDEX(Nodes!$M$4:$M$449, MATCH(D173, Nodes!$C$4:$C$449, 0)), 1E+99), _xlfn.IFNA(INDEX(Edges!$M$4:$M$428, MATCH(E173, Edges!$C$4:$C$428, 0)), 1E+99), _xlfn.IFNA(INDEX(Edges!$M$4:$M$428, MATCH(F173, Edges!$C$4:$C$428, 0)), 1E+99), _xlfn.IFNA(INDEX(Edges!$M$4:$M$428, MATCH(G173, Edges!$C$4:$C$428, 0)), 1E+99), _xlfn.IFNA(INDEX(Edges!$M$4:$M$428, MATCH(H173, Edges!$C$4:$C$428, 0)), 1E+99), _xlfn.IFNA(INDEX(Edges!$M$4:$M$428, MATCH(I173, Edges!$C$4:$C$428, 0)), 1E+99), _xlfn.IFNA(INDEX(Edges!$M$4:$M$428, MATCH(J173, Edges!$C$4:$C$428, 0)), 1E+99), _xlfn.IFNA(INDEX(Edges!$M$4:$M$428, MATCH(K173, Edges!$C$4:$C$428, 0)), 1E+99), _xlfn.IFNA(INDEX(Edges!$M$4:$M$428, MATCH(L173, Edges!$C$4:$C$428, 0)), 1E+99))</f>
        <v>100</v>
      </c>
      <c r="O173" s="633" t="str">
        <f>IF(AND(IF(C173&lt;&gt;"", INDEX(Nodes!$V$4:$V$449, MATCH(C173, Nodes!$C$4:$C$449, 0))="Yes", TRUE), IF(D173&lt;&gt;"", INDEX(Nodes!$V$4:$V$449, MATCH(D173, Nodes!$C$4:$C$449, 0))="Yes", TRUE), IF(E173&lt;&gt;"", INDEX(Edges!$V$4:$V$431, MATCH(E173, Edges!$C$4:$C$431, 0))="Yes", TRUE), IF(F173&lt;&gt;"", INDEX(Edges!$V$4:$V$431, MATCH(F173, Edges!$C$4:$C$431, 0))="Yes", TRUE), IF(G173&lt;&gt;"", INDEX(Edges!$V$4:$V$431, MATCH(G173, Edges!$C$4:$C$431, 0))="Yes", TRUE), IF(H173&lt;&gt;"", INDEX(Edges!$V$4:$V$431, MATCH(H173, Edges!$C$4:$C$431, 0))="Yes", TRUE), IF(I173&lt;&gt;"", INDEX(Edges!$V$4:$V$431, MATCH(I173, Edges!$C$4:$C$431, 0))="Yes", TRUE), IF(J173&lt;&gt;"", INDEX(Edges!$V$4:$V$431, MATCH(J173, Edges!$C$4:$C$431, 0))="Yes", TRUE), IF(K173&lt;&gt;"", INDEX(Edges!$V$4:$V$431, MATCH(K173, Edges!$C$4:$C$431, 0))="Yes", TRUE), IF(L173&lt;&gt;"", INDEX(Edges!$V$4:$V$431, MATCH(L173, Edges!$C$4:$C$431, 0))="Yes", TRUE)), "Yes", "No")</f>
        <v>No</v>
      </c>
      <c r="P173" s="633">
        <f>MAX(_xlfn.IFNA(INDEX(Nodes!$I$4:$I$449, MATCH(C173, Nodes!$C$4:$C$449, 0)), -1E+99), _xlfn.IFNA(INDEX(Nodes!$I$4:$I$449, MATCH(D173, Nodes!$C$4:$C$449, 0)), -1E+99), _xlfn.IFNA(INDEX(Edges!$I$4:$I$431, MATCH(E173, Edges!$C$4:$C$431, 0)), -1E+99), _xlfn.IFNA(INDEX(Edges!$I$4:$I$431, MATCH(F173, Edges!$C$4:$C$431, 0)), -1E+99), _xlfn.IFNA(INDEX(Edges!$I$4:$I$431, MATCH(G173, Edges!$C$4:$C$431, 0)), -1E+99), _xlfn.IFNA(INDEX(Edges!$I$4:$I$431, MATCH(H173, Edges!$C$4:$C$431, 0)), -1E+99), _xlfn.IFNA(INDEX(Edges!$I$4:$I$431, MATCH(I173, Edges!$C$4:$C$431, 0)), -1E+99), _xlfn.IFNA(INDEX(Edges!$I$4:$I$431, MATCH(J173, Edges!$C$4:$C$431, 0)), -1E+99), _xlfn.IFNA(INDEX(Edges!$I$4:$I$431, MATCH(K173, Edges!$C$4:$C$431, 0)), -1E+99), _xlfn.IFNA(INDEX(Edges!$I$4:$I$431, MATCH(L173, Edges!$C$4:$C$431, 0)), -1E+99))</f>
        <v>0</v>
      </c>
      <c r="Q173" s="633" t="str">
        <f>IF(AND(IF(C173&lt;&gt;"", INDEX(Nodes!$P$4:$P$449, MATCH(C173, Nodes!$C$4:$C$449, 0))="Yes"), IF(D173&lt;&gt;"", INDEX(Nodes!$P$4:$P$449, MATCH(D173, Nodes!$C$4:$C$449, 0))="Yes")), "Yes", "No")</f>
        <v>No</v>
      </c>
      <c r="R173" s="633">
        <f>MAX(_xlfn.IFNA(INDEX(Nodes!$Q$4:$Q$449, MATCH(C173, Nodes!$C$4:$C$449, 0)), -1E+99), _xlfn.IFNA(INDEX(Nodes!$Q$4:$Q$449, MATCH(D173, Nodes!$C$4:$C$449, 0)), -1E+99), _xlfn.IFNA(INDEX(Edges!$Q$4:$Q$431, MATCH(E173, Edges!$C$4:$C$431, 0)), -1E+99), _xlfn.IFNA(INDEX(Edges!$Q$4:$Q$431, MATCH(F173, Edges!$C$4:$C$431, 0)), -1E+99), _xlfn.IFNA(INDEX(Edges!$Q$4:$Q$431, MATCH(G173, Edges!$C$4:$C$431, 0)), -1E+99), _xlfn.IFNA(INDEX(Edges!$Q$4:$Q$431, MATCH(H173, Edges!$C$4:$C$431, 0)), -1E+99), _xlfn.IFNA(INDEX(Edges!$Q$4:$Q$431, MATCH(I173, Edges!$C$4:$C$431, 0)), -1E+99), _xlfn.IFNA(INDEX(Edges!$Q$4:$Q$431, MATCH(J173, Edges!$C$4:$C$431, 0)), -1E+99), _xlfn.IFNA(INDEX(Edges!$Q$4:$Q$431, MATCH(K173, Edges!$C$4:$C$431, 0)), -1E+99), _xlfn.IFNA(INDEX(Edges!$Q$4:$Q$431, MATCH(L173, Edges!$C$4:$C$431, 0)), -1E+99))</f>
        <v>0</v>
      </c>
      <c r="S173" t="str">
        <f>IF(OR(IF(C173&lt;&gt;"", INDEX(Nodes!$Z$4:$Z$449, MATCH(C173, Nodes!$C$4:$C$449, 0))="Yes", FALSE), IF(D173&lt;&gt;"", INDEX(Nodes!$Z$4:$Z$449, MATCH(D173, Nodes!$C$4:$C$449, 0))="Yes", FALSE), IF(E173&lt;&gt;"", INDEX(Edges!$Z$4:$Z$431, MATCH(E173, Edges!$C$4:$C$431, 0))="Yes", FALSE), IF(F173&lt;&gt;"", INDEX(Edges!$Z$4:$Z$431, MATCH(F173, Edges!$C$4:$C$431, 0))="Yes", FALSE), IF(G173&lt;&gt;"", INDEX(Edges!$Z$4:$Z$431, MATCH(G173, Edges!$C$4:$C$431, 0))="Yes", FALSE), IF(H173&lt;&gt;"", INDEX(Edges!$Z$4:$Z$431, MATCH(H173, Edges!$C$4:$C$431, 0))="Yes", FALSE), IF(I173&lt;&gt;"", INDEX(Edges!$Z$4:$Z$431, MATCH(I173, Edges!$C$4:$C$431, 0))="Yes", FALSE), IF(J173&lt;&gt;"", INDEX(Edges!$Z$4:$Z$431, MATCH(J173, Edges!$C$4:$C$431, 0))="Yes", FALSE), IF(K173&lt;&gt;"", INDEX(Edges!$Z$4:$Z$431, MATCH(K173, Edges!$C$4:$C$431, 0))="Yes", FALSE), IF(L173&lt;&gt;"", INDEX(Edges!$Z$4:$Z$431, MATCH(L173, Edges!$C$4:$C$431, 0))="Yes", FALSE)), "Yes","No")</f>
        <v>Yes</v>
      </c>
      <c r="T173" s="633" t="str">
        <f>IF(OR(IF(C173&lt;&gt;"", INDEX(Nodes!$AC$4:$AC$449, MATCH(C173, Nodes!$C$4:$C$449, 0))="Yes", FALSE), IF(D173&lt;&gt;"", INDEX(Nodes!$AC$4:$AC$449, MATCH(D173, Nodes!$C$4:$C$449, 0))="Yes", FALSE), IF(E173&lt;&gt;"", INDEX(Edges!$AC$4:$AC$431, MATCH(E173, Edges!$C$4:$C$431, 0))="Yes", FALSE), IF(F173&lt;&gt;"", INDEX(Edges!$AC$4:$AC$431, MATCH(F173, Edges!$C$4:$C$431, 0))="Yes", FALSE), IF(G173&lt;&gt;"", INDEX(Edges!$AC$4:$AC$431, MATCH(G173, Edges!$C$4:$C$431, 0))="Yes", FALSE), IF(H173&lt;&gt;"", INDEX(Edges!$AC$4:$AC$431, MATCH(H173, Edges!$C$4:$C$431, 0))="Yes", FALSE), IF(I173&lt;&gt;"", INDEX(Edges!$AC$4:$AC$431, MATCH(I173, Edges!$C$4:$C$431, 0))="Yes", FALSE), IF(J173&lt;&gt;"", INDEX(Edges!$AC$4:$AC$431, MATCH(J173, Edges!$C$4:$C$431, 0))="Yes", FALSE), IF(K173&lt;&gt;"", INDEX(Edges!$AC$4:$AC$431, MATCH(K173, Edges!$C$4:$C$431, 0))="Yes", FALSE), IF(L173&lt;&gt;"", INDEX(Edges!$AC$4:$AC$431, MATCH(L173, Edges!$C$4:$C$431, 0))="Yes", FALSE)), "Yes","No")</f>
        <v>No</v>
      </c>
      <c r="U173" t="str">
        <f>IF(OR(IF(C173&lt;&gt;"", INDEX(Nodes!$AF$4:$AF$449, MATCH(C173, Nodes!$C$4:$C$449, 0))="Yes", FALSE), IF(D173&lt;&gt;"", INDEX(Nodes!$AF$4:$AF$449, MATCH(D173, Nodes!$C$4:$C$449, 0))="Yes", FALSE), IF(E173&lt;&gt;"", INDEX(Edges!$AG$4:$AG$431, MATCH(E173, Edges!$C$4:$C$431, 0))="Yes", FALSE), IF(F173&lt;&gt;"", INDEX(Edges!$AG$4:$AG$431, MATCH(F173, Edges!$C$4:$C$431, 0))="Yes", FALSE), IF(G173&lt;&gt;"", INDEX(Edges!$AG$4:$AG$431, MATCH(G173, Edges!$C$4:$C$431, 0))="Yes", FALSE), IF(H173&lt;&gt;"", INDEX(Edges!$AG$4:$AG$431, MATCH(H173, Edges!$C$4:$C$431, 0))="Yes", FALSE), IF(I173&lt;&gt;"", INDEX(Edges!$AG$4:$AG$431, MATCH(I173, Edges!$C$4:$C$431, 0))="Yes", FALSE), IF(J173&lt;&gt;"", INDEX(Edges!$AG$4:$AG$431, MATCH(J173, Edges!$C$4:$C$431, 0))="Yes", FALSE), IF(K173&lt;&gt;"", INDEX(Edges!$AG$4:$AG$431, MATCH(K173, Edges!$C$4:$C$431, 0))="Yes", FALSE), IF(L173&lt;&gt;"", INDEX(Edges!$AG$4:$AG$431, MATCH(L173, Edges!$C$4:$C$431, 0))="Yes", FALSE)), "Yes","No")</f>
        <v>No</v>
      </c>
      <c r="V173" s="720" t="str">
        <f t="shared" si="8"/>
        <v>Accessible</v>
      </c>
      <c r="W173" s="633" t="str">
        <f>IF(AND(N173&gt;='Accessibility Standards'!$C$4, P173&lt;'Accessibility Standards'!$C$2, Q173="Yes", R173&lt;'Accessibility Standards'!$C$10), "Accessible", "Inaccessible")</f>
        <v>Inaccessible</v>
      </c>
      <c r="X173" s="633" t="str">
        <f t="shared" si="9"/>
        <v>Inaccessible</v>
      </c>
    </row>
    <row r="174" spans="1:24">
      <c r="A174" t="s">
        <v>894</v>
      </c>
      <c r="B174" s="689" t="s">
        <v>752</v>
      </c>
      <c r="C174" t="s">
        <v>629</v>
      </c>
      <c r="D174" t="s">
        <v>639</v>
      </c>
      <c r="E174" t="s">
        <v>1071</v>
      </c>
      <c r="N174" s="633">
        <f>MIN(_xlfn.IFNA(INDEX(Nodes!$M$4:$M$449, MATCH(C174, Nodes!$C$4:$C$449, 0)), 1E+99), _xlfn.IFNA(INDEX(Nodes!$M$4:$M$449, MATCH(D174, Nodes!$C$4:$C$449, 0)), 1E+99), _xlfn.IFNA(INDEX(Edges!$M$4:$M$428, MATCH(E174, Edges!$C$4:$C$428, 0)), 1E+99), _xlfn.IFNA(INDEX(Edges!$M$4:$M$428, MATCH(F174, Edges!$C$4:$C$428, 0)), 1E+99), _xlfn.IFNA(INDEX(Edges!$M$4:$M$428, MATCH(G174, Edges!$C$4:$C$428, 0)), 1E+99), _xlfn.IFNA(INDEX(Edges!$M$4:$M$428, MATCH(H174, Edges!$C$4:$C$428, 0)), 1E+99), _xlfn.IFNA(INDEX(Edges!$M$4:$M$428, MATCH(I174, Edges!$C$4:$C$428, 0)), 1E+99), _xlfn.IFNA(INDEX(Edges!$M$4:$M$428, MATCH(J174, Edges!$C$4:$C$428, 0)), 1E+99), _xlfn.IFNA(INDEX(Edges!$M$4:$M$428, MATCH(K174, Edges!$C$4:$C$428, 0)), 1E+99), _xlfn.IFNA(INDEX(Edges!$M$4:$M$428, MATCH(L174, Edges!$C$4:$C$428, 0)), 1E+99))</f>
        <v>0</v>
      </c>
      <c r="O174" s="633" t="str">
        <f>IF(AND(IF(C174&lt;&gt;"", INDEX(Nodes!$V$4:$V$449, MATCH(C174, Nodes!$C$4:$C$449, 0))="Yes", TRUE), IF(D174&lt;&gt;"", INDEX(Nodes!$V$4:$V$449, MATCH(D174, Nodes!$C$4:$C$449, 0))="Yes", TRUE), IF(E174&lt;&gt;"", INDEX(Edges!$V$4:$V$431, MATCH(E174, Edges!$C$4:$C$431, 0))="Yes", TRUE), IF(F174&lt;&gt;"", INDEX(Edges!$V$4:$V$431, MATCH(F174, Edges!$C$4:$C$431, 0))="Yes", TRUE), IF(G174&lt;&gt;"", INDEX(Edges!$V$4:$V$431, MATCH(G174, Edges!$C$4:$C$431, 0))="Yes", TRUE), IF(H174&lt;&gt;"", INDEX(Edges!$V$4:$V$431, MATCH(H174, Edges!$C$4:$C$431, 0))="Yes", TRUE), IF(I174&lt;&gt;"", INDEX(Edges!$V$4:$V$431, MATCH(I174, Edges!$C$4:$C$431, 0))="Yes", TRUE), IF(J174&lt;&gt;"", INDEX(Edges!$V$4:$V$431, MATCH(J174, Edges!$C$4:$C$431, 0))="Yes", TRUE), IF(K174&lt;&gt;"", INDEX(Edges!$V$4:$V$431, MATCH(K174, Edges!$C$4:$C$431, 0))="Yes", TRUE), IF(L174&lt;&gt;"", INDEX(Edges!$V$4:$V$431, MATCH(L174, Edges!$C$4:$C$431, 0))="Yes", TRUE)), "Yes", "No")</f>
        <v>No</v>
      </c>
      <c r="P174" s="633">
        <f>MAX(_xlfn.IFNA(INDEX(Nodes!$I$4:$I$449, MATCH(C174, Nodes!$C$4:$C$449, 0)), -1E+99), _xlfn.IFNA(INDEX(Nodes!$I$4:$I$449, MATCH(D174, Nodes!$C$4:$C$449, 0)), -1E+99), _xlfn.IFNA(INDEX(Edges!$I$4:$I$431, MATCH(E174, Edges!$C$4:$C$431, 0)), -1E+99), _xlfn.IFNA(INDEX(Edges!$I$4:$I$431, MATCH(F174, Edges!$C$4:$C$431, 0)), -1E+99), _xlfn.IFNA(INDEX(Edges!$I$4:$I$431, MATCH(G174, Edges!$C$4:$C$431, 0)), -1E+99), _xlfn.IFNA(INDEX(Edges!$I$4:$I$431, MATCH(H174, Edges!$C$4:$C$431, 0)), -1E+99), _xlfn.IFNA(INDEX(Edges!$I$4:$I$431, MATCH(I174, Edges!$C$4:$C$431, 0)), -1E+99), _xlfn.IFNA(INDEX(Edges!$I$4:$I$431, MATCH(J174, Edges!$C$4:$C$431, 0)), -1E+99), _xlfn.IFNA(INDEX(Edges!$I$4:$I$431, MATCH(K174, Edges!$C$4:$C$431, 0)), -1E+99), _xlfn.IFNA(INDEX(Edges!$I$4:$I$431, MATCH(L174, Edges!$C$4:$C$431, 0)), -1E+99))</f>
        <v>0</v>
      </c>
      <c r="Q174" s="633" t="str">
        <f>IF(AND(IF(C174&lt;&gt;"", INDEX(Nodes!$P$4:$P$449, MATCH(C174, Nodes!$C$4:$C$449, 0))="Yes"), IF(D174&lt;&gt;"", INDEX(Nodes!$P$4:$P$449, MATCH(D174, Nodes!$C$4:$C$449, 0))="Yes")), "Yes", "No")</f>
        <v>No</v>
      </c>
      <c r="R174" s="633">
        <f>MAX(_xlfn.IFNA(INDEX(Nodes!$Q$4:$Q$449, MATCH(C174, Nodes!$C$4:$C$449, 0)), -1E+99), _xlfn.IFNA(INDEX(Nodes!$Q$4:$Q$449, MATCH(D174, Nodes!$C$4:$C$449, 0)), -1E+99), _xlfn.IFNA(INDEX(Edges!$Q$4:$Q$431, MATCH(E174, Edges!$C$4:$C$431, 0)), -1E+99), _xlfn.IFNA(INDEX(Edges!$Q$4:$Q$431, MATCH(F174, Edges!$C$4:$C$431, 0)), -1E+99), _xlfn.IFNA(INDEX(Edges!$Q$4:$Q$431, MATCH(G174, Edges!$C$4:$C$431, 0)), -1E+99), _xlfn.IFNA(INDEX(Edges!$Q$4:$Q$431, MATCH(H174, Edges!$C$4:$C$431, 0)), -1E+99), _xlfn.IFNA(INDEX(Edges!$Q$4:$Q$431, MATCH(I174, Edges!$C$4:$C$431, 0)), -1E+99), _xlfn.IFNA(INDEX(Edges!$Q$4:$Q$431, MATCH(J174, Edges!$C$4:$C$431, 0)), -1E+99), _xlfn.IFNA(INDEX(Edges!$Q$4:$Q$431, MATCH(K174, Edges!$C$4:$C$431, 0)), -1E+99), _xlfn.IFNA(INDEX(Edges!$Q$4:$Q$431, MATCH(L174, Edges!$C$4:$C$431, 0)), -1E+99))</f>
        <v>0</v>
      </c>
      <c r="S174" t="str">
        <f>IF(OR(IF(C174&lt;&gt;"", INDEX(Nodes!$Z$4:$Z$449, MATCH(C174, Nodes!$C$4:$C$449, 0))="Yes", FALSE), IF(D174&lt;&gt;"", INDEX(Nodes!$Z$4:$Z$449, MATCH(D174, Nodes!$C$4:$C$449, 0))="Yes", FALSE), IF(E174&lt;&gt;"", INDEX(Edges!$Z$4:$Z$431, MATCH(E174, Edges!$C$4:$C$431, 0))="Yes", FALSE), IF(F174&lt;&gt;"", INDEX(Edges!$Z$4:$Z$431, MATCH(F174, Edges!$C$4:$C$431, 0))="Yes", FALSE), IF(G174&lt;&gt;"", INDEX(Edges!$Z$4:$Z$431, MATCH(G174, Edges!$C$4:$C$431, 0))="Yes", FALSE), IF(H174&lt;&gt;"", INDEX(Edges!$Z$4:$Z$431, MATCH(H174, Edges!$C$4:$C$431, 0))="Yes", FALSE), IF(I174&lt;&gt;"", INDEX(Edges!$Z$4:$Z$431, MATCH(I174, Edges!$C$4:$C$431, 0))="Yes", FALSE), IF(J174&lt;&gt;"", INDEX(Edges!$Z$4:$Z$431, MATCH(J174, Edges!$C$4:$C$431, 0))="Yes", FALSE), IF(K174&lt;&gt;"", INDEX(Edges!$Z$4:$Z$431, MATCH(K174, Edges!$C$4:$C$431, 0))="Yes", FALSE), IF(L174&lt;&gt;"", INDEX(Edges!$Z$4:$Z$431, MATCH(L174, Edges!$C$4:$C$431, 0))="Yes", FALSE)), "Yes","No")</f>
        <v>Yes</v>
      </c>
      <c r="T174" s="633" t="str">
        <f>IF(OR(IF(C174&lt;&gt;"", INDEX(Nodes!$AC$4:$AC$449, MATCH(C174, Nodes!$C$4:$C$449, 0))="Yes", FALSE), IF(D174&lt;&gt;"", INDEX(Nodes!$AC$4:$AC$449, MATCH(D174, Nodes!$C$4:$C$449, 0))="Yes", FALSE), IF(E174&lt;&gt;"", INDEX(Edges!$AC$4:$AC$431, MATCH(E174, Edges!$C$4:$C$431, 0))="Yes", FALSE), IF(F174&lt;&gt;"", INDEX(Edges!$AC$4:$AC$431, MATCH(F174, Edges!$C$4:$C$431, 0))="Yes", FALSE), IF(G174&lt;&gt;"", INDEX(Edges!$AC$4:$AC$431, MATCH(G174, Edges!$C$4:$C$431, 0))="Yes", FALSE), IF(H174&lt;&gt;"", INDEX(Edges!$AC$4:$AC$431, MATCH(H174, Edges!$C$4:$C$431, 0))="Yes", FALSE), IF(I174&lt;&gt;"", INDEX(Edges!$AC$4:$AC$431, MATCH(I174, Edges!$C$4:$C$431, 0))="Yes", FALSE), IF(J174&lt;&gt;"", INDEX(Edges!$AC$4:$AC$431, MATCH(J174, Edges!$C$4:$C$431, 0))="Yes", FALSE), IF(K174&lt;&gt;"", INDEX(Edges!$AC$4:$AC$431, MATCH(K174, Edges!$C$4:$C$431, 0))="Yes", FALSE), IF(L174&lt;&gt;"", INDEX(Edges!$AC$4:$AC$431, MATCH(L174, Edges!$C$4:$C$431, 0))="Yes", FALSE)), "Yes","No")</f>
        <v>No</v>
      </c>
      <c r="U174" t="str">
        <f>IF(OR(IF(C174&lt;&gt;"", INDEX(Nodes!$AF$4:$AF$449, MATCH(C174, Nodes!$C$4:$C$449, 0))="Yes", FALSE), IF(D174&lt;&gt;"", INDEX(Nodes!$AF$4:$AF$449, MATCH(D174, Nodes!$C$4:$C$449, 0))="Yes", FALSE), IF(E174&lt;&gt;"", INDEX(Edges!$AG$4:$AG$431, MATCH(E174, Edges!$C$4:$C$431, 0))="Yes", FALSE), IF(F174&lt;&gt;"", INDEX(Edges!$AG$4:$AG$431, MATCH(F174, Edges!$C$4:$C$431, 0))="Yes", FALSE), IF(G174&lt;&gt;"", INDEX(Edges!$AG$4:$AG$431, MATCH(G174, Edges!$C$4:$C$431, 0))="Yes", FALSE), IF(H174&lt;&gt;"", INDEX(Edges!$AG$4:$AG$431, MATCH(H174, Edges!$C$4:$C$431, 0))="Yes", FALSE), IF(I174&lt;&gt;"", INDEX(Edges!$AG$4:$AG$431, MATCH(I174, Edges!$C$4:$C$431, 0))="Yes", FALSE), IF(J174&lt;&gt;"", INDEX(Edges!$AG$4:$AG$431, MATCH(J174, Edges!$C$4:$C$431, 0))="Yes", FALSE), IF(K174&lt;&gt;"", INDEX(Edges!$AG$4:$AG$431, MATCH(K174, Edges!$C$4:$C$431, 0))="Yes", FALSE), IF(L174&lt;&gt;"", INDEX(Edges!$AG$4:$AG$431, MATCH(L174, Edges!$C$4:$C$431, 0))="Yes", FALSE)), "Yes","No")</f>
        <v>No</v>
      </c>
      <c r="V174" s="720" t="str">
        <f t="shared" si="8"/>
        <v>Inaccessible</v>
      </c>
      <c r="W174" s="633" t="str">
        <f>IF(AND(N174&gt;='Accessibility Standards'!$C$4, P174&lt;'Accessibility Standards'!$C$2, Q174="Yes", R174&lt;'Accessibility Standards'!$C$10), "Accessible", "Inaccessible")</f>
        <v>Inaccessible</v>
      </c>
      <c r="X174" s="633" t="str">
        <f t="shared" si="9"/>
        <v>Inaccessible</v>
      </c>
    </row>
    <row r="175" spans="1:24" hidden="1">
      <c r="A175" s="811" t="str">
        <f>A174</f>
        <v>64_65</v>
      </c>
      <c r="B175" s="689" t="s">
        <v>753</v>
      </c>
      <c r="C175" t="s">
        <v>628</v>
      </c>
      <c r="D175" t="s">
        <v>638</v>
      </c>
      <c r="E175" t="s">
        <v>1072</v>
      </c>
      <c r="N175" s="633">
        <f>MIN(_xlfn.IFNA(INDEX(Nodes!$M$4:$M$449, MATCH(C175, Nodes!$C$4:$C$449, 0)), 1E+99), _xlfn.IFNA(INDEX(Nodes!$M$4:$M$449, MATCH(D175, Nodes!$C$4:$C$449, 0)), 1E+99), _xlfn.IFNA(INDEX(Edges!$M$4:$M$428, MATCH(E175, Edges!$C$4:$C$428, 0)), 1E+99), _xlfn.IFNA(INDEX(Edges!$M$4:$M$428, MATCH(F175, Edges!$C$4:$C$428, 0)), 1E+99), _xlfn.IFNA(INDEX(Edges!$M$4:$M$428, MATCH(G175, Edges!$C$4:$C$428, 0)), 1E+99), _xlfn.IFNA(INDEX(Edges!$M$4:$M$428, MATCH(H175, Edges!$C$4:$C$428, 0)), 1E+99), _xlfn.IFNA(INDEX(Edges!$M$4:$M$428, MATCH(I175, Edges!$C$4:$C$428, 0)), 1E+99), _xlfn.IFNA(INDEX(Edges!$M$4:$M$428, MATCH(J175, Edges!$C$4:$C$428, 0)), 1E+99), _xlfn.IFNA(INDEX(Edges!$M$4:$M$428, MATCH(K175, Edges!$C$4:$C$428, 0)), 1E+99), _xlfn.IFNA(INDEX(Edges!$M$4:$M$428, MATCH(L175, Edges!$C$4:$C$428, 0)), 1E+99))</f>
        <v>0</v>
      </c>
      <c r="O175" s="633" t="str">
        <f>IF(AND(IF(C175&lt;&gt;"", INDEX(Nodes!$V$4:$V$449, MATCH(C175, Nodes!$C$4:$C$449, 0))="Yes", TRUE), IF(D175&lt;&gt;"", INDEX(Nodes!$V$4:$V$449, MATCH(D175, Nodes!$C$4:$C$449, 0))="Yes", TRUE), IF(E175&lt;&gt;"", INDEX(Edges!$V$4:$V$431, MATCH(E175, Edges!$C$4:$C$431, 0))="Yes", TRUE), IF(F175&lt;&gt;"", INDEX(Edges!$V$4:$V$431, MATCH(F175, Edges!$C$4:$C$431, 0))="Yes", TRUE), IF(G175&lt;&gt;"", INDEX(Edges!$V$4:$V$431, MATCH(G175, Edges!$C$4:$C$431, 0))="Yes", TRUE), IF(H175&lt;&gt;"", INDEX(Edges!$V$4:$V$431, MATCH(H175, Edges!$C$4:$C$431, 0))="Yes", TRUE), IF(I175&lt;&gt;"", INDEX(Edges!$V$4:$V$431, MATCH(I175, Edges!$C$4:$C$431, 0))="Yes", TRUE), IF(J175&lt;&gt;"", INDEX(Edges!$V$4:$V$431, MATCH(J175, Edges!$C$4:$C$431, 0))="Yes", TRUE), IF(K175&lt;&gt;"", INDEX(Edges!$V$4:$V$431, MATCH(K175, Edges!$C$4:$C$431, 0))="Yes", TRUE), IF(L175&lt;&gt;"", INDEX(Edges!$V$4:$V$431, MATCH(L175, Edges!$C$4:$C$431, 0))="Yes", TRUE)), "Yes", "No")</f>
        <v>No</v>
      </c>
      <c r="P175" s="633">
        <f>MAX(_xlfn.IFNA(INDEX(Nodes!$I$4:$I$449, MATCH(C175, Nodes!$C$4:$C$449, 0)), -1E+99), _xlfn.IFNA(INDEX(Nodes!$I$4:$I$449, MATCH(D175, Nodes!$C$4:$C$449, 0)), -1E+99), _xlfn.IFNA(INDEX(Edges!$I$4:$I$431, MATCH(E175, Edges!$C$4:$C$431, 0)), -1E+99), _xlfn.IFNA(INDEX(Edges!$I$4:$I$431, MATCH(F175, Edges!$C$4:$C$431, 0)), -1E+99), _xlfn.IFNA(INDEX(Edges!$I$4:$I$431, MATCH(G175, Edges!$C$4:$C$431, 0)), -1E+99), _xlfn.IFNA(INDEX(Edges!$I$4:$I$431, MATCH(H175, Edges!$C$4:$C$431, 0)), -1E+99), _xlfn.IFNA(INDEX(Edges!$I$4:$I$431, MATCH(I175, Edges!$C$4:$C$431, 0)), -1E+99), _xlfn.IFNA(INDEX(Edges!$I$4:$I$431, MATCH(J175, Edges!$C$4:$C$431, 0)), -1E+99), _xlfn.IFNA(INDEX(Edges!$I$4:$I$431, MATCH(K175, Edges!$C$4:$C$431, 0)), -1E+99), _xlfn.IFNA(INDEX(Edges!$I$4:$I$431, MATCH(L175, Edges!$C$4:$C$431, 0)), -1E+99))</f>
        <v>1</v>
      </c>
      <c r="Q175" s="633" t="str">
        <f>IF(AND(IF(C175&lt;&gt;"", INDEX(Nodes!$P$4:$P$449, MATCH(C175, Nodes!$C$4:$C$449, 0))="Yes"), IF(D175&lt;&gt;"", INDEX(Nodes!$P$4:$P$449, MATCH(D175, Nodes!$C$4:$C$449, 0))="Yes")), "Yes", "No")</f>
        <v>No</v>
      </c>
      <c r="R175" s="633">
        <f>MAX(_xlfn.IFNA(INDEX(Nodes!$Q$4:$Q$449, MATCH(C175, Nodes!$C$4:$C$449, 0)), -1E+99), _xlfn.IFNA(INDEX(Nodes!$Q$4:$Q$449, MATCH(D175, Nodes!$C$4:$C$449, 0)), -1E+99), _xlfn.IFNA(INDEX(Edges!$Q$4:$Q$431, MATCH(E175, Edges!$C$4:$C$431, 0)), -1E+99), _xlfn.IFNA(INDEX(Edges!$Q$4:$Q$431, MATCH(F175, Edges!$C$4:$C$431, 0)), -1E+99), _xlfn.IFNA(INDEX(Edges!$Q$4:$Q$431, MATCH(G175, Edges!$C$4:$C$431, 0)), -1E+99), _xlfn.IFNA(INDEX(Edges!$Q$4:$Q$431, MATCH(H175, Edges!$C$4:$C$431, 0)), -1E+99), _xlfn.IFNA(INDEX(Edges!$Q$4:$Q$431, MATCH(I175, Edges!$C$4:$C$431, 0)), -1E+99), _xlfn.IFNA(INDEX(Edges!$Q$4:$Q$431, MATCH(J175, Edges!$C$4:$C$431, 0)), -1E+99), _xlfn.IFNA(INDEX(Edges!$Q$4:$Q$431, MATCH(K175, Edges!$C$4:$C$431, 0)), -1E+99), _xlfn.IFNA(INDEX(Edges!$Q$4:$Q$431, MATCH(L175, Edges!$C$4:$C$431, 0)), -1E+99))</f>
        <v>0</v>
      </c>
      <c r="S175" t="str">
        <f>IF(OR(IF(C175&lt;&gt;"", INDEX(Nodes!$Z$4:$Z$449, MATCH(C175, Nodes!$C$4:$C$449, 0))="Yes", FALSE), IF(D175&lt;&gt;"", INDEX(Nodes!$Z$4:$Z$449, MATCH(D175, Nodes!$C$4:$C$449, 0))="Yes", FALSE), IF(E175&lt;&gt;"", INDEX(Edges!$Z$4:$Z$431, MATCH(E175, Edges!$C$4:$C$431, 0))="Yes", FALSE), IF(F175&lt;&gt;"", INDEX(Edges!$Z$4:$Z$431, MATCH(F175, Edges!$C$4:$C$431, 0))="Yes", FALSE), IF(G175&lt;&gt;"", INDEX(Edges!$Z$4:$Z$431, MATCH(G175, Edges!$C$4:$C$431, 0))="Yes", FALSE), IF(H175&lt;&gt;"", INDEX(Edges!$Z$4:$Z$431, MATCH(H175, Edges!$C$4:$C$431, 0))="Yes", FALSE), IF(I175&lt;&gt;"", INDEX(Edges!$Z$4:$Z$431, MATCH(I175, Edges!$C$4:$C$431, 0))="Yes", FALSE), IF(J175&lt;&gt;"", INDEX(Edges!$Z$4:$Z$431, MATCH(J175, Edges!$C$4:$C$431, 0))="Yes", FALSE), IF(K175&lt;&gt;"", INDEX(Edges!$Z$4:$Z$431, MATCH(K175, Edges!$C$4:$C$431, 0))="Yes", FALSE), IF(L175&lt;&gt;"", INDEX(Edges!$Z$4:$Z$431, MATCH(L175, Edges!$C$4:$C$431, 0))="Yes", FALSE)), "Yes","No")</f>
        <v>Yes</v>
      </c>
      <c r="T175" s="633" t="str">
        <f>IF(OR(IF(C175&lt;&gt;"", INDEX(Nodes!$AC$4:$AC$449, MATCH(C175, Nodes!$C$4:$C$449, 0))="Yes", FALSE), IF(D175&lt;&gt;"", INDEX(Nodes!$AC$4:$AC$449, MATCH(D175, Nodes!$C$4:$C$449, 0))="Yes", FALSE), IF(E175&lt;&gt;"", INDEX(Edges!$AC$4:$AC$431, MATCH(E175, Edges!$C$4:$C$431, 0))="Yes", FALSE), IF(F175&lt;&gt;"", INDEX(Edges!$AC$4:$AC$431, MATCH(F175, Edges!$C$4:$C$431, 0))="Yes", FALSE), IF(G175&lt;&gt;"", INDEX(Edges!$AC$4:$AC$431, MATCH(G175, Edges!$C$4:$C$431, 0))="Yes", FALSE), IF(H175&lt;&gt;"", INDEX(Edges!$AC$4:$AC$431, MATCH(H175, Edges!$C$4:$C$431, 0))="Yes", FALSE), IF(I175&lt;&gt;"", INDEX(Edges!$AC$4:$AC$431, MATCH(I175, Edges!$C$4:$C$431, 0))="Yes", FALSE), IF(J175&lt;&gt;"", INDEX(Edges!$AC$4:$AC$431, MATCH(J175, Edges!$C$4:$C$431, 0))="Yes", FALSE), IF(K175&lt;&gt;"", INDEX(Edges!$AC$4:$AC$431, MATCH(K175, Edges!$C$4:$C$431, 0))="Yes", FALSE), IF(L175&lt;&gt;"", INDEX(Edges!$AC$4:$AC$431, MATCH(L175, Edges!$C$4:$C$431, 0))="Yes", FALSE)), "Yes","No")</f>
        <v>No</v>
      </c>
      <c r="U175" t="str">
        <f>IF(OR(IF(C175&lt;&gt;"", INDEX(Nodes!$AF$4:$AF$449, MATCH(C175, Nodes!$C$4:$C$449, 0))="Yes", FALSE), IF(D175&lt;&gt;"", INDEX(Nodes!$AF$4:$AF$449, MATCH(D175, Nodes!$C$4:$C$449, 0))="Yes", FALSE), IF(E175&lt;&gt;"", INDEX(Edges!$AG$4:$AG$431, MATCH(E175, Edges!$C$4:$C$431, 0))="Yes", FALSE), IF(F175&lt;&gt;"", INDEX(Edges!$AG$4:$AG$431, MATCH(F175, Edges!$C$4:$C$431, 0))="Yes", FALSE), IF(G175&lt;&gt;"", INDEX(Edges!$AG$4:$AG$431, MATCH(G175, Edges!$C$4:$C$431, 0))="Yes", FALSE), IF(H175&lt;&gt;"", INDEX(Edges!$AG$4:$AG$431, MATCH(H175, Edges!$C$4:$C$431, 0))="Yes", FALSE), IF(I175&lt;&gt;"", INDEX(Edges!$AG$4:$AG$431, MATCH(I175, Edges!$C$4:$C$431, 0))="Yes", FALSE), IF(J175&lt;&gt;"", INDEX(Edges!$AG$4:$AG$431, MATCH(J175, Edges!$C$4:$C$431, 0))="Yes", FALSE), IF(K175&lt;&gt;"", INDEX(Edges!$AG$4:$AG$431, MATCH(K175, Edges!$C$4:$C$431, 0))="Yes", FALSE), IF(L175&lt;&gt;"", INDEX(Edges!$AG$4:$AG$431, MATCH(L175, Edges!$C$4:$C$431, 0))="Yes", FALSE)), "Yes","No")</f>
        <v>No</v>
      </c>
      <c r="V175" s="720" t="str">
        <f t="shared" si="8"/>
        <v>Inaccessible</v>
      </c>
      <c r="W175" s="633" t="str">
        <f>IF(AND(N175&gt;='Accessibility Standards'!$C$4, P175&lt;'Accessibility Standards'!$C$2, Q175="Yes", R175&lt;'Accessibility Standards'!$C$10), "Accessible", "Inaccessible")</f>
        <v>Inaccessible</v>
      </c>
      <c r="X175" s="633" t="str">
        <f t="shared" si="9"/>
        <v>Inaccessible</v>
      </c>
    </row>
    <row r="176" spans="1:24">
      <c r="A176" t="s">
        <v>895</v>
      </c>
      <c r="B176" s="689" t="s">
        <v>752</v>
      </c>
      <c r="C176" t="s">
        <v>559</v>
      </c>
      <c r="N176" s="633">
        <f>MIN(_xlfn.IFNA(INDEX(Nodes!$M$4:$M$449, MATCH(C176, Nodes!$C$4:$C$449, 0)), 1E+99), _xlfn.IFNA(INDEX(Nodes!$M$4:$M$449, MATCH(D176, Nodes!$C$4:$C$449, 0)), 1E+99), _xlfn.IFNA(INDEX(Edges!$M$4:$M$428, MATCH(E176, Edges!$C$4:$C$428, 0)), 1E+99), _xlfn.IFNA(INDEX(Edges!$M$4:$M$428, MATCH(F176, Edges!$C$4:$C$428, 0)), 1E+99), _xlfn.IFNA(INDEX(Edges!$M$4:$M$428, MATCH(G176, Edges!$C$4:$C$428, 0)), 1E+99), _xlfn.IFNA(INDEX(Edges!$M$4:$M$428, MATCH(H176, Edges!$C$4:$C$428, 0)), 1E+99), _xlfn.IFNA(INDEX(Edges!$M$4:$M$428, MATCH(I176, Edges!$C$4:$C$428, 0)), 1E+99), _xlfn.IFNA(INDEX(Edges!$M$4:$M$428, MATCH(J176, Edges!$C$4:$C$428, 0)), 1E+99), _xlfn.IFNA(INDEX(Edges!$M$4:$M$428, MATCH(K176, Edges!$C$4:$C$428, 0)), 1E+99), _xlfn.IFNA(INDEX(Edges!$M$4:$M$428, MATCH(L176, Edges!$C$4:$C$428, 0)), 1E+99))</f>
        <v>50</v>
      </c>
      <c r="O176" s="633" t="str">
        <f>IF(AND(IF(C176&lt;&gt;"", INDEX(Nodes!$V$4:$V$449, MATCH(C176, Nodes!$C$4:$C$449, 0))="Yes", TRUE), IF(D176&lt;&gt;"", INDEX(Nodes!$V$4:$V$449, MATCH(D176, Nodes!$C$4:$C$449, 0))="Yes", TRUE), IF(E176&lt;&gt;"", INDEX(Edges!$V$4:$V$431, MATCH(E176, Edges!$C$4:$C$431, 0))="Yes", TRUE), IF(F176&lt;&gt;"", INDEX(Edges!$V$4:$V$431, MATCH(F176, Edges!$C$4:$C$431, 0))="Yes", TRUE), IF(G176&lt;&gt;"", INDEX(Edges!$V$4:$V$431, MATCH(G176, Edges!$C$4:$C$431, 0))="Yes", TRUE), IF(H176&lt;&gt;"", INDEX(Edges!$V$4:$V$431, MATCH(H176, Edges!$C$4:$C$431, 0))="Yes", TRUE), IF(I176&lt;&gt;"", INDEX(Edges!$V$4:$V$431, MATCH(I176, Edges!$C$4:$C$431, 0))="Yes", TRUE), IF(J176&lt;&gt;"", INDEX(Edges!$V$4:$V$431, MATCH(J176, Edges!$C$4:$C$431, 0))="Yes", TRUE), IF(K176&lt;&gt;"", INDEX(Edges!$V$4:$V$431, MATCH(K176, Edges!$C$4:$C$431, 0))="Yes", TRUE), IF(L176&lt;&gt;"", INDEX(Edges!$V$4:$V$431, MATCH(L176, Edges!$C$4:$C$431, 0))="Yes", TRUE)), "Yes", "No")</f>
        <v>No</v>
      </c>
      <c r="P176" s="633">
        <f>MAX(_xlfn.IFNA(INDEX(Nodes!$I$4:$I$449, MATCH(C176, Nodes!$C$4:$C$449, 0)), -1E+99), _xlfn.IFNA(INDEX(Nodes!$I$4:$I$449, MATCH(D176, Nodes!$C$4:$C$449, 0)), -1E+99), _xlfn.IFNA(INDEX(Edges!$I$4:$I$431, MATCH(E176, Edges!$C$4:$C$431, 0)), -1E+99), _xlfn.IFNA(INDEX(Edges!$I$4:$I$431, MATCH(F176, Edges!$C$4:$C$431, 0)), -1E+99), _xlfn.IFNA(INDEX(Edges!$I$4:$I$431, MATCH(G176, Edges!$C$4:$C$431, 0)), -1E+99), _xlfn.IFNA(INDEX(Edges!$I$4:$I$431, MATCH(H176, Edges!$C$4:$C$431, 0)), -1E+99), _xlfn.IFNA(INDEX(Edges!$I$4:$I$431, MATCH(I176, Edges!$C$4:$C$431, 0)), -1E+99), _xlfn.IFNA(INDEX(Edges!$I$4:$I$431, MATCH(J176, Edges!$C$4:$C$431, 0)), -1E+99), _xlfn.IFNA(INDEX(Edges!$I$4:$I$431, MATCH(K176, Edges!$C$4:$C$431, 0)), -1E+99), _xlfn.IFNA(INDEX(Edges!$I$4:$I$431, MATCH(L176, Edges!$C$4:$C$431, 0)), -1E+99))</f>
        <v>0</v>
      </c>
      <c r="Q176" s="633" t="str">
        <f>IF(AND(IF(C176&lt;&gt;"", INDEX(Nodes!$P$4:$P$449, MATCH(C176, Nodes!$C$4:$C$449, 0))="Yes"), IF(D176&lt;&gt;"", INDEX(Nodes!$P$4:$P$449, MATCH(D176, Nodes!$C$4:$C$449, 0))="Yes")), "Yes", "No")</f>
        <v>No</v>
      </c>
      <c r="R176" s="633">
        <f>MAX(_xlfn.IFNA(INDEX(Nodes!$Q$4:$Q$449, MATCH(C176, Nodes!$C$4:$C$449, 0)), -1E+99), _xlfn.IFNA(INDEX(Nodes!$Q$4:$Q$449, MATCH(D176, Nodes!$C$4:$C$449, 0)), -1E+99), _xlfn.IFNA(INDEX(Edges!$Q$4:$Q$431, MATCH(E176, Edges!$C$4:$C$431, 0)), -1E+99), _xlfn.IFNA(INDEX(Edges!$Q$4:$Q$431, MATCH(F176, Edges!$C$4:$C$431, 0)), -1E+99), _xlfn.IFNA(INDEX(Edges!$Q$4:$Q$431, MATCH(G176, Edges!$C$4:$C$431, 0)), -1E+99), _xlfn.IFNA(INDEX(Edges!$Q$4:$Q$431, MATCH(H176, Edges!$C$4:$C$431, 0)), -1E+99), _xlfn.IFNA(INDEX(Edges!$Q$4:$Q$431, MATCH(I176, Edges!$C$4:$C$431, 0)), -1E+99), _xlfn.IFNA(INDEX(Edges!$Q$4:$Q$431, MATCH(J176, Edges!$C$4:$C$431, 0)), -1E+99), _xlfn.IFNA(INDEX(Edges!$Q$4:$Q$431, MATCH(K176, Edges!$C$4:$C$431, 0)), -1E+99), _xlfn.IFNA(INDEX(Edges!$Q$4:$Q$431, MATCH(L176, Edges!$C$4:$C$431, 0)), -1E+99))</f>
        <v>0</v>
      </c>
      <c r="S176" t="str">
        <f>IF(OR(IF(C176&lt;&gt;"", INDEX(Nodes!$Z$4:$Z$449, MATCH(C176, Nodes!$C$4:$C$449, 0))="Yes", FALSE), IF(D176&lt;&gt;"", INDEX(Nodes!$Z$4:$Z$449, MATCH(D176, Nodes!$C$4:$C$449, 0))="Yes", FALSE), IF(E176&lt;&gt;"", INDEX(Edges!$Z$4:$Z$431, MATCH(E176, Edges!$C$4:$C$431, 0))="Yes", FALSE), IF(F176&lt;&gt;"", INDEX(Edges!$Z$4:$Z$431, MATCH(F176, Edges!$C$4:$C$431, 0))="Yes", FALSE), IF(G176&lt;&gt;"", INDEX(Edges!$Z$4:$Z$431, MATCH(G176, Edges!$C$4:$C$431, 0))="Yes", FALSE), IF(H176&lt;&gt;"", INDEX(Edges!$Z$4:$Z$431, MATCH(H176, Edges!$C$4:$C$431, 0))="Yes", FALSE), IF(I176&lt;&gt;"", INDEX(Edges!$Z$4:$Z$431, MATCH(I176, Edges!$C$4:$C$431, 0))="Yes", FALSE), IF(J176&lt;&gt;"", INDEX(Edges!$Z$4:$Z$431, MATCH(J176, Edges!$C$4:$C$431, 0))="Yes", FALSE), IF(K176&lt;&gt;"", INDEX(Edges!$Z$4:$Z$431, MATCH(K176, Edges!$C$4:$C$431, 0))="Yes", FALSE), IF(L176&lt;&gt;"", INDEX(Edges!$Z$4:$Z$431, MATCH(L176, Edges!$C$4:$C$431, 0))="Yes", FALSE)), "Yes","No")</f>
        <v>Yes</v>
      </c>
      <c r="T176" s="633" t="str">
        <f>IF(OR(IF(C176&lt;&gt;"", INDEX(Nodes!$AC$4:$AC$449, MATCH(C176, Nodes!$C$4:$C$449, 0))="Yes", FALSE), IF(D176&lt;&gt;"", INDEX(Nodes!$AC$4:$AC$449, MATCH(D176, Nodes!$C$4:$C$449, 0))="Yes", FALSE), IF(E176&lt;&gt;"", INDEX(Edges!$AC$4:$AC$431, MATCH(E176, Edges!$C$4:$C$431, 0))="Yes", FALSE), IF(F176&lt;&gt;"", INDEX(Edges!$AC$4:$AC$431, MATCH(F176, Edges!$C$4:$C$431, 0))="Yes", FALSE), IF(G176&lt;&gt;"", INDEX(Edges!$AC$4:$AC$431, MATCH(G176, Edges!$C$4:$C$431, 0))="Yes", FALSE), IF(H176&lt;&gt;"", INDEX(Edges!$AC$4:$AC$431, MATCH(H176, Edges!$C$4:$C$431, 0))="Yes", FALSE), IF(I176&lt;&gt;"", INDEX(Edges!$AC$4:$AC$431, MATCH(I176, Edges!$C$4:$C$431, 0))="Yes", FALSE), IF(J176&lt;&gt;"", INDEX(Edges!$AC$4:$AC$431, MATCH(J176, Edges!$C$4:$C$431, 0))="Yes", FALSE), IF(K176&lt;&gt;"", INDEX(Edges!$AC$4:$AC$431, MATCH(K176, Edges!$C$4:$C$431, 0))="Yes", FALSE), IF(L176&lt;&gt;"", INDEX(Edges!$AC$4:$AC$431, MATCH(L176, Edges!$C$4:$C$431, 0))="Yes", FALSE)), "Yes","No")</f>
        <v>No</v>
      </c>
      <c r="U176" t="str">
        <f>IF(OR(IF(C176&lt;&gt;"", INDEX(Nodes!$AF$4:$AF$449, MATCH(C176, Nodes!$C$4:$C$449, 0))="Yes", FALSE), IF(D176&lt;&gt;"", INDEX(Nodes!$AF$4:$AF$449, MATCH(D176, Nodes!$C$4:$C$449, 0))="Yes", FALSE), IF(E176&lt;&gt;"", INDEX(Edges!$AG$4:$AG$431, MATCH(E176, Edges!$C$4:$C$431, 0))="Yes", FALSE), IF(F176&lt;&gt;"", INDEX(Edges!$AG$4:$AG$431, MATCH(F176, Edges!$C$4:$C$431, 0))="Yes", FALSE), IF(G176&lt;&gt;"", INDEX(Edges!$AG$4:$AG$431, MATCH(G176, Edges!$C$4:$C$431, 0))="Yes", FALSE), IF(H176&lt;&gt;"", INDEX(Edges!$AG$4:$AG$431, MATCH(H176, Edges!$C$4:$C$431, 0))="Yes", FALSE), IF(I176&lt;&gt;"", INDEX(Edges!$AG$4:$AG$431, MATCH(I176, Edges!$C$4:$C$431, 0))="Yes", FALSE), IF(J176&lt;&gt;"", INDEX(Edges!$AG$4:$AG$431, MATCH(J176, Edges!$C$4:$C$431, 0))="Yes", FALSE), IF(K176&lt;&gt;"", INDEX(Edges!$AG$4:$AG$431, MATCH(K176, Edges!$C$4:$C$431, 0))="Yes", FALSE), IF(L176&lt;&gt;"", INDEX(Edges!$AG$4:$AG$431, MATCH(L176, Edges!$C$4:$C$431, 0))="Yes", FALSE)), "Yes","No")</f>
        <v>No</v>
      </c>
      <c r="V176" s="720" t="str">
        <f t="shared" si="8"/>
        <v>Accessible</v>
      </c>
      <c r="W176" s="633" t="str">
        <f>IF(AND(N176&gt;='Accessibility Standards'!$C$4, P176&lt;'Accessibility Standards'!$C$2, Q176="Yes", R176&lt;'Accessibility Standards'!$C$10), "Accessible", "Inaccessible")</f>
        <v>Inaccessible</v>
      </c>
      <c r="X176" s="633" t="str">
        <f t="shared" si="9"/>
        <v>Inaccessible</v>
      </c>
    </row>
    <row r="177" spans="1:24" hidden="1">
      <c r="A177" s="811" t="str">
        <f>A176</f>
        <v>51_65</v>
      </c>
      <c r="B177" s="689" t="s">
        <v>753</v>
      </c>
      <c r="C177" t="s">
        <v>636</v>
      </c>
      <c r="E177" t="s">
        <v>1073</v>
      </c>
      <c r="N177" s="633">
        <f>MIN(_xlfn.IFNA(INDEX(Nodes!$M$4:$M$449, MATCH(C177, Nodes!$C$4:$C$449, 0)), 1E+99), _xlfn.IFNA(INDEX(Nodes!$M$4:$M$449, MATCH(D177, Nodes!$C$4:$C$449, 0)), 1E+99), _xlfn.IFNA(INDEX(Edges!$M$4:$M$428, MATCH(E177, Edges!$C$4:$C$428, 0)), 1E+99), _xlfn.IFNA(INDEX(Edges!$M$4:$M$428, MATCH(F177, Edges!$C$4:$C$428, 0)), 1E+99), _xlfn.IFNA(INDEX(Edges!$M$4:$M$428, MATCH(G177, Edges!$C$4:$C$428, 0)), 1E+99), _xlfn.IFNA(INDEX(Edges!$M$4:$M$428, MATCH(H177, Edges!$C$4:$C$428, 0)), 1E+99), _xlfn.IFNA(INDEX(Edges!$M$4:$M$428, MATCH(I177, Edges!$C$4:$C$428, 0)), 1E+99), _xlfn.IFNA(INDEX(Edges!$M$4:$M$428, MATCH(J177, Edges!$C$4:$C$428, 0)), 1E+99), _xlfn.IFNA(INDEX(Edges!$M$4:$M$428, MATCH(K177, Edges!$C$4:$C$428, 0)), 1E+99), _xlfn.IFNA(INDEX(Edges!$M$4:$M$428, MATCH(L177, Edges!$C$4:$C$428, 0)), 1E+99))</f>
        <v>80</v>
      </c>
      <c r="O177" s="633" t="str">
        <f>IF(AND(IF(C177&lt;&gt;"", INDEX(Nodes!$V$4:$V$449, MATCH(C177, Nodes!$C$4:$C$449, 0))="Yes", TRUE), IF(D177&lt;&gt;"", INDEX(Nodes!$V$4:$V$449, MATCH(D177, Nodes!$C$4:$C$449, 0))="Yes", TRUE), IF(E177&lt;&gt;"", INDEX(Edges!$V$4:$V$431, MATCH(E177, Edges!$C$4:$C$431, 0))="Yes", TRUE), IF(F177&lt;&gt;"", INDEX(Edges!$V$4:$V$431, MATCH(F177, Edges!$C$4:$C$431, 0))="Yes", TRUE), IF(G177&lt;&gt;"", INDEX(Edges!$V$4:$V$431, MATCH(G177, Edges!$C$4:$C$431, 0))="Yes", TRUE), IF(H177&lt;&gt;"", INDEX(Edges!$V$4:$V$431, MATCH(H177, Edges!$C$4:$C$431, 0))="Yes", TRUE), IF(I177&lt;&gt;"", INDEX(Edges!$V$4:$V$431, MATCH(I177, Edges!$C$4:$C$431, 0))="Yes", TRUE), IF(J177&lt;&gt;"", INDEX(Edges!$V$4:$V$431, MATCH(J177, Edges!$C$4:$C$431, 0))="Yes", TRUE), IF(K177&lt;&gt;"", INDEX(Edges!$V$4:$V$431, MATCH(K177, Edges!$C$4:$C$431, 0))="Yes", TRUE), IF(L177&lt;&gt;"", INDEX(Edges!$V$4:$V$431, MATCH(L177, Edges!$C$4:$C$431, 0))="Yes", TRUE)), "Yes", "No")</f>
        <v>No</v>
      </c>
      <c r="P177" s="633">
        <f>MAX(_xlfn.IFNA(INDEX(Nodes!$I$4:$I$449, MATCH(C177, Nodes!$C$4:$C$449, 0)), -1E+99), _xlfn.IFNA(INDEX(Nodes!$I$4:$I$449, MATCH(D177, Nodes!$C$4:$C$449, 0)), -1E+99), _xlfn.IFNA(INDEX(Edges!$I$4:$I$431, MATCH(E177, Edges!$C$4:$C$431, 0)), -1E+99), _xlfn.IFNA(INDEX(Edges!$I$4:$I$431, MATCH(F177, Edges!$C$4:$C$431, 0)), -1E+99), _xlfn.IFNA(INDEX(Edges!$I$4:$I$431, MATCH(G177, Edges!$C$4:$C$431, 0)), -1E+99), _xlfn.IFNA(INDEX(Edges!$I$4:$I$431, MATCH(H177, Edges!$C$4:$C$431, 0)), -1E+99), _xlfn.IFNA(INDEX(Edges!$I$4:$I$431, MATCH(I177, Edges!$C$4:$C$431, 0)), -1E+99), _xlfn.IFNA(INDEX(Edges!$I$4:$I$431, MATCH(J177, Edges!$C$4:$C$431, 0)), -1E+99), _xlfn.IFNA(INDEX(Edges!$I$4:$I$431, MATCH(K177, Edges!$C$4:$C$431, 0)), -1E+99), _xlfn.IFNA(INDEX(Edges!$I$4:$I$431, MATCH(L177, Edges!$C$4:$C$431, 0)), -1E+99))</f>
        <v>3</v>
      </c>
      <c r="Q177" s="633" t="str">
        <f>IF(AND(IF(C177&lt;&gt;"", INDEX(Nodes!$P$4:$P$449, MATCH(C177, Nodes!$C$4:$C$449, 0))="Yes"), IF(D177&lt;&gt;"", INDEX(Nodes!$P$4:$P$449, MATCH(D177, Nodes!$C$4:$C$449, 0))="Yes")), "Yes", "No")</f>
        <v>No</v>
      </c>
      <c r="R177" s="633">
        <f>MAX(_xlfn.IFNA(INDEX(Nodes!$Q$4:$Q$449, MATCH(C177, Nodes!$C$4:$C$449, 0)), -1E+99), _xlfn.IFNA(INDEX(Nodes!$Q$4:$Q$449, MATCH(D177, Nodes!$C$4:$C$449, 0)), -1E+99), _xlfn.IFNA(INDEX(Edges!$Q$4:$Q$431, MATCH(E177, Edges!$C$4:$C$431, 0)), -1E+99), _xlfn.IFNA(INDEX(Edges!$Q$4:$Q$431, MATCH(F177, Edges!$C$4:$C$431, 0)), -1E+99), _xlfn.IFNA(INDEX(Edges!$Q$4:$Q$431, MATCH(G177, Edges!$C$4:$C$431, 0)), -1E+99), _xlfn.IFNA(INDEX(Edges!$Q$4:$Q$431, MATCH(H177, Edges!$C$4:$C$431, 0)), -1E+99), _xlfn.IFNA(INDEX(Edges!$Q$4:$Q$431, MATCH(I177, Edges!$C$4:$C$431, 0)), -1E+99), _xlfn.IFNA(INDEX(Edges!$Q$4:$Q$431, MATCH(J177, Edges!$C$4:$C$431, 0)), -1E+99), _xlfn.IFNA(INDEX(Edges!$Q$4:$Q$431, MATCH(K177, Edges!$C$4:$C$431, 0)), -1E+99), _xlfn.IFNA(INDEX(Edges!$Q$4:$Q$431, MATCH(L177, Edges!$C$4:$C$431, 0)), -1E+99))</f>
        <v>0</v>
      </c>
      <c r="S177" t="str">
        <f>IF(OR(IF(C177&lt;&gt;"", INDEX(Nodes!$Z$4:$Z$449, MATCH(C177, Nodes!$C$4:$C$449, 0))="Yes", FALSE), IF(D177&lt;&gt;"", INDEX(Nodes!$Z$4:$Z$449, MATCH(D177, Nodes!$C$4:$C$449, 0))="Yes", FALSE), IF(E177&lt;&gt;"", INDEX(Edges!$Z$4:$Z$431, MATCH(E177, Edges!$C$4:$C$431, 0))="Yes", FALSE), IF(F177&lt;&gt;"", INDEX(Edges!$Z$4:$Z$431, MATCH(F177, Edges!$C$4:$C$431, 0))="Yes", FALSE), IF(G177&lt;&gt;"", INDEX(Edges!$Z$4:$Z$431, MATCH(G177, Edges!$C$4:$C$431, 0))="Yes", FALSE), IF(H177&lt;&gt;"", INDEX(Edges!$Z$4:$Z$431, MATCH(H177, Edges!$C$4:$C$431, 0))="Yes", FALSE), IF(I177&lt;&gt;"", INDEX(Edges!$Z$4:$Z$431, MATCH(I177, Edges!$C$4:$C$431, 0))="Yes", FALSE), IF(J177&lt;&gt;"", INDEX(Edges!$Z$4:$Z$431, MATCH(J177, Edges!$C$4:$C$431, 0))="Yes", FALSE), IF(K177&lt;&gt;"", INDEX(Edges!$Z$4:$Z$431, MATCH(K177, Edges!$C$4:$C$431, 0))="Yes", FALSE), IF(L177&lt;&gt;"", INDEX(Edges!$Z$4:$Z$431, MATCH(L177, Edges!$C$4:$C$431, 0))="Yes", FALSE)), "Yes","No")</f>
        <v>Yes</v>
      </c>
      <c r="T177" s="633" t="str">
        <f>IF(OR(IF(C177&lt;&gt;"", INDEX(Nodes!$AC$4:$AC$449, MATCH(C177, Nodes!$C$4:$C$449, 0))="Yes", FALSE), IF(D177&lt;&gt;"", INDEX(Nodes!$AC$4:$AC$449, MATCH(D177, Nodes!$C$4:$C$449, 0))="Yes", FALSE), IF(E177&lt;&gt;"", INDEX(Edges!$AC$4:$AC$431, MATCH(E177, Edges!$C$4:$C$431, 0))="Yes", FALSE), IF(F177&lt;&gt;"", INDEX(Edges!$AC$4:$AC$431, MATCH(F177, Edges!$C$4:$C$431, 0))="Yes", FALSE), IF(G177&lt;&gt;"", INDEX(Edges!$AC$4:$AC$431, MATCH(G177, Edges!$C$4:$C$431, 0))="Yes", FALSE), IF(H177&lt;&gt;"", INDEX(Edges!$AC$4:$AC$431, MATCH(H177, Edges!$C$4:$C$431, 0))="Yes", FALSE), IF(I177&lt;&gt;"", INDEX(Edges!$AC$4:$AC$431, MATCH(I177, Edges!$C$4:$C$431, 0))="Yes", FALSE), IF(J177&lt;&gt;"", INDEX(Edges!$AC$4:$AC$431, MATCH(J177, Edges!$C$4:$C$431, 0))="Yes", FALSE), IF(K177&lt;&gt;"", INDEX(Edges!$AC$4:$AC$431, MATCH(K177, Edges!$C$4:$C$431, 0))="Yes", FALSE), IF(L177&lt;&gt;"", INDEX(Edges!$AC$4:$AC$431, MATCH(L177, Edges!$C$4:$C$431, 0))="Yes", FALSE)), "Yes","No")</f>
        <v>No</v>
      </c>
      <c r="U177" t="str">
        <f>IF(OR(IF(C177&lt;&gt;"", INDEX(Nodes!$AF$4:$AF$449, MATCH(C177, Nodes!$C$4:$C$449, 0))="Yes", FALSE), IF(D177&lt;&gt;"", INDEX(Nodes!$AF$4:$AF$449, MATCH(D177, Nodes!$C$4:$C$449, 0))="Yes", FALSE), IF(E177&lt;&gt;"", INDEX(Edges!$AG$4:$AG$431, MATCH(E177, Edges!$C$4:$C$431, 0))="Yes", FALSE), IF(F177&lt;&gt;"", INDEX(Edges!$AG$4:$AG$431, MATCH(F177, Edges!$C$4:$C$431, 0))="Yes", FALSE), IF(G177&lt;&gt;"", INDEX(Edges!$AG$4:$AG$431, MATCH(G177, Edges!$C$4:$C$431, 0))="Yes", FALSE), IF(H177&lt;&gt;"", INDEX(Edges!$AG$4:$AG$431, MATCH(H177, Edges!$C$4:$C$431, 0))="Yes", FALSE), IF(I177&lt;&gt;"", INDEX(Edges!$AG$4:$AG$431, MATCH(I177, Edges!$C$4:$C$431, 0))="Yes", FALSE), IF(J177&lt;&gt;"", INDEX(Edges!$AG$4:$AG$431, MATCH(J177, Edges!$C$4:$C$431, 0))="Yes", FALSE), IF(K177&lt;&gt;"", INDEX(Edges!$AG$4:$AG$431, MATCH(K177, Edges!$C$4:$C$431, 0))="Yes", FALSE), IF(L177&lt;&gt;"", INDEX(Edges!$AG$4:$AG$431, MATCH(L177, Edges!$C$4:$C$431, 0))="Yes", FALSE)), "Yes","No")</f>
        <v>Yes</v>
      </c>
      <c r="V177" s="720" t="str">
        <f t="shared" si="8"/>
        <v>Accessible</v>
      </c>
      <c r="W177" s="633" t="str">
        <f>IF(AND(N177&gt;='Accessibility Standards'!$C$4, P177&lt;'Accessibility Standards'!$C$2, Q177="Yes", R177&lt;'Accessibility Standards'!$C$10), "Accessible", "Inaccessible")</f>
        <v>Inaccessible</v>
      </c>
      <c r="X177" s="633" t="str">
        <f t="shared" si="9"/>
        <v>Inaccessible</v>
      </c>
    </row>
    <row r="178" spans="1:24">
      <c r="A178" t="s">
        <v>896</v>
      </c>
      <c r="B178" s="689" t="s">
        <v>752</v>
      </c>
      <c r="C178" t="s">
        <v>782</v>
      </c>
      <c r="E178" t="s">
        <v>1074</v>
      </c>
      <c r="N178" s="633">
        <f>MIN(_xlfn.IFNA(INDEX(Nodes!$M$4:$M$449, MATCH(C178, Nodes!$C$4:$C$449, 0)), 1E+99), _xlfn.IFNA(INDEX(Nodes!$M$4:$M$449, MATCH(D178, Nodes!$C$4:$C$449, 0)), 1E+99), _xlfn.IFNA(INDEX(Edges!$M$4:$M$428, MATCH(E178, Edges!$C$4:$C$428, 0)), 1E+99), _xlfn.IFNA(INDEX(Edges!$M$4:$M$428, MATCH(F178, Edges!$C$4:$C$428, 0)), 1E+99), _xlfn.IFNA(INDEX(Edges!$M$4:$M$428, MATCH(G178, Edges!$C$4:$C$428, 0)), 1E+99), _xlfn.IFNA(INDEX(Edges!$M$4:$M$428, MATCH(H178, Edges!$C$4:$C$428, 0)), 1E+99), _xlfn.IFNA(INDEX(Edges!$M$4:$M$428, MATCH(I178, Edges!$C$4:$C$428, 0)), 1E+99), _xlfn.IFNA(INDEX(Edges!$M$4:$M$428, MATCH(J178, Edges!$C$4:$C$428, 0)), 1E+99), _xlfn.IFNA(INDEX(Edges!$M$4:$M$428, MATCH(K178, Edges!$C$4:$C$428, 0)), 1E+99), _xlfn.IFNA(INDEX(Edges!$M$4:$M$428, MATCH(L178, Edges!$C$4:$C$428, 0)), 1E+99))</f>
        <v>60</v>
      </c>
      <c r="O178" s="633" t="str">
        <f>IF(AND(IF(C178&lt;&gt;"", INDEX(Nodes!$V$4:$V$449, MATCH(C178, Nodes!$C$4:$C$449, 0))="Yes", TRUE), IF(D178&lt;&gt;"", INDEX(Nodes!$V$4:$V$449, MATCH(D178, Nodes!$C$4:$C$449, 0))="Yes", TRUE), IF(E178&lt;&gt;"", INDEX(Edges!$V$4:$V$431, MATCH(E178, Edges!$C$4:$C$431, 0))="Yes", TRUE), IF(F178&lt;&gt;"", INDEX(Edges!$V$4:$V$431, MATCH(F178, Edges!$C$4:$C$431, 0))="Yes", TRUE), IF(G178&lt;&gt;"", INDEX(Edges!$V$4:$V$431, MATCH(G178, Edges!$C$4:$C$431, 0))="Yes", TRUE), IF(H178&lt;&gt;"", INDEX(Edges!$V$4:$V$431, MATCH(H178, Edges!$C$4:$C$431, 0))="Yes", TRUE), IF(I178&lt;&gt;"", INDEX(Edges!$V$4:$V$431, MATCH(I178, Edges!$C$4:$C$431, 0))="Yes", TRUE), IF(J178&lt;&gt;"", INDEX(Edges!$V$4:$V$431, MATCH(J178, Edges!$C$4:$C$431, 0))="Yes", TRUE), IF(K178&lt;&gt;"", INDEX(Edges!$V$4:$V$431, MATCH(K178, Edges!$C$4:$C$431, 0))="Yes", TRUE), IF(L178&lt;&gt;"", INDEX(Edges!$V$4:$V$431, MATCH(L178, Edges!$C$4:$C$431, 0))="Yes", TRUE)), "Yes", "No")</f>
        <v>No</v>
      </c>
      <c r="P178" s="633">
        <f>MAX(_xlfn.IFNA(INDEX(Nodes!$I$4:$I$449, MATCH(C178, Nodes!$C$4:$C$449, 0)), -1E+99), _xlfn.IFNA(INDEX(Nodes!$I$4:$I$449, MATCH(D178, Nodes!$C$4:$C$449, 0)), -1E+99), _xlfn.IFNA(INDEX(Edges!$I$4:$I$431, MATCH(E178, Edges!$C$4:$C$431, 0)), -1E+99), _xlfn.IFNA(INDEX(Edges!$I$4:$I$431, MATCH(F178, Edges!$C$4:$C$431, 0)), -1E+99), _xlfn.IFNA(INDEX(Edges!$I$4:$I$431, MATCH(G178, Edges!$C$4:$C$431, 0)), -1E+99), _xlfn.IFNA(INDEX(Edges!$I$4:$I$431, MATCH(H178, Edges!$C$4:$C$431, 0)), -1E+99), _xlfn.IFNA(INDEX(Edges!$I$4:$I$431, MATCH(I178, Edges!$C$4:$C$431, 0)), -1E+99), _xlfn.IFNA(INDEX(Edges!$I$4:$I$431, MATCH(J178, Edges!$C$4:$C$431, 0)), -1E+99), _xlfn.IFNA(INDEX(Edges!$I$4:$I$431, MATCH(K178, Edges!$C$4:$C$431, 0)), -1E+99), _xlfn.IFNA(INDEX(Edges!$I$4:$I$431, MATCH(L178, Edges!$C$4:$C$431, 0)), -1E+99))</f>
        <v>2.6</v>
      </c>
      <c r="Q178" s="633" t="str">
        <f>IF(AND(IF(C178&lt;&gt;"", INDEX(Nodes!$P$4:$P$449, MATCH(C178, Nodes!$C$4:$C$449, 0))="Yes"), IF(D178&lt;&gt;"", INDEX(Nodes!$P$4:$P$449, MATCH(D178, Nodes!$C$4:$C$449, 0))="Yes")), "Yes", "No")</f>
        <v>No</v>
      </c>
      <c r="R178" s="633">
        <f>MAX(_xlfn.IFNA(INDEX(Nodes!$Q$4:$Q$449, MATCH(C178, Nodes!$C$4:$C$449, 0)), -1E+99), _xlfn.IFNA(INDEX(Nodes!$Q$4:$Q$449, MATCH(D178, Nodes!$C$4:$C$449, 0)), -1E+99), _xlfn.IFNA(INDEX(Edges!$Q$4:$Q$431, MATCH(E178, Edges!$C$4:$C$431, 0)), -1E+99), _xlfn.IFNA(INDEX(Edges!$Q$4:$Q$431, MATCH(F178, Edges!$C$4:$C$431, 0)), -1E+99), _xlfn.IFNA(INDEX(Edges!$Q$4:$Q$431, MATCH(G178, Edges!$C$4:$C$431, 0)), -1E+99), _xlfn.IFNA(INDEX(Edges!$Q$4:$Q$431, MATCH(H178, Edges!$C$4:$C$431, 0)), -1E+99), _xlfn.IFNA(INDEX(Edges!$Q$4:$Q$431, MATCH(I178, Edges!$C$4:$C$431, 0)), -1E+99), _xlfn.IFNA(INDEX(Edges!$Q$4:$Q$431, MATCH(J178, Edges!$C$4:$C$431, 0)), -1E+99), _xlfn.IFNA(INDEX(Edges!$Q$4:$Q$431, MATCH(K178, Edges!$C$4:$C$431, 0)), -1E+99), _xlfn.IFNA(INDEX(Edges!$Q$4:$Q$431, MATCH(L178, Edges!$C$4:$C$431, 0)), -1E+99))</f>
        <v>0</v>
      </c>
      <c r="S178" t="str">
        <f>IF(OR(IF(C178&lt;&gt;"", INDEX(Nodes!$Z$4:$Z$449, MATCH(C178, Nodes!$C$4:$C$449, 0))="Yes", FALSE), IF(D178&lt;&gt;"", INDEX(Nodes!$Z$4:$Z$449, MATCH(D178, Nodes!$C$4:$C$449, 0))="Yes", FALSE), IF(E178&lt;&gt;"", INDEX(Edges!$Z$4:$Z$431, MATCH(E178, Edges!$C$4:$C$431, 0))="Yes", FALSE), IF(F178&lt;&gt;"", INDEX(Edges!$Z$4:$Z$431, MATCH(F178, Edges!$C$4:$C$431, 0))="Yes", FALSE), IF(G178&lt;&gt;"", INDEX(Edges!$Z$4:$Z$431, MATCH(G178, Edges!$C$4:$C$431, 0))="Yes", FALSE), IF(H178&lt;&gt;"", INDEX(Edges!$Z$4:$Z$431, MATCH(H178, Edges!$C$4:$C$431, 0))="Yes", FALSE), IF(I178&lt;&gt;"", INDEX(Edges!$Z$4:$Z$431, MATCH(I178, Edges!$C$4:$C$431, 0))="Yes", FALSE), IF(J178&lt;&gt;"", INDEX(Edges!$Z$4:$Z$431, MATCH(J178, Edges!$C$4:$C$431, 0))="Yes", FALSE), IF(K178&lt;&gt;"", INDEX(Edges!$Z$4:$Z$431, MATCH(K178, Edges!$C$4:$C$431, 0))="Yes", FALSE), IF(L178&lt;&gt;"", INDEX(Edges!$Z$4:$Z$431, MATCH(L178, Edges!$C$4:$C$431, 0))="Yes", FALSE)), "Yes","No")</f>
        <v>Yes</v>
      </c>
      <c r="T178" s="633" t="str">
        <f>IF(OR(IF(C178&lt;&gt;"", INDEX(Nodes!$AC$4:$AC$449, MATCH(C178, Nodes!$C$4:$C$449, 0))="Yes", FALSE), IF(D178&lt;&gt;"", INDEX(Nodes!$AC$4:$AC$449, MATCH(D178, Nodes!$C$4:$C$449, 0))="Yes", FALSE), IF(E178&lt;&gt;"", INDEX(Edges!$AC$4:$AC$431, MATCH(E178, Edges!$C$4:$C$431, 0))="Yes", FALSE), IF(F178&lt;&gt;"", INDEX(Edges!$AC$4:$AC$431, MATCH(F178, Edges!$C$4:$C$431, 0))="Yes", FALSE), IF(G178&lt;&gt;"", INDEX(Edges!$AC$4:$AC$431, MATCH(G178, Edges!$C$4:$C$431, 0))="Yes", FALSE), IF(H178&lt;&gt;"", INDEX(Edges!$AC$4:$AC$431, MATCH(H178, Edges!$C$4:$C$431, 0))="Yes", FALSE), IF(I178&lt;&gt;"", INDEX(Edges!$AC$4:$AC$431, MATCH(I178, Edges!$C$4:$C$431, 0))="Yes", FALSE), IF(J178&lt;&gt;"", INDEX(Edges!$AC$4:$AC$431, MATCH(J178, Edges!$C$4:$C$431, 0))="Yes", FALSE), IF(K178&lt;&gt;"", INDEX(Edges!$AC$4:$AC$431, MATCH(K178, Edges!$C$4:$C$431, 0))="Yes", FALSE), IF(L178&lt;&gt;"", INDEX(Edges!$AC$4:$AC$431, MATCH(L178, Edges!$C$4:$C$431, 0))="Yes", FALSE)), "Yes","No")</f>
        <v>No</v>
      </c>
      <c r="U178" t="str">
        <f>IF(OR(IF(C178&lt;&gt;"", INDEX(Nodes!$AF$4:$AF$449, MATCH(C178, Nodes!$C$4:$C$449, 0))="Yes", FALSE), IF(D178&lt;&gt;"", INDEX(Nodes!$AF$4:$AF$449, MATCH(D178, Nodes!$C$4:$C$449, 0))="Yes", FALSE), IF(E178&lt;&gt;"", INDEX(Edges!$AG$4:$AG$431, MATCH(E178, Edges!$C$4:$C$431, 0))="Yes", FALSE), IF(F178&lt;&gt;"", INDEX(Edges!$AG$4:$AG$431, MATCH(F178, Edges!$C$4:$C$431, 0))="Yes", FALSE), IF(G178&lt;&gt;"", INDEX(Edges!$AG$4:$AG$431, MATCH(G178, Edges!$C$4:$C$431, 0))="Yes", FALSE), IF(H178&lt;&gt;"", INDEX(Edges!$AG$4:$AG$431, MATCH(H178, Edges!$C$4:$C$431, 0))="Yes", FALSE), IF(I178&lt;&gt;"", INDEX(Edges!$AG$4:$AG$431, MATCH(I178, Edges!$C$4:$C$431, 0))="Yes", FALSE), IF(J178&lt;&gt;"", INDEX(Edges!$AG$4:$AG$431, MATCH(J178, Edges!$C$4:$C$431, 0))="Yes", FALSE), IF(K178&lt;&gt;"", INDEX(Edges!$AG$4:$AG$431, MATCH(K178, Edges!$C$4:$C$431, 0))="Yes", FALSE), IF(L178&lt;&gt;"", INDEX(Edges!$AG$4:$AG$431, MATCH(L178, Edges!$C$4:$C$431, 0))="Yes", FALSE)), "Yes","No")</f>
        <v>Yes</v>
      </c>
      <c r="V178" s="720" t="str">
        <f t="shared" si="8"/>
        <v>Accessible</v>
      </c>
      <c r="W178" s="633" t="str">
        <f>IF(AND(N178&gt;='Accessibility Standards'!$C$4, P178&lt;'Accessibility Standards'!$C$2, Q178="Yes", R178&lt;'Accessibility Standards'!$C$10), "Accessible", "Inaccessible")</f>
        <v>Inaccessible</v>
      </c>
      <c r="X178" s="633" t="str">
        <f t="shared" si="9"/>
        <v>Inaccessible</v>
      </c>
    </row>
    <row r="179" spans="1:24" hidden="1">
      <c r="A179" s="811" t="str">
        <f>A178</f>
        <v>31_61</v>
      </c>
      <c r="B179" s="689" t="s">
        <v>753</v>
      </c>
      <c r="C179" t="s">
        <v>783</v>
      </c>
      <c r="E179" t="s">
        <v>1075</v>
      </c>
      <c r="N179" s="633">
        <f>MIN(_xlfn.IFNA(INDEX(Nodes!$M$4:$M$449, MATCH(C179, Nodes!$C$4:$C$449, 0)), 1E+99), _xlfn.IFNA(INDEX(Nodes!$M$4:$M$449, MATCH(D179, Nodes!$C$4:$C$449, 0)), 1E+99), _xlfn.IFNA(INDEX(Edges!$M$4:$M$428, MATCH(E179, Edges!$C$4:$C$428, 0)), 1E+99), _xlfn.IFNA(INDEX(Edges!$M$4:$M$428, MATCH(F179, Edges!$C$4:$C$428, 0)), 1E+99), _xlfn.IFNA(INDEX(Edges!$M$4:$M$428, MATCH(G179, Edges!$C$4:$C$428, 0)), 1E+99), _xlfn.IFNA(INDEX(Edges!$M$4:$M$428, MATCH(H179, Edges!$C$4:$C$428, 0)), 1E+99), _xlfn.IFNA(INDEX(Edges!$M$4:$M$428, MATCH(I179, Edges!$C$4:$C$428, 0)), 1E+99), _xlfn.IFNA(INDEX(Edges!$M$4:$M$428, MATCH(J179, Edges!$C$4:$C$428, 0)), 1E+99), _xlfn.IFNA(INDEX(Edges!$M$4:$M$428, MATCH(K179, Edges!$C$4:$C$428, 0)), 1E+99), _xlfn.IFNA(INDEX(Edges!$M$4:$M$428, MATCH(L179, Edges!$C$4:$C$428, 0)), 1E+99))</f>
        <v>100</v>
      </c>
      <c r="O179" s="633" t="str">
        <f>IF(AND(IF(C179&lt;&gt;"", INDEX(Nodes!$V$4:$V$449, MATCH(C179, Nodes!$C$4:$C$449, 0))="Yes", TRUE), IF(D179&lt;&gt;"", INDEX(Nodes!$V$4:$V$449, MATCH(D179, Nodes!$C$4:$C$449, 0))="Yes", TRUE), IF(E179&lt;&gt;"", INDEX(Edges!$V$4:$V$431, MATCH(E179, Edges!$C$4:$C$431, 0))="Yes", TRUE), IF(F179&lt;&gt;"", INDEX(Edges!$V$4:$V$431, MATCH(F179, Edges!$C$4:$C$431, 0))="Yes", TRUE), IF(G179&lt;&gt;"", INDEX(Edges!$V$4:$V$431, MATCH(G179, Edges!$C$4:$C$431, 0))="Yes", TRUE), IF(H179&lt;&gt;"", INDEX(Edges!$V$4:$V$431, MATCH(H179, Edges!$C$4:$C$431, 0))="Yes", TRUE), IF(I179&lt;&gt;"", INDEX(Edges!$V$4:$V$431, MATCH(I179, Edges!$C$4:$C$431, 0))="Yes", TRUE), IF(J179&lt;&gt;"", INDEX(Edges!$V$4:$V$431, MATCH(J179, Edges!$C$4:$C$431, 0))="Yes", TRUE), IF(K179&lt;&gt;"", INDEX(Edges!$V$4:$V$431, MATCH(K179, Edges!$C$4:$C$431, 0))="Yes", TRUE), IF(L179&lt;&gt;"", INDEX(Edges!$V$4:$V$431, MATCH(L179, Edges!$C$4:$C$431, 0))="Yes", TRUE)), "Yes", "No")</f>
        <v>No</v>
      </c>
      <c r="P179" s="633">
        <f>MAX(_xlfn.IFNA(INDEX(Nodes!$I$4:$I$449, MATCH(C179, Nodes!$C$4:$C$449, 0)), -1E+99), _xlfn.IFNA(INDEX(Nodes!$I$4:$I$449, MATCH(D179, Nodes!$C$4:$C$449, 0)), -1E+99), _xlfn.IFNA(INDEX(Edges!$I$4:$I$431, MATCH(E179, Edges!$C$4:$C$431, 0)), -1E+99), _xlfn.IFNA(INDEX(Edges!$I$4:$I$431, MATCH(F179, Edges!$C$4:$C$431, 0)), -1E+99), _xlfn.IFNA(INDEX(Edges!$I$4:$I$431, MATCH(G179, Edges!$C$4:$C$431, 0)), -1E+99), _xlfn.IFNA(INDEX(Edges!$I$4:$I$431, MATCH(H179, Edges!$C$4:$C$431, 0)), -1E+99), _xlfn.IFNA(INDEX(Edges!$I$4:$I$431, MATCH(I179, Edges!$C$4:$C$431, 0)), -1E+99), _xlfn.IFNA(INDEX(Edges!$I$4:$I$431, MATCH(J179, Edges!$C$4:$C$431, 0)), -1E+99), _xlfn.IFNA(INDEX(Edges!$I$4:$I$431, MATCH(K179, Edges!$C$4:$C$431, 0)), -1E+99), _xlfn.IFNA(INDEX(Edges!$I$4:$I$431, MATCH(L179, Edges!$C$4:$C$431, 0)), -1E+99))</f>
        <v>2</v>
      </c>
      <c r="Q179" s="633" t="str">
        <f>IF(AND(IF(C179&lt;&gt;"", INDEX(Nodes!$P$4:$P$449, MATCH(C179, Nodes!$C$4:$C$449, 0))="Yes"), IF(D179&lt;&gt;"", INDEX(Nodes!$P$4:$P$449, MATCH(D179, Nodes!$C$4:$C$449, 0))="Yes")), "Yes", "No")</f>
        <v>No</v>
      </c>
      <c r="R179" s="633">
        <f>MAX(_xlfn.IFNA(INDEX(Nodes!$Q$4:$Q$449, MATCH(C179, Nodes!$C$4:$C$449, 0)), -1E+99), _xlfn.IFNA(INDEX(Nodes!$Q$4:$Q$449, MATCH(D179, Nodes!$C$4:$C$449, 0)), -1E+99), _xlfn.IFNA(INDEX(Edges!$Q$4:$Q$431, MATCH(E179, Edges!$C$4:$C$431, 0)), -1E+99), _xlfn.IFNA(INDEX(Edges!$Q$4:$Q$431, MATCH(F179, Edges!$C$4:$C$431, 0)), -1E+99), _xlfn.IFNA(INDEX(Edges!$Q$4:$Q$431, MATCH(G179, Edges!$C$4:$C$431, 0)), -1E+99), _xlfn.IFNA(INDEX(Edges!$Q$4:$Q$431, MATCH(H179, Edges!$C$4:$C$431, 0)), -1E+99), _xlfn.IFNA(INDEX(Edges!$Q$4:$Q$431, MATCH(I179, Edges!$C$4:$C$431, 0)), -1E+99), _xlfn.IFNA(INDEX(Edges!$Q$4:$Q$431, MATCH(J179, Edges!$C$4:$C$431, 0)), -1E+99), _xlfn.IFNA(INDEX(Edges!$Q$4:$Q$431, MATCH(K179, Edges!$C$4:$C$431, 0)), -1E+99), _xlfn.IFNA(INDEX(Edges!$Q$4:$Q$431, MATCH(L179, Edges!$C$4:$C$431, 0)), -1E+99))</f>
        <v>0</v>
      </c>
      <c r="S179" t="str">
        <f>IF(OR(IF(C179&lt;&gt;"", INDEX(Nodes!$Z$4:$Z$449, MATCH(C179, Nodes!$C$4:$C$449, 0))="Yes", FALSE), IF(D179&lt;&gt;"", INDEX(Nodes!$Z$4:$Z$449, MATCH(D179, Nodes!$C$4:$C$449, 0))="Yes", FALSE), IF(E179&lt;&gt;"", INDEX(Edges!$Z$4:$Z$431, MATCH(E179, Edges!$C$4:$C$431, 0))="Yes", FALSE), IF(F179&lt;&gt;"", INDEX(Edges!$Z$4:$Z$431, MATCH(F179, Edges!$C$4:$C$431, 0))="Yes", FALSE), IF(G179&lt;&gt;"", INDEX(Edges!$Z$4:$Z$431, MATCH(G179, Edges!$C$4:$C$431, 0))="Yes", FALSE), IF(H179&lt;&gt;"", INDEX(Edges!$Z$4:$Z$431, MATCH(H179, Edges!$C$4:$C$431, 0))="Yes", FALSE), IF(I179&lt;&gt;"", INDEX(Edges!$Z$4:$Z$431, MATCH(I179, Edges!$C$4:$C$431, 0))="Yes", FALSE), IF(J179&lt;&gt;"", INDEX(Edges!$Z$4:$Z$431, MATCH(J179, Edges!$C$4:$C$431, 0))="Yes", FALSE), IF(K179&lt;&gt;"", INDEX(Edges!$Z$4:$Z$431, MATCH(K179, Edges!$C$4:$C$431, 0))="Yes", FALSE), IF(L179&lt;&gt;"", INDEX(Edges!$Z$4:$Z$431, MATCH(L179, Edges!$C$4:$C$431, 0))="Yes", FALSE)), "Yes","No")</f>
        <v>Yes</v>
      </c>
      <c r="T179" s="633" t="str">
        <f>IF(OR(IF(C179&lt;&gt;"", INDEX(Nodes!$AC$4:$AC$449, MATCH(C179, Nodes!$C$4:$C$449, 0))="Yes", FALSE), IF(D179&lt;&gt;"", INDEX(Nodes!$AC$4:$AC$449, MATCH(D179, Nodes!$C$4:$C$449, 0))="Yes", FALSE), IF(E179&lt;&gt;"", INDEX(Edges!$AC$4:$AC$431, MATCH(E179, Edges!$C$4:$C$431, 0))="Yes", FALSE), IF(F179&lt;&gt;"", INDEX(Edges!$AC$4:$AC$431, MATCH(F179, Edges!$C$4:$C$431, 0))="Yes", FALSE), IF(G179&lt;&gt;"", INDEX(Edges!$AC$4:$AC$431, MATCH(G179, Edges!$C$4:$C$431, 0))="Yes", FALSE), IF(H179&lt;&gt;"", INDEX(Edges!$AC$4:$AC$431, MATCH(H179, Edges!$C$4:$C$431, 0))="Yes", FALSE), IF(I179&lt;&gt;"", INDEX(Edges!$AC$4:$AC$431, MATCH(I179, Edges!$C$4:$C$431, 0))="Yes", FALSE), IF(J179&lt;&gt;"", INDEX(Edges!$AC$4:$AC$431, MATCH(J179, Edges!$C$4:$C$431, 0))="Yes", FALSE), IF(K179&lt;&gt;"", INDEX(Edges!$AC$4:$AC$431, MATCH(K179, Edges!$C$4:$C$431, 0))="Yes", FALSE), IF(L179&lt;&gt;"", INDEX(Edges!$AC$4:$AC$431, MATCH(L179, Edges!$C$4:$C$431, 0))="Yes", FALSE)), "Yes","No")</f>
        <v>No</v>
      </c>
      <c r="U179" t="str">
        <f>IF(OR(IF(C179&lt;&gt;"", INDEX(Nodes!$AF$4:$AF$449, MATCH(C179, Nodes!$C$4:$C$449, 0))="Yes", FALSE), IF(D179&lt;&gt;"", INDEX(Nodes!$AF$4:$AF$449, MATCH(D179, Nodes!$C$4:$C$449, 0))="Yes", FALSE), IF(E179&lt;&gt;"", INDEX(Edges!$AG$4:$AG$431, MATCH(E179, Edges!$C$4:$C$431, 0))="Yes", FALSE), IF(F179&lt;&gt;"", INDEX(Edges!$AG$4:$AG$431, MATCH(F179, Edges!$C$4:$C$431, 0))="Yes", FALSE), IF(G179&lt;&gt;"", INDEX(Edges!$AG$4:$AG$431, MATCH(G179, Edges!$C$4:$C$431, 0))="Yes", FALSE), IF(H179&lt;&gt;"", INDEX(Edges!$AG$4:$AG$431, MATCH(H179, Edges!$C$4:$C$431, 0))="Yes", FALSE), IF(I179&lt;&gt;"", INDEX(Edges!$AG$4:$AG$431, MATCH(I179, Edges!$C$4:$C$431, 0))="Yes", FALSE), IF(J179&lt;&gt;"", INDEX(Edges!$AG$4:$AG$431, MATCH(J179, Edges!$C$4:$C$431, 0))="Yes", FALSE), IF(K179&lt;&gt;"", INDEX(Edges!$AG$4:$AG$431, MATCH(K179, Edges!$C$4:$C$431, 0))="Yes", FALSE), IF(L179&lt;&gt;"", INDEX(Edges!$AG$4:$AG$431, MATCH(L179, Edges!$C$4:$C$431, 0))="Yes", FALSE)), "Yes","No")</f>
        <v>No</v>
      </c>
      <c r="V179" s="720" t="str">
        <f t="shared" si="8"/>
        <v>Accessible</v>
      </c>
      <c r="W179" s="633" t="str">
        <f>IF(AND(N179&gt;='Accessibility Standards'!$C$4, P179&lt;'Accessibility Standards'!$C$2, Q179="Yes", R179&lt;'Accessibility Standards'!$C$10), "Accessible", "Inaccessible")</f>
        <v>Inaccessible</v>
      </c>
      <c r="X179" s="633" t="str">
        <f t="shared" si="9"/>
        <v>Inaccessible</v>
      </c>
    </row>
    <row r="180" spans="1:24">
      <c r="A180" t="s">
        <v>897</v>
      </c>
      <c r="B180" s="689" t="s">
        <v>752</v>
      </c>
      <c r="C180" t="s">
        <v>759</v>
      </c>
      <c r="D180" t="s">
        <v>643</v>
      </c>
      <c r="E180" t="s">
        <v>1076</v>
      </c>
      <c r="N180" s="633">
        <f>MIN(_xlfn.IFNA(INDEX(Nodes!$M$4:$M$449, MATCH(C180, Nodes!$C$4:$C$449, 0)), 1E+99), _xlfn.IFNA(INDEX(Nodes!$M$4:$M$449, MATCH(D180, Nodes!$C$4:$C$449, 0)), 1E+99), _xlfn.IFNA(INDEX(Edges!$M$4:$M$428, MATCH(E180, Edges!$C$4:$C$428, 0)), 1E+99), _xlfn.IFNA(INDEX(Edges!$M$4:$M$428, MATCH(F180, Edges!$C$4:$C$428, 0)), 1E+99), _xlfn.IFNA(INDEX(Edges!$M$4:$M$428, MATCH(G180, Edges!$C$4:$C$428, 0)), 1E+99), _xlfn.IFNA(INDEX(Edges!$M$4:$M$428, MATCH(H180, Edges!$C$4:$C$428, 0)), 1E+99), _xlfn.IFNA(INDEX(Edges!$M$4:$M$428, MATCH(I180, Edges!$C$4:$C$428, 0)), 1E+99), _xlfn.IFNA(INDEX(Edges!$M$4:$M$428, MATCH(J180, Edges!$C$4:$C$428, 0)), 1E+99), _xlfn.IFNA(INDEX(Edges!$M$4:$M$428, MATCH(K180, Edges!$C$4:$C$428, 0)), 1E+99), _xlfn.IFNA(INDEX(Edges!$M$4:$M$428, MATCH(L180, Edges!$C$4:$C$428, 0)), 1E+99))</f>
        <v>0</v>
      </c>
      <c r="O180" s="633" t="str">
        <f>IF(AND(IF(C180&lt;&gt;"", INDEX(Nodes!$V$4:$V$449, MATCH(C180, Nodes!$C$4:$C$449, 0))="Yes", TRUE), IF(D180&lt;&gt;"", INDEX(Nodes!$V$4:$V$449, MATCH(D180, Nodes!$C$4:$C$449, 0))="Yes", TRUE), IF(E180&lt;&gt;"", INDEX(Edges!$V$4:$V$431, MATCH(E180, Edges!$C$4:$C$431, 0))="Yes", TRUE), IF(F180&lt;&gt;"", INDEX(Edges!$V$4:$V$431, MATCH(F180, Edges!$C$4:$C$431, 0))="Yes", TRUE), IF(G180&lt;&gt;"", INDEX(Edges!$V$4:$V$431, MATCH(G180, Edges!$C$4:$C$431, 0))="Yes", TRUE), IF(H180&lt;&gt;"", INDEX(Edges!$V$4:$V$431, MATCH(H180, Edges!$C$4:$C$431, 0))="Yes", TRUE), IF(I180&lt;&gt;"", INDEX(Edges!$V$4:$V$431, MATCH(I180, Edges!$C$4:$C$431, 0))="Yes", TRUE), IF(J180&lt;&gt;"", INDEX(Edges!$V$4:$V$431, MATCH(J180, Edges!$C$4:$C$431, 0))="Yes", TRUE), IF(K180&lt;&gt;"", INDEX(Edges!$V$4:$V$431, MATCH(K180, Edges!$C$4:$C$431, 0))="Yes", TRUE), IF(L180&lt;&gt;"", INDEX(Edges!$V$4:$V$431, MATCH(L180, Edges!$C$4:$C$431, 0))="Yes", TRUE)), "Yes", "No")</f>
        <v>No</v>
      </c>
      <c r="P180" s="633">
        <f>MAX(_xlfn.IFNA(INDEX(Nodes!$I$4:$I$449, MATCH(C180, Nodes!$C$4:$C$449, 0)), -1E+99), _xlfn.IFNA(INDEX(Nodes!$I$4:$I$449, MATCH(D180, Nodes!$C$4:$C$449, 0)), -1E+99), _xlfn.IFNA(INDEX(Edges!$I$4:$I$431, MATCH(E180, Edges!$C$4:$C$431, 0)), -1E+99), _xlfn.IFNA(INDEX(Edges!$I$4:$I$431, MATCH(F180, Edges!$C$4:$C$431, 0)), -1E+99), _xlfn.IFNA(INDEX(Edges!$I$4:$I$431, MATCH(G180, Edges!$C$4:$C$431, 0)), -1E+99), _xlfn.IFNA(INDEX(Edges!$I$4:$I$431, MATCH(H180, Edges!$C$4:$C$431, 0)), -1E+99), _xlfn.IFNA(INDEX(Edges!$I$4:$I$431, MATCH(I180, Edges!$C$4:$C$431, 0)), -1E+99), _xlfn.IFNA(INDEX(Edges!$I$4:$I$431, MATCH(J180, Edges!$C$4:$C$431, 0)), -1E+99), _xlfn.IFNA(INDEX(Edges!$I$4:$I$431, MATCH(K180, Edges!$C$4:$C$431, 0)), -1E+99), _xlfn.IFNA(INDEX(Edges!$I$4:$I$431, MATCH(L180, Edges!$C$4:$C$431, 0)), -1E+99))</f>
        <v>1.3</v>
      </c>
      <c r="Q180" s="633" t="str">
        <f>IF(AND(IF(C180&lt;&gt;"", INDEX(Nodes!$P$4:$P$449, MATCH(C180, Nodes!$C$4:$C$449, 0))="Yes"), IF(D180&lt;&gt;"", INDEX(Nodes!$P$4:$P$449, MATCH(D180, Nodes!$C$4:$C$449, 0))="Yes")), "Yes", "No")</f>
        <v>No</v>
      </c>
      <c r="R180" s="633">
        <f>MAX(_xlfn.IFNA(INDEX(Nodes!$Q$4:$Q$449, MATCH(C180, Nodes!$C$4:$C$449, 0)), -1E+99), _xlfn.IFNA(INDEX(Nodes!$Q$4:$Q$449, MATCH(D180, Nodes!$C$4:$C$449, 0)), -1E+99), _xlfn.IFNA(INDEX(Edges!$Q$4:$Q$431, MATCH(E180, Edges!$C$4:$C$431, 0)), -1E+99), _xlfn.IFNA(INDEX(Edges!$Q$4:$Q$431, MATCH(F180, Edges!$C$4:$C$431, 0)), -1E+99), _xlfn.IFNA(INDEX(Edges!$Q$4:$Q$431, MATCH(G180, Edges!$C$4:$C$431, 0)), -1E+99), _xlfn.IFNA(INDEX(Edges!$Q$4:$Q$431, MATCH(H180, Edges!$C$4:$C$431, 0)), -1E+99), _xlfn.IFNA(INDEX(Edges!$Q$4:$Q$431, MATCH(I180, Edges!$C$4:$C$431, 0)), -1E+99), _xlfn.IFNA(INDEX(Edges!$Q$4:$Q$431, MATCH(J180, Edges!$C$4:$C$431, 0)), -1E+99), _xlfn.IFNA(INDEX(Edges!$Q$4:$Q$431, MATCH(K180, Edges!$C$4:$C$431, 0)), -1E+99), _xlfn.IFNA(INDEX(Edges!$Q$4:$Q$431, MATCH(L180, Edges!$C$4:$C$431, 0)), -1E+99))</f>
        <v>1</v>
      </c>
      <c r="S180" t="str">
        <f>IF(OR(IF(C180&lt;&gt;"", INDEX(Nodes!$Z$4:$Z$449, MATCH(C180, Nodes!$C$4:$C$449, 0))="Yes", FALSE), IF(D180&lt;&gt;"", INDEX(Nodes!$Z$4:$Z$449, MATCH(D180, Nodes!$C$4:$C$449, 0))="Yes", FALSE), IF(E180&lt;&gt;"", INDEX(Edges!$Z$4:$Z$431, MATCH(E180, Edges!$C$4:$C$431, 0))="Yes", FALSE), IF(F180&lt;&gt;"", INDEX(Edges!$Z$4:$Z$431, MATCH(F180, Edges!$C$4:$C$431, 0))="Yes", FALSE), IF(G180&lt;&gt;"", INDEX(Edges!$Z$4:$Z$431, MATCH(G180, Edges!$C$4:$C$431, 0))="Yes", FALSE), IF(H180&lt;&gt;"", INDEX(Edges!$Z$4:$Z$431, MATCH(H180, Edges!$C$4:$C$431, 0))="Yes", FALSE), IF(I180&lt;&gt;"", INDEX(Edges!$Z$4:$Z$431, MATCH(I180, Edges!$C$4:$C$431, 0))="Yes", FALSE), IF(J180&lt;&gt;"", INDEX(Edges!$Z$4:$Z$431, MATCH(J180, Edges!$C$4:$C$431, 0))="Yes", FALSE), IF(K180&lt;&gt;"", INDEX(Edges!$Z$4:$Z$431, MATCH(K180, Edges!$C$4:$C$431, 0))="Yes", FALSE), IF(L180&lt;&gt;"", INDEX(Edges!$Z$4:$Z$431, MATCH(L180, Edges!$C$4:$C$431, 0))="Yes", FALSE)), "Yes","No")</f>
        <v>Yes</v>
      </c>
      <c r="T180" s="633" t="str">
        <f>IF(OR(IF(C180&lt;&gt;"", INDEX(Nodes!$AC$4:$AC$449, MATCH(C180, Nodes!$C$4:$C$449, 0))="Yes", FALSE), IF(D180&lt;&gt;"", INDEX(Nodes!$AC$4:$AC$449, MATCH(D180, Nodes!$C$4:$C$449, 0))="Yes", FALSE), IF(E180&lt;&gt;"", INDEX(Edges!$AC$4:$AC$431, MATCH(E180, Edges!$C$4:$C$431, 0))="Yes", FALSE), IF(F180&lt;&gt;"", INDEX(Edges!$AC$4:$AC$431, MATCH(F180, Edges!$C$4:$C$431, 0))="Yes", FALSE), IF(G180&lt;&gt;"", INDEX(Edges!$AC$4:$AC$431, MATCH(G180, Edges!$C$4:$C$431, 0))="Yes", FALSE), IF(H180&lt;&gt;"", INDEX(Edges!$AC$4:$AC$431, MATCH(H180, Edges!$C$4:$C$431, 0))="Yes", FALSE), IF(I180&lt;&gt;"", INDEX(Edges!$AC$4:$AC$431, MATCH(I180, Edges!$C$4:$C$431, 0))="Yes", FALSE), IF(J180&lt;&gt;"", INDEX(Edges!$AC$4:$AC$431, MATCH(J180, Edges!$C$4:$C$431, 0))="Yes", FALSE), IF(K180&lt;&gt;"", INDEX(Edges!$AC$4:$AC$431, MATCH(K180, Edges!$C$4:$C$431, 0))="Yes", FALSE), IF(L180&lt;&gt;"", INDEX(Edges!$AC$4:$AC$431, MATCH(L180, Edges!$C$4:$C$431, 0))="Yes", FALSE)), "Yes","No")</f>
        <v>No</v>
      </c>
      <c r="U180" t="str">
        <f>IF(OR(IF(C180&lt;&gt;"", INDEX(Nodes!$AF$4:$AF$449, MATCH(C180, Nodes!$C$4:$C$449, 0))="Yes", FALSE), IF(D180&lt;&gt;"", INDEX(Nodes!$AF$4:$AF$449, MATCH(D180, Nodes!$C$4:$C$449, 0))="Yes", FALSE), IF(E180&lt;&gt;"", INDEX(Edges!$AG$4:$AG$431, MATCH(E180, Edges!$C$4:$C$431, 0))="Yes", FALSE), IF(F180&lt;&gt;"", INDEX(Edges!$AG$4:$AG$431, MATCH(F180, Edges!$C$4:$C$431, 0))="Yes", FALSE), IF(G180&lt;&gt;"", INDEX(Edges!$AG$4:$AG$431, MATCH(G180, Edges!$C$4:$C$431, 0))="Yes", FALSE), IF(H180&lt;&gt;"", INDEX(Edges!$AG$4:$AG$431, MATCH(H180, Edges!$C$4:$C$431, 0))="Yes", FALSE), IF(I180&lt;&gt;"", INDEX(Edges!$AG$4:$AG$431, MATCH(I180, Edges!$C$4:$C$431, 0))="Yes", FALSE), IF(J180&lt;&gt;"", INDEX(Edges!$AG$4:$AG$431, MATCH(J180, Edges!$C$4:$C$431, 0))="Yes", FALSE), IF(K180&lt;&gt;"", INDEX(Edges!$AG$4:$AG$431, MATCH(K180, Edges!$C$4:$C$431, 0))="Yes", FALSE), IF(L180&lt;&gt;"", INDEX(Edges!$AG$4:$AG$431, MATCH(L180, Edges!$C$4:$C$431, 0))="Yes", FALSE)), "Yes","No")</f>
        <v>No</v>
      </c>
      <c r="V180" s="720" t="str">
        <f t="shared" si="8"/>
        <v>Inaccessible</v>
      </c>
      <c r="W180" s="633" t="str">
        <f>IF(AND(N180&gt;='Accessibility Standards'!$C$4, P180&lt;'Accessibility Standards'!$C$2, Q180="Yes", R180&lt;'Accessibility Standards'!$C$10), "Accessible", "Inaccessible")</f>
        <v>Inaccessible</v>
      </c>
      <c r="X180" s="633" t="str">
        <f t="shared" si="9"/>
        <v>Inaccessible</v>
      </c>
    </row>
    <row r="181" spans="1:24" hidden="1">
      <c r="A181" s="811" t="str">
        <f>A180</f>
        <v>31_66</v>
      </c>
      <c r="B181" s="689" t="s">
        <v>753</v>
      </c>
      <c r="C181" t="s">
        <v>460</v>
      </c>
      <c r="D181" t="s">
        <v>642</v>
      </c>
      <c r="E181" t="s">
        <v>1077</v>
      </c>
      <c r="N181" s="633">
        <f>MIN(_xlfn.IFNA(INDEX(Nodes!$M$4:$M$449, MATCH(C181, Nodes!$C$4:$C$449, 0)), 1E+99), _xlfn.IFNA(INDEX(Nodes!$M$4:$M$449, MATCH(D181, Nodes!$C$4:$C$449, 0)), 1E+99), _xlfn.IFNA(INDEX(Edges!$M$4:$M$428, MATCH(E181, Edges!$C$4:$C$428, 0)), 1E+99), _xlfn.IFNA(INDEX(Edges!$M$4:$M$428, MATCH(F181, Edges!$C$4:$C$428, 0)), 1E+99), _xlfn.IFNA(INDEX(Edges!$M$4:$M$428, MATCH(G181, Edges!$C$4:$C$428, 0)), 1E+99), _xlfn.IFNA(INDEX(Edges!$M$4:$M$428, MATCH(H181, Edges!$C$4:$C$428, 0)), 1E+99), _xlfn.IFNA(INDEX(Edges!$M$4:$M$428, MATCH(I181, Edges!$C$4:$C$428, 0)), 1E+99), _xlfn.IFNA(INDEX(Edges!$M$4:$M$428, MATCH(J181, Edges!$C$4:$C$428, 0)), 1E+99), _xlfn.IFNA(INDEX(Edges!$M$4:$M$428, MATCH(K181, Edges!$C$4:$C$428, 0)), 1E+99), _xlfn.IFNA(INDEX(Edges!$M$4:$M$428, MATCH(L181, Edges!$C$4:$C$428, 0)), 1E+99))</f>
        <v>0</v>
      </c>
      <c r="O181" s="633" t="str">
        <f>IF(AND(IF(C181&lt;&gt;"", INDEX(Nodes!$V$4:$V$449, MATCH(C181, Nodes!$C$4:$C$449, 0))="Yes", TRUE), IF(D181&lt;&gt;"", INDEX(Nodes!$V$4:$V$449, MATCH(D181, Nodes!$C$4:$C$449, 0))="Yes", TRUE), IF(E181&lt;&gt;"", INDEX(Edges!$V$4:$V$431, MATCH(E181, Edges!$C$4:$C$431, 0))="Yes", TRUE), IF(F181&lt;&gt;"", INDEX(Edges!$V$4:$V$431, MATCH(F181, Edges!$C$4:$C$431, 0))="Yes", TRUE), IF(G181&lt;&gt;"", INDEX(Edges!$V$4:$V$431, MATCH(G181, Edges!$C$4:$C$431, 0))="Yes", TRUE), IF(H181&lt;&gt;"", INDEX(Edges!$V$4:$V$431, MATCH(H181, Edges!$C$4:$C$431, 0))="Yes", TRUE), IF(I181&lt;&gt;"", INDEX(Edges!$V$4:$V$431, MATCH(I181, Edges!$C$4:$C$431, 0))="Yes", TRUE), IF(J181&lt;&gt;"", INDEX(Edges!$V$4:$V$431, MATCH(J181, Edges!$C$4:$C$431, 0))="Yes", TRUE), IF(K181&lt;&gt;"", INDEX(Edges!$V$4:$V$431, MATCH(K181, Edges!$C$4:$C$431, 0))="Yes", TRUE), IF(L181&lt;&gt;"", INDEX(Edges!$V$4:$V$431, MATCH(L181, Edges!$C$4:$C$431, 0))="Yes", TRUE)), "Yes", "No")</f>
        <v>No</v>
      </c>
      <c r="P181" s="633">
        <f>MAX(_xlfn.IFNA(INDEX(Nodes!$I$4:$I$449, MATCH(C181, Nodes!$C$4:$C$449, 0)), -1E+99), _xlfn.IFNA(INDEX(Nodes!$I$4:$I$449, MATCH(D181, Nodes!$C$4:$C$449, 0)), -1E+99), _xlfn.IFNA(INDEX(Edges!$I$4:$I$431, MATCH(E181, Edges!$C$4:$C$431, 0)), -1E+99), _xlfn.IFNA(INDEX(Edges!$I$4:$I$431, MATCH(F181, Edges!$C$4:$C$431, 0)), -1E+99), _xlfn.IFNA(INDEX(Edges!$I$4:$I$431, MATCH(G181, Edges!$C$4:$C$431, 0)), -1E+99), _xlfn.IFNA(INDEX(Edges!$I$4:$I$431, MATCH(H181, Edges!$C$4:$C$431, 0)), -1E+99), _xlfn.IFNA(INDEX(Edges!$I$4:$I$431, MATCH(I181, Edges!$C$4:$C$431, 0)), -1E+99), _xlfn.IFNA(INDEX(Edges!$I$4:$I$431, MATCH(J181, Edges!$C$4:$C$431, 0)), -1E+99), _xlfn.IFNA(INDEX(Edges!$I$4:$I$431, MATCH(K181, Edges!$C$4:$C$431, 0)), -1E+99), _xlfn.IFNA(INDEX(Edges!$I$4:$I$431, MATCH(L181, Edges!$C$4:$C$431, 0)), -1E+99))</f>
        <v>2.5</v>
      </c>
      <c r="Q181" s="633" t="str">
        <f>IF(AND(IF(C181&lt;&gt;"", INDEX(Nodes!$P$4:$P$449, MATCH(C181, Nodes!$C$4:$C$449, 0))="Yes"), IF(D181&lt;&gt;"", INDEX(Nodes!$P$4:$P$449, MATCH(D181, Nodes!$C$4:$C$449, 0))="Yes")), "Yes", "No")</f>
        <v>No</v>
      </c>
      <c r="R181" s="633">
        <f>MAX(_xlfn.IFNA(INDEX(Nodes!$Q$4:$Q$449, MATCH(C181, Nodes!$C$4:$C$449, 0)), -1E+99), _xlfn.IFNA(INDEX(Nodes!$Q$4:$Q$449, MATCH(D181, Nodes!$C$4:$C$449, 0)), -1E+99), _xlfn.IFNA(INDEX(Edges!$Q$4:$Q$431, MATCH(E181, Edges!$C$4:$C$431, 0)), -1E+99), _xlfn.IFNA(INDEX(Edges!$Q$4:$Q$431, MATCH(F181, Edges!$C$4:$C$431, 0)), -1E+99), _xlfn.IFNA(INDEX(Edges!$Q$4:$Q$431, MATCH(G181, Edges!$C$4:$C$431, 0)), -1E+99), _xlfn.IFNA(INDEX(Edges!$Q$4:$Q$431, MATCH(H181, Edges!$C$4:$C$431, 0)), -1E+99), _xlfn.IFNA(INDEX(Edges!$Q$4:$Q$431, MATCH(I181, Edges!$C$4:$C$431, 0)), -1E+99), _xlfn.IFNA(INDEX(Edges!$Q$4:$Q$431, MATCH(J181, Edges!$C$4:$C$431, 0)), -1E+99), _xlfn.IFNA(INDEX(Edges!$Q$4:$Q$431, MATCH(K181, Edges!$C$4:$C$431, 0)), -1E+99), _xlfn.IFNA(INDEX(Edges!$Q$4:$Q$431, MATCH(L181, Edges!$C$4:$C$431, 0)), -1E+99))</f>
        <v>1</v>
      </c>
      <c r="S181" t="str">
        <f>IF(OR(IF(C181&lt;&gt;"", INDEX(Nodes!$Z$4:$Z$449, MATCH(C181, Nodes!$C$4:$C$449, 0))="Yes", FALSE), IF(D181&lt;&gt;"", INDEX(Nodes!$Z$4:$Z$449, MATCH(D181, Nodes!$C$4:$C$449, 0))="Yes", FALSE), IF(E181&lt;&gt;"", INDEX(Edges!$Z$4:$Z$431, MATCH(E181, Edges!$C$4:$C$431, 0))="Yes", FALSE), IF(F181&lt;&gt;"", INDEX(Edges!$Z$4:$Z$431, MATCH(F181, Edges!$C$4:$C$431, 0))="Yes", FALSE), IF(G181&lt;&gt;"", INDEX(Edges!$Z$4:$Z$431, MATCH(G181, Edges!$C$4:$C$431, 0))="Yes", FALSE), IF(H181&lt;&gt;"", INDEX(Edges!$Z$4:$Z$431, MATCH(H181, Edges!$C$4:$C$431, 0))="Yes", FALSE), IF(I181&lt;&gt;"", INDEX(Edges!$Z$4:$Z$431, MATCH(I181, Edges!$C$4:$C$431, 0))="Yes", FALSE), IF(J181&lt;&gt;"", INDEX(Edges!$Z$4:$Z$431, MATCH(J181, Edges!$C$4:$C$431, 0))="Yes", FALSE), IF(K181&lt;&gt;"", INDEX(Edges!$Z$4:$Z$431, MATCH(K181, Edges!$C$4:$C$431, 0))="Yes", FALSE), IF(L181&lt;&gt;"", INDEX(Edges!$Z$4:$Z$431, MATCH(L181, Edges!$C$4:$C$431, 0))="Yes", FALSE)), "Yes","No")</f>
        <v>Yes</v>
      </c>
      <c r="T181" s="633" t="str">
        <f>IF(OR(IF(C181&lt;&gt;"", INDEX(Nodes!$AC$4:$AC$449, MATCH(C181, Nodes!$C$4:$C$449, 0))="Yes", FALSE), IF(D181&lt;&gt;"", INDEX(Nodes!$AC$4:$AC$449, MATCH(D181, Nodes!$C$4:$C$449, 0))="Yes", FALSE), IF(E181&lt;&gt;"", INDEX(Edges!$AC$4:$AC$431, MATCH(E181, Edges!$C$4:$C$431, 0))="Yes", FALSE), IF(F181&lt;&gt;"", INDEX(Edges!$AC$4:$AC$431, MATCH(F181, Edges!$C$4:$C$431, 0))="Yes", FALSE), IF(G181&lt;&gt;"", INDEX(Edges!$AC$4:$AC$431, MATCH(G181, Edges!$C$4:$C$431, 0))="Yes", FALSE), IF(H181&lt;&gt;"", INDEX(Edges!$AC$4:$AC$431, MATCH(H181, Edges!$C$4:$C$431, 0))="Yes", FALSE), IF(I181&lt;&gt;"", INDEX(Edges!$AC$4:$AC$431, MATCH(I181, Edges!$C$4:$C$431, 0))="Yes", FALSE), IF(J181&lt;&gt;"", INDEX(Edges!$AC$4:$AC$431, MATCH(J181, Edges!$C$4:$C$431, 0))="Yes", FALSE), IF(K181&lt;&gt;"", INDEX(Edges!$AC$4:$AC$431, MATCH(K181, Edges!$C$4:$C$431, 0))="Yes", FALSE), IF(L181&lt;&gt;"", INDEX(Edges!$AC$4:$AC$431, MATCH(L181, Edges!$C$4:$C$431, 0))="Yes", FALSE)), "Yes","No")</f>
        <v>No</v>
      </c>
      <c r="U181" t="str">
        <f>IF(OR(IF(C181&lt;&gt;"", INDEX(Nodes!$AF$4:$AF$449, MATCH(C181, Nodes!$C$4:$C$449, 0))="Yes", FALSE), IF(D181&lt;&gt;"", INDEX(Nodes!$AF$4:$AF$449, MATCH(D181, Nodes!$C$4:$C$449, 0))="Yes", FALSE), IF(E181&lt;&gt;"", INDEX(Edges!$AG$4:$AG$431, MATCH(E181, Edges!$C$4:$C$431, 0))="Yes", FALSE), IF(F181&lt;&gt;"", INDEX(Edges!$AG$4:$AG$431, MATCH(F181, Edges!$C$4:$C$431, 0))="Yes", FALSE), IF(G181&lt;&gt;"", INDEX(Edges!$AG$4:$AG$431, MATCH(G181, Edges!$C$4:$C$431, 0))="Yes", FALSE), IF(H181&lt;&gt;"", INDEX(Edges!$AG$4:$AG$431, MATCH(H181, Edges!$C$4:$C$431, 0))="Yes", FALSE), IF(I181&lt;&gt;"", INDEX(Edges!$AG$4:$AG$431, MATCH(I181, Edges!$C$4:$C$431, 0))="Yes", FALSE), IF(J181&lt;&gt;"", INDEX(Edges!$AG$4:$AG$431, MATCH(J181, Edges!$C$4:$C$431, 0))="Yes", FALSE), IF(K181&lt;&gt;"", INDEX(Edges!$AG$4:$AG$431, MATCH(K181, Edges!$C$4:$C$431, 0))="Yes", FALSE), IF(L181&lt;&gt;"", INDEX(Edges!$AG$4:$AG$431, MATCH(L181, Edges!$C$4:$C$431, 0))="Yes", FALSE)), "Yes","No")</f>
        <v>No</v>
      </c>
      <c r="V181" s="720" t="str">
        <f t="shared" si="8"/>
        <v>Inaccessible</v>
      </c>
      <c r="W181" s="633" t="str">
        <f>IF(AND(N181&gt;='Accessibility Standards'!$C$4, P181&lt;'Accessibility Standards'!$C$2, Q181="Yes", R181&lt;'Accessibility Standards'!$C$10), "Accessible", "Inaccessible")</f>
        <v>Inaccessible</v>
      </c>
      <c r="X181" s="633" t="str">
        <f t="shared" si="9"/>
        <v>Inaccessible</v>
      </c>
    </row>
    <row r="182" spans="1:24">
      <c r="A182" t="s">
        <v>898</v>
      </c>
      <c r="B182" s="689" t="s">
        <v>752</v>
      </c>
      <c r="C182" t="s">
        <v>640</v>
      </c>
      <c r="D182" t="s">
        <v>647</v>
      </c>
      <c r="E182" t="s">
        <v>1078</v>
      </c>
      <c r="N182" s="633">
        <f>MIN(_xlfn.IFNA(INDEX(Nodes!$M$4:$M$449, MATCH(C182, Nodes!$C$4:$C$449, 0)), 1E+99), _xlfn.IFNA(INDEX(Nodes!$M$4:$M$449, MATCH(D182, Nodes!$C$4:$C$449, 0)), 1E+99), _xlfn.IFNA(INDEX(Edges!$M$4:$M$428, MATCH(E182, Edges!$C$4:$C$428, 0)), 1E+99), _xlfn.IFNA(INDEX(Edges!$M$4:$M$428, MATCH(F182, Edges!$C$4:$C$428, 0)), 1E+99), _xlfn.IFNA(INDEX(Edges!$M$4:$M$428, MATCH(G182, Edges!$C$4:$C$428, 0)), 1E+99), _xlfn.IFNA(INDEX(Edges!$M$4:$M$428, MATCH(H182, Edges!$C$4:$C$428, 0)), 1E+99), _xlfn.IFNA(INDEX(Edges!$M$4:$M$428, MATCH(I182, Edges!$C$4:$C$428, 0)), 1E+99), _xlfn.IFNA(INDEX(Edges!$M$4:$M$428, MATCH(J182, Edges!$C$4:$C$428, 0)), 1E+99), _xlfn.IFNA(INDEX(Edges!$M$4:$M$428, MATCH(K182, Edges!$C$4:$C$428, 0)), 1E+99), _xlfn.IFNA(INDEX(Edges!$M$4:$M$428, MATCH(L182, Edges!$C$4:$C$428, 0)), 1E+99))</f>
        <v>95</v>
      </c>
      <c r="O182" s="633" t="str">
        <f>IF(AND(IF(C182&lt;&gt;"", INDEX(Nodes!$V$4:$V$449, MATCH(C182, Nodes!$C$4:$C$449, 0))="Yes", TRUE), IF(D182&lt;&gt;"", INDEX(Nodes!$V$4:$V$449, MATCH(D182, Nodes!$C$4:$C$449, 0))="Yes", TRUE), IF(E182&lt;&gt;"", INDEX(Edges!$V$4:$V$431, MATCH(E182, Edges!$C$4:$C$431, 0))="Yes", TRUE), IF(F182&lt;&gt;"", INDEX(Edges!$V$4:$V$431, MATCH(F182, Edges!$C$4:$C$431, 0))="Yes", TRUE), IF(G182&lt;&gt;"", INDEX(Edges!$V$4:$V$431, MATCH(G182, Edges!$C$4:$C$431, 0))="Yes", TRUE), IF(H182&lt;&gt;"", INDEX(Edges!$V$4:$V$431, MATCH(H182, Edges!$C$4:$C$431, 0))="Yes", TRUE), IF(I182&lt;&gt;"", INDEX(Edges!$V$4:$V$431, MATCH(I182, Edges!$C$4:$C$431, 0))="Yes", TRUE), IF(J182&lt;&gt;"", INDEX(Edges!$V$4:$V$431, MATCH(J182, Edges!$C$4:$C$431, 0))="Yes", TRUE), IF(K182&lt;&gt;"", INDEX(Edges!$V$4:$V$431, MATCH(K182, Edges!$C$4:$C$431, 0))="Yes", TRUE), IF(L182&lt;&gt;"", INDEX(Edges!$V$4:$V$431, MATCH(L182, Edges!$C$4:$C$431, 0))="Yes", TRUE)), "Yes", "No")</f>
        <v>No</v>
      </c>
      <c r="P182" s="633">
        <f>MAX(_xlfn.IFNA(INDEX(Nodes!$I$4:$I$449, MATCH(C182, Nodes!$C$4:$C$449, 0)), -1E+99), _xlfn.IFNA(INDEX(Nodes!$I$4:$I$449, MATCH(D182, Nodes!$C$4:$C$449, 0)), -1E+99), _xlfn.IFNA(INDEX(Edges!$I$4:$I$431, MATCH(E182, Edges!$C$4:$C$431, 0)), -1E+99), _xlfn.IFNA(INDEX(Edges!$I$4:$I$431, MATCH(F182, Edges!$C$4:$C$431, 0)), -1E+99), _xlfn.IFNA(INDEX(Edges!$I$4:$I$431, MATCH(G182, Edges!$C$4:$C$431, 0)), -1E+99), _xlfn.IFNA(INDEX(Edges!$I$4:$I$431, MATCH(H182, Edges!$C$4:$C$431, 0)), -1E+99), _xlfn.IFNA(INDEX(Edges!$I$4:$I$431, MATCH(I182, Edges!$C$4:$C$431, 0)), -1E+99), _xlfn.IFNA(INDEX(Edges!$I$4:$I$431, MATCH(J182, Edges!$C$4:$C$431, 0)), -1E+99), _xlfn.IFNA(INDEX(Edges!$I$4:$I$431, MATCH(K182, Edges!$C$4:$C$431, 0)), -1E+99), _xlfn.IFNA(INDEX(Edges!$I$4:$I$431, MATCH(L182, Edges!$C$4:$C$431, 0)), -1E+99))</f>
        <v>3.1</v>
      </c>
      <c r="Q182" s="633" t="str">
        <f>IF(AND(IF(C182&lt;&gt;"", INDEX(Nodes!$P$4:$P$449, MATCH(C182, Nodes!$C$4:$C$449, 0))="Yes"), IF(D182&lt;&gt;"", INDEX(Nodes!$P$4:$P$449, MATCH(D182, Nodes!$C$4:$C$449, 0))="Yes")), "Yes", "No")</f>
        <v>Yes</v>
      </c>
      <c r="R182" s="633">
        <f>MAX(_xlfn.IFNA(INDEX(Nodes!$Q$4:$Q$449, MATCH(C182, Nodes!$C$4:$C$449, 0)), -1E+99), _xlfn.IFNA(INDEX(Nodes!$Q$4:$Q$449, MATCH(D182, Nodes!$C$4:$C$449, 0)), -1E+99), _xlfn.IFNA(INDEX(Edges!$Q$4:$Q$431, MATCH(E182, Edges!$C$4:$C$431, 0)), -1E+99), _xlfn.IFNA(INDEX(Edges!$Q$4:$Q$431, MATCH(F182, Edges!$C$4:$C$431, 0)), -1E+99), _xlfn.IFNA(INDEX(Edges!$Q$4:$Q$431, MATCH(G182, Edges!$C$4:$C$431, 0)), -1E+99), _xlfn.IFNA(INDEX(Edges!$Q$4:$Q$431, MATCH(H182, Edges!$C$4:$C$431, 0)), -1E+99), _xlfn.IFNA(INDEX(Edges!$Q$4:$Q$431, MATCH(I182, Edges!$C$4:$C$431, 0)), -1E+99), _xlfn.IFNA(INDEX(Edges!$Q$4:$Q$431, MATCH(J182, Edges!$C$4:$C$431, 0)), -1E+99), _xlfn.IFNA(INDEX(Edges!$Q$4:$Q$431, MATCH(K182, Edges!$C$4:$C$431, 0)), -1E+99), _xlfn.IFNA(INDEX(Edges!$Q$4:$Q$431, MATCH(L182, Edges!$C$4:$C$431, 0)), -1E+99))</f>
        <v>1</v>
      </c>
      <c r="S182" t="str">
        <f>IF(OR(IF(C182&lt;&gt;"", INDEX(Nodes!$Z$4:$Z$449, MATCH(C182, Nodes!$C$4:$C$449, 0))="Yes", FALSE), IF(D182&lt;&gt;"", INDEX(Nodes!$Z$4:$Z$449, MATCH(D182, Nodes!$C$4:$C$449, 0))="Yes", FALSE), IF(E182&lt;&gt;"", INDEX(Edges!$Z$4:$Z$431, MATCH(E182, Edges!$C$4:$C$431, 0))="Yes", FALSE), IF(F182&lt;&gt;"", INDEX(Edges!$Z$4:$Z$431, MATCH(F182, Edges!$C$4:$C$431, 0))="Yes", FALSE), IF(G182&lt;&gt;"", INDEX(Edges!$Z$4:$Z$431, MATCH(G182, Edges!$C$4:$C$431, 0))="Yes", FALSE), IF(H182&lt;&gt;"", INDEX(Edges!$Z$4:$Z$431, MATCH(H182, Edges!$C$4:$C$431, 0))="Yes", FALSE), IF(I182&lt;&gt;"", INDEX(Edges!$Z$4:$Z$431, MATCH(I182, Edges!$C$4:$C$431, 0))="Yes", FALSE), IF(J182&lt;&gt;"", INDEX(Edges!$Z$4:$Z$431, MATCH(J182, Edges!$C$4:$C$431, 0))="Yes", FALSE), IF(K182&lt;&gt;"", INDEX(Edges!$Z$4:$Z$431, MATCH(K182, Edges!$C$4:$C$431, 0))="Yes", FALSE), IF(L182&lt;&gt;"", INDEX(Edges!$Z$4:$Z$431, MATCH(L182, Edges!$C$4:$C$431, 0))="Yes", FALSE)), "Yes","No")</f>
        <v>Yes</v>
      </c>
      <c r="T182" s="633" t="str">
        <f>IF(OR(IF(C182&lt;&gt;"", INDEX(Nodes!$AC$4:$AC$449, MATCH(C182, Nodes!$C$4:$C$449, 0))="Yes", FALSE), IF(D182&lt;&gt;"", INDEX(Nodes!$AC$4:$AC$449, MATCH(D182, Nodes!$C$4:$C$449, 0))="Yes", FALSE), IF(E182&lt;&gt;"", INDEX(Edges!$AC$4:$AC$431, MATCH(E182, Edges!$C$4:$C$431, 0))="Yes", FALSE), IF(F182&lt;&gt;"", INDEX(Edges!$AC$4:$AC$431, MATCH(F182, Edges!$C$4:$C$431, 0))="Yes", FALSE), IF(G182&lt;&gt;"", INDEX(Edges!$AC$4:$AC$431, MATCH(G182, Edges!$C$4:$C$431, 0))="Yes", FALSE), IF(H182&lt;&gt;"", INDEX(Edges!$AC$4:$AC$431, MATCH(H182, Edges!$C$4:$C$431, 0))="Yes", FALSE), IF(I182&lt;&gt;"", INDEX(Edges!$AC$4:$AC$431, MATCH(I182, Edges!$C$4:$C$431, 0))="Yes", FALSE), IF(J182&lt;&gt;"", INDEX(Edges!$AC$4:$AC$431, MATCH(J182, Edges!$C$4:$C$431, 0))="Yes", FALSE), IF(K182&lt;&gt;"", INDEX(Edges!$AC$4:$AC$431, MATCH(K182, Edges!$C$4:$C$431, 0))="Yes", FALSE), IF(L182&lt;&gt;"", INDEX(Edges!$AC$4:$AC$431, MATCH(L182, Edges!$C$4:$C$431, 0))="Yes", FALSE)), "Yes","No")</f>
        <v>No</v>
      </c>
      <c r="U182" t="str">
        <f>IF(OR(IF(C182&lt;&gt;"", INDEX(Nodes!$AF$4:$AF$449, MATCH(C182, Nodes!$C$4:$C$449, 0))="Yes", FALSE), IF(D182&lt;&gt;"", INDEX(Nodes!$AF$4:$AF$449, MATCH(D182, Nodes!$C$4:$C$449, 0))="Yes", FALSE), IF(E182&lt;&gt;"", INDEX(Edges!$AG$4:$AG$431, MATCH(E182, Edges!$C$4:$C$431, 0))="Yes", FALSE), IF(F182&lt;&gt;"", INDEX(Edges!$AG$4:$AG$431, MATCH(F182, Edges!$C$4:$C$431, 0))="Yes", FALSE), IF(G182&lt;&gt;"", INDEX(Edges!$AG$4:$AG$431, MATCH(G182, Edges!$C$4:$C$431, 0))="Yes", FALSE), IF(H182&lt;&gt;"", INDEX(Edges!$AG$4:$AG$431, MATCH(H182, Edges!$C$4:$C$431, 0))="Yes", FALSE), IF(I182&lt;&gt;"", INDEX(Edges!$AG$4:$AG$431, MATCH(I182, Edges!$C$4:$C$431, 0))="Yes", FALSE), IF(J182&lt;&gt;"", INDEX(Edges!$AG$4:$AG$431, MATCH(J182, Edges!$C$4:$C$431, 0))="Yes", FALSE), IF(K182&lt;&gt;"", INDEX(Edges!$AG$4:$AG$431, MATCH(K182, Edges!$C$4:$C$431, 0))="Yes", FALSE), IF(L182&lt;&gt;"", INDEX(Edges!$AG$4:$AG$431, MATCH(L182, Edges!$C$4:$C$431, 0))="Yes", FALSE)), "Yes","No")</f>
        <v>No</v>
      </c>
      <c r="V182" s="720" t="str">
        <f t="shared" si="8"/>
        <v>Accessible</v>
      </c>
      <c r="W182" s="633" t="str">
        <f>IF(AND(N182&gt;='Accessibility Standards'!$C$4, P182&lt;'Accessibility Standards'!$C$2, Q182="Yes", R182&lt;'Accessibility Standards'!$C$10), "Accessible", "Inaccessible")</f>
        <v>Inaccessible</v>
      </c>
      <c r="X182" s="633" t="str">
        <f t="shared" si="9"/>
        <v>Inaccessible</v>
      </c>
    </row>
    <row r="183" spans="1:24" hidden="1">
      <c r="A183" s="811" t="str">
        <f>A182</f>
        <v>66_67</v>
      </c>
      <c r="B183" s="689" t="s">
        <v>753</v>
      </c>
      <c r="C183" t="s">
        <v>641</v>
      </c>
      <c r="N183" s="633">
        <f>MIN(_xlfn.IFNA(INDEX(Nodes!$M$4:$M$449, MATCH(C183, Nodes!$C$4:$C$449, 0)), 1E+99), _xlfn.IFNA(INDEX(Nodes!$M$4:$M$449, MATCH(D183, Nodes!$C$4:$C$449, 0)), 1E+99), _xlfn.IFNA(INDEX(Edges!$M$4:$M$428, MATCH(E183, Edges!$C$4:$C$428, 0)), 1E+99), _xlfn.IFNA(INDEX(Edges!$M$4:$M$428, MATCH(F183, Edges!$C$4:$C$428, 0)), 1E+99), _xlfn.IFNA(INDEX(Edges!$M$4:$M$428, MATCH(G183, Edges!$C$4:$C$428, 0)), 1E+99), _xlfn.IFNA(INDEX(Edges!$M$4:$M$428, MATCH(H183, Edges!$C$4:$C$428, 0)), 1E+99), _xlfn.IFNA(INDEX(Edges!$M$4:$M$428, MATCH(I183, Edges!$C$4:$C$428, 0)), 1E+99), _xlfn.IFNA(INDEX(Edges!$M$4:$M$428, MATCH(J183, Edges!$C$4:$C$428, 0)), 1E+99), _xlfn.IFNA(INDEX(Edges!$M$4:$M$428, MATCH(K183, Edges!$C$4:$C$428, 0)), 1E+99), _xlfn.IFNA(INDEX(Edges!$M$4:$M$428, MATCH(L183, Edges!$C$4:$C$428, 0)), 1E+99))</f>
        <v>150</v>
      </c>
      <c r="O183" s="633" t="str">
        <f>IF(AND(IF(C183&lt;&gt;"", INDEX(Nodes!$V$4:$V$449, MATCH(C183, Nodes!$C$4:$C$449, 0))="Yes", TRUE), IF(D183&lt;&gt;"", INDEX(Nodes!$V$4:$V$449, MATCH(D183, Nodes!$C$4:$C$449, 0))="Yes", TRUE), IF(E183&lt;&gt;"", INDEX(Edges!$V$4:$V$431, MATCH(E183, Edges!$C$4:$C$431, 0))="Yes", TRUE), IF(F183&lt;&gt;"", INDEX(Edges!$V$4:$V$431, MATCH(F183, Edges!$C$4:$C$431, 0))="Yes", TRUE), IF(G183&lt;&gt;"", INDEX(Edges!$V$4:$V$431, MATCH(G183, Edges!$C$4:$C$431, 0))="Yes", TRUE), IF(H183&lt;&gt;"", INDEX(Edges!$V$4:$V$431, MATCH(H183, Edges!$C$4:$C$431, 0))="Yes", TRUE), IF(I183&lt;&gt;"", INDEX(Edges!$V$4:$V$431, MATCH(I183, Edges!$C$4:$C$431, 0))="Yes", TRUE), IF(J183&lt;&gt;"", INDEX(Edges!$V$4:$V$431, MATCH(J183, Edges!$C$4:$C$431, 0))="Yes", TRUE), IF(K183&lt;&gt;"", INDEX(Edges!$V$4:$V$431, MATCH(K183, Edges!$C$4:$C$431, 0))="Yes", TRUE), IF(L183&lt;&gt;"", INDEX(Edges!$V$4:$V$431, MATCH(L183, Edges!$C$4:$C$431, 0))="Yes", TRUE)), "Yes", "No")</f>
        <v>No</v>
      </c>
      <c r="P183" s="633">
        <f>MAX(_xlfn.IFNA(INDEX(Nodes!$I$4:$I$449, MATCH(C183, Nodes!$C$4:$C$449, 0)), -1E+99), _xlfn.IFNA(INDEX(Nodes!$I$4:$I$449, MATCH(D183, Nodes!$C$4:$C$449, 0)), -1E+99), _xlfn.IFNA(INDEX(Edges!$I$4:$I$431, MATCH(E183, Edges!$C$4:$C$431, 0)), -1E+99), _xlfn.IFNA(INDEX(Edges!$I$4:$I$431, MATCH(F183, Edges!$C$4:$C$431, 0)), -1E+99), _xlfn.IFNA(INDEX(Edges!$I$4:$I$431, MATCH(G183, Edges!$C$4:$C$431, 0)), -1E+99), _xlfn.IFNA(INDEX(Edges!$I$4:$I$431, MATCH(H183, Edges!$C$4:$C$431, 0)), -1E+99), _xlfn.IFNA(INDEX(Edges!$I$4:$I$431, MATCH(I183, Edges!$C$4:$C$431, 0)), -1E+99), _xlfn.IFNA(INDEX(Edges!$I$4:$I$431, MATCH(J183, Edges!$C$4:$C$431, 0)), -1E+99), _xlfn.IFNA(INDEX(Edges!$I$4:$I$431, MATCH(K183, Edges!$C$4:$C$431, 0)), -1E+99), _xlfn.IFNA(INDEX(Edges!$I$4:$I$431, MATCH(L183, Edges!$C$4:$C$431, 0)), -1E+99))</f>
        <v>1</v>
      </c>
      <c r="Q183" s="633" t="str">
        <f>IF(AND(IF(C183&lt;&gt;"", INDEX(Nodes!$P$4:$P$449, MATCH(C183, Nodes!$C$4:$C$449, 0))="Yes"), IF(D183&lt;&gt;"", INDEX(Nodes!$P$4:$P$449, MATCH(D183, Nodes!$C$4:$C$449, 0))="Yes")), "Yes", "No")</f>
        <v>No</v>
      </c>
      <c r="R183" s="633">
        <f>MAX(_xlfn.IFNA(INDEX(Nodes!$Q$4:$Q$449, MATCH(C183, Nodes!$C$4:$C$449, 0)), -1E+99), _xlfn.IFNA(INDEX(Nodes!$Q$4:$Q$449, MATCH(D183, Nodes!$C$4:$C$449, 0)), -1E+99), _xlfn.IFNA(INDEX(Edges!$Q$4:$Q$431, MATCH(E183, Edges!$C$4:$C$431, 0)), -1E+99), _xlfn.IFNA(INDEX(Edges!$Q$4:$Q$431, MATCH(F183, Edges!$C$4:$C$431, 0)), -1E+99), _xlfn.IFNA(INDEX(Edges!$Q$4:$Q$431, MATCH(G183, Edges!$C$4:$C$431, 0)), -1E+99), _xlfn.IFNA(INDEX(Edges!$Q$4:$Q$431, MATCH(H183, Edges!$C$4:$C$431, 0)), -1E+99), _xlfn.IFNA(INDEX(Edges!$Q$4:$Q$431, MATCH(I183, Edges!$C$4:$C$431, 0)), -1E+99), _xlfn.IFNA(INDEX(Edges!$Q$4:$Q$431, MATCH(J183, Edges!$C$4:$C$431, 0)), -1E+99), _xlfn.IFNA(INDEX(Edges!$Q$4:$Q$431, MATCH(K183, Edges!$C$4:$C$431, 0)), -1E+99), _xlfn.IFNA(INDEX(Edges!$Q$4:$Q$431, MATCH(L183, Edges!$C$4:$C$431, 0)), -1E+99))</f>
        <v>1</v>
      </c>
      <c r="S183" t="str">
        <f>IF(OR(IF(C183&lt;&gt;"", INDEX(Nodes!$Z$4:$Z$449, MATCH(C183, Nodes!$C$4:$C$449, 0))="Yes", FALSE), IF(D183&lt;&gt;"", INDEX(Nodes!$Z$4:$Z$449, MATCH(D183, Nodes!$C$4:$C$449, 0))="Yes", FALSE), IF(E183&lt;&gt;"", INDEX(Edges!$Z$4:$Z$431, MATCH(E183, Edges!$C$4:$C$431, 0))="Yes", FALSE), IF(F183&lt;&gt;"", INDEX(Edges!$Z$4:$Z$431, MATCH(F183, Edges!$C$4:$C$431, 0))="Yes", FALSE), IF(G183&lt;&gt;"", INDEX(Edges!$Z$4:$Z$431, MATCH(G183, Edges!$C$4:$C$431, 0))="Yes", FALSE), IF(H183&lt;&gt;"", INDEX(Edges!$Z$4:$Z$431, MATCH(H183, Edges!$C$4:$C$431, 0))="Yes", FALSE), IF(I183&lt;&gt;"", INDEX(Edges!$Z$4:$Z$431, MATCH(I183, Edges!$C$4:$C$431, 0))="Yes", FALSE), IF(J183&lt;&gt;"", INDEX(Edges!$Z$4:$Z$431, MATCH(J183, Edges!$C$4:$C$431, 0))="Yes", FALSE), IF(K183&lt;&gt;"", INDEX(Edges!$Z$4:$Z$431, MATCH(K183, Edges!$C$4:$C$431, 0))="Yes", FALSE), IF(L183&lt;&gt;"", INDEX(Edges!$Z$4:$Z$431, MATCH(L183, Edges!$C$4:$C$431, 0))="Yes", FALSE)), "Yes","No")</f>
        <v>Yes</v>
      </c>
      <c r="T183" s="633" t="str">
        <f>IF(OR(IF(C183&lt;&gt;"", INDEX(Nodes!$AC$4:$AC$449, MATCH(C183, Nodes!$C$4:$C$449, 0))="Yes", FALSE), IF(D183&lt;&gt;"", INDEX(Nodes!$AC$4:$AC$449, MATCH(D183, Nodes!$C$4:$C$449, 0))="Yes", FALSE), IF(E183&lt;&gt;"", INDEX(Edges!$AC$4:$AC$431, MATCH(E183, Edges!$C$4:$C$431, 0))="Yes", FALSE), IF(F183&lt;&gt;"", INDEX(Edges!$AC$4:$AC$431, MATCH(F183, Edges!$C$4:$C$431, 0))="Yes", FALSE), IF(G183&lt;&gt;"", INDEX(Edges!$AC$4:$AC$431, MATCH(G183, Edges!$C$4:$C$431, 0))="Yes", FALSE), IF(H183&lt;&gt;"", INDEX(Edges!$AC$4:$AC$431, MATCH(H183, Edges!$C$4:$C$431, 0))="Yes", FALSE), IF(I183&lt;&gt;"", INDEX(Edges!$AC$4:$AC$431, MATCH(I183, Edges!$C$4:$C$431, 0))="Yes", FALSE), IF(J183&lt;&gt;"", INDEX(Edges!$AC$4:$AC$431, MATCH(J183, Edges!$C$4:$C$431, 0))="Yes", FALSE), IF(K183&lt;&gt;"", INDEX(Edges!$AC$4:$AC$431, MATCH(K183, Edges!$C$4:$C$431, 0))="Yes", FALSE), IF(L183&lt;&gt;"", INDEX(Edges!$AC$4:$AC$431, MATCH(L183, Edges!$C$4:$C$431, 0))="Yes", FALSE)), "Yes","No")</f>
        <v>No</v>
      </c>
      <c r="U183" t="str">
        <f>IF(OR(IF(C183&lt;&gt;"", INDEX(Nodes!$AF$4:$AF$449, MATCH(C183, Nodes!$C$4:$C$449, 0))="Yes", FALSE), IF(D183&lt;&gt;"", INDEX(Nodes!$AF$4:$AF$449, MATCH(D183, Nodes!$C$4:$C$449, 0))="Yes", FALSE), IF(E183&lt;&gt;"", INDEX(Edges!$AG$4:$AG$431, MATCH(E183, Edges!$C$4:$C$431, 0))="Yes", FALSE), IF(F183&lt;&gt;"", INDEX(Edges!$AG$4:$AG$431, MATCH(F183, Edges!$C$4:$C$431, 0))="Yes", FALSE), IF(G183&lt;&gt;"", INDEX(Edges!$AG$4:$AG$431, MATCH(G183, Edges!$C$4:$C$431, 0))="Yes", FALSE), IF(H183&lt;&gt;"", INDEX(Edges!$AG$4:$AG$431, MATCH(H183, Edges!$C$4:$C$431, 0))="Yes", FALSE), IF(I183&lt;&gt;"", INDEX(Edges!$AG$4:$AG$431, MATCH(I183, Edges!$C$4:$C$431, 0))="Yes", FALSE), IF(J183&lt;&gt;"", INDEX(Edges!$AG$4:$AG$431, MATCH(J183, Edges!$C$4:$C$431, 0))="Yes", FALSE), IF(K183&lt;&gt;"", INDEX(Edges!$AG$4:$AG$431, MATCH(K183, Edges!$C$4:$C$431, 0))="Yes", FALSE), IF(L183&lt;&gt;"", INDEX(Edges!$AG$4:$AG$431, MATCH(L183, Edges!$C$4:$C$431, 0))="Yes", FALSE)), "Yes","No")</f>
        <v>No</v>
      </c>
      <c r="V183" s="720" t="str">
        <f t="shared" si="8"/>
        <v>Accessible</v>
      </c>
      <c r="W183" s="633" t="str">
        <f>IF(AND(N183&gt;='Accessibility Standards'!$C$4, P183&lt;'Accessibility Standards'!$C$2, Q183="Yes", R183&lt;'Accessibility Standards'!$C$10), "Accessible", "Inaccessible")</f>
        <v>Inaccessible</v>
      </c>
      <c r="X183" s="633" t="str">
        <f t="shared" si="9"/>
        <v>Inaccessible</v>
      </c>
    </row>
    <row r="184" spans="1:24">
      <c r="A184" t="s">
        <v>899</v>
      </c>
      <c r="B184" s="689" t="s">
        <v>752</v>
      </c>
      <c r="C184" t="s">
        <v>648</v>
      </c>
      <c r="N184" s="633">
        <f>MIN(_xlfn.IFNA(INDEX(Nodes!$M$4:$M$449, MATCH(C184, Nodes!$C$4:$C$449, 0)), 1E+99), _xlfn.IFNA(INDEX(Nodes!$M$4:$M$449, MATCH(D184, Nodes!$C$4:$C$449, 0)), 1E+99), _xlfn.IFNA(INDEX(Edges!$M$4:$M$428, MATCH(E184, Edges!$C$4:$C$428, 0)), 1E+99), _xlfn.IFNA(INDEX(Edges!$M$4:$M$428, MATCH(F184, Edges!$C$4:$C$428, 0)), 1E+99), _xlfn.IFNA(INDEX(Edges!$M$4:$M$428, MATCH(G184, Edges!$C$4:$C$428, 0)), 1E+99), _xlfn.IFNA(INDEX(Edges!$M$4:$M$428, MATCH(H184, Edges!$C$4:$C$428, 0)), 1E+99), _xlfn.IFNA(INDEX(Edges!$M$4:$M$428, MATCH(I184, Edges!$C$4:$C$428, 0)), 1E+99), _xlfn.IFNA(INDEX(Edges!$M$4:$M$428, MATCH(J184, Edges!$C$4:$C$428, 0)), 1E+99), _xlfn.IFNA(INDEX(Edges!$M$4:$M$428, MATCH(K184, Edges!$C$4:$C$428, 0)), 1E+99), _xlfn.IFNA(INDEX(Edges!$M$4:$M$428, MATCH(L184, Edges!$C$4:$C$428, 0)), 1E+99))</f>
        <v>80</v>
      </c>
      <c r="O184" s="633" t="str">
        <f>IF(AND(IF(C184&lt;&gt;"", INDEX(Nodes!$V$4:$V$449, MATCH(C184, Nodes!$C$4:$C$449, 0))="Yes", TRUE), IF(D184&lt;&gt;"", INDEX(Nodes!$V$4:$V$449, MATCH(D184, Nodes!$C$4:$C$449, 0))="Yes", TRUE), IF(E184&lt;&gt;"", INDEX(Edges!$V$4:$V$431, MATCH(E184, Edges!$C$4:$C$431, 0))="Yes", TRUE), IF(F184&lt;&gt;"", INDEX(Edges!$V$4:$V$431, MATCH(F184, Edges!$C$4:$C$431, 0))="Yes", TRUE), IF(G184&lt;&gt;"", INDEX(Edges!$V$4:$V$431, MATCH(G184, Edges!$C$4:$C$431, 0))="Yes", TRUE), IF(H184&lt;&gt;"", INDEX(Edges!$V$4:$V$431, MATCH(H184, Edges!$C$4:$C$431, 0))="Yes", TRUE), IF(I184&lt;&gt;"", INDEX(Edges!$V$4:$V$431, MATCH(I184, Edges!$C$4:$C$431, 0))="Yes", TRUE), IF(J184&lt;&gt;"", INDEX(Edges!$V$4:$V$431, MATCH(J184, Edges!$C$4:$C$431, 0))="Yes", TRUE), IF(K184&lt;&gt;"", INDEX(Edges!$V$4:$V$431, MATCH(K184, Edges!$C$4:$C$431, 0))="Yes", TRUE), IF(L184&lt;&gt;"", INDEX(Edges!$V$4:$V$431, MATCH(L184, Edges!$C$4:$C$431, 0))="Yes", TRUE)), "Yes", "No")</f>
        <v>No</v>
      </c>
      <c r="P184" s="633">
        <f>MAX(_xlfn.IFNA(INDEX(Nodes!$I$4:$I$449, MATCH(C184, Nodes!$C$4:$C$449, 0)), -1E+99), _xlfn.IFNA(INDEX(Nodes!$I$4:$I$449, MATCH(D184, Nodes!$C$4:$C$449, 0)), -1E+99), _xlfn.IFNA(INDEX(Edges!$I$4:$I$431, MATCH(E184, Edges!$C$4:$C$431, 0)), -1E+99), _xlfn.IFNA(INDEX(Edges!$I$4:$I$431, MATCH(F184, Edges!$C$4:$C$431, 0)), -1E+99), _xlfn.IFNA(INDEX(Edges!$I$4:$I$431, MATCH(G184, Edges!$C$4:$C$431, 0)), -1E+99), _xlfn.IFNA(INDEX(Edges!$I$4:$I$431, MATCH(H184, Edges!$C$4:$C$431, 0)), -1E+99), _xlfn.IFNA(INDEX(Edges!$I$4:$I$431, MATCH(I184, Edges!$C$4:$C$431, 0)), -1E+99), _xlfn.IFNA(INDEX(Edges!$I$4:$I$431, MATCH(J184, Edges!$C$4:$C$431, 0)), -1E+99), _xlfn.IFNA(INDEX(Edges!$I$4:$I$431, MATCH(K184, Edges!$C$4:$C$431, 0)), -1E+99), _xlfn.IFNA(INDEX(Edges!$I$4:$I$431, MATCH(L184, Edges!$C$4:$C$431, 0)), -1E+99))</f>
        <v>2</v>
      </c>
      <c r="Q184" s="633" t="str">
        <f>IF(AND(IF(C184&lt;&gt;"", INDEX(Nodes!$P$4:$P$449, MATCH(C184, Nodes!$C$4:$C$449, 0))="Yes"), IF(D184&lt;&gt;"", INDEX(Nodes!$P$4:$P$449, MATCH(D184, Nodes!$C$4:$C$449, 0))="Yes")), "Yes", "No")</f>
        <v>No</v>
      </c>
      <c r="R184" s="633">
        <f>MAX(_xlfn.IFNA(INDEX(Nodes!$Q$4:$Q$449, MATCH(C184, Nodes!$C$4:$C$449, 0)), -1E+99), _xlfn.IFNA(INDEX(Nodes!$Q$4:$Q$449, MATCH(D184, Nodes!$C$4:$C$449, 0)), -1E+99), _xlfn.IFNA(INDEX(Edges!$Q$4:$Q$431, MATCH(E184, Edges!$C$4:$C$431, 0)), -1E+99), _xlfn.IFNA(INDEX(Edges!$Q$4:$Q$431, MATCH(F184, Edges!$C$4:$C$431, 0)), -1E+99), _xlfn.IFNA(INDEX(Edges!$Q$4:$Q$431, MATCH(G184, Edges!$C$4:$C$431, 0)), -1E+99), _xlfn.IFNA(INDEX(Edges!$Q$4:$Q$431, MATCH(H184, Edges!$C$4:$C$431, 0)), -1E+99), _xlfn.IFNA(INDEX(Edges!$Q$4:$Q$431, MATCH(I184, Edges!$C$4:$C$431, 0)), -1E+99), _xlfn.IFNA(INDEX(Edges!$Q$4:$Q$431, MATCH(J184, Edges!$C$4:$C$431, 0)), -1E+99), _xlfn.IFNA(INDEX(Edges!$Q$4:$Q$431, MATCH(K184, Edges!$C$4:$C$431, 0)), -1E+99), _xlfn.IFNA(INDEX(Edges!$Q$4:$Q$431, MATCH(L184, Edges!$C$4:$C$431, 0)), -1E+99))</f>
        <v>0</v>
      </c>
      <c r="S184" t="str">
        <f>IF(OR(IF(C184&lt;&gt;"", INDEX(Nodes!$Z$4:$Z$449, MATCH(C184, Nodes!$C$4:$C$449, 0))="Yes", FALSE), IF(D184&lt;&gt;"", INDEX(Nodes!$Z$4:$Z$449, MATCH(D184, Nodes!$C$4:$C$449, 0))="Yes", FALSE), IF(E184&lt;&gt;"", INDEX(Edges!$Z$4:$Z$431, MATCH(E184, Edges!$C$4:$C$431, 0))="Yes", FALSE), IF(F184&lt;&gt;"", INDEX(Edges!$Z$4:$Z$431, MATCH(F184, Edges!$C$4:$C$431, 0))="Yes", FALSE), IF(G184&lt;&gt;"", INDEX(Edges!$Z$4:$Z$431, MATCH(G184, Edges!$C$4:$C$431, 0))="Yes", FALSE), IF(H184&lt;&gt;"", INDEX(Edges!$Z$4:$Z$431, MATCH(H184, Edges!$C$4:$C$431, 0))="Yes", FALSE), IF(I184&lt;&gt;"", INDEX(Edges!$Z$4:$Z$431, MATCH(I184, Edges!$C$4:$C$431, 0))="Yes", FALSE), IF(J184&lt;&gt;"", INDEX(Edges!$Z$4:$Z$431, MATCH(J184, Edges!$C$4:$C$431, 0))="Yes", FALSE), IF(K184&lt;&gt;"", INDEX(Edges!$Z$4:$Z$431, MATCH(K184, Edges!$C$4:$C$431, 0))="Yes", FALSE), IF(L184&lt;&gt;"", INDEX(Edges!$Z$4:$Z$431, MATCH(L184, Edges!$C$4:$C$431, 0))="Yes", FALSE)), "Yes","No")</f>
        <v>Yes</v>
      </c>
      <c r="T184" s="633" t="str">
        <f>IF(OR(IF(C184&lt;&gt;"", INDEX(Nodes!$AC$4:$AC$449, MATCH(C184, Nodes!$C$4:$C$449, 0))="Yes", FALSE), IF(D184&lt;&gt;"", INDEX(Nodes!$AC$4:$AC$449, MATCH(D184, Nodes!$C$4:$C$449, 0))="Yes", FALSE), IF(E184&lt;&gt;"", INDEX(Edges!$AC$4:$AC$431, MATCH(E184, Edges!$C$4:$C$431, 0))="Yes", FALSE), IF(F184&lt;&gt;"", INDEX(Edges!$AC$4:$AC$431, MATCH(F184, Edges!$C$4:$C$431, 0))="Yes", FALSE), IF(G184&lt;&gt;"", INDEX(Edges!$AC$4:$AC$431, MATCH(G184, Edges!$C$4:$C$431, 0))="Yes", FALSE), IF(H184&lt;&gt;"", INDEX(Edges!$AC$4:$AC$431, MATCH(H184, Edges!$C$4:$C$431, 0))="Yes", FALSE), IF(I184&lt;&gt;"", INDEX(Edges!$AC$4:$AC$431, MATCH(I184, Edges!$C$4:$C$431, 0))="Yes", FALSE), IF(J184&lt;&gt;"", INDEX(Edges!$AC$4:$AC$431, MATCH(J184, Edges!$C$4:$C$431, 0))="Yes", FALSE), IF(K184&lt;&gt;"", INDEX(Edges!$AC$4:$AC$431, MATCH(K184, Edges!$C$4:$C$431, 0))="Yes", FALSE), IF(L184&lt;&gt;"", INDEX(Edges!$AC$4:$AC$431, MATCH(L184, Edges!$C$4:$C$431, 0))="Yes", FALSE)), "Yes","No")</f>
        <v>No</v>
      </c>
      <c r="U184" t="str">
        <f>IF(OR(IF(C184&lt;&gt;"", INDEX(Nodes!$AF$4:$AF$449, MATCH(C184, Nodes!$C$4:$C$449, 0))="Yes", FALSE), IF(D184&lt;&gt;"", INDEX(Nodes!$AF$4:$AF$449, MATCH(D184, Nodes!$C$4:$C$449, 0))="Yes", FALSE), IF(E184&lt;&gt;"", INDEX(Edges!$AG$4:$AG$431, MATCH(E184, Edges!$C$4:$C$431, 0))="Yes", FALSE), IF(F184&lt;&gt;"", INDEX(Edges!$AG$4:$AG$431, MATCH(F184, Edges!$C$4:$C$431, 0))="Yes", FALSE), IF(G184&lt;&gt;"", INDEX(Edges!$AG$4:$AG$431, MATCH(G184, Edges!$C$4:$C$431, 0))="Yes", FALSE), IF(H184&lt;&gt;"", INDEX(Edges!$AG$4:$AG$431, MATCH(H184, Edges!$C$4:$C$431, 0))="Yes", FALSE), IF(I184&lt;&gt;"", INDEX(Edges!$AG$4:$AG$431, MATCH(I184, Edges!$C$4:$C$431, 0))="Yes", FALSE), IF(J184&lt;&gt;"", INDEX(Edges!$AG$4:$AG$431, MATCH(J184, Edges!$C$4:$C$431, 0))="Yes", FALSE), IF(K184&lt;&gt;"", INDEX(Edges!$AG$4:$AG$431, MATCH(K184, Edges!$C$4:$C$431, 0))="Yes", FALSE), IF(L184&lt;&gt;"", INDEX(Edges!$AG$4:$AG$431, MATCH(L184, Edges!$C$4:$C$431, 0))="Yes", FALSE)), "Yes","No")</f>
        <v>Yes</v>
      </c>
      <c r="V184" s="720" t="str">
        <f t="shared" si="8"/>
        <v>Accessible</v>
      </c>
      <c r="W184" s="633" t="str">
        <f>IF(AND(N184&gt;='Accessibility Standards'!$C$4, P184&lt;'Accessibility Standards'!$C$2, Q184="Yes", R184&lt;'Accessibility Standards'!$C$10), "Accessible", "Inaccessible")</f>
        <v>Inaccessible</v>
      </c>
      <c r="X184" s="633" t="str">
        <f t="shared" si="9"/>
        <v>Inaccessible</v>
      </c>
    </row>
    <row r="185" spans="1:24" hidden="1">
      <c r="A185" s="811" t="str">
        <f>A184</f>
        <v>63_67</v>
      </c>
      <c r="B185" s="689" t="s">
        <v>753</v>
      </c>
      <c r="C185" t="s">
        <v>789</v>
      </c>
      <c r="N185" s="633">
        <f>MIN(_xlfn.IFNA(INDEX(Nodes!$M$4:$M$449, MATCH(C185, Nodes!$C$4:$C$449, 0)), 1E+99), _xlfn.IFNA(INDEX(Nodes!$M$4:$M$449, MATCH(D185, Nodes!$C$4:$C$449, 0)), 1E+99), _xlfn.IFNA(INDEX(Edges!$M$4:$M$428, MATCH(E185, Edges!$C$4:$C$428, 0)), 1E+99), _xlfn.IFNA(INDEX(Edges!$M$4:$M$428, MATCH(F185, Edges!$C$4:$C$428, 0)), 1E+99), _xlfn.IFNA(INDEX(Edges!$M$4:$M$428, MATCH(G185, Edges!$C$4:$C$428, 0)), 1E+99), _xlfn.IFNA(INDEX(Edges!$M$4:$M$428, MATCH(H185, Edges!$C$4:$C$428, 0)), 1E+99), _xlfn.IFNA(INDEX(Edges!$M$4:$M$428, MATCH(I185, Edges!$C$4:$C$428, 0)), 1E+99), _xlfn.IFNA(INDEX(Edges!$M$4:$M$428, MATCH(J185, Edges!$C$4:$C$428, 0)), 1E+99), _xlfn.IFNA(INDEX(Edges!$M$4:$M$428, MATCH(K185, Edges!$C$4:$C$428, 0)), 1E+99), _xlfn.IFNA(INDEX(Edges!$M$4:$M$428, MATCH(L185, Edges!$C$4:$C$428, 0)), 1E+99))</f>
        <v>80</v>
      </c>
      <c r="O185" s="633" t="str">
        <f>IF(AND(IF(C185&lt;&gt;"", INDEX(Nodes!$V$4:$V$449, MATCH(C185, Nodes!$C$4:$C$449, 0))="Yes", TRUE), IF(D185&lt;&gt;"", INDEX(Nodes!$V$4:$V$449, MATCH(D185, Nodes!$C$4:$C$449, 0))="Yes", TRUE), IF(E185&lt;&gt;"", INDEX(Edges!$V$4:$V$431, MATCH(E185, Edges!$C$4:$C$431, 0))="Yes", TRUE), IF(F185&lt;&gt;"", INDEX(Edges!$V$4:$V$431, MATCH(F185, Edges!$C$4:$C$431, 0))="Yes", TRUE), IF(G185&lt;&gt;"", INDEX(Edges!$V$4:$V$431, MATCH(G185, Edges!$C$4:$C$431, 0))="Yes", TRUE), IF(H185&lt;&gt;"", INDEX(Edges!$V$4:$V$431, MATCH(H185, Edges!$C$4:$C$431, 0))="Yes", TRUE), IF(I185&lt;&gt;"", INDEX(Edges!$V$4:$V$431, MATCH(I185, Edges!$C$4:$C$431, 0))="Yes", TRUE), IF(J185&lt;&gt;"", INDEX(Edges!$V$4:$V$431, MATCH(J185, Edges!$C$4:$C$431, 0))="Yes", TRUE), IF(K185&lt;&gt;"", INDEX(Edges!$V$4:$V$431, MATCH(K185, Edges!$C$4:$C$431, 0))="Yes", TRUE), IF(L185&lt;&gt;"", INDEX(Edges!$V$4:$V$431, MATCH(L185, Edges!$C$4:$C$431, 0))="Yes", TRUE)), "Yes", "No")</f>
        <v>No</v>
      </c>
      <c r="P185" s="633">
        <f>MAX(_xlfn.IFNA(INDEX(Nodes!$I$4:$I$449, MATCH(C185, Nodes!$C$4:$C$449, 0)), -1E+99), _xlfn.IFNA(INDEX(Nodes!$I$4:$I$449, MATCH(D185, Nodes!$C$4:$C$449, 0)), -1E+99), _xlfn.IFNA(INDEX(Edges!$I$4:$I$431, MATCH(E185, Edges!$C$4:$C$431, 0)), -1E+99), _xlfn.IFNA(INDEX(Edges!$I$4:$I$431, MATCH(F185, Edges!$C$4:$C$431, 0)), -1E+99), _xlfn.IFNA(INDEX(Edges!$I$4:$I$431, MATCH(G185, Edges!$C$4:$C$431, 0)), -1E+99), _xlfn.IFNA(INDEX(Edges!$I$4:$I$431, MATCH(H185, Edges!$C$4:$C$431, 0)), -1E+99), _xlfn.IFNA(INDEX(Edges!$I$4:$I$431, MATCH(I185, Edges!$C$4:$C$431, 0)), -1E+99), _xlfn.IFNA(INDEX(Edges!$I$4:$I$431, MATCH(J185, Edges!$C$4:$C$431, 0)), -1E+99), _xlfn.IFNA(INDEX(Edges!$I$4:$I$431, MATCH(K185, Edges!$C$4:$C$431, 0)), -1E+99), _xlfn.IFNA(INDEX(Edges!$I$4:$I$431, MATCH(L185, Edges!$C$4:$C$431, 0)), -1E+99))</f>
        <v>2</v>
      </c>
      <c r="Q185" s="633" t="str">
        <f>IF(AND(IF(C185&lt;&gt;"", INDEX(Nodes!$P$4:$P$449, MATCH(C185, Nodes!$C$4:$C$449, 0))="Yes"), IF(D185&lt;&gt;"", INDEX(Nodes!$P$4:$P$449, MATCH(D185, Nodes!$C$4:$C$449, 0))="Yes")), "Yes", "No")</f>
        <v>No</v>
      </c>
      <c r="R185" s="633">
        <f>MAX(_xlfn.IFNA(INDEX(Nodes!$Q$4:$Q$449, MATCH(C185, Nodes!$C$4:$C$449, 0)), -1E+99), _xlfn.IFNA(INDEX(Nodes!$Q$4:$Q$449, MATCH(D185, Nodes!$C$4:$C$449, 0)), -1E+99), _xlfn.IFNA(INDEX(Edges!$Q$4:$Q$431, MATCH(E185, Edges!$C$4:$C$431, 0)), -1E+99), _xlfn.IFNA(INDEX(Edges!$Q$4:$Q$431, MATCH(F185, Edges!$C$4:$C$431, 0)), -1E+99), _xlfn.IFNA(INDEX(Edges!$Q$4:$Q$431, MATCH(G185, Edges!$C$4:$C$431, 0)), -1E+99), _xlfn.IFNA(INDEX(Edges!$Q$4:$Q$431, MATCH(H185, Edges!$C$4:$C$431, 0)), -1E+99), _xlfn.IFNA(INDEX(Edges!$Q$4:$Q$431, MATCH(I185, Edges!$C$4:$C$431, 0)), -1E+99), _xlfn.IFNA(INDEX(Edges!$Q$4:$Q$431, MATCH(J185, Edges!$C$4:$C$431, 0)), -1E+99), _xlfn.IFNA(INDEX(Edges!$Q$4:$Q$431, MATCH(K185, Edges!$C$4:$C$431, 0)), -1E+99), _xlfn.IFNA(INDEX(Edges!$Q$4:$Q$431, MATCH(L185, Edges!$C$4:$C$431, 0)), -1E+99))</f>
        <v>0</v>
      </c>
      <c r="S185" t="str">
        <f>IF(OR(IF(C185&lt;&gt;"", INDEX(Nodes!$Z$4:$Z$449, MATCH(C185, Nodes!$C$4:$C$449, 0))="Yes", FALSE), IF(D185&lt;&gt;"", INDEX(Nodes!$Z$4:$Z$449, MATCH(D185, Nodes!$C$4:$C$449, 0))="Yes", FALSE), IF(E185&lt;&gt;"", INDEX(Edges!$Z$4:$Z$431, MATCH(E185, Edges!$C$4:$C$431, 0))="Yes", FALSE), IF(F185&lt;&gt;"", INDEX(Edges!$Z$4:$Z$431, MATCH(F185, Edges!$C$4:$C$431, 0))="Yes", FALSE), IF(G185&lt;&gt;"", INDEX(Edges!$Z$4:$Z$431, MATCH(G185, Edges!$C$4:$C$431, 0))="Yes", FALSE), IF(H185&lt;&gt;"", INDEX(Edges!$Z$4:$Z$431, MATCH(H185, Edges!$C$4:$C$431, 0))="Yes", FALSE), IF(I185&lt;&gt;"", INDEX(Edges!$Z$4:$Z$431, MATCH(I185, Edges!$C$4:$C$431, 0))="Yes", FALSE), IF(J185&lt;&gt;"", INDEX(Edges!$Z$4:$Z$431, MATCH(J185, Edges!$C$4:$C$431, 0))="Yes", FALSE), IF(K185&lt;&gt;"", INDEX(Edges!$Z$4:$Z$431, MATCH(K185, Edges!$C$4:$C$431, 0))="Yes", FALSE), IF(L185&lt;&gt;"", INDEX(Edges!$Z$4:$Z$431, MATCH(L185, Edges!$C$4:$C$431, 0))="Yes", FALSE)), "Yes","No")</f>
        <v>Yes</v>
      </c>
      <c r="T185" s="633" t="str">
        <f>IF(OR(IF(C185&lt;&gt;"", INDEX(Nodes!$AC$4:$AC$449, MATCH(C185, Nodes!$C$4:$C$449, 0))="Yes", FALSE), IF(D185&lt;&gt;"", INDEX(Nodes!$AC$4:$AC$449, MATCH(D185, Nodes!$C$4:$C$449, 0))="Yes", FALSE), IF(E185&lt;&gt;"", INDEX(Edges!$AC$4:$AC$431, MATCH(E185, Edges!$C$4:$C$431, 0))="Yes", FALSE), IF(F185&lt;&gt;"", INDEX(Edges!$AC$4:$AC$431, MATCH(F185, Edges!$C$4:$C$431, 0))="Yes", FALSE), IF(G185&lt;&gt;"", INDEX(Edges!$AC$4:$AC$431, MATCH(G185, Edges!$C$4:$C$431, 0))="Yes", FALSE), IF(H185&lt;&gt;"", INDEX(Edges!$AC$4:$AC$431, MATCH(H185, Edges!$C$4:$C$431, 0))="Yes", FALSE), IF(I185&lt;&gt;"", INDEX(Edges!$AC$4:$AC$431, MATCH(I185, Edges!$C$4:$C$431, 0))="Yes", FALSE), IF(J185&lt;&gt;"", INDEX(Edges!$AC$4:$AC$431, MATCH(J185, Edges!$C$4:$C$431, 0))="Yes", FALSE), IF(K185&lt;&gt;"", INDEX(Edges!$AC$4:$AC$431, MATCH(K185, Edges!$C$4:$C$431, 0))="Yes", FALSE), IF(L185&lt;&gt;"", INDEX(Edges!$AC$4:$AC$431, MATCH(L185, Edges!$C$4:$C$431, 0))="Yes", FALSE)), "Yes","No")</f>
        <v>No</v>
      </c>
      <c r="U185" t="str">
        <f>IF(OR(IF(C185&lt;&gt;"", INDEX(Nodes!$AF$4:$AF$449, MATCH(C185, Nodes!$C$4:$C$449, 0))="Yes", FALSE), IF(D185&lt;&gt;"", INDEX(Nodes!$AF$4:$AF$449, MATCH(D185, Nodes!$C$4:$C$449, 0))="Yes", FALSE), IF(E185&lt;&gt;"", INDEX(Edges!$AG$4:$AG$431, MATCH(E185, Edges!$C$4:$C$431, 0))="Yes", FALSE), IF(F185&lt;&gt;"", INDEX(Edges!$AG$4:$AG$431, MATCH(F185, Edges!$C$4:$C$431, 0))="Yes", FALSE), IF(G185&lt;&gt;"", INDEX(Edges!$AG$4:$AG$431, MATCH(G185, Edges!$C$4:$C$431, 0))="Yes", FALSE), IF(H185&lt;&gt;"", INDEX(Edges!$AG$4:$AG$431, MATCH(H185, Edges!$C$4:$C$431, 0))="Yes", FALSE), IF(I185&lt;&gt;"", INDEX(Edges!$AG$4:$AG$431, MATCH(I185, Edges!$C$4:$C$431, 0))="Yes", FALSE), IF(J185&lt;&gt;"", INDEX(Edges!$AG$4:$AG$431, MATCH(J185, Edges!$C$4:$C$431, 0))="Yes", FALSE), IF(K185&lt;&gt;"", INDEX(Edges!$AG$4:$AG$431, MATCH(K185, Edges!$C$4:$C$431, 0))="Yes", FALSE), IF(L185&lt;&gt;"", INDEX(Edges!$AG$4:$AG$431, MATCH(L185, Edges!$C$4:$C$431, 0))="Yes", FALSE)), "Yes","No")</f>
        <v>Yes</v>
      </c>
      <c r="V185" s="720" t="str">
        <f t="shared" si="8"/>
        <v>Accessible</v>
      </c>
      <c r="W185" s="633" t="str">
        <f>IF(AND(N185&gt;='Accessibility Standards'!$C$4, P185&lt;'Accessibility Standards'!$C$2, Q185="Yes", R185&lt;'Accessibility Standards'!$C$10), "Accessible", "Inaccessible")</f>
        <v>Inaccessible</v>
      </c>
      <c r="X185" s="633" t="str">
        <f t="shared" si="9"/>
        <v>Inaccessible</v>
      </c>
    </row>
    <row r="186" spans="1:24">
      <c r="A186" t="s">
        <v>900</v>
      </c>
      <c r="B186" s="689" t="s">
        <v>752</v>
      </c>
      <c r="C186" t="s">
        <v>646</v>
      </c>
      <c r="N186" s="633">
        <f>MIN(_xlfn.IFNA(INDEX(Nodes!$M$4:$M$449, MATCH(C186, Nodes!$C$4:$C$449, 0)), 1E+99), _xlfn.IFNA(INDEX(Nodes!$M$4:$M$449, MATCH(D186, Nodes!$C$4:$C$449, 0)), 1E+99), _xlfn.IFNA(INDEX(Edges!$M$4:$M$428, MATCH(E186, Edges!$C$4:$C$428, 0)), 1E+99), _xlfn.IFNA(INDEX(Edges!$M$4:$M$428, MATCH(F186, Edges!$C$4:$C$428, 0)), 1E+99), _xlfn.IFNA(INDEX(Edges!$M$4:$M$428, MATCH(G186, Edges!$C$4:$C$428, 0)), 1E+99), _xlfn.IFNA(INDEX(Edges!$M$4:$M$428, MATCH(H186, Edges!$C$4:$C$428, 0)), 1E+99), _xlfn.IFNA(INDEX(Edges!$M$4:$M$428, MATCH(I186, Edges!$C$4:$C$428, 0)), 1E+99), _xlfn.IFNA(INDEX(Edges!$M$4:$M$428, MATCH(J186, Edges!$C$4:$C$428, 0)), 1E+99), _xlfn.IFNA(INDEX(Edges!$M$4:$M$428, MATCH(K186, Edges!$C$4:$C$428, 0)), 1E+99), _xlfn.IFNA(INDEX(Edges!$M$4:$M$428, MATCH(L186, Edges!$C$4:$C$428, 0)), 1E+99))</f>
        <v>200</v>
      </c>
      <c r="O186" s="633" t="str">
        <f>IF(AND(IF(C186&lt;&gt;"", INDEX(Nodes!$V$4:$V$449, MATCH(C186, Nodes!$C$4:$C$449, 0))="Yes", TRUE), IF(D186&lt;&gt;"", INDEX(Nodes!$V$4:$V$449, MATCH(D186, Nodes!$C$4:$C$449, 0))="Yes", TRUE), IF(E186&lt;&gt;"", INDEX(Edges!$V$4:$V$431, MATCH(E186, Edges!$C$4:$C$431, 0))="Yes", TRUE), IF(F186&lt;&gt;"", INDEX(Edges!$V$4:$V$431, MATCH(F186, Edges!$C$4:$C$431, 0))="Yes", TRUE), IF(G186&lt;&gt;"", INDEX(Edges!$V$4:$V$431, MATCH(G186, Edges!$C$4:$C$431, 0))="Yes", TRUE), IF(H186&lt;&gt;"", INDEX(Edges!$V$4:$V$431, MATCH(H186, Edges!$C$4:$C$431, 0))="Yes", TRUE), IF(I186&lt;&gt;"", INDEX(Edges!$V$4:$V$431, MATCH(I186, Edges!$C$4:$C$431, 0))="Yes", TRUE), IF(J186&lt;&gt;"", INDEX(Edges!$V$4:$V$431, MATCH(J186, Edges!$C$4:$C$431, 0))="Yes", TRUE), IF(K186&lt;&gt;"", INDEX(Edges!$V$4:$V$431, MATCH(K186, Edges!$C$4:$C$431, 0))="Yes", TRUE), IF(L186&lt;&gt;"", INDEX(Edges!$V$4:$V$431, MATCH(L186, Edges!$C$4:$C$431, 0))="Yes", TRUE)), "Yes", "No")</f>
        <v>No</v>
      </c>
      <c r="P186" s="633">
        <f>MAX(_xlfn.IFNA(INDEX(Nodes!$I$4:$I$449, MATCH(C186, Nodes!$C$4:$C$449, 0)), -1E+99), _xlfn.IFNA(INDEX(Nodes!$I$4:$I$449, MATCH(D186, Nodes!$C$4:$C$449, 0)), -1E+99), _xlfn.IFNA(INDEX(Edges!$I$4:$I$431, MATCH(E186, Edges!$C$4:$C$431, 0)), -1E+99), _xlfn.IFNA(INDEX(Edges!$I$4:$I$431, MATCH(F186, Edges!$C$4:$C$431, 0)), -1E+99), _xlfn.IFNA(INDEX(Edges!$I$4:$I$431, MATCH(G186, Edges!$C$4:$C$431, 0)), -1E+99), _xlfn.IFNA(INDEX(Edges!$I$4:$I$431, MATCH(H186, Edges!$C$4:$C$431, 0)), -1E+99), _xlfn.IFNA(INDEX(Edges!$I$4:$I$431, MATCH(I186, Edges!$C$4:$C$431, 0)), -1E+99), _xlfn.IFNA(INDEX(Edges!$I$4:$I$431, MATCH(J186, Edges!$C$4:$C$431, 0)), -1E+99), _xlfn.IFNA(INDEX(Edges!$I$4:$I$431, MATCH(K186, Edges!$C$4:$C$431, 0)), -1E+99), _xlfn.IFNA(INDEX(Edges!$I$4:$I$431, MATCH(L186, Edges!$C$4:$C$431, 0)), -1E+99))</f>
        <v>0</v>
      </c>
      <c r="Q186" s="633" t="str">
        <f>IF(AND(IF(C186&lt;&gt;"", INDEX(Nodes!$P$4:$P$449, MATCH(C186, Nodes!$C$4:$C$449, 0))="Yes"), IF(D186&lt;&gt;"", INDEX(Nodes!$P$4:$P$449, MATCH(D186, Nodes!$C$4:$C$449, 0))="Yes")), "Yes", "No")</f>
        <v>No</v>
      </c>
      <c r="R186" s="633">
        <f>MAX(_xlfn.IFNA(INDEX(Nodes!$Q$4:$Q$449, MATCH(C186, Nodes!$C$4:$C$449, 0)), -1E+99), _xlfn.IFNA(INDEX(Nodes!$Q$4:$Q$449, MATCH(D186, Nodes!$C$4:$C$449, 0)), -1E+99), _xlfn.IFNA(INDEX(Edges!$Q$4:$Q$431, MATCH(E186, Edges!$C$4:$C$431, 0)), -1E+99), _xlfn.IFNA(INDEX(Edges!$Q$4:$Q$431, MATCH(F186, Edges!$C$4:$C$431, 0)), -1E+99), _xlfn.IFNA(INDEX(Edges!$Q$4:$Q$431, MATCH(G186, Edges!$C$4:$C$431, 0)), -1E+99), _xlfn.IFNA(INDEX(Edges!$Q$4:$Q$431, MATCH(H186, Edges!$C$4:$C$431, 0)), -1E+99), _xlfn.IFNA(INDEX(Edges!$Q$4:$Q$431, MATCH(I186, Edges!$C$4:$C$431, 0)), -1E+99), _xlfn.IFNA(INDEX(Edges!$Q$4:$Q$431, MATCH(J186, Edges!$C$4:$C$431, 0)), -1E+99), _xlfn.IFNA(INDEX(Edges!$Q$4:$Q$431, MATCH(K186, Edges!$C$4:$C$431, 0)), -1E+99), _xlfn.IFNA(INDEX(Edges!$Q$4:$Q$431, MATCH(L186, Edges!$C$4:$C$431, 0)), -1E+99))</f>
        <v>1</v>
      </c>
      <c r="S186" t="str">
        <f>IF(OR(IF(C186&lt;&gt;"", INDEX(Nodes!$Z$4:$Z$449, MATCH(C186, Nodes!$C$4:$C$449, 0))="Yes", FALSE), IF(D186&lt;&gt;"", INDEX(Nodes!$Z$4:$Z$449, MATCH(D186, Nodes!$C$4:$C$449, 0))="Yes", FALSE), IF(E186&lt;&gt;"", INDEX(Edges!$Z$4:$Z$431, MATCH(E186, Edges!$C$4:$C$431, 0))="Yes", FALSE), IF(F186&lt;&gt;"", INDEX(Edges!$Z$4:$Z$431, MATCH(F186, Edges!$C$4:$C$431, 0))="Yes", FALSE), IF(G186&lt;&gt;"", INDEX(Edges!$Z$4:$Z$431, MATCH(G186, Edges!$C$4:$C$431, 0))="Yes", FALSE), IF(H186&lt;&gt;"", INDEX(Edges!$Z$4:$Z$431, MATCH(H186, Edges!$C$4:$C$431, 0))="Yes", FALSE), IF(I186&lt;&gt;"", INDEX(Edges!$Z$4:$Z$431, MATCH(I186, Edges!$C$4:$C$431, 0))="Yes", FALSE), IF(J186&lt;&gt;"", INDEX(Edges!$Z$4:$Z$431, MATCH(J186, Edges!$C$4:$C$431, 0))="Yes", FALSE), IF(K186&lt;&gt;"", INDEX(Edges!$Z$4:$Z$431, MATCH(K186, Edges!$C$4:$C$431, 0))="Yes", FALSE), IF(L186&lt;&gt;"", INDEX(Edges!$Z$4:$Z$431, MATCH(L186, Edges!$C$4:$C$431, 0))="Yes", FALSE)), "Yes","No")</f>
        <v>No</v>
      </c>
      <c r="T186" s="633" t="str">
        <f>IF(OR(IF(C186&lt;&gt;"", INDEX(Nodes!$AC$4:$AC$449, MATCH(C186, Nodes!$C$4:$C$449, 0))="Yes", FALSE), IF(D186&lt;&gt;"", INDEX(Nodes!$AC$4:$AC$449, MATCH(D186, Nodes!$C$4:$C$449, 0))="Yes", FALSE), IF(E186&lt;&gt;"", INDEX(Edges!$AC$4:$AC$431, MATCH(E186, Edges!$C$4:$C$431, 0))="Yes", FALSE), IF(F186&lt;&gt;"", INDEX(Edges!$AC$4:$AC$431, MATCH(F186, Edges!$C$4:$C$431, 0))="Yes", FALSE), IF(G186&lt;&gt;"", INDEX(Edges!$AC$4:$AC$431, MATCH(G186, Edges!$C$4:$C$431, 0))="Yes", FALSE), IF(H186&lt;&gt;"", INDEX(Edges!$AC$4:$AC$431, MATCH(H186, Edges!$C$4:$C$431, 0))="Yes", FALSE), IF(I186&lt;&gt;"", INDEX(Edges!$AC$4:$AC$431, MATCH(I186, Edges!$C$4:$C$431, 0))="Yes", FALSE), IF(J186&lt;&gt;"", INDEX(Edges!$AC$4:$AC$431, MATCH(J186, Edges!$C$4:$C$431, 0))="Yes", FALSE), IF(K186&lt;&gt;"", INDEX(Edges!$AC$4:$AC$431, MATCH(K186, Edges!$C$4:$C$431, 0))="Yes", FALSE), IF(L186&lt;&gt;"", INDEX(Edges!$AC$4:$AC$431, MATCH(L186, Edges!$C$4:$C$431, 0))="Yes", FALSE)), "Yes","No")</f>
        <v>No</v>
      </c>
      <c r="U186" t="str">
        <f>IF(OR(IF(C186&lt;&gt;"", INDEX(Nodes!$AF$4:$AF$449, MATCH(C186, Nodes!$C$4:$C$449, 0))="Yes", FALSE), IF(D186&lt;&gt;"", INDEX(Nodes!$AF$4:$AF$449, MATCH(D186, Nodes!$C$4:$C$449, 0))="Yes", FALSE), IF(E186&lt;&gt;"", INDEX(Edges!$AG$4:$AG$431, MATCH(E186, Edges!$C$4:$C$431, 0))="Yes", FALSE), IF(F186&lt;&gt;"", INDEX(Edges!$AG$4:$AG$431, MATCH(F186, Edges!$C$4:$C$431, 0))="Yes", FALSE), IF(G186&lt;&gt;"", INDEX(Edges!$AG$4:$AG$431, MATCH(G186, Edges!$C$4:$C$431, 0))="Yes", FALSE), IF(H186&lt;&gt;"", INDEX(Edges!$AG$4:$AG$431, MATCH(H186, Edges!$C$4:$C$431, 0))="Yes", FALSE), IF(I186&lt;&gt;"", INDEX(Edges!$AG$4:$AG$431, MATCH(I186, Edges!$C$4:$C$431, 0))="Yes", FALSE), IF(J186&lt;&gt;"", INDEX(Edges!$AG$4:$AG$431, MATCH(J186, Edges!$C$4:$C$431, 0))="Yes", FALSE), IF(K186&lt;&gt;"", INDEX(Edges!$AG$4:$AG$431, MATCH(K186, Edges!$C$4:$C$431, 0))="Yes", FALSE), IF(L186&lt;&gt;"", INDEX(Edges!$AG$4:$AG$431, MATCH(L186, Edges!$C$4:$C$431, 0))="Yes", FALSE)), "Yes","No")</f>
        <v>No</v>
      </c>
      <c r="V186" s="720" t="str">
        <f t="shared" si="8"/>
        <v>Accessible</v>
      </c>
      <c r="W186" s="633" t="str">
        <f>IF(AND(N186&gt;='Accessibility Standards'!$C$4, P186&lt;'Accessibility Standards'!$C$2, Q186="Yes", R186&lt;'Accessibility Standards'!$C$10), "Accessible", "Inaccessible")</f>
        <v>Inaccessible</v>
      </c>
      <c r="X186" s="633" t="str">
        <f t="shared" si="9"/>
        <v>Inaccessible</v>
      </c>
    </row>
    <row r="187" spans="1:24" s="788" customFormat="1" hidden="1">
      <c r="A187" s="819" t="str">
        <f>A186</f>
        <v>67_68</v>
      </c>
      <c r="B187" s="790" t="s">
        <v>753</v>
      </c>
      <c r="E187" s="788" t="s">
        <v>1082</v>
      </c>
      <c r="N187" s="791">
        <f>MIN(_xlfn.IFNA(INDEX(Nodes!$M$4:$M$449, MATCH(C187, Nodes!$C$4:$C$449, 0)), 1E+99), _xlfn.IFNA(INDEX(Nodes!$M$4:$M$449, MATCH(D187, Nodes!$C$4:$C$449, 0)), 1E+99), _xlfn.IFNA(INDEX(Edges!$M$4:$M$428, MATCH(E187, Edges!$C$4:$C$428, 0)), 1E+99), _xlfn.IFNA(INDEX(Edges!$M$4:$M$428, MATCH(F187, Edges!$C$4:$C$428, 0)), 1E+99), _xlfn.IFNA(INDEX(Edges!$M$4:$M$428, MATCH(G187, Edges!$C$4:$C$428, 0)), 1E+99), _xlfn.IFNA(INDEX(Edges!$M$4:$M$428, MATCH(H187, Edges!$C$4:$C$428, 0)), 1E+99), _xlfn.IFNA(INDEX(Edges!$M$4:$M$428, MATCH(I187, Edges!$C$4:$C$428, 0)), 1E+99), _xlfn.IFNA(INDEX(Edges!$M$4:$M$428, MATCH(J187, Edges!$C$4:$C$428, 0)), 1E+99), _xlfn.IFNA(INDEX(Edges!$M$4:$M$428, MATCH(K187, Edges!$C$4:$C$428, 0)), 1E+99), _xlfn.IFNA(INDEX(Edges!$M$4:$M$428, MATCH(L187, Edges!$C$4:$C$428, 0)), 1E+99))</f>
        <v>130</v>
      </c>
      <c r="O187" s="791" t="str">
        <f>IF(AND(IF(C187&lt;&gt;"", INDEX(Nodes!$V$4:$V$449, MATCH(C187, Nodes!$C$4:$C$449, 0))="Yes", TRUE), IF(D187&lt;&gt;"", INDEX(Nodes!$V$4:$V$449, MATCH(D187, Nodes!$C$4:$C$449, 0))="Yes", TRUE), IF(E187&lt;&gt;"", INDEX(Edges!$V$4:$V$431, MATCH(E187, Edges!$C$4:$C$431, 0))="Yes", TRUE), IF(F187&lt;&gt;"", INDEX(Edges!$V$4:$V$431, MATCH(F187, Edges!$C$4:$C$431, 0))="Yes", TRUE), IF(G187&lt;&gt;"", INDEX(Edges!$V$4:$V$431, MATCH(G187, Edges!$C$4:$C$431, 0))="Yes", TRUE), IF(H187&lt;&gt;"", INDEX(Edges!$V$4:$V$431, MATCH(H187, Edges!$C$4:$C$431, 0))="Yes", TRUE), IF(I187&lt;&gt;"", INDEX(Edges!$V$4:$V$431, MATCH(I187, Edges!$C$4:$C$431, 0))="Yes", TRUE), IF(J187&lt;&gt;"", INDEX(Edges!$V$4:$V$431, MATCH(J187, Edges!$C$4:$C$431, 0))="Yes", TRUE), IF(K187&lt;&gt;"", INDEX(Edges!$V$4:$V$431, MATCH(K187, Edges!$C$4:$C$431, 0))="Yes", TRUE), IF(L187&lt;&gt;"", INDEX(Edges!$V$4:$V$431, MATCH(L187, Edges!$C$4:$C$431, 0))="Yes", TRUE)), "Yes", "No")</f>
        <v>No</v>
      </c>
      <c r="P187" s="791">
        <f>MAX(_xlfn.IFNA(INDEX(Nodes!$I$4:$I$449, MATCH(C187, Nodes!$C$4:$C$449, 0)), -1E+99), _xlfn.IFNA(INDEX(Nodes!$I$4:$I$449, MATCH(D187, Nodes!$C$4:$C$449, 0)), -1E+99), _xlfn.IFNA(INDEX(Edges!$I$4:$I$431, MATCH(E187, Edges!$C$4:$C$431, 0)), -1E+99), _xlfn.IFNA(INDEX(Edges!$I$4:$I$431, MATCH(F187, Edges!$C$4:$C$431, 0)), -1E+99), _xlfn.IFNA(INDEX(Edges!$I$4:$I$431, MATCH(G187, Edges!$C$4:$C$431, 0)), -1E+99), _xlfn.IFNA(INDEX(Edges!$I$4:$I$431, MATCH(H187, Edges!$C$4:$C$431, 0)), -1E+99), _xlfn.IFNA(INDEX(Edges!$I$4:$I$431, MATCH(I187, Edges!$C$4:$C$431, 0)), -1E+99), _xlfn.IFNA(INDEX(Edges!$I$4:$I$431, MATCH(J187, Edges!$C$4:$C$431, 0)), -1E+99), _xlfn.IFNA(INDEX(Edges!$I$4:$I$431, MATCH(K187, Edges!$C$4:$C$431, 0)), -1E+99), _xlfn.IFNA(INDEX(Edges!$I$4:$I$431, MATCH(L187, Edges!$C$4:$C$431, 0)), -1E+99))</f>
        <v>7.9</v>
      </c>
      <c r="Q187" s="633" t="str">
        <f>IF(AND(IF(C187&lt;&gt;"", INDEX(Nodes!$P$4:$P$449, MATCH(C187, Nodes!$C$4:$C$449, 0))="Yes"), IF(D187&lt;&gt;"", INDEX(Nodes!$P$4:$P$449, MATCH(D187, Nodes!$C$4:$C$449, 0))="Yes")), "Yes", "No")</f>
        <v>No</v>
      </c>
      <c r="R187" s="791">
        <f>MAX(_xlfn.IFNA(INDEX(Nodes!$Q$4:$Q$449, MATCH(C187, Nodes!$C$4:$C$449, 0)), -1E+99), _xlfn.IFNA(INDEX(Nodes!$Q$4:$Q$449, MATCH(D187, Nodes!$C$4:$C$449, 0)), -1E+99), _xlfn.IFNA(INDEX(Edges!$Q$4:$Q$431, MATCH(E187, Edges!$C$4:$C$431, 0)), -1E+99), _xlfn.IFNA(INDEX(Edges!$Q$4:$Q$431, MATCH(F187, Edges!$C$4:$C$431, 0)), -1E+99), _xlfn.IFNA(INDEX(Edges!$Q$4:$Q$431, MATCH(G187, Edges!$C$4:$C$431, 0)), -1E+99), _xlfn.IFNA(INDEX(Edges!$Q$4:$Q$431, MATCH(H187, Edges!$C$4:$C$431, 0)), -1E+99), _xlfn.IFNA(INDEX(Edges!$Q$4:$Q$431, MATCH(I187, Edges!$C$4:$C$431, 0)), -1E+99), _xlfn.IFNA(INDEX(Edges!$Q$4:$Q$431, MATCH(J187, Edges!$C$4:$C$431, 0)), -1E+99), _xlfn.IFNA(INDEX(Edges!$Q$4:$Q$431, MATCH(K187, Edges!$C$4:$C$431, 0)), -1E+99), _xlfn.IFNA(INDEX(Edges!$Q$4:$Q$431, MATCH(L187, Edges!$C$4:$C$431, 0)), -1E+99))</f>
        <v>0</v>
      </c>
      <c r="S187" s="788" t="str">
        <f>IF(OR(IF(C187&lt;&gt;"", INDEX(Nodes!$Z$4:$Z$449, MATCH(C187, Nodes!$C$4:$C$449, 0))="Yes", FALSE), IF(D187&lt;&gt;"", INDEX(Nodes!$Z$4:$Z$449, MATCH(D187, Nodes!$C$4:$C$449, 0))="Yes", FALSE), IF(E187&lt;&gt;"", INDEX(Edges!$Z$4:$Z$431, MATCH(E187, Edges!$C$4:$C$431, 0))="Yes", FALSE), IF(F187&lt;&gt;"", INDEX(Edges!$Z$4:$Z$431, MATCH(F187, Edges!$C$4:$C$431, 0))="Yes", FALSE), IF(G187&lt;&gt;"", INDEX(Edges!$Z$4:$Z$431, MATCH(G187, Edges!$C$4:$C$431, 0))="Yes", FALSE), IF(H187&lt;&gt;"", INDEX(Edges!$Z$4:$Z$431, MATCH(H187, Edges!$C$4:$C$431, 0))="Yes", FALSE), IF(I187&lt;&gt;"", INDEX(Edges!$Z$4:$Z$431, MATCH(I187, Edges!$C$4:$C$431, 0))="Yes", FALSE), IF(J187&lt;&gt;"", INDEX(Edges!$Z$4:$Z$431, MATCH(J187, Edges!$C$4:$C$431, 0))="Yes", FALSE), IF(K187&lt;&gt;"", INDEX(Edges!$Z$4:$Z$431, MATCH(K187, Edges!$C$4:$C$431, 0))="Yes", FALSE), IF(L187&lt;&gt;"", INDEX(Edges!$Z$4:$Z$431, MATCH(L187, Edges!$C$4:$C$431, 0))="Yes", FALSE)), "Yes","No")</f>
        <v>Yes</v>
      </c>
      <c r="T187" s="791" t="str">
        <f>IF(OR(IF(C187&lt;&gt;"", INDEX(Nodes!$AC$4:$AC$449, MATCH(C187, Nodes!$C$4:$C$449, 0))="Yes", FALSE), IF(D187&lt;&gt;"", INDEX(Nodes!$AC$4:$AC$449, MATCH(D187, Nodes!$C$4:$C$449, 0))="Yes", FALSE), IF(E187&lt;&gt;"", INDEX(Edges!$AC$4:$AC$431, MATCH(E187, Edges!$C$4:$C$431, 0))="Yes", FALSE), IF(F187&lt;&gt;"", INDEX(Edges!$AC$4:$AC$431, MATCH(F187, Edges!$C$4:$C$431, 0))="Yes", FALSE), IF(G187&lt;&gt;"", INDEX(Edges!$AC$4:$AC$431, MATCH(G187, Edges!$C$4:$C$431, 0))="Yes", FALSE), IF(H187&lt;&gt;"", INDEX(Edges!$AC$4:$AC$431, MATCH(H187, Edges!$C$4:$C$431, 0))="Yes", FALSE), IF(I187&lt;&gt;"", INDEX(Edges!$AC$4:$AC$431, MATCH(I187, Edges!$C$4:$C$431, 0))="Yes", FALSE), IF(J187&lt;&gt;"", INDEX(Edges!$AC$4:$AC$431, MATCH(J187, Edges!$C$4:$C$431, 0))="Yes", FALSE), IF(K187&lt;&gt;"", INDEX(Edges!$AC$4:$AC$431, MATCH(K187, Edges!$C$4:$C$431, 0))="Yes", FALSE), IF(L187&lt;&gt;"", INDEX(Edges!$AC$4:$AC$431, MATCH(L187, Edges!$C$4:$C$431, 0))="Yes", FALSE)), "Yes","No")</f>
        <v>No</v>
      </c>
      <c r="U187" s="788" t="str">
        <f>IF(OR(IF(C187&lt;&gt;"", INDEX(Nodes!$AF$4:$AF$449, MATCH(C187, Nodes!$C$4:$C$449, 0))="Yes", FALSE), IF(D187&lt;&gt;"", INDEX(Nodes!$AF$4:$AF$449, MATCH(D187, Nodes!$C$4:$C$449, 0))="Yes", FALSE), IF(E187&lt;&gt;"", INDEX(Edges!$AG$4:$AG$431, MATCH(E187, Edges!$C$4:$C$431, 0))="Yes", FALSE), IF(F187&lt;&gt;"", INDEX(Edges!$AG$4:$AG$431, MATCH(F187, Edges!$C$4:$C$431, 0))="Yes", FALSE), IF(G187&lt;&gt;"", INDEX(Edges!$AG$4:$AG$431, MATCH(G187, Edges!$C$4:$C$431, 0))="Yes", FALSE), IF(H187&lt;&gt;"", INDEX(Edges!$AG$4:$AG$431, MATCH(H187, Edges!$C$4:$C$431, 0))="Yes", FALSE), IF(I187&lt;&gt;"", INDEX(Edges!$AG$4:$AG$431, MATCH(I187, Edges!$C$4:$C$431, 0))="Yes", FALSE), IF(J187&lt;&gt;"", INDEX(Edges!$AG$4:$AG$431, MATCH(J187, Edges!$C$4:$C$431, 0))="Yes", FALSE), IF(K187&lt;&gt;"", INDEX(Edges!$AG$4:$AG$431, MATCH(K187, Edges!$C$4:$C$431, 0))="Yes", FALSE), IF(L187&lt;&gt;"", INDEX(Edges!$AG$4:$AG$431, MATCH(L187, Edges!$C$4:$C$431, 0))="Yes", FALSE)), "Yes","No")</f>
        <v>No</v>
      </c>
      <c r="V187" s="798" t="str">
        <f t="shared" si="8"/>
        <v>Accessible</v>
      </c>
      <c r="W187" s="791" t="str">
        <f>IF(AND(N187&gt;='Accessibility Standards'!$C$4, P187&lt;'Accessibility Standards'!$C$2, Q187="Yes", R187&lt;'Accessibility Standards'!$C$10), "Accessible", "Inaccessible")</f>
        <v>Inaccessible</v>
      </c>
      <c r="X187" s="791" t="str">
        <f t="shared" si="9"/>
        <v>Inaccessible</v>
      </c>
    </row>
    <row r="188" spans="1:24">
      <c r="A188" t="s">
        <v>901</v>
      </c>
      <c r="B188" s="689" t="s">
        <v>752</v>
      </c>
      <c r="C188" t="s">
        <v>654</v>
      </c>
      <c r="E188" t="s">
        <v>1079</v>
      </c>
      <c r="N188" s="633">
        <f>MIN(_xlfn.IFNA(INDEX(Nodes!$M$4:$M$449, MATCH(C188, Nodes!$C$4:$C$449, 0)), 1E+99), _xlfn.IFNA(INDEX(Nodes!$M$4:$M$449, MATCH(D188, Nodes!$C$4:$C$449, 0)), 1E+99), _xlfn.IFNA(INDEX(Edges!$M$4:$M$428, MATCH(E188, Edges!$C$4:$C$428, 0)), 1E+99), _xlfn.IFNA(INDEX(Edges!$M$4:$M$428, MATCH(F188, Edges!$C$4:$C$428, 0)), 1E+99), _xlfn.IFNA(INDEX(Edges!$M$4:$M$428, MATCH(G188, Edges!$C$4:$C$428, 0)), 1E+99), _xlfn.IFNA(INDEX(Edges!$M$4:$M$428, MATCH(H188, Edges!$C$4:$C$428, 0)), 1E+99), _xlfn.IFNA(INDEX(Edges!$M$4:$M$428, MATCH(I188, Edges!$C$4:$C$428, 0)), 1E+99), _xlfn.IFNA(INDEX(Edges!$M$4:$M$428, MATCH(J188, Edges!$C$4:$C$428, 0)), 1E+99), _xlfn.IFNA(INDEX(Edges!$M$4:$M$428, MATCH(K188, Edges!$C$4:$C$428, 0)), 1E+99), _xlfn.IFNA(INDEX(Edges!$M$4:$M$428, MATCH(L188, Edges!$C$4:$C$428, 0)), 1E+99))</f>
        <v>100</v>
      </c>
      <c r="O188" s="633" t="str">
        <f>IF(AND(IF(C188&lt;&gt;"", INDEX(Nodes!$V$4:$V$449, MATCH(C188, Nodes!$C$4:$C$449, 0))="Yes", TRUE), IF(D188&lt;&gt;"", INDEX(Nodes!$V$4:$V$449, MATCH(D188, Nodes!$C$4:$C$449, 0))="Yes", TRUE), IF(E188&lt;&gt;"", INDEX(Edges!$V$4:$V$431, MATCH(E188, Edges!$C$4:$C$431, 0))="Yes", TRUE), IF(F188&lt;&gt;"", INDEX(Edges!$V$4:$V$431, MATCH(F188, Edges!$C$4:$C$431, 0))="Yes", TRUE), IF(G188&lt;&gt;"", INDEX(Edges!$V$4:$V$431, MATCH(G188, Edges!$C$4:$C$431, 0))="Yes", TRUE), IF(H188&lt;&gt;"", INDEX(Edges!$V$4:$V$431, MATCH(H188, Edges!$C$4:$C$431, 0))="Yes", TRUE), IF(I188&lt;&gt;"", INDEX(Edges!$V$4:$V$431, MATCH(I188, Edges!$C$4:$C$431, 0))="Yes", TRUE), IF(J188&lt;&gt;"", INDEX(Edges!$V$4:$V$431, MATCH(J188, Edges!$C$4:$C$431, 0))="Yes", TRUE), IF(K188&lt;&gt;"", INDEX(Edges!$V$4:$V$431, MATCH(K188, Edges!$C$4:$C$431, 0))="Yes", TRUE), IF(L188&lt;&gt;"", INDEX(Edges!$V$4:$V$431, MATCH(L188, Edges!$C$4:$C$431, 0))="Yes", TRUE)), "Yes", "No")</f>
        <v>No</v>
      </c>
      <c r="P188" s="633">
        <f>MAX(_xlfn.IFNA(INDEX(Nodes!$I$4:$I$449, MATCH(C188, Nodes!$C$4:$C$449, 0)), -1E+99), _xlfn.IFNA(INDEX(Nodes!$I$4:$I$449, MATCH(D188, Nodes!$C$4:$C$449, 0)), -1E+99), _xlfn.IFNA(INDEX(Edges!$I$4:$I$431, MATCH(E188, Edges!$C$4:$C$431, 0)), -1E+99), _xlfn.IFNA(INDEX(Edges!$I$4:$I$431, MATCH(F188, Edges!$C$4:$C$431, 0)), -1E+99), _xlfn.IFNA(INDEX(Edges!$I$4:$I$431, MATCH(G188, Edges!$C$4:$C$431, 0)), -1E+99), _xlfn.IFNA(INDEX(Edges!$I$4:$I$431, MATCH(H188, Edges!$C$4:$C$431, 0)), -1E+99), _xlfn.IFNA(INDEX(Edges!$I$4:$I$431, MATCH(I188, Edges!$C$4:$C$431, 0)), -1E+99), _xlfn.IFNA(INDEX(Edges!$I$4:$I$431, MATCH(J188, Edges!$C$4:$C$431, 0)), -1E+99), _xlfn.IFNA(INDEX(Edges!$I$4:$I$431, MATCH(K188, Edges!$C$4:$C$431, 0)), -1E+99), _xlfn.IFNA(INDEX(Edges!$I$4:$I$431, MATCH(L188, Edges!$C$4:$C$431, 0)), -1E+99))</f>
        <v>1</v>
      </c>
      <c r="Q188" s="633" t="str">
        <f>IF(AND(IF(C188&lt;&gt;"", INDEX(Nodes!$P$4:$P$449, MATCH(C188, Nodes!$C$4:$C$449, 0))="Yes"), IF(D188&lt;&gt;"", INDEX(Nodes!$P$4:$P$449, MATCH(D188, Nodes!$C$4:$C$449, 0))="Yes")), "Yes", "No")</f>
        <v>No</v>
      </c>
      <c r="R188" s="633">
        <f>MAX(_xlfn.IFNA(INDEX(Nodes!$Q$4:$Q$449, MATCH(C188, Nodes!$C$4:$C$449, 0)), -1E+99), _xlfn.IFNA(INDEX(Nodes!$Q$4:$Q$449, MATCH(D188, Nodes!$C$4:$C$449, 0)), -1E+99), _xlfn.IFNA(INDEX(Edges!$Q$4:$Q$431, MATCH(E188, Edges!$C$4:$C$431, 0)), -1E+99), _xlfn.IFNA(INDEX(Edges!$Q$4:$Q$431, MATCH(F188, Edges!$C$4:$C$431, 0)), -1E+99), _xlfn.IFNA(INDEX(Edges!$Q$4:$Q$431, MATCH(G188, Edges!$C$4:$C$431, 0)), -1E+99), _xlfn.IFNA(INDEX(Edges!$Q$4:$Q$431, MATCH(H188, Edges!$C$4:$C$431, 0)), -1E+99), _xlfn.IFNA(INDEX(Edges!$Q$4:$Q$431, MATCH(I188, Edges!$C$4:$C$431, 0)), -1E+99), _xlfn.IFNA(INDEX(Edges!$Q$4:$Q$431, MATCH(J188, Edges!$C$4:$C$431, 0)), -1E+99), _xlfn.IFNA(INDEX(Edges!$Q$4:$Q$431, MATCH(K188, Edges!$C$4:$C$431, 0)), -1E+99), _xlfn.IFNA(INDEX(Edges!$Q$4:$Q$431, MATCH(L188, Edges!$C$4:$C$431, 0)), -1E+99))</f>
        <v>0</v>
      </c>
      <c r="S188" t="str">
        <f>IF(OR(IF(C188&lt;&gt;"", INDEX(Nodes!$Z$4:$Z$449, MATCH(C188, Nodes!$C$4:$C$449, 0))="Yes", FALSE), IF(D188&lt;&gt;"", INDEX(Nodes!$Z$4:$Z$449, MATCH(D188, Nodes!$C$4:$C$449, 0))="Yes", FALSE), IF(E188&lt;&gt;"", INDEX(Edges!$Z$4:$Z$431, MATCH(E188, Edges!$C$4:$C$431, 0))="Yes", FALSE), IF(F188&lt;&gt;"", INDEX(Edges!$Z$4:$Z$431, MATCH(F188, Edges!$C$4:$C$431, 0))="Yes", FALSE), IF(G188&lt;&gt;"", INDEX(Edges!$Z$4:$Z$431, MATCH(G188, Edges!$C$4:$C$431, 0))="Yes", FALSE), IF(H188&lt;&gt;"", INDEX(Edges!$Z$4:$Z$431, MATCH(H188, Edges!$C$4:$C$431, 0))="Yes", FALSE), IF(I188&lt;&gt;"", INDEX(Edges!$Z$4:$Z$431, MATCH(I188, Edges!$C$4:$C$431, 0))="Yes", FALSE), IF(J188&lt;&gt;"", INDEX(Edges!$Z$4:$Z$431, MATCH(J188, Edges!$C$4:$C$431, 0))="Yes", FALSE), IF(K188&lt;&gt;"", INDEX(Edges!$Z$4:$Z$431, MATCH(K188, Edges!$C$4:$C$431, 0))="Yes", FALSE), IF(L188&lt;&gt;"", INDEX(Edges!$Z$4:$Z$431, MATCH(L188, Edges!$C$4:$C$431, 0))="Yes", FALSE)), "Yes","No")</f>
        <v>Yes</v>
      </c>
      <c r="T188" s="633" t="str">
        <f>IF(OR(IF(C188&lt;&gt;"", INDEX(Nodes!$AC$4:$AC$449, MATCH(C188, Nodes!$C$4:$C$449, 0))="Yes", FALSE), IF(D188&lt;&gt;"", INDEX(Nodes!$AC$4:$AC$449, MATCH(D188, Nodes!$C$4:$C$449, 0))="Yes", FALSE), IF(E188&lt;&gt;"", INDEX(Edges!$AC$4:$AC$431, MATCH(E188, Edges!$C$4:$C$431, 0))="Yes", FALSE), IF(F188&lt;&gt;"", INDEX(Edges!$AC$4:$AC$431, MATCH(F188, Edges!$C$4:$C$431, 0))="Yes", FALSE), IF(G188&lt;&gt;"", INDEX(Edges!$AC$4:$AC$431, MATCH(G188, Edges!$C$4:$C$431, 0))="Yes", FALSE), IF(H188&lt;&gt;"", INDEX(Edges!$AC$4:$AC$431, MATCH(H188, Edges!$C$4:$C$431, 0))="Yes", FALSE), IF(I188&lt;&gt;"", INDEX(Edges!$AC$4:$AC$431, MATCH(I188, Edges!$C$4:$C$431, 0))="Yes", FALSE), IF(J188&lt;&gt;"", INDEX(Edges!$AC$4:$AC$431, MATCH(J188, Edges!$C$4:$C$431, 0))="Yes", FALSE), IF(K188&lt;&gt;"", INDEX(Edges!$AC$4:$AC$431, MATCH(K188, Edges!$C$4:$C$431, 0))="Yes", FALSE), IF(L188&lt;&gt;"", INDEX(Edges!$AC$4:$AC$431, MATCH(L188, Edges!$C$4:$C$431, 0))="Yes", FALSE)), "Yes","No")</f>
        <v>No</v>
      </c>
      <c r="U188" t="str">
        <f>IF(OR(IF(C188&lt;&gt;"", INDEX(Nodes!$AF$4:$AF$449, MATCH(C188, Nodes!$C$4:$C$449, 0))="Yes", FALSE), IF(D188&lt;&gt;"", INDEX(Nodes!$AF$4:$AF$449, MATCH(D188, Nodes!$C$4:$C$449, 0))="Yes", FALSE), IF(E188&lt;&gt;"", INDEX(Edges!$AG$4:$AG$431, MATCH(E188, Edges!$C$4:$C$431, 0))="Yes", FALSE), IF(F188&lt;&gt;"", INDEX(Edges!$AG$4:$AG$431, MATCH(F188, Edges!$C$4:$C$431, 0))="Yes", FALSE), IF(G188&lt;&gt;"", INDEX(Edges!$AG$4:$AG$431, MATCH(G188, Edges!$C$4:$C$431, 0))="Yes", FALSE), IF(H188&lt;&gt;"", INDEX(Edges!$AG$4:$AG$431, MATCH(H188, Edges!$C$4:$C$431, 0))="Yes", FALSE), IF(I188&lt;&gt;"", INDEX(Edges!$AG$4:$AG$431, MATCH(I188, Edges!$C$4:$C$431, 0))="Yes", FALSE), IF(J188&lt;&gt;"", INDEX(Edges!$AG$4:$AG$431, MATCH(J188, Edges!$C$4:$C$431, 0))="Yes", FALSE), IF(K188&lt;&gt;"", INDEX(Edges!$AG$4:$AG$431, MATCH(K188, Edges!$C$4:$C$431, 0))="Yes", FALSE), IF(L188&lt;&gt;"", INDEX(Edges!$AG$4:$AG$431, MATCH(L188, Edges!$C$4:$C$431, 0))="Yes", FALSE)), "Yes","No")</f>
        <v>No</v>
      </c>
      <c r="V188" s="720" t="str">
        <f t="shared" si="8"/>
        <v>Accessible</v>
      </c>
      <c r="W188" s="633" t="str">
        <f>IF(AND(N188&gt;='Accessibility Standards'!$C$4, P188&lt;'Accessibility Standards'!$C$2, Q188="Yes", R188&lt;'Accessibility Standards'!$C$10), "Accessible", "Inaccessible")</f>
        <v>Inaccessible</v>
      </c>
      <c r="X188" s="633" t="str">
        <f t="shared" si="9"/>
        <v>Inaccessible</v>
      </c>
    </row>
    <row r="189" spans="1:24" hidden="1">
      <c r="A189" s="811" t="str">
        <f>A188</f>
        <v>64_68</v>
      </c>
      <c r="B189" s="689" t="s">
        <v>753</v>
      </c>
      <c r="C189" t="s">
        <v>655</v>
      </c>
      <c r="E189" t="s">
        <v>1080</v>
      </c>
      <c r="N189" s="633">
        <f>MIN(_xlfn.IFNA(INDEX(Nodes!$M$4:$M$449, MATCH(C189, Nodes!$C$4:$C$449, 0)), 1E+99), _xlfn.IFNA(INDEX(Nodes!$M$4:$M$449, MATCH(D189, Nodes!$C$4:$C$449, 0)), 1E+99), _xlfn.IFNA(INDEX(Edges!$M$4:$M$428, MATCH(E189, Edges!$C$4:$C$428, 0)), 1E+99), _xlfn.IFNA(INDEX(Edges!$M$4:$M$428, MATCH(F189, Edges!$C$4:$C$428, 0)), 1E+99), _xlfn.IFNA(INDEX(Edges!$M$4:$M$428, MATCH(G189, Edges!$C$4:$C$428, 0)), 1E+99), _xlfn.IFNA(INDEX(Edges!$M$4:$M$428, MATCH(H189, Edges!$C$4:$C$428, 0)), 1E+99), _xlfn.IFNA(INDEX(Edges!$M$4:$M$428, MATCH(I189, Edges!$C$4:$C$428, 0)), 1E+99), _xlfn.IFNA(INDEX(Edges!$M$4:$M$428, MATCH(J189, Edges!$C$4:$C$428, 0)), 1E+99), _xlfn.IFNA(INDEX(Edges!$M$4:$M$428, MATCH(K189, Edges!$C$4:$C$428, 0)), 1E+99), _xlfn.IFNA(INDEX(Edges!$M$4:$M$428, MATCH(L189, Edges!$C$4:$C$428, 0)), 1E+99))</f>
        <v>62</v>
      </c>
      <c r="O189" s="633" t="str">
        <f>IF(AND(IF(C189&lt;&gt;"", INDEX(Nodes!$V$4:$V$449, MATCH(C189, Nodes!$C$4:$C$449, 0))="Yes", TRUE), IF(D189&lt;&gt;"", INDEX(Nodes!$V$4:$V$449, MATCH(D189, Nodes!$C$4:$C$449, 0))="Yes", TRUE), IF(E189&lt;&gt;"", INDEX(Edges!$V$4:$V$431, MATCH(E189, Edges!$C$4:$C$431, 0))="Yes", TRUE), IF(F189&lt;&gt;"", INDEX(Edges!$V$4:$V$431, MATCH(F189, Edges!$C$4:$C$431, 0))="Yes", TRUE), IF(G189&lt;&gt;"", INDEX(Edges!$V$4:$V$431, MATCH(G189, Edges!$C$4:$C$431, 0))="Yes", TRUE), IF(H189&lt;&gt;"", INDEX(Edges!$V$4:$V$431, MATCH(H189, Edges!$C$4:$C$431, 0))="Yes", TRUE), IF(I189&lt;&gt;"", INDEX(Edges!$V$4:$V$431, MATCH(I189, Edges!$C$4:$C$431, 0))="Yes", TRUE), IF(J189&lt;&gt;"", INDEX(Edges!$V$4:$V$431, MATCH(J189, Edges!$C$4:$C$431, 0))="Yes", TRUE), IF(K189&lt;&gt;"", INDEX(Edges!$V$4:$V$431, MATCH(K189, Edges!$C$4:$C$431, 0))="Yes", TRUE), IF(L189&lt;&gt;"", INDEX(Edges!$V$4:$V$431, MATCH(L189, Edges!$C$4:$C$431, 0))="Yes", TRUE)), "Yes", "No")</f>
        <v>No</v>
      </c>
      <c r="P189" s="633">
        <f>MAX(_xlfn.IFNA(INDEX(Nodes!$I$4:$I$449, MATCH(C189, Nodes!$C$4:$C$449, 0)), -1E+99), _xlfn.IFNA(INDEX(Nodes!$I$4:$I$449, MATCH(D189, Nodes!$C$4:$C$449, 0)), -1E+99), _xlfn.IFNA(INDEX(Edges!$I$4:$I$431, MATCH(E189, Edges!$C$4:$C$431, 0)), -1E+99), _xlfn.IFNA(INDEX(Edges!$I$4:$I$431, MATCH(F189, Edges!$C$4:$C$431, 0)), -1E+99), _xlfn.IFNA(INDEX(Edges!$I$4:$I$431, MATCH(G189, Edges!$C$4:$C$431, 0)), -1E+99), _xlfn.IFNA(INDEX(Edges!$I$4:$I$431, MATCH(H189, Edges!$C$4:$C$431, 0)), -1E+99), _xlfn.IFNA(INDEX(Edges!$I$4:$I$431, MATCH(I189, Edges!$C$4:$C$431, 0)), -1E+99), _xlfn.IFNA(INDEX(Edges!$I$4:$I$431, MATCH(J189, Edges!$C$4:$C$431, 0)), -1E+99), _xlfn.IFNA(INDEX(Edges!$I$4:$I$431, MATCH(K189, Edges!$C$4:$C$431, 0)), -1E+99), _xlfn.IFNA(INDEX(Edges!$I$4:$I$431, MATCH(L189, Edges!$C$4:$C$431, 0)), -1E+99))</f>
        <v>1.8</v>
      </c>
      <c r="Q189" s="633" t="str">
        <f>IF(AND(IF(C189&lt;&gt;"", INDEX(Nodes!$P$4:$P$449, MATCH(C189, Nodes!$C$4:$C$449, 0))="Yes"), IF(D189&lt;&gt;"", INDEX(Nodes!$P$4:$P$449, MATCH(D189, Nodes!$C$4:$C$449, 0))="Yes")), "Yes", "No")</f>
        <v>No</v>
      </c>
      <c r="R189" s="633">
        <f>MAX(_xlfn.IFNA(INDEX(Nodes!$Q$4:$Q$449, MATCH(C189, Nodes!$C$4:$C$449, 0)), -1E+99), _xlfn.IFNA(INDEX(Nodes!$Q$4:$Q$449, MATCH(D189, Nodes!$C$4:$C$449, 0)), -1E+99), _xlfn.IFNA(INDEX(Edges!$Q$4:$Q$431, MATCH(E189, Edges!$C$4:$C$431, 0)), -1E+99), _xlfn.IFNA(INDEX(Edges!$Q$4:$Q$431, MATCH(F189, Edges!$C$4:$C$431, 0)), -1E+99), _xlfn.IFNA(INDEX(Edges!$Q$4:$Q$431, MATCH(G189, Edges!$C$4:$C$431, 0)), -1E+99), _xlfn.IFNA(INDEX(Edges!$Q$4:$Q$431, MATCH(H189, Edges!$C$4:$C$431, 0)), -1E+99), _xlfn.IFNA(INDEX(Edges!$Q$4:$Q$431, MATCH(I189, Edges!$C$4:$C$431, 0)), -1E+99), _xlfn.IFNA(INDEX(Edges!$Q$4:$Q$431, MATCH(J189, Edges!$C$4:$C$431, 0)), -1E+99), _xlfn.IFNA(INDEX(Edges!$Q$4:$Q$431, MATCH(K189, Edges!$C$4:$C$431, 0)), -1E+99), _xlfn.IFNA(INDEX(Edges!$Q$4:$Q$431, MATCH(L189, Edges!$C$4:$C$431, 0)), -1E+99))</f>
        <v>0</v>
      </c>
      <c r="S189" t="str">
        <f>IF(OR(IF(C189&lt;&gt;"", INDEX(Nodes!$Z$4:$Z$449, MATCH(C189, Nodes!$C$4:$C$449, 0))="Yes", FALSE), IF(D189&lt;&gt;"", INDEX(Nodes!$Z$4:$Z$449, MATCH(D189, Nodes!$C$4:$C$449, 0))="Yes", FALSE), IF(E189&lt;&gt;"", INDEX(Edges!$Z$4:$Z$431, MATCH(E189, Edges!$C$4:$C$431, 0))="Yes", FALSE), IF(F189&lt;&gt;"", INDEX(Edges!$Z$4:$Z$431, MATCH(F189, Edges!$C$4:$C$431, 0))="Yes", FALSE), IF(G189&lt;&gt;"", INDEX(Edges!$Z$4:$Z$431, MATCH(G189, Edges!$C$4:$C$431, 0))="Yes", FALSE), IF(H189&lt;&gt;"", INDEX(Edges!$Z$4:$Z$431, MATCH(H189, Edges!$C$4:$C$431, 0))="Yes", FALSE), IF(I189&lt;&gt;"", INDEX(Edges!$Z$4:$Z$431, MATCH(I189, Edges!$C$4:$C$431, 0))="Yes", FALSE), IF(J189&lt;&gt;"", INDEX(Edges!$Z$4:$Z$431, MATCH(J189, Edges!$C$4:$C$431, 0))="Yes", FALSE), IF(K189&lt;&gt;"", INDEX(Edges!$Z$4:$Z$431, MATCH(K189, Edges!$C$4:$C$431, 0))="Yes", FALSE), IF(L189&lt;&gt;"", INDEX(Edges!$Z$4:$Z$431, MATCH(L189, Edges!$C$4:$C$431, 0))="Yes", FALSE)), "Yes","No")</f>
        <v>Yes</v>
      </c>
      <c r="T189" s="633" t="str">
        <f>IF(OR(IF(C189&lt;&gt;"", INDEX(Nodes!$AC$4:$AC$449, MATCH(C189, Nodes!$C$4:$C$449, 0))="Yes", FALSE), IF(D189&lt;&gt;"", INDEX(Nodes!$AC$4:$AC$449, MATCH(D189, Nodes!$C$4:$C$449, 0))="Yes", FALSE), IF(E189&lt;&gt;"", INDEX(Edges!$AC$4:$AC$431, MATCH(E189, Edges!$C$4:$C$431, 0))="Yes", FALSE), IF(F189&lt;&gt;"", INDEX(Edges!$AC$4:$AC$431, MATCH(F189, Edges!$C$4:$C$431, 0))="Yes", FALSE), IF(G189&lt;&gt;"", INDEX(Edges!$AC$4:$AC$431, MATCH(G189, Edges!$C$4:$C$431, 0))="Yes", FALSE), IF(H189&lt;&gt;"", INDEX(Edges!$AC$4:$AC$431, MATCH(H189, Edges!$C$4:$C$431, 0))="Yes", FALSE), IF(I189&lt;&gt;"", INDEX(Edges!$AC$4:$AC$431, MATCH(I189, Edges!$C$4:$C$431, 0))="Yes", FALSE), IF(J189&lt;&gt;"", INDEX(Edges!$AC$4:$AC$431, MATCH(J189, Edges!$C$4:$C$431, 0))="Yes", FALSE), IF(K189&lt;&gt;"", INDEX(Edges!$AC$4:$AC$431, MATCH(K189, Edges!$C$4:$C$431, 0))="Yes", FALSE), IF(L189&lt;&gt;"", INDEX(Edges!$AC$4:$AC$431, MATCH(L189, Edges!$C$4:$C$431, 0))="Yes", FALSE)), "Yes","No")</f>
        <v>No</v>
      </c>
      <c r="U189" t="str">
        <f>IF(OR(IF(C189&lt;&gt;"", INDEX(Nodes!$AF$4:$AF$449, MATCH(C189, Nodes!$C$4:$C$449, 0))="Yes", FALSE), IF(D189&lt;&gt;"", INDEX(Nodes!$AF$4:$AF$449, MATCH(D189, Nodes!$C$4:$C$449, 0))="Yes", FALSE), IF(E189&lt;&gt;"", INDEX(Edges!$AG$4:$AG$431, MATCH(E189, Edges!$C$4:$C$431, 0))="Yes", FALSE), IF(F189&lt;&gt;"", INDEX(Edges!$AG$4:$AG$431, MATCH(F189, Edges!$C$4:$C$431, 0))="Yes", FALSE), IF(G189&lt;&gt;"", INDEX(Edges!$AG$4:$AG$431, MATCH(G189, Edges!$C$4:$C$431, 0))="Yes", FALSE), IF(H189&lt;&gt;"", INDEX(Edges!$AG$4:$AG$431, MATCH(H189, Edges!$C$4:$C$431, 0))="Yes", FALSE), IF(I189&lt;&gt;"", INDEX(Edges!$AG$4:$AG$431, MATCH(I189, Edges!$C$4:$C$431, 0))="Yes", FALSE), IF(J189&lt;&gt;"", INDEX(Edges!$AG$4:$AG$431, MATCH(J189, Edges!$C$4:$C$431, 0))="Yes", FALSE), IF(K189&lt;&gt;"", INDEX(Edges!$AG$4:$AG$431, MATCH(K189, Edges!$C$4:$C$431, 0))="Yes", FALSE), IF(L189&lt;&gt;"", INDEX(Edges!$AG$4:$AG$431, MATCH(L189, Edges!$C$4:$C$431, 0))="Yes", FALSE)), "Yes","No")</f>
        <v>No</v>
      </c>
      <c r="V189" s="720" t="str">
        <f t="shared" si="8"/>
        <v>Accessible</v>
      </c>
      <c r="W189" s="633" t="str">
        <f>IF(AND(N189&gt;='Accessibility Standards'!$C$4, P189&lt;'Accessibility Standards'!$C$2, Q189="Yes", R189&lt;'Accessibility Standards'!$C$10), "Accessible", "Inaccessible")</f>
        <v>Inaccessible</v>
      </c>
      <c r="X189" s="633" t="str">
        <f t="shared" si="9"/>
        <v>Inaccessible</v>
      </c>
    </row>
    <row r="190" spans="1:24">
      <c r="A190" t="s">
        <v>902</v>
      </c>
      <c r="B190" s="689" t="s">
        <v>752</v>
      </c>
      <c r="C190" t="s">
        <v>653</v>
      </c>
      <c r="E190" t="s">
        <v>1081</v>
      </c>
      <c r="N190" s="633">
        <f>MIN(_xlfn.IFNA(INDEX(Nodes!$M$4:$M$449, MATCH(C190, Nodes!$C$4:$C$449, 0)), 1E+99), _xlfn.IFNA(INDEX(Nodes!$M$4:$M$449, MATCH(D190, Nodes!$C$4:$C$449, 0)), 1E+99), _xlfn.IFNA(INDEX(Edges!$M$4:$M$428, MATCH(E190, Edges!$C$4:$C$428, 0)), 1E+99), _xlfn.IFNA(INDEX(Edges!$M$4:$M$428, MATCH(F190, Edges!$C$4:$C$428, 0)), 1E+99), _xlfn.IFNA(INDEX(Edges!$M$4:$M$428, MATCH(G190, Edges!$C$4:$C$428, 0)), 1E+99), _xlfn.IFNA(INDEX(Edges!$M$4:$M$428, MATCH(H190, Edges!$C$4:$C$428, 0)), 1E+99), _xlfn.IFNA(INDEX(Edges!$M$4:$M$428, MATCH(I190, Edges!$C$4:$C$428, 0)), 1E+99), _xlfn.IFNA(INDEX(Edges!$M$4:$M$428, MATCH(J190, Edges!$C$4:$C$428, 0)), 1E+99), _xlfn.IFNA(INDEX(Edges!$M$4:$M$428, MATCH(K190, Edges!$C$4:$C$428, 0)), 1E+99), _xlfn.IFNA(INDEX(Edges!$M$4:$M$428, MATCH(L190, Edges!$C$4:$C$428, 0)), 1E+99))</f>
        <v>80</v>
      </c>
      <c r="O190" s="633" t="str">
        <f>IF(AND(IF(C190&lt;&gt;"", INDEX(Nodes!$V$4:$V$449, MATCH(C190, Nodes!$C$4:$C$449, 0))="Yes", TRUE), IF(D190&lt;&gt;"", INDEX(Nodes!$V$4:$V$449, MATCH(D190, Nodes!$C$4:$C$449, 0))="Yes", TRUE), IF(E190&lt;&gt;"", INDEX(Edges!$V$4:$V$431, MATCH(E190, Edges!$C$4:$C$431, 0))="Yes", TRUE), IF(F190&lt;&gt;"", INDEX(Edges!$V$4:$V$431, MATCH(F190, Edges!$C$4:$C$431, 0))="Yes", TRUE), IF(G190&lt;&gt;"", INDEX(Edges!$V$4:$V$431, MATCH(G190, Edges!$C$4:$C$431, 0))="Yes", TRUE), IF(H190&lt;&gt;"", INDEX(Edges!$V$4:$V$431, MATCH(H190, Edges!$C$4:$C$431, 0))="Yes", TRUE), IF(I190&lt;&gt;"", INDEX(Edges!$V$4:$V$431, MATCH(I190, Edges!$C$4:$C$431, 0))="Yes", TRUE), IF(J190&lt;&gt;"", INDEX(Edges!$V$4:$V$431, MATCH(J190, Edges!$C$4:$C$431, 0))="Yes", TRUE), IF(K190&lt;&gt;"", INDEX(Edges!$V$4:$V$431, MATCH(K190, Edges!$C$4:$C$431, 0))="Yes", TRUE), IF(L190&lt;&gt;"", INDEX(Edges!$V$4:$V$431, MATCH(L190, Edges!$C$4:$C$431, 0))="Yes", TRUE)), "Yes", "No")</f>
        <v>No</v>
      </c>
      <c r="P190" s="633">
        <f>MAX(_xlfn.IFNA(INDEX(Nodes!$I$4:$I$449, MATCH(C190, Nodes!$C$4:$C$449, 0)), -1E+99), _xlfn.IFNA(INDEX(Nodes!$I$4:$I$449, MATCH(D190, Nodes!$C$4:$C$449, 0)), -1E+99), _xlfn.IFNA(INDEX(Edges!$I$4:$I$431, MATCH(E190, Edges!$C$4:$C$431, 0)), -1E+99), _xlfn.IFNA(INDEX(Edges!$I$4:$I$431, MATCH(F190, Edges!$C$4:$C$431, 0)), -1E+99), _xlfn.IFNA(INDEX(Edges!$I$4:$I$431, MATCH(G190, Edges!$C$4:$C$431, 0)), -1E+99), _xlfn.IFNA(INDEX(Edges!$I$4:$I$431, MATCH(H190, Edges!$C$4:$C$431, 0)), -1E+99), _xlfn.IFNA(INDEX(Edges!$I$4:$I$431, MATCH(I190, Edges!$C$4:$C$431, 0)), -1E+99), _xlfn.IFNA(INDEX(Edges!$I$4:$I$431, MATCH(J190, Edges!$C$4:$C$431, 0)), -1E+99), _xlfn.IFNA(INDEX(Edges!$I$4:$I$431, MATCH(K190, Edges!$C$4:$C$431, 0)), -1E+99), _xlfn.IFNA(INDEX(Edges!$I$4:$I$431, MATCH(L190, Edges!$C$4:$C$431, 0)), -1E+99))</f>
        <v>1.7</v>
      </c>
      <c r="Q190" s="633" t="str">
        <f>IF(AND(IF(C190&lt;&gt;"", INDEX(Nodes!$P$4:$P$449, MATCH(C190, Nodes!$C$4:$C$449, 0))="Yes"), IF(D190&lt;&gt;"", INDEX(Nodes!$P$4:$P$449, MATCH(D190, Nodes!$C$4:$C$449, 0))="Yes")), "Yes", "No")</f>
        <v>No</v>
      </c>
      <c r="R190" s="633">
        <f>MAX(_xlfn.IFNA(INDEX(Nodes!$Q$4:$Q$449, MATCH(C190, Nodes!$C$4:$C$449, 0)), -1E+99), _xlfn.IFNA(INDEX(Nodes!$Q$4:$Q$449, MATCH(D190, Nodes!$C$4:$C$449, 0)), -1E+99), _xlfn.IFNA(INDEX(Edges!$Q$4:$Q$431, MATCH(E190, Edges!$C$4:$C$431, 0)), -1E+99), _xlfn.IFNA(INDEX(Edges!$Q$4:$Q$431, MATCH(F190, Edges!$C$4:$C$431, 0)), -1E+99), _xlfn.IFNA(INDEX(Edges!$Q$4:$Q$431, MATCH(G190, Edges!$C$4:$C$431, 0)), -1E+99), _xlfn.IFNA(INDEX(Edges!$Q$4:$Q$431, MATCH(H190, Edges!$C$4:$C$431, 0)), -1E+99), _xlfn.IFNA(INDEX(Edges!$Q$4:$Q$431, MATCH(I190, Edges!$C$4:$C$431, 0)), -1E+99), _xlfn.IFNA(INDEX(Edges!$Q$4:$Q$431, MATCH(J190, Edges!$C$4:$C$431, 0)), -1E+99), _xlfn.IFNA(INDEX(Edges!$Q$4:$Q$431, MATCH(K190, Edges!$C$4:$C$431, 0)), -1E+99), _xlfn.IFNA(INDEX(Edges!$Q$4:$Q$431, MATCH(L190, Edges!$C$4:$C$431, 0)), -1E+99))</f>
        <v>1</v>
      </c>
      <c r="S190" t="str">
        <f>IF(OR(IF(C190&lt;&gt;"", INDEX(Nodes!$Z$4:$Z$449, MATCH(C190, Nodes!$C$4:$C$449, 0))="Yes", FALSE), IF(D190&lt;&gt;"", INDEX(Nodes!$Z$4:$Z$449, MATCH(D190, Nodes!$C$4:$C$449, 0))="Yes", FALSE), IF(E190&lt;&gt;"", INDEX(Edges!$Z$4:$Z$431, MATCH(E190, Edges!$C$4:$C$431, 0))="Yes", FALSE), IF(F190&lt;&gt;"", INDEX(Edges!$Z$4:$Z$431, MATCH(F190, Edges!$C$4:$C$431, 0))="Yes", FALSE), IF(G190&lt;&gt;"", INDEX(Edges!$Z$4:$Z$431, MATCH(G190, Edges!$C$4:$C$431, 0))="Yes", FALSE), IF(H190&lt;&gt;"", INDEX(Edges!$Z$4:$Z$431, MATCH(H190, Edges!$C$4:$C$431, 0))="Yes", FALSE), IF(I190&lt;&gt;"", INDEX(Edges!$Z$4:$Z$431, MATCH(I190, Edges!$C$4:$C$431, 0))="Yes", FALSE), IF(J190&lt;&gt;"", INDEX(Edges!$Z$4:$Z$431, MATCH(J190, Edges!$C$4:$C$431, 0))="Yes", FALSE), IF(K190&lt;&gt;"", INDEX(Edges!$Z$4:$Z$431, MATCH(K190, Edges!$C$4:$C$431, 0))="Yes", FALSE), IF(L190&lt;&gt;"", INDEX(Edges!$Z$4:$Z$431, MATCH(L190, Edges!$C$4:$C$431, 0))="Yes", FALSE)), "Yes","No")</f>
        <v>Yes</v>
      </c>
      <c r="T190" s="633" t="str">
        <f>IF(OR(IF(C190&lt;&gt;"", INDEX(Nodes!$AC$4:$AC$449, MATCH(C190, Nodes!$C$4:$C$449, 0))="Yes", FALSE), IF(D190&lt;&gt;"", INDEX(Nodes!$AC$4:$AC$449, MATCH(D190, Nodes!$C$4:$C$449, 0))="Yes", FALSE), IF(E190&lt;&gt;"", INDEX(Edges!$AC$4:$AC$431, MATCH(E190, Edges!$C$4:$C$431, 0))="Yes", FALSE), IF(F190&lt;&gt;"", INDEX(Edges!$AC$4:$AC$431, MATCH(F190, Edges!$C$4:$C$431, 0))="Yes", FALSE), IF(G190&lt;&gt;"", INDEX(Edges!$AC$4:$AC$431, MATCH(G190, Edges!$C$4:$C$431, 0))="Yes", FALSE), IF(H190&lt;&gt;"", INDEX(Edges!$AC$4:$AC$431, MATCH(H190, Edges!$C$4:$C$431, 0))="Yes", FALSE), IF(I190&lt;&gt;"", INDEX(Edges!$AC$4:$AC$431, MATCH(I190, Edges!$C$4:$C$431, 0))="Yes", FALSE), IF(J190&lt;&gt;"", INDEX(Edges!$AC$4:$AC$431, MATCH(J190, Edges!$C$4:$C$431, 0))="Yes", FALSE), IF(K190&lt;&gt;"", INDEX(Edges!$AC$4:$AC$431, MATCH(K190, Edges!$C$4:$C$431, 0))="Yes", FALSE), IF(L190&lt;&gt;"", INDEX(Edges!$AC$4:$AC$431, MATCH(L190, Edges!$C$4:$C$431, 0))="Yes", FALSE)), "Yes","No")</f>
        <v>No</v>
      </c>
      <c r="U190" t="str">
        <f>IF(OR(IF(C190&lt;&gt;"", INDEX(Nodes!$AF$4:$AF$449, MATCH(C190, Nodes!$C$4:$C$449, 0))="Yes", FALSE), IF(D190&lt;&gt;"", INDEX(Nodes!$AF$4:$AF$449, MATCH(D190, Nodes!$C$4:$C$449, 0))="Yes", FALSE), IF(E190&lt;&gt;"", INDEX(Edges!$AG$4:$AG$431, MATCH(E190, Edges!$C$4:$C$431, 0))="Yes", FALSE), IF(F190&lt;&gt;"", INDEX(Edges!$AG$4:$AG$431, MATCH(F190, Edges!$C$4:$C$431, 0))="Yes", FALSE), IF(G190&lt;&gt;"", INDEX(Edges!$AG$4:$AG$431, MATCH(G190, Edges!$C$4:$C$431, 0))="Yes", FALSE), IF(H190&lt;&gt;"", INDEX(Edges!$AG$4:$AG$431, MATCH(H190, Edges!$C$4:$C$431, 0))="Yes", FALSE), IF(I190&lt;&gt;"", INDEX(Edges!$AG$4:$AG$431, MATCH(I190, Edges!$C$4:$C$431, 0))="Yes", FALSE), IF(J190&lt;&gt;"", INDEX(Edges!$AG$4:$AG$431, MATCH(J190, Edges!$C$4:$C$431, 0))="Yes", FALSE), IF(K190&lt;&gt;"", INDEX(Edges!$AG$4:$AG$431, MATCH(K190, Edges!$C$4:$C$431, 0))="Yes", FALSE), IF(L190&lt;&gt;"", INDEX(Edges!$AG$4:$AG$431, MATCH(L190, Edges!$C$4:$C$431, 0))="Yes", FALSE)), "Yes","No")</f>
        <v>No</v>
      </c>
      <c r="V190" s="720" t="str">
        <f t="shared" si="8"/>
        <v>Accessible</v>
      </c>
      <c r="W190" s="633" t="str">
        <f>IF(AND(N190&gt;='Accessibility Standards'!$C$4, P190&lt;'Accessibility Standards'!$C$2, Q190="Yes", R190&lt;'Accessibility Standards'!$C$10), "Accessible", "Inaccessible")</f>
        <v>Inaccessible</v>
      </c>
      <c r="X190" s="633" t="str">
        <f t="shared" si="9"/>
        <v>Inaccessible</v>
      </c>
    </row>
    <row r="191" spans="1:24" hidden="1">
      <c r="A191" s="811" t="str">
        <f>A190</f>
        <v>68_69</v>
      </c>
      <c r="B191" s="689" t="s">
        <v>753</v>
      </c>
      <c r="C191" t="s">
        <v>661</v>
      </c>
      <c r="E191" t="s">
        <v>1082</v>
      </c>
      <c r="N191" s="633">
        <f>MIN(_xlfn.IFNA(INDEX(Nodes!$M$4:$M$449, MATCH(C191, Nodes!$C$4:$C$449, 0)), 1E+99), _xlfn.IFNA(INDEX(Nodes!$M$4:$M$449, MATCH(D191, Nodes!$C$4:$C$449, 0)), 1E+99), _xlfn.IFNA(INDEX(Edges!$M$4:$M$428, MATCH(E191, Edges!$C$4:$C$428, 0)), 1E+99), _xlfn.IFNA(INDEX(Edges!$M$4:$M$428, MATCH(F191, Edges!$C$4:$C$428, 0)), 1E+99), _xlfn.IFNA(INDEX(Edges!$M$4:$M$428, MATCH(G191, Edges!$C$4:$C$428, 0)), 1E+99), _xlfn.IFNA(INDEX(Edges!$M$4:$M$428, MATCH(H191, Edges!$C$4:$C$428, 0)), 1E+99), _xlfn.IFNA(INDEX(Edges!$M$4:$M$428, MATCH(I191, Edges!$C$4:$C$428, 0)), 1E+99), _xlfn.IFNA(INDEX(Edges!$M$4:$M$428, MATCH(J191, Edges!$C$4:$C$428, 0)), 1E+99), _xlfn.IFNA(INDEX(Edges!$M$4:$M$428, MATCH(K191, Edges!$C$4:$C$428, 0)), 1E+99), _xlfn.IFNA(INDEX(Edges!$M$4:$M$428, MATCH(L191, Edges!$C$4:$C$428, 0)), 1E+99))</f>
        <v>130</v>
      </c>
      <c r="O191" s="633" t="str">
        <f>IF(AND(IF(C191&lt;&gt;"", INDEX(Nodes!$V$4:$V$449, MATCH(C191, Nodes!$C$4:$C$449, 0))="Yes", TRUE), IF(D191&lt;&gt;"", INDEX(Nodes!$V$4:$V$449, MATCH(D191, Nodes!$C$4:$C$449, 0))="Yes", TRUE), IF(E191&lt;&gt;"", INDEX(Edges!$V$4:$V$431, MATCH(E191, Edges!$C$4:$C$431, 0))="Yes", TRUE), IF(F191&lt;&gt;"", INDEX(Edges!$V$4:$V$431, MATCH(F191, Edges!$C$4:$C$431, 0))="Yes", TRUE), IF(G191&lt;&gt;"", INDEX(Edges!$V$4:$V$431, MATCH(G191, Edges!$C$4:$C$431, 0))="Yes", TRUE), IF(H191&lt;&gt;"", INDEX(Edges!$V$4:$V$431, MATCH(H191, Edges!$C$4:$C$431, 0))="Yes", TRUE), IF(I191&lt;&gt;"", INDEX(Edges!$V$4:$V$431, MATCH(I191, Edges!$C$4:$C$431, 0))="Yes", TRUE), IF(J191&lt;&gt;"", INDEX(Edges!$V$4:$V$431, MATCH(J191, Edges!$C$4:$C$431, 0))="Yes", TRUE), IF(K191&lt;&gt;"", INDEX(Edges!$V$4:$V$431, MATCH(K191, Edges!$C$4:$C$431, 0))="Yes", TRUE), IF(L191&lt;&gt;"", INDEX(Edges!$V$4:$V$431, MATCH(L191, Edges!$C$4:$C$431, 0))="Yes", TRUE)), "Yes", "No")</f>
        <v>No</v>
      </c>
      <c r="P191" s="633">
        <f>MAX(_xlfn.IFNA(INDEX(Nodes!$I$4:$I$449, MATCH(C191, Nodes!$C$4:$C$449, 0)), -1E+99), _xlfn.IFNA(INDEX(Nodes!$I$4:$I$449, MATCH(D191, Nodes!$C$4:$C$449, 0)), -1E+99), _xlfn.IFNA(INDEX(Edges!$I$4:$I$431, MATCH(E191, Edges!$C$4:$C$431, 0)), -1E+99), _xlfn.IFNA(INDEX(Edges!$I$4:$I$431, MATCH(F191, Edges!$C$4:$C$431, 0)), -1E+99), _xlfn.IFNA(INDEX(Edges!$I$4:$I$431, MATCH(G191, Edges!$C$4:$C$431, 0)), -1E+99), _xlfn.IFNA(INDEX(Edges!$I$4:$I$431, MATCH(H191, Edges!$C$4:$C$431, 0)), -1E+99), _xlfn.IFNA(INDEX(Edges!$I$4:$I$431, MATCH(I191, Edges!$C$4:$C$431, 0)), -1E+99), _xlfn.IFNA(INDEX(Edges!$I$4:$I$431, MATCH(J191, Edges!$C$4:$C$431, 0)), -1E+99), _xlfn.IFNA(INDEX(Edges!$I$4:$I$431, MATCH(K191, Edges!$C$4:$C$431, 0)), -1E+99), _xlfn.IFNA(INDEX(Edges!$I$4:$I$431, MATCH(L191, Edges!$C$4:$C$431, 0)), -1E+99))</f>
        <v>7.9</v>
      </c>
      <c r="Q191" s="633" t="str">
        <f>IF(AND(IF(C191&lt;&gt;"", INDEX(Nodes!$P$4:$P$449, MATCH(C191, Nodes!$C$4:$C$449, 0))="Yes"), IF(D191&lt;&gt;"", INDEX(Nodes!$P$4:$P$449, MATCH(D191, Nodes!$C$4:$C$449, 0))="Yes")), "Yes", "No")</f>
        <v>No</v>
      </c>
      <c r="R191" s="633">
        <f>MAX(_xlfn.IFNA(INDEX(Nodes!$Q$4:$Q$449, MATCH(C191, Nodes!$C$4:$C$449, 0)), -1E+99), _xlfn.IFNA(INDEX(Nodes!$Q$4:$Q$449, MATCH(D191, Nodes!$C$4:$C$449, 0)), -1E+99), _xlfn.IFNA(INDEX(Edges!$Q$4:$Q$431, MATCH(E191, Edges!$C$4:$C$431, 0)), -1E+99), _xlfn.IFNA(INDEX(Edges!$Q$4:$Q$431, MATCH(F191, Edges!$C$4:$C$431, 0)), -1E+99), _xlfn.IFNA(INDEX(Edges!$Q$4:$Q$431, MATCH(G191, Edges!$C$4:$C$431, 0)), -1E+99), _xlfn.IFNA(INDEX(Edges!$Q$4:$Q$431, MATCH(H191, Edges!$C$4:$C$431, 0)), -1E+99), _xlfn.IFNA(INDEX(Edges!$Q$4:$Q$431, MATCH(I191, Edges!$C$4:$C$431, 0)), -1E+99), _xlfn.IFNA(INDEX(Edges!$Q$4:$Q$431, MATCH(J191, Edges!$C$4:$C$431, 0)), -1E+99), _xlfn.IFNA(INDEX(Edges!$Q$4:$Q$431, MATCH(K191, Edges!$C$4:$C$431, 0)), -1E+99), _xlfn.IFNA(INDEX(Edges!$Q$4:$Q$431, MATCH(L191, Edges!$C$4:$C$431, 0)), -1E+99))</f>
        <v>1</v>
      </c>
      <c r="S191" t="str">
        <f>IF(OR(IF(C191&lt;&gt;"", INDEX(Nodes!$Z$4:$Z$449, MATCH(C191, Nodes!$C$4:$C$449, 0))="Yes", FALSE), IF(D191&lt;&gt;"", INDEX(Nodes!$Z$4:$Z$449, MATCH(D191, Nodes!$C$4:$C$449, 0))="Yes", FALSE), IF(E191&lt;&gt;"", INDEX(Edges!$Z$4:$Z$431, MATCH(E191, Edges!$C$4:$C$431, 0))="Yes", FALSE), IF(F191&lt;&gt;"", INDEX(Edges!$Z$4:$Z$431, MATCH(F191, Edges!$C$4:$C$431, 0))="Yes", FALSE), IF(G191&lt;&gt;"", INDEX(Edges!$Z$4:$Z$431, MATCH(G191, Edges!$C$4:$C$431, 0))="Yes", FALSE), IF(H191&lt;&gt;"", INDEX(Edges!$Z$4:$Z$431, MATCH(H191, Edges!$C$4:$C$431, 0))="Yes", FALSE), IF(I191&lt;&gt;"", INDEX(Edges!$Z$4:$Z$431, MATCH(I191, Edges!$C$4:$C$431, 0))="Yes", FALSE), IF(J191&lt;&gt;"", INDEX(Edges!$Z$4:$Z$431, MATCH(J191, Edges!$C$4:$C$431, 0))="Yes", FALSE), IF(K191&lt;&gt;"", INDEX(Edges!$Z$4:$Z$431, MATCH(K191, Edges!$C$4:$C$431, 0))="Yes", FALSE), IF(L191&lt;&gt;"", INDEX(Edges!$Z$4:$Z$431, MATCH(L191, Edges!$C$4:$C$431, 0))="Yes", FALSE)), "Yes","No")</f>
        <v>Yes</v>
      </c>
      <c r="T191" s="633" t="str">
        <f>IF(OR(IF(C191&lt;&gt;"", INDEX(Nodes!$AC$4:$AC$449, MATCH(C191, Nodes!$C$4:$C$449, 0))="Yes", FALSE), IF(D191&lt;&gt;"", INDEX(Nodes!$AC$4:$AC$449, MATCH(D191, Nodes!$C$4:$C$449, 0))="Yes", FALSE), IF(E191&lt;&gt;"", INDEX(Edges!$AC$4:$AC$431, MATCH(E191, Edges!$C$4:$C$431, 0))="Yes", FALSE), IF(F191&lt;&gt;"", INDEX(Edges!$AC$4:$AC$431, MATCH(F191, Edges!$C$4:$C$431, 0))="Yes", FALSE), IF(G191&lt;&gt;"", INDEX(Edges!$AC$4:$AC$431, MATCH(G191, Edges!$C$4:$C$431, 0))="Yes", FALSE), IF(H191&lt;&gt;"", INDEX(Edges!$AC$4:$AC$431, MATCH(H191, Edges!$C$4:$C$431, 0))="Yes", FALSE), IF(I191&lt;&gt;"", INDEX(Edges!$AC$4:$AC$431, MATCH(I191, Edges!$C$4:$C$431, 0))="Yes", FALSE), IF(J191&lt;&gt;"", INDEX(Edges!$AC$4:$AC$431, MATCH(J191, Edges!$C$4:$C$431, 0))="Yes", FALSE), IF(K191&lt;&gt;"", INDEX(Edges!$AC$4:$AC$431, MATCH(K191, Edges!$C$4:$C$431, 0))="Yes", FALSE), IF(L191&lt;&gt;"", INDEX(Edges!$AC$4:$AC$431, MATCH(L191, Edges!$C$4:$C$431, 0))="Yes", FALSE)), "Yes","No")</f>
        <v>No</v>
      </c>
      <c r="U191" t="str">
        <f>IF(OR(IF(C191&lt;&gt;"", INDEX(Nodes!$AF$4:$AF$449, MATCH(C191, Nodes!$C$4:$C$449, 0))="Yes", FALSE), IF(D191&lt;&gt;"", INDEX(Nodes!$AF$4:$AF$449, MATCH(D191, Nodes!$C$4:$C$449, 0))="Yes", FALSE), IF(E191&lt;&gt;"", INDEX(Edges!$AG$4:$AG$431, MATCH(E191, Edges!$C$4:$C$431, 0))="Yes", FALSE), IF(F191&lt;&gt;"", INDEX(Edges!$AG$4:$AG$431, MATCH(F191, Edges!$C$4:$C$431, 0))="Yes", FALSE), IF(G191&lt;&gt;"", INDEX(Edges!$AG$4:$AG$431, MATCH(G191, Edges!$C$4:$C$431, 0))="Yes", FALSE), IF(H191&lt;&gt;"", INDEX(Edges!$AG$4:$AG$431, MATCH(H191, Edges!$C$4:$C$431, 0))="Yes", FALSE), IF(I191&lt;&gt;"", INDEX(Edges!$AG$4:$AG$431, MATCH(I191, Edges!$C$4:$C$431, 0))="Yes", FALSE), IF(J191&lt;&gt;"", INDEX(Edges!$AG$4:$AG$431, MATCH(J191, Edges!$C$4:$C$431, 0))="Yes", FALSE), IF(K191&lt;&gt;"", INDEX(Edges!$AG$4:$AG$431, MATCH(K191, Edges!$C$4:$C$431, 0))="Yes", FALSE), IF(L191&lt;&gt;"", INDEX(Edges!$AG$4:$AG$431, MATCH(L191, Edges!$C$4:$C$431, 0))="Yes", FALSE)), "Yes","No")</f>
        <v>No</v>
      </c>
      <c r="V191" s="720" t="str">
        <f t="shared" si="8"/>
        <v>Accessible</v>
      </c>
      <c r="W191" s="633" t="str">
        <f>IF(AND(N191&gt;='Accessibility Standards'!$C$4, P191&lt;'Accessibility Standards'!$C$2, Q191="Yes", R191&lt;'Accessibility Standards'!$C$10), "Accessible", "Inaccessible")</f>
        <v>Inaccessible</v>
      </c>
      <c r="X191" s="633" t="str">
        <f t="shared" si="9"/>
        <v>Inaccessible</v>
      </c>
    </row>
    <row r="192" spans="1:24">
      <c r="A192" t="s">
        <v>903</v>
      </c>
      <c r="B192" s="689" t="s">
        <v>752</v>
      </c>
      <c r="C192" t="s">
        <v>664</v>
      </c>
      <c r="E192" t="s">
        <v>1083</v>
      </c>
      <c r="N192" s="633">
        <f>MIN(_xlfn.IFNA(INDEX(Nodes!$M$4:$M$449, MATCH(C192, Nodes!$C$4:$C$449, 0)), 1E+99), _xlfn.IFNA(INDEX(Nodes!$M$4:$M$449, MATCH(D192, Nodes!$C$4:$C$449, 0)), 1E+99), _xlfn.IFNA(INDEX(Edges!$M$4:$M$428, MATCH(E192, Edges!$C$4:$C$428, 0)), 1E+99), _xlfn.IFNA(INDEX(Edges!$M$4:$M$428, MATCH(F192, Edges!$C$4:$C$428, 0)), 1E+99), _xlfn.IFNA(INDEX(Edges!$M$4:$M$428, MATCH(G192, Edges!$C$4:$C$428, 0)), 1E+99), _xlfn.IFNA(INDEX(Edges!$M$4:$M$428, MATCH(H192, Edges!$C$4:$C$428, 0)), 1E+99), _xlfn.IFNA(INDEX(Edges!$M$4:$M$428, MATCH(I192, Edges!$C$4:$C$428, 0)), 1E+99), _xlfn.IFNA(INDEX(Edges!$M$4:$M$428, MATCH(J192, Edges!$C$4:$C$428, 0)), 1E+99), _xlfn.IFNA(INDEX(Edges!$M$4:$M$428, MATCH(K192, Edges!$C$4:$C$428, 0)), 1E+99), _xlfn.IFNA(INDEX(Edges!$M$4:$M$428, MATCH(L192, Edges!$C$4:$C$428, 0)), 1E+99))</f>
        <v>80</v>
      </c>
      <c r="O192" s="633" t="str">
        <f>IF(AND(IF(C192&lt;&gt;"", INDEX(Nodes!$V$4:$V$449, MATCH(C192, Nodes!$C$4:$C$449, 0))="Yes", TRUE), IF(D192&lt;&gt;"", INDEX(Nodes!$V$4:$V$449, MATCH(D192, Nodes!$C$4:$C$449, 0))="Yes", TRUE), IF(E192&lt;&gt;"", INDEX(Edges!$V$4:$V$431, MATCH(E192, Edges!$C$4:$C$431, 0))="Yes", TRUE), IF(F192&lt;&gt;"", INDEX(Edges!$V$4:$V$431, MATCH(F192, Edges!$C$4:$C$431, 0))="Yes", TRUE), IF(G192&lt;&gt;"", INDEX(Edges!$V$4:$V$431, MATCH(G192, Edges!$C$4:$C$431, 0))="Yes", TRUE), IF(H192&lt;&gt;"", INDEX(Edges!$V$4:$V$431, MATCH(H192, Edges!$C$4:$C$431, 0))="Yes", TRUE), IF(I192&lt;&gt;"", INDEX(Edges!$V$4:$V$431, MATCH(I192, Edges!$C$4:$C$431, 0))="Yes", TRUE), IF(J192&lt;&gt;"", INDEX(Edges!$V$4:$V$431, MATCH(J192, Edges!$C$4:$C$431, 0))="Yes", TRUE), IF(K192&lt;&gt;"", INDEX(Edges!$V$4:$V$431, MATCH(K192, Edges!$C$4:$C$431, 0))="Yes", TRUE), IF(L192&lt;&gt;"", INDEX(Edges!$V$4:$V$431, MATCH(L192, Edges!$C$4:$C$431, 0))="Yes", TRUE)), "Yes", "No")</f>
        <v>No</v>
      </c>
      <c r="P192" s="633">
        <f>MAX(_xlfn.IFNA(INDEX(Nodes!$I$4:$I$449, MATCH(C192, Nodes!$C$4:$C$449, 0)), -1E+99), _xlfn.IFNA(INDEX(Nodes!$I$4:$I$449, MATCH(D192, Nodes!$C$4:$C$449, 0)), -1E+99), _xlfn.IFNA(INDEX(Edges!$I$4:$I$431, MATCH(E192, Edges!$C$4:$C$431, 0)), -1E+99), _xlfn.IFNA(INDEX(Edges!$I$4:$I$431, MATCH(F192, Edges!$C$4:$C$431, 0)), -1E+99), _xlfn.IFNA(INDEX(Edges!$I$4:$I$431, MATCH(G192, Edges!$C$4:$C$431, 0)), -1E+99), _xlfn.IFNA(INDEX(Edges!$I$4:$I$431, MATCH(H192, Edges!$C$4:$C$431, 0)), -1E+99), _xlfn.IFNA(INDEX(Edges!$I$4:$I$431, MATCH(I192, Edges!$C$4:$C$431, 0)), -1E+99), _xlfn.IFNA(INDEX(Edges!$I$4:$I$431, MATCH(J192, Edges!$C$4:$C$431, 0)), -1E+99), _xlfn.IFNA(INDEX(Edges!$I$4:$I$431, MATCH(K192, Edges!$C$4:$C$431, 0)), -1E+99), _xlfn.IFNA(INDEX(Edges!$I$4:$I$431, MATCH(L192, Edges!$C$4:$C$431, 0)), -1E+99))</f>
        <v>0</v>
      </c>
      <c r="Q192" s="633" t="str">
        <f>IF(AND(IF(C192&lt;&gt;"", INDEX(Nodes!$P$4:$P$449, MATCH(C192, Nodes!$C$4:$C$449, 0))="Yes"), IF(D192&lt;&gt;"", INDEX(Nodes!$P$4:$P$449, MATCH(D192, Nodes!$C$4:$C$449, 0))="Yes")), "Yes", "No")</f>
        <v>No</v>
      </c>
      <c r="R192" s="633">
        <f>MAX(_xlfn.IFNA(INDEX(Nodes!$Q$4:$Q$449, MATCH(C192, Nodes!$C$4:$C$449, 0)), -1E+99), _xlfn.IFNA(INDEX(Nodes!$Q$4:$Q$449, MATCH(D192, Nodes!$C$4:$C$449, 0)), -1E+99), _xlfn.IFNA(INDEX(Edges!$Q$4:$Q$431, MATCH(E192, Edges!$C$4:$C$431, 0)), -1E+99), _xlfn.IFNA(INDEX(Edges!$Q$4:$Q$431, MATCH(F192, Edges!$C$4:$C$431, 0)), -1E+99), _xlfn.IFNA(INDEX(Edges!$Q$4:$Q$431, MATCH(G192, Edges!$C$4:$C$431, 0)), -1E+99), _xlfn.IFNA(INDEX(Edges!$Q$4:$Q$431, MATCH(H192, Edges!$C$4:$C$431, 0)), -1E+99), _xlfn.IFNA(INDEX(Edges!$Q$4:$Q$431, MATCH(I192, Edges!$C$4:$C$431, 0)), -1E+99), _xlfn.IFNA(INDEX(Edges!$Q$4:$Q$431, MATCH(J192, Edges!$C$4:$C$431, 0)), -1E+99), _xlfn.IFNA(INDEX(Edges!$Q$4:$Q$431, MATCH(K192, Edges!$C$4:$C$431, 0)), -1E+99), _xlfn.IFNA(INDEX(Edges!$Q$4:$Q$431, MATCH(L192, Edges!$C$4:$C$431, 0)), -1E+99))</f>
        <v>0</v>
      </c>
      <c r="S192" t="str">
        <f>IF(OR(IF(C192&lt;&gt;"", INDEX(Nodes!$Z$4:$Z$449, MATCH(C192, Nodes!$C$4:$C$449, 0))="Yes", FALSE), IF(D192&lt;&gt;"", INDEX(Nodes!$Z$4:$Z$449, MATCH(D192, Nodes!$C$4:$C$449, 0))="Yes", FALSE), IF(E192&lt;&gt;"", INDEX(Edges!$Z$4:$Z$431, MATCH(E192, Edges!$C$4:$C$431, 0))="Yes", FALSE), IF(F192&lt;&gt;"", INDEX(Edges!$Z$4:$Z$431, MATCH(F192, Edges!$C$4:$C$431, 0))="Yes", FALSE), IF(G192&lt;&gt;"", INDEX(Edges!$Z$4:$Z$431, MATCH(G192, Edges!$C$4:$C$431, 0))="Yes", FALSE), IF(H192&lt;&gt;"", INDEX(Edges!$Z$4:$Z$431, MATCH(H192, Edges!$C$4:$C$431, 0))="Yes", FALSE), IF(I192&lt;&gt;"", INDEX(Edges!$Z$4:$Z$431, MATCH(I192, Edges!$C$4:$C$431, 0))="Yes", FALSE), IF(J192&lt;&gt;"", INDEX(Edges!$Z$4:$Z$431, MATCH(J192, Edges!$C$4:$C$431, 0))="Yes", FALSE), IF(K192&lt;&gt;"", INDEX(Edges!$Z$4:$Z$431, MATCH(K192, Edges!$C$4:$C$431, 0))="Yes", FALSE), IF(L192&lt;&gt;"", INDEX(Edges!$Z$4:$Z$431, MATCH(L192, Edges!$C$4:$C$431, 0))="Yes", FALSE)), "Yes","No")</f>
        <v>Yes</v>
      </c>
      <c r="T192" s="633" t="str">
        <f>IF(OR(IF(C192&lt;&gt;"", INDEX(Nodes!$AC$4:$AC$449, MATCH(C192, Nodes!$C$4:$C$449, 0))="Yes", FALSE), IF(D192&lt;&gt;"", INDEX(Nodes!$AC$4:$AC$449, MATCH(D192, Nodes!$C$4:$C$449, 0))="Yes", FALSE), IF(E192&lt;&gt;"", INDEX(Edges!$AC$4:$AC$431, MATCH(E192, Edges!$C$4:$C$431, 0))="Yes", FALSE), IF(F192&lt;&gt;"", INDEX(Edges!$AC$4:$AC$431, MATCH(F192, Edges!$C$4:$C$431, 0))="Yes", FALSE), IF(G192&lt;&gt;"", INDEX(Edges!$AC$4:$AC$431, MATCH(G192, Edges!$C$4:$C$431, 0))="Yes", FALSE), IF(H192&lt;&gt;"", INDEX(Edges!$AC$4:$AC$431, MATCH(H192, Edges!$C$4:$C$431, 0))="Yes", FALSE), IF(I192&lt;&gt;"", INDEX(Edges!$AC$4:$AC$431, MATCH(I192, Edges!$C$4:$C$431, 0))="Yes", FALSE), IF(J192&lt;&gt;"", INDEX(Edges!$AC$4:$AC$431, MATCH(J192, Edges!$C$4:$C$431, 0))="Yes", FALSE), IF(K192&lt;&gt;"", INDEX(Edges!$AC$4:$AC$431, MATCH(K192, Edges!$C$4:$C$431, 0))="Yes", FALSE), IF(L192&lt;&gt;"", INDEX(Edges!$AC$4:$AC$431, MATCH(L192, Edges!$C$4:$C$431, 0))="Yes", FALSE)), "Yes","No")</f>
        <v>No</v>
      </c>
      <c r="U192" t="str">
        <f>IF(OR(IF(C192&lt;&gt;"", INDEX(Nodes!$AF$4:$AF$449, MATCH(C192, Nodes!$C$4:$C$449, 0))="Yes", FALSE), IF(D192&lt;&gt;"", INDEX(Nodes!$AF$4:$AF$449, MATCH(D192, Nodes!$C$4:$C$449, 0))="Yes", FALSE), IF(E192&lt;&gt;"", INDEX(Edges!$AG$4:$AG$431, MATCH(E192, Edges!$C$4:$C$431, 0))="Yes", FALSE), IF(F192&lt;&gt;"", INDEX(Edges!$AG$4:$AG$431, MATCH(F192, Edges!$C$4:$C$431, 0))="Yes", FALSE), IF(G192&lt;&gt;"", INDEX(Edges!$AG$4:$AG$431, MATCH(G192, Edges!$C$4:$C$431, 0))="Yes", FALSE), IF(H192&lt;&gt;"", INDEX(Edges!$AG$4:$AG$431, MATCH(H192, Edges!$C$4:$C$431, 0))="Yes", FALSE), IF(I192&lt;&gt;"", INDEX(Edges!$AG$4:$AG$431, MATCH(I192, Edges!$C$4:$C$431, 0))="Yes", FALSE), IF(J192&lt;&gt;"", INDEX(Edges!$AG$4:$AG$431, MATCH(J192, Edges!$C$4:$C$431, 0))="Yes", FALSE), IF(K192&lt;&gt;"", INDEX(Edges!$AG$4:$AG$431, MATCH(K192, Edges!$C$4:$C$431, 0))="Yes", FALSE), IF(L192&lt;&gt;"", INDEX(Edges!$AG$4:$AG$431, MATCH(L192, Edges!$C$4:$C$431, 0))="Yes", FALSE)), "Yes","No")</f>
        <v>No</v>
      </c>
      <c r="V192" s="720" t="str">
        <f t="shared" si="8"/>
        <v>Accessible</v>
      </c>
      <c r="W192" s="633" t="str">
        <f>IF(AND(N192&gt;='Accessibility Standards'!$C$4, P192&lt;'Accessibility Standards'!$C$2, Q192="Yes", R192&lt;'Accessibility Standards'!$C$10), "Accessible", "Inaccessible")</f>
        <v>Inaccessible</v>
      </c>
      <c r="X192" s="633" t="str">
        <f t="shared" si="9"/>
        <v>Inaccessible</v>
      </c>
    </row>
    <row r="193" spans="1:24" hidden="1">
      <c r="A193" s="811" t="str">
        <f>A192</f>
        <v>65_69</v>
      </c>
      <c r="B193" s="689" t="s">
        <v>753</v>
      </c>
      <c r="C193" t="s">
        <v>637</v>
      </c>
      <c r="D193" t="s">
        <v>790</v>
      </c>
      <c r="E193" t="s">
        <v>1084</v>
      </c>
      <c r="F193" t="s">
        <v>1085</v>
      </c>
      <c r="N193" s="633">
        <f>MIN(_xlfn.IFNA(INDEX(Nodes!$M$4:$M$449, MATCH(C193, Nodes!$C$4:$C$449, 0)), 1E+99), _xlfn.IFNA(INDEX(Nodes!$M$4:$M$449, MATCH(D193, Nodes!$C$4:$C$449, 0)), 1E+99), _xlfn.IFNA(INDEX(Edges!$M$4:$M$428, MATCH(E193, Edges!$C$4:$C$428, 0)), 1E+99), _xlfn.IFNA(INDEX(Edges!$M$4:$M$428, MATCH(F193, Edges!$C$4:$C$428, 0)), 1E+99), _xlfn.IFNA(INDEX(Edges!$M$4:$M$428, MATCH(G193, Edges!$C$4:$C$428, 0)), 1E+99), _xlfn.IFNA(INDEX(Edges!$M$4:$M$428, MATCH(H193, Edges!$C$4:$C$428, 0)), 1E+99), _xlfn.IFNA(INDEX(Edges!$M$4:$M$428, MATCH(I193, Edges!$C$4:$C$428, 0)), 1E+99), _xlfn.IFNA(INDEX(Edges!$M$4:$M$428, MATCH(J193, Edges!$C$4:$C$428, 0)), 1E+99), _xlfn.IFNA(INDEX(Edges!$M$4:$M$428, MATCH(K193, Edges!$C$4:$C$428, 0)), 1E+99), _xlfn.IFNA(INDEX(Edges!$M$4:$M$428, MATCH(L193, Edges!$C$4:$C$428, 0)), 1E+99))</f>
        <v>0</v>
      </c>
      <c r="O193" s="633" t="str">
        <f>IF(AND(IF(C193&lt;&gt;"", INDEX(Nodes!$V$4:$V$449, MATCH(C193, Nodes!$C$4:$C$449, 0))="Yes", TRUE), IF(D193&lt;&gt;"", INDEX(Nodes!$V$4:$V$449, MATCH(D193, Nodes!$C$4:$C$449, 0))="Yes", TRUE), IF(E193&lt;&gt;"", INDEX(Edges!$V$4:$V$431, MATCH(E193, Edges!$C$4:$C$431, 0))="Yes", TRUE), IF(F193&lt;&gt;"", INDEX(Edges!$V$4:$V$431, MATCH(F193, Edges!$C$4:$C$431, 0))="Yes", TRUE), IF(G193&lt;&gt;"", INDEX(Edges!$V$4:$V$431, MATCH(G193, Edges!$C$4:$C$431, 0))="Yes", TRUE), IF(H193&lt;&gt;"", INDEX(Edges!$V$4:$V$431, MATCH(H193, Edges!$C$4:$C$431, 0))="Yes", TRUE), IF(I193&lt;&gt;"", INDEX(Edges!$V$4:$V$431, MATCH(I193, Edges!$C$4:$C$431, 0))="Yes", TRUE), IF(J193&lt;&gt;"", INDEX(Edges!$V$4:$V$431, MATCH(J193, Edges!$C$4:$C$431, 0))="Yes", TRUE), IF(K193&lt;&gt;"", INDEX(Edges!$V$4:$V$431, MATCH(K193, Edges!$C$4:$C$431, 0))="Yes", TRUE), IF(L193&lt;&gt;"", INDEX(Edges!$V$4:$V$431, MATCH(L193, Edges!$C$4:$C$431, 0))="Yes", TRUE)), "Yes", "No")</f>
        <v>No</v>
      </c>
      <c r="P193" s="633">
        <f>MAX(_xlfn.IFNA(INDEX(Nodes!$I$4:$I$449, MATCH(C193, Nodes!$C$4:$C$449, 0)), -1E+99), _xlfn.IFNA(INDEX(Nodes!$I$4:$I$449, MATCH(D193, Nodes!$C$4:$C$449, 0)), -1E+99), _xlfn.IFNA(INDEX(Edges!$I$4:$I$431, MATCH(E193, Edges!$C$4:$C$431, 0)), -1E+99), _xlfn.IFNA(INDEX(Edges!$I$4:$I$431, MATCH(F193, Edges!$C$4:$C$431, 0)), -1E+99), _xlfn.IFNA(INDEX(Edges!$I$4:$I$431, MATCH(G193, Edges!$C$4:$C$431, 0)), -1E+99), _xlfn.IFNA(INDEX(Edges!$I$4:$I$431, MATCH(H193, Edges!$C$4:$C$431, 0)), -1E+99), _xlfn.IFNA(INDEX(Edges!$I$4:$I$431, MATCH(I193, Edges!$C$4:$C$431, 0)), -1E+99), _xlfn.IFNA(INDEX(Edges!$I$4:$I$431, MATCH(J193, Edges!$C$4:$C$431, 0)), -1E+99), _xlfn.IFNA(INDEX(Edges!$I$4:$I$431, MATCH(K193, Edges!$C$4:$C$431, 0)), -1E+99), _xlfn.IFNA(INDEX(Edges!$I$4:$I$431, MATCH(L193, Edges!$C$4:$C$431, 0)), -1E+99))</f>
        <v>3</v>
      </c>
      <c r="Q193" s="633" t="str">
        <f>IF(AND(IF(C193&lt;&gt;"", INDEX(Nodes!$P$4:$P$449, MATCH(C193, Nodes!$C$4:$C$449, 0))="Yes"), IF(D193&lt;&gt;"", INDEX(Nodes!$P$4:$P$449, MATCH(D193, Nodes!$C$4:$C$449, 0))="Yes")), "Yes", "No")</f>
        <v>No</v>
      </c>
      <c r="R193" s="633">
        <f>MAX(_xlfn.IFNA(INDEX(Nodes!$Q$4:$Q$449, MATCH(C193, Nodes!$C$4:$C$449, 0)), -1E+99), _xlfn.IFNA(INDEX(Nodes!$Q$4:$Q$449, MATCH(D193, Nodes!$C$4:$C$449, 0)), -1E+99), _xlfn.IFNA(INDEX(Edges!$Q$4:$Q$431, MATCH(E193, Edges!$C$4:$C$431, 0)), -1E+99), _xlfn.IFNA(INDEX(Edges!$Q$4:$Q$431, MATCH(F193, Edges!$C$4:$C$431, 0)), -1E+99), _xlfn.IFNA(INDEX(Edges!$Q$4:$Q$431, MATCH(G193, Edges!$C$4:$C$431, 0)), -1E+99), _xlfn.IFNA(INDEX(Edges!$Q$4:$Q$431, MATCH(H193, Edges!$C$4:$C$431, 0)), -1E+99), _xlfn.IFNA(INDEX(Edges!$Q$4:$Q$431, MATCH(I193, Edges!$C$4:$C$431, 0)), -1E+99), _xlfn.IFNA(INDEX(Edges!$Q$4:$Q$431, MATCH(J193, Edges!$C$4:$C$431, 0)), -1E+99), _xlfn.IFNA(INDEX(Edges!$Q$4:$Q$431, MATCH(K193, Edges!$C$4:$C$431, 0)), -1E+99), _xlfn.IFNA(INDEX(Edges!$Q$4:$Q$431, MATCH(L193, Edges!$C$4:$C$431, 0)), -1E+99))</f>
        <v>2</v>
      </c>
      <c r="S193" t="str">
        <f>IF(OR(IF(C193&lt;&gt;"", INDEX(Nodes!$Z$4:$Z$449, MATCH(C193, Nodes!$C$4:$C$449, 0))="Yes", FALSE), IF(D193&lt;&gt;"", INDEX(Nodes!$Z$4:$Z$449, MATCH(D193, Nodes!$C$4:$C$449, 0))="Yes", FALSE), IF(E193&lt;&gt;"", INDEX(Edges!$Z$4:$Z$431, MATCH(E193, Edges!$C$4:$C$431, 0))="Yes", FALSE), IF(F193&lt;&gt;"", INDEX(Edges!$Z$4:$Z$431, MATCH(F193, Edges!$C$4:$C$431, 0))="Yes", FALSE), IF(G193&lt;&gt;"", INDEX(Edges!$Z$4:$Z$431, MATCH(G193, Edges!$C$4:$C$431, 0))="Yes", FALSE), IF(H193&lt;&gt;"", INDEX(Edges!$Z$4:$Z$431, MATCH(H193, Edges!$C$4:$C$431, 0))="Yes", FALSE), IF(I193&lt;&gt;"", INDEX(Edges!$Z$4:$Z$431, MATCH(I193, Edges!$C$4:$C$431, 0))="Yes", FALSE), IF(J193&lt;&gt;"", INDEX(Edges!$Z$4:$Z$431, MATCH(J193, Edges!$C$4:$C$431, 0))="Yes", FALSE), IF(K193&lt;&gt;"", INDEX(Edges!$Z$4:$Z$431, MATCH(K193, Edges!$C$4:$C$431, 0))="Yes", FALSE), IF(L193&lt;&gt;"", INDEX(Edges!$Z$4:$Z$431, MATCH(L193, Edges!$C$4:$C$431, 0))="Yes", FALSE)), "Yes","No")</f>
        <v>Yes</v>
      </c>
      <c r="T193" s="633" t="str">
        <f>IF(OR(IF(C193&lt;&gt;"", INDEX(Nodes!$AC$4:$AC$449, MATCH(C193, Nodes!$C$4:$C$449, 0))="Yes", FALSE), IF(D193&lt;&gt;"", INDEX(Nodes!$AC$4:$AC$449, MATCH(D193, Nodes!$C$4:$C$449, 0))="Yes", FALSE), IF(E193&lt;&gt;"", INDEX(Edges!$AC$4:$AC$431, MATCH(E193, Edges!$C$4:$C$431, 0))="Yes", FALSE), IF(F193&lt;&gt;"", INDEX(Edges!$AC$4:$AC$431, MATCH(F193, Edges!$C$4:$C$431, 0))="Yes", FALSE), IF(G193&lt;&gt;"", INDEX(Edges!$AC$4:$AC$431, MATCH(G193, Edges!$C$4:$C$431, 0))="Yes", FALSE), IF(H193&lt;&gt;"", INDEX(Edges!$AC$4:$AC$431, MATCH(H193, Edges!$C$4:$C$431, 0))="Yes", FALSE), IF(I193&lt;&gt;"", INDEX(Edges!$AC$4:$AC$431, MATCH(I193, Edges!$C$4:$C$431, 0))="Yes", FALSE), IF(J193&lt;&gt;"", INDEX(Edges!$AC$4:$AC$431, MATCH(J193, Edges!$C$4:$C$431, 0))="Yes", FALSE), IF(K193&lt;&gt;"", INDEX(Edges!$AC$4:$AC$431, MATCH(K193, Edges!$C$4:$C$431, 0))="Yes", FALSE), IF(L193&lt;&gt;"", INDEX(Edges!$AC$4:$AC$431, MATCH(L193, Edges!$C$4:$C$431, 0))="Yes", FALSE)), "Yes","No")</f>
        <v>No</v>
      </c>
      <c r="U193" t="str">
        <f>IF(OR(IF(C193&lt;&gt;"", INDEX(Nodes!$AF$4:$AF$449, MATCH(C193, Nodes!$C$4:$C$449, 0))="Yes", FALSE), IF(D193&lt;&gt;"", INDEX(Nodes!$AF$4:$AF$449, MATCH(D193, Nodes!$C$4:$C$449, 0))="Yes", FALSE), IF(E193&lt;&gt;"", INDEX(Edges!$AG$4:$AG$431, MATCH(E193, Edges!$C$4:$C$431, 0))="Yes", FALSE), IF(F193&lt;&gt;"", INDEX(Edges!$AG$4:$AG$431, MATCH(F193, Edges!$C$4:$C$431, 0))="Yes", FALSE), IF(G193&lt;&gt;"", INDEX(Edges!$AG$4:$AG$431, MATCH(G193, Edges!$C$4:$C$431, 0))="Yes", FALSE), IF(H193&lt;&gt;"", INDEX(Edges!$AG$4:$AG$431, MATCH(H193, Edges!$C$4:$C$431, 0))="Yes", FALSE), IF(I193&lt;&gt;"", INDEX(Edges!$AG$4:$AG$431, MATCH(I193, Edges!$C$4:$C$431, 0))="Yes", FALSE), IF(J193&lt;&gt;"", INDEX(Edges!$AG$4:$AG$431, MATCH(J193, Edges!$C$4:$C$431, 0))="Yes", FALSE), IF(K193&lt;&gt;"", INDEX(Edges!$AG$4:$AG$431, MATCH(K193, Edges!$C$4:$C$431, 0))="Yes", FALSE), IF(L193&lt;&gt;"", INDEX(Edges!$AG$4:$AG$431, MATCH(L193, Edges!$C$4:$C$431, 0))="Yes", FALSE)), "Yes","No")</f>
        <v>Yes</v>
      </c>
      <c r="V193" s="720" t="str">
        <f t="shared" si="8"/>
        <v>Inaccessible</v>
      </c>
      <c r="W193" s="633" t="str">
        <f>IF(AND(N193&gt;='Accessibility Standards'!$C$4, P193&lt;'Accessibility Standards'!$C$2, Q193="Yes", R193&lt;'Accessibility Standards'!$C$10), "Accessible", "Inaccessible")</f>
        <v>Inaccessible</v>
      </c>
      <c r="X193" s="633" t="str">
        <f t="shared" si="9"/>
        <v>Inaccessible</v>
      </c>
    </row>
    <row r="194" spans="1:24">
      <c r="A194" t="s">
        <v>904</v>
      </c>
      <c r="B194" s="689" t="s">
        <v>752</v>
      </c>
      <c r="C194" t="s">
        <v>677</v>
      </c>
      <c r="E194" t="s">
        <v>1086</v>
      </c>
      <c r="N194" s="633">
        <f>MIN(_xlfn.IFNA(INDEX(Nodes!$M$4:$M$449, MATCH(C194, Nodes!$C$4:$C$449, 0)), 1E+99), _xlfn.IFNA(INDEX(Nodes!$M$4:$M$449, MATCH(D194, Nodes!$C$4:$C$449, 0)), 1E+99), _xlfn.IFNA(INDEX(Edges!$M$4:$M$428, MATCH(E194, Edges!$C$4:$C$428, 0)), 1E+99), _xlfn.IFNA(INDEX(Edges!$M$4:$M$428, MATCH(F194, Edges!$C$4:$C$428, 0)), 1E+99), _xlfn.IFNA(INDEX(Edges!$M$4:$M$428, MATCH(G194, Edges!$C$4:$C$428, 0)), 1E+99), _xlfn.IFNA(INDEX(Edges!$M$4:$M$428, MATCH(H194, Edges!$C$4:$C$428, 0)), 1E+99), _xlfn.IFNA(INDEX(Edges!$M$4:$M$428, MATCH(I194, Edges!$C$4:$C$428, 0)), 1E+99), _xlfn.IFNA(INDEX(Edges!$M$4:$M$428, MATCH(J194, Edges!$C$4:$C$428, 0)), 1E+99), _xlfn.IFNA(INDEX(Edges!$M$4:$M$428, MATCH(K194, Edges!$C$4:$C$428, 0)), 1E+99), _xlfn.IFNA(INDEX(Edges!$M$4:$M$428, MATCH(L194, Edges!$C$4:$C$428, 0)), 1E+99))</f>
        <v>70</v>
      </c>
      <c r="O194" s="633" t="str">
        <f>IF(AND(IF(C194&lt;&gt;"", INDEX(Nodes!$V$4:$V$449, MATCH(C194, Nodes!$C$4:$C$449, 0))="Yes", TRUE), IF(D194&lt;&gt;"", INDEX(Nodes!$V$4:$V$449, MATCH(D194, Nodes!$C$4:$C$449, 0))="Yes", TRUE), IF(E194&lt;&gt;"", INDEX(Edges!$V$4:$V$431, MATCH(E194, Edges!$C$4:$C$431, 0))="Yes", TRUE), IF(F194&lt;&gt;"", INDEX(Edges!$V$4:$V$431, MATCH(F194, Edges!$C$4:$C$431, 0))="Yes", TRUE), IF(G194&lt;&gt;"", INDEX(Edges!$V$4:$V$431, MATCH(G194, Edges!$C$4:$C$431, 0))="Yes", TRUE), IF(H194&lt;&gt;"", INDEX(Edges!$V$4:$V$431, MATCH(H194, Edges!$C$4:$C$431, 0))="Yes", TRUE), IF(I194&lt;&gt;"", INDEX(Edges!$V$4:$V$431, MATCH(I194, Edges!$C$4:$C$431, 0))="Yes", TRUE), IF(J194&lt;&gt;"", INDEX(Edges!$V$4:$V$431, MATCH(J194, Edges!$C$4:$C$431, 0))="Yes", TRUE), IF(K194&lt;&gt;"", INDEX(Edges!$V$4:$V$431, MATCH(K194, Edges!$C$4:$C$431, 0))="Yes", TRUE), IF(L194&lt;&gt;"", INDEX(Edges!$V$4:$V$431, MATCH(L194, Edges!$C$4:$C$431, 0))="Yes", TRUE)), "Yes", "No")</f>
        <v>No</v>
      </c>
      <c r="P194" s="633">
        <f>MAX(_xlfn.IFNA(INDEX(Nodes!$I$4:$I$449, MATCH(C194, Nodes!$C$4:$C$449, 0)), -1E+99), _xlfn.IFNA(INDEX(Nodes!$I$4:$I$449, MATCH(D194, Nodes!$C$4:$C$449, 0)), -1E+99), _xlfn.IFNA(INDEX(Edges!$I$4:$I$431, MATCH(E194, Edges!$C$4:$C$431, 0)), -1E+99), _xlfn.IFNA(INDEX(Edges!$I$4:$I$431, MATCH(F194, Edges!$C$4:$C$431, 0)), -1E+99), _xlfn.IFNA(INDEX(Edges!$I$4:$I$431, MATCH(G194, Edges!$C$4:$C$431, 0)), -1E+99), _xlfn.IFNA(INDEX(Edges!$I$4:$I$431, MATCH(H194, Edges!$C$4:$C$431, 0)), -1E+99), _xlfn.IFNA(INDEX(Edges!$I$4:$I$431, MATCH(I194, Edges!$C$4:$C$431, 0)), -1E+99), _xlfn.IFNA(INDEX(Edges!$I$4:$I$431, MATCH(J194, Edges!$C$4:$C$431, 0)), -1E+99), _xlfn.IFNA(INDEX(Edges!$I$4:$I$431, MATCH(K194, Edges!$C$4:$C$431, 0)), -1E+99), _xlfn.IFNA(INDEX(Edges!$I$4:$I$431, MATCH(L194, Edges!$C$4:$C$431, 0)), -1E+99))</f>
        <v>3</v>
      </c>
      <c r="Q194" s="633" t="str">
        <f>IF(AND(IF(C194&lt;&gt;"", INDEX(Nodes!$P$4:$P$449, MATCH(C194, Nodes!$C$4:$C$449, 0))="Yes"), IF(D194&lt;&gt;"", INDEX(Nodes!$P$4:$P$449, MATCH(D194, Nodes!$C$4:$C$449, 0))="Yes")), "Yes", "No")</f>
        <v>No</v>
      </c>
      <c r="R194" s="633">
        <f>MAX(_xlfn.IFNA(INDEX(Nodes!$Q$4:$Q$449, MATCH(C194, Nodes!$C$4:$C$449, 0)), -1E+99), _xlfn.IFNA(INDEX(Nodes!$Q$4:$Q$449, MATCH(D194, Nodes!$C$4:$C$449, 0)), -1E+99), _xlfn.IFNA(INDEX(Edges!$Q$4:$Q$431, MATCH(E194, Edges!$C$4:$C$431, 0)), -1E+99), _xlfn.IFNA(INDEX(Edges!$Q$4:$Q$431, MATCH(F194, Edges!$C$4:$C$431, 0)), -1E+99), _xlfn.IFNA(INDEX(Edges!$Q$4:$Q$431, MATCH(G194, Edges!$C$4:$C$431, 0)), -1E+99), _xlfn.IFNA(INDEX(Edges!$Q$4:$Q$431, MATCH(H194, Edges!$C$4:$C$431, 0)), -1E+99), _xlfn.IFNA(INDEX(Edges!$Q$4:$Q$431, MATCH(I194, Edges!$C$4:$C$431, 0)), -1E+99), _xlfn.IFNA(INDEX(Edges!$Q$4:$Q$431, MATCH(J194, Edges!$C$4:$C$431, 0)), -1E+99), _xlfn.IFNA(INDEX(Edges!$Q$4:$Q$431, MATCH(K194, Edges!$C$4:$C$431, 0)), -1E+99), _xlfn.IFNA(INDEX(Edges!$Q$4:$Q$431, MATCH(L194, Edges!$C$4:$C$431, 0)), -1E+99))</f>
        <v>0</v>
      </c>
      <c r="S194" t="str">
        <f>IF(OR(IF(C194&lt;&gt;"", INDEX(Nodes!$Z$4:$Z$449, MATCH(C194, Nodes!$C$4:$C$449, 0))="Yes", FALSE), IF(D194&lt;&gt;"", INDEX(Nodes!$Z$4:$Z$449, MATCH(D194, Nodes!$C$4:$C$449, 0))="Yes", FALSE), IF(E194&lt;&gt;"", INDEX(Edges!$Z$4:$Z$431, MATCH(E194, Edges!$C$4:$C$431, 0))="Yes", FALSE), IF(F194&lt;&gt;"", INDEX(Edges!$Z$4:$Z$431, MATCH(F194, Edges!$C$4:$C$431, 0))="Yes", FALSE), IF(G194&lt;&gt;"", INDEX(Edges!$Z$4:$Z$431, MATCH(G194, Edges!$C$4:$C$431, 0))="Yes", FALSE), IF(H194&lt;&gt;"", INDEX(Edges!$Z$4:$Z$431, MATCH(H194, Edges!$C$4:$C$431, 0))="Yes", FALSE), IF(I194&lt;&gt;"", INDEX(Edges!$Z$4:$Z$431, MATCH(I194, Edges!$C$4:$C$431, 0))="Yes", FALSE), IF(J194&lt;&gt;"", INDEX(Edges!$Z$4:$Z$431, MATCH(J194, Edges!$C$4:$C$431, 0))="Yes", FALSE), IF(K194&lt;&gt;"", INDEX(Edges!$Z$4:$Z$431, MATCH(K194, Edges!$C$4:$C$431, 0))="Yes", FALSE), IF(L194&lt;&gt;"", INDEX(Edges!$Z$4:$Z$431, MATCH(L194, Edges!$C$4:$C$431, 0))="Yes", FALSE)), "Yes","No")</f>
        <v>Yes</v>
      </c>
      <c r="T194" s="633" t="str">
        <f>IF(OR(IF(C194&lt;&gt;"", INDEX(Nodes!$AC$4:$AC$449, MATCH(C194, Nodes!$C$4:$C$449, 0))="Yes", FALSE), IF(D194&lt;&gt;"", INDEX(Nodes!$AC$4:$AC$449, MATCH(D194, Nodes!$C$4:$C$449, 0))="Yes", FALSE), IF(E194&lt;&gt;"", INDEX(Edges!$AC$4:$AC$431, MATCH(E194, Edges!$C$4:$C$431, 0))="Yes", FALSE), IF(F194&lt;&gt;"", INDEX(Edges!$AC$4:$AC$431, MATCH(F194, Edges!$C$4:$C$431, 0))="Yes", FALSE), IF(G194&lt;&gt;"", INDEX(Edges!$AC$4:$AC$431, MATCH(G194, Edges!$C$4:$C$431, 0))="Yes", FALSE), IF(H194&lt;&gt;"", INDEX(Edges!$AC$4:$AC$431, MATCH(H194, Edges!$C$4:$C$431, 0))="Yes", FALSE), IF(I194&lt;&gt;"", INDEX(Edges!$AC$4:$AC$431, MATCH(I194, Edges!$C$4:$C$431, 0))="Yes", FALSE), IF(J194&lt;&gt;"", INDEX(Edges!$AC$4:$AC$431, MATCH(J194, Edges!$C$4:$C$431, 0))="Yes", FALSE), IF(K194&lt;&gt;"", INDEX(Edges!$AC$4:$AC$431, MATCH(K194, Edges!$C$4:$C$431, 0))="Yes", FALSE), IF(L194&lt;&gt;"", INDEX(Edges!$AC$4:$AC$431, MATCH(L194, Edges!$C$4:$C$431, 0))="Yes", FALSE)), "Yes","No")</f>
        <v>No</v>
      </c>
      <c r="U194" t="str">
        <f>IF(OR(IF(C194&lt;&gt;"", INDEX(Nodes!$AF$4:$AF$449, MATCH(C194, Nodes!$C$4:$C$449, 0))="Yes", FALSE), IF(D194&lt;&gt;"", INDEX(Nodes!$AF$4:$AF$449, MATCH(D194, Nodes!$C$4:$C$449, 0))="Yes", FALSE), IF(E194&lt;&gt;"", INDEX(Edges!$AG$4:$AG$431, MATCH(E194, Edges!$C$4:$C$431, 0))="Yes", FALSE), IF(F194&lt;&gt;"", INDEX(Edges!$AG$4:$AG$431, MATCH(F194, Edges!$C$4:$C$431, 0))="Yes", FALSE), IF(G194&lt;&gt;"", INDEX(Edges!$AG$4:$AG$431, MATCH(G194, Edges!$C$4:$C$431, 0))="Yes", FALSE), IF(H194&lt;&gt;"", INDEX(Edges!$AG$4:$AG$431, MATCH(H194, Edges!$C$4:$C$431, 0))="Yes", FALSE), IF(I194&lt;&gt;"", INDEX(Edges!$AG$4:$AG$431, MATCH(I194, Edges!$C$4:$C$431, 0))="Yes", FALSE), IF(J194&lt;&gt;"", INDEX(Edges!$AG$4:$AG$431, MATCH(J194, Edges!$C$4:$C$431, 0))="Yes", FALSE), IF(K194&lt;&gt;"", INDEX(Edges!$AG$4:$AG$431, MATCH(K194, Edges!$C$4:$C$431, 0))="Yes", FALSE), IF(L194&lt;&gt;"", INDEX(Edges!$AG$4:$AG$431, MATCH(L194, Edges!$C$4:$C$431, 0))="Yes", FALSE)), "Yes","No")</f>
        <v>No</v>
      </c>
      <c r="V194" s="720" t="str">
        <f t="shared" si="8"/>
        <v>Accessible</v>
      </c>
      <c r="W194" s="633" t="str">
        <f>IF(AND(N194&gt;='Accessibility Standards'!$C$4, P194&lt;'Accessibility Standards'!$C$2, Q194="Yes", R194&lt;'Accessibility Standards'!$C$10), "Accessible", "Inaccessible")</f>
        <v>Inaccessible</v>
      </c>
      <c r="X194" s="633" t="str">
        <f t="shared" si="9"/>
        <v>Inaccessible</v>
      </c>
    </row>
    <row r="195" spans="1:24" hidden="1">
      <c r="A195" s="811" t="str">
        <f>A194</f>
        <v>69_70</v>
      </c>
      <c r="B195" s="689" t="s">
        <v>753</v>
      </c>
      <c r="C195" t="s">
        <v>678</v>
      </c>
      <c r="E195" t="s">
        <v>1087</v>
      </c>
      <c r="N195" s="633">
        <f>MIN(_xlfn.IFNA(INDEX(Nodes!$M$4:$M$449, MATCH(C195, Nodes!$C$4:$C$449, 0)), 1E+99), _xlfn.IFNA(INDEX(Nodes!$M$4:$M$449, MATCH(D195, Nodes!$C$4:$C$449, 0)), 1E+99), _xlfn.IFNA(INDEX(Edges!$M$4:$M$428, MATCH(E195, Edges!$C$4:$C$428, 0)), 1E+99), _xlfn.IFNA(INDEX(Edges!$M$4:$M$428, MATCH(F195, Edges!$C$4:$C$428, 0)), 1E+99), _xlfn.IFNA(INDEX(Edges!$M$4:$M$428, MATCH(G195, Edges!$C$4:$C$428, 0)), 1E+99), _xlfn.IFNA(INDEX(Edges!$M$4:$M$428, MATCH(H195, Edges!$C$4:$C$428, 0)), 1E+99), _xlfn.IFNA(INDEX(Edges!$M$4:$M$428, MATCH(I195, Edges!$C$4:$C$428, 0)), 1E+99), _xlfn.IFNA(INDEX(Edges!$M$4:$M$428, MATCH(J195, Edges!$C$4:$C$428, 0)), 1E+99), _xlfn.IFNA(INDEX(Edges!$M$4:$M$428, MATCH(K195, Edges!$C$4:$C$428, 0)), 1E+99), _xlfn.IFNA(INDEX(Edges!$M$4:$M$428, MATCH(L195, Edges!$C$4:$C$428, 0)), 1E+99))</f>
        <v>90</v>
      </c>
      <c r="O195" s="633" t="str">
        <f>IF(AND(IF(C195&lt;&gt;"", INDEX(Nodes!$V$4:$V$449, MATCH(C195, Nodes!$C$4:$C$449, 0))="Yes", TRUE), IF(D195&lt;&gt;"", INDEX(Nodes!$V$4:$V$449, MATCH(D195, Nodes!$C$4:$C$449, 0))="Yes", TRUE), IF(E195&lt;&gt;"", INDEX(Edges!$V$4:$V$431, MATCH(E195, Edges!$C$4:$C$431, 0))="Yes", TRUE), IF(F195&lt;&gt;"", INDEX(Edges!$V$4:$V$431, MATCH(F195, Edges!$C$4:$C$431, 0))="Yes", TRUE), IF(G195&lt;&gt;"", INDEX(Edges!$V$4:$V$431, MATCH(G195, Edges!$C$4:$C$431, 0))="Yes", TRUE), IF(H195&lt;&gt;"", INDEX(Edges!$V$4:$V$431, MATCH(H195, Edges!$C$4:$C$431, 0))="Yes", TRUE), IF(I195&lt;&gt;"", INDEX(Edges!$V$4:$V$431, MATCH(I195, Edges!$C$4:$C$431, 0))="Yes", TRUE), IF(J195&lt;&gt;"", INDEX(Edges!$V$4:$V$431, MATCH(J195, Edges!$C$4:$C$431, 0))="Yes", TRUE), IF(K195&lt;&gt;"", INDEX(Edges!$V$4:$V$431, MATCH(K195, Edges!$C$4:$C$431, 0))="Yes", TRUE), IF(L195&lt;&gt;"", INDEX(Edges!$V$4:$V$431, MATCH(L195, Edges!$C$4:$C$431, 0))="Yes", TRUE)), "Yes", "No")</f>
        <v>No</v>
      </c>
      <c r="P195" s="633">
        <f>MAX(_xlfn.IFNA(INDEX(Nodes!$I$4:$I$449, MATCH(C195, Nodes!$C$4:$C$449, 0)), -1E+99), _xlfn.IFNA(INDEX(Nodes!$I$4:$I$449, MATCH(D195, Nodes!$C$4:$C$449, 0)), -1E+99), _xlfn.IFNA(INDEX(Edges!$I$4:$I$431, MATCH(E195, Edges!$C$4:$C$431, 0)), -1E+99), _xlfn.IFNA(INDEX(Edges!$I$4:$I$431, MATCH(F195, Edges!$C$4:$C$431, 0)), -1E+99), _xlfn.IFNA(INDEX(Edges!$I$4:$I$431, MATCH(G195, Edges!$C$4:$C$431, 0)), -1E+99), _xlfn.IFNA(INDEX(Edges!$I$4:$I$431, MATCH(H195, Edges!$C$4:$C$431, 0)), -1E+99), _xlfn.IFNA(INDEX(Edges!$I$4:$I$431, MATCH(I195, Edges!$C$4:$C$431, 0)), -1E+99), _xlfn.IFNA(INDEX(Edges!$I$4:$I$431, MATCH(J195, Edges!$C$4:$C$431, 0)), -1E+99), _xlfn.IFNA(INDEX(Edges!$I$4:$I$431, MATCH(K195, Edges!$C$4:$C$431, 0)), -1E+99), _xlfn.IFNA(INDEX(Edges!$I$4:$I$431, MATCH(L195, Edges!$C$4:$C$431, 0)), -1E+99))</f>
        <v>3</v>
      </c>
      <c r="Q195" s="633" t="str">
        <f>IF(AND(IF(C195&lt;&gt;"", INDEX(Nodes!$P$4:$P$449, MATCH(C195, Nodes!$C$4:$C$449, 0))="Yes"), IF(D195&lt;&gt;"", INDEX(Nodes!$P$4:$P$449, MATCH(D195, Nodes!$C$4:$C$449, 0))="Yes")), "Yes", "No")</f>
        <v>No</v>
      </c>
      <c r="R195" s="633">
        <f>MAX(_xlfn.IFNA(INDEX(Nodes!$Q$4:$Q$449, MATCH(C195, Nodes!$C$4:$C$449, 0)), -1E+99), _xlfn.IFNA(INDEX(Nodes!$Q$4:$Q$449, MATCH(D195, Nodes!$C$4:$C$449, 0)), -1E+99), _xlfn.IFNA(INDEX(Edges!$Q$4:$Q$431, MATCH(E195, Edges!$C$4:$C$431, 0)), -1E+99), _xlfn.IFNA(INDEX(Edges!$Q$4:$Q$431, MATCH(F195, Edges!$C$4:$C$431, 0)), -1E+99), _xlfn.IFNA(INDEX(Edges!$Q$4:$Q$431, MATCH(G195, Edges!$C$4:$C$431, 0)), -1E+99), _xlfn.IFNA(INDEX(Edges!$Q$4:$Q$431, MATCH(H195, Edges!$C$4:$C$431, 0)), -1E+99), _xlfn.IFNA(INDEX(Edges!$Q$4:$Q$431, MATCH(I195, Edges!$C$4:$C$431, 0)), -1E+99), _xlfn.IFNA(INDEX(Edges!$Q$4:$Q$431, MATCH(J195, Edges!$C$4:$C$431, 0)), -1E+99), _xlfn.IFNA(INDEX(Edges!$Q$4:$Q$431, MATCH(K195, Edges!$C$4:$C$431, 0)), -1E+99), _xlfn.IFNA(INDEX(Edges!$Q$4:$Q$431, MATCH(L195, Edges!$C$4:$C$431, 0)), -1E+99))</f>
        <v>1</v>
      </c>
      <c r="S195" t="str">
        <f>IF(OR(IF(C195&lt;&gt;"", INDEX(Nodes!$Z$4:$Z$449, MATCH(C195, Nodes!$C$4:$C$449, 0))="Yes", FALSE), IF(D195&lt;&gt;"", INDEX(Nodes!$Z$4:$Z$449, MATCH(D195, Nodes!$C$4:$C$449, 0))="Yes", FALSE), IF(E195&lt;&gt;"", INDEX(Edges!$Z$4:$Z$431, MATCH(E195, Edges!$C$4:$C$431, 0))="Yes", FALSE), IF(F195&lt;&gt;"", INDEX(Edges!$Z$4:$Z$431, MATCH(F195, Edges!$C$4:$C$431, 0))="Yes", FALSE), IF(G195&lt;&gt;"", INDEX(Edges!$Z$4:$Z$431, MATCH(G195, Edges!$C$4:$C$431, 0))="Yes", FALSE), IF(H195&lt;&gt;"", INDEX(Edges!$Z$4:$Z$431, MATCH(H195, Edges!$C$4:$C$431, 0))="Yes", FALSE), IF(I195&lt;&gt;"", INDEX(Edges!$Z$4:$Z$431, MATCH(I195, Edges!$C$4:$C$431, 0))="Yes", FALSE), IF(J195&lt;&gt;"", INDEX(Edges!$Z$4:$Z$431, MATCH(J195, Edges!$C$4:$C$431, 0))="Yes", FALSE), IF(K195&lt;&gt;"", INDEX(Edges!$Z$4:$Z$431, MATCH(K195, Edges!$C$4:$C$431, 0))="Yes", FALSE), IF(L195&lt;&gt;"", INDEX(Edges!$Z$4:$Z$431, MATCH(L195, Edges!$C$4:$C$431, 0))="Yes", FALSE)), "Yes","No")</f>
        <v>Yes</v>
      </c>
      <c r="T195" s="633" t="str">
        <f>IF(OR(IF(C195&lt;&gt;"", INDEX(Nodes!$AC$4:$AC$449, MATCH(C195, Nodes!$C$4:$C$449, 0))="Yes", FALSE), IF(D195&lt;&gt;"", INDEX(Nodes!$AC$4:$AC$449, MATCH(D195, Nodes!$C$4:$C$449, 0))="Yes", FALSE), IF(E195&lt;&gt;"", INDEX(Edges!$AC$4:$AC$431, MATCH(E195, Edges!$C$4:$C$431, 0))="Yes", FALSE), IF(F195&lt;&gt;"", INDEX(Edges!$AC$4:$AC$431, MATCH(F195, Edges!$C$4:$C$431, 0))="Yes", FALSE), IF(G195&lt;&gt;"", INDEX(Edges!$AC$4:$AC$431, MATCH(G195, Edges!$C$4:$C$431, 0))="Yes", FALSE), IF(H195&lt;&gt;"", INDEX(Edges!$AC$4:$AC$431, MATCH(H195, Edges!$C$4:$C$431, 0))="Yes", FALSE), IF(I195&lt;&gt;"", INDEX(Edges!$AC$4:$AC$431, MATCH(I195, Edges!$C$4:$C$431, 0))="Yes", FALSE), IF(J195&lt;&gt;"", INDEX(Edges!$AC$4:$AC$431, MATCH(J195, Edges!$C$4:$C$431, 0))="Yes", FALSE), IF(K195&lt;&gt;"", INDEX(Edges!$AC$4:$AC$431, MATCH(K195, Edges!$C$4:$C$431, 0))="Yes", FALSE), IF(L195&lt;&gt;"", INDEX(Edges!$AC$4:$AC$431, MATCH(L195, Edges!$C$4:$C$431, 0))="Yes", FALSE)), "Yes","No")</f>
        <v>No</v>
      </c>
      <c r="U195" t="str">
        <f>IF(OR(IF(C195&lt;&gt;"", INDEX(Nodes!$AF$4:$AF$449, MATCH(C195, Nodes!$C$4:$C$449, 0))="Yes", FALSE), IF(D195&lt;&gt;"", INDEX(Nodes!$AF$4:$AF$449, MATCH(D195, Nodes!$C$4:$C$449, 0))="Yes", FALSE), IF(E195&lt;&gt;"", INDEX(Edges!$AG$4:$AG$431, MATCH(E195, Edges!$C$4:$C$431, 0))="Yes", FALSE), IF(F195&lt;&gt;"", INDEX(Edges!$AG$4:$AG$431, MATCH(F195, Edges!$C$4:$C$431, 0))="Yes", FALSE), IF(G195&lt;&gt;"", INDEX(Edges!$AG$4:$AG$431, MATCH(G195, Edges!$C$4:$C$431, 0))="Yes", FALSE), IF(H195&lt;&gt;"", INDEX(Edges!$AG$4:$AG$431, MATCH(H195, Edges!$C$4:$C$431, 0))="Yes", FALSE), IF(I195&lt;&gt;"", INDEX(Edges!$AG$4:$AG$431, MATCH(I195, Edges!$C$4:$C$431, 0))="Yes", FALSE), IF(J195&lt;&gt;"", INDEX(Edges!$AG$4:$AG$431, MATCH(J195, Edges!$C$4:$C$431, 0))="Yes", FALSE), IF(K195&lt;&gt;"", INDEX(Edges!$AG$4:$AG$431, MATCH(K195, Edges!$C$4:$C$431, 0))="Yes", FALSE), IF(L195&lt;&gt;"", INDEX(Edges!$AG$4:$AG$431, MATCH(L195, Edges!$C$4:$C$431, 0))="Yes", FALSE)), "Yes","No")</f>
        <v>Yes</v>
      </c>
      <c r="V195" s="720" t="str">
        <f t="shared" ref="V195:V240" si="10">IF(N195&gt;0, "Accessible", "Inaccessible")</f>
        <v>Accessible</v>
      </c>
      <c r="W195" s="633" t="str">
        <f>IF(AND(N195&gt;='Accessibility Standards'!$C$4, P195&lt;'Accessibility Standards'!$C$2, Q195="Yes", R195&lt;'Accessibility Standards'!$C$10), "Accessible", "Inaccessible")</f>
        <v>Inaccessible</v>
      </c>
      <c r="X195" s="633" t="str">
        <f t="shared" ref="X195:X240" si="11">IF(AND(O195="Yes", N195&gt;0), "Accessible", "Inaccessible")</f>
        <v>Inaccessible</v>
      </c>
    </row>
    <row r="196" spans="1:24">
      <c r="A196" t="s">
        <v>905</v>
      </c>
      <c r="B196" s="689" t="s">
        <v>752</v>
      </c>
      <c r="C196" t="s">
        <v>563</v>
      </c>
      <c r="D196" t="s">
        <v>793</v>
      </c>
      <c r="N196" s="633">
        <f>MIN(_xlfn.IFNA(INDEX(Nodes!$M$4:$M$449, MATCH(C196, Nodes!$C$4:$C$449, 0)), 1E+99), _xlfn.IFNA(INDEX(Nodes!$M$4:$M$449, MATCH(D196, Nodes!$C$4:$C$449, 0)), 1E+99), _xlfn.IFNA(INDEX(Edges!$M$4:$M$428, MATCH(E196, Edges!$C$4:$C$428, 0)), 1E+99), _xlfn.IFNA(INDEX(Edges!$M$4:$M$428, MATCH(F196, Edges!$C$4:$C$428, 0)), 1E+99), _xlfn.IFNA(INDEX(Edges!$M$4:$M$428, MATCH(G196, Edges!$C$4:$C$428, 0)), 1E+99), _xlfn.IFNA(INDEX(Edges!$M$4:$M$428, MATCH(H196, Edges!$C$4:$C$428, 0)), 1E+99), _xlfn.IFNA(INDEX(Edges!$M$4:$M$428, MATCH(I196, Edges!$C$4:$C$428, 0)), 1E+99), _xlfn.IFNA(INDEX(Edges!$M$4:$M$428, MATCH(J196, Edges!$C$4:$C$428, 0)), 1E+99), _xlfn.IFNA(INDEX(Edges!$M$4:$M$428, MATCH(K196, Edges!$C$4:$C$428, 0)), 1E+99), _xlfn.IFNA(INDEX(Edges!$M$4:$M$428, MATCH(L196, Edges!$C$4:$C$428, 0)), 1E+99))</f>
        <v>0</v>
      </c>
      <c r="O196" s="633" t="str">
        <f>IF(AND(IF(C196&lt;&gt;"", INDEX(Nodes!$V$4:$V$449, MATCH(C196, Nodes!$C$4:$C$449, 0))="Yes", TRUE), IF(D196&lt;&gt;"", INDEX(Nodes!$V$4:$V$449, MATCH(D196, Nodes!$C$4:$C$449, 0))="Yes", TRUE), IF(E196&lt;&gt;"", INDEX(Edges!$V$4:$V$431, MATCH(E196, Edges!$C$4:$C$431, 0))="Yes", TRUE), IF(F196&lt;&gt;"", INDEX(Edges!$V$4:$V$431, MATCH(F196, Edges!$C$4:$C$431, 0))="Yes", TRUE), IF(G196&lt;&gt;"", INDEX(Edges!$V$4:$V$431, MATCH(G196, Edges!$C$4:$C$431, 0))="Yes", TRUE), IF(H196&lt;&gt;"", INDEX(Edges!$V$4:$V$431, MATCH(H196, Edges!$C$4:$C$431, 0))="Yes", TRUE), IF(I196&lt;&gt;"", INDEX(Edges!$V$4:$V$431, MATCH(I196, Edges!$C$4:$C$431, 0))="Yes", TRUE), IF(J196&lt;&gt;"", INDEX(Edges!$V$4:$V$431, MATCH(J196, Edges!$C$4:$C$431, 0))="Yes", TRUE), IF(K196&lt;&gt;"", INDEX(Edges!$V$4:$V$431, MATCH(K196, Edges!$C$4:$C$431, 0))="Yes", TRUE), IF(L196&lt;&gt;"", INDEX(Edges!$V$4:$V$431, MATCH(L196, Edges!$C$4:$C$431, 0))="Yes", TRUE)), "Yes", "No")</f>
        <v>No</v>
      </c>
      <c r="P196" s="633">
        <f>MAX(_xlfn.IFNA(INDEX(Nodes!$I$4:$I$449, MATCH(C196, Nodes!$C$4:$C$449, 0)), -1E+99), _xlfn.IFNA(INDEX(Nodes!$I$4:$I$449, MATCH(D196, Nodes!$C$4:$C$449, 0)), -1E+99), _xlfn.IFNA(INDEX(Edges!$I$4:$I$431, MATCH(E196, Edges!$C$4:$C$431, 0)), -1E+99), _xlfn.IFNA(INDEX(Edges!$I$4:$I$431, MATCH(F196, Edges!$C$4:$C$431, 0)), -1E+99), _xlfn.IFNA(INDEX(Edges!$I$4:$I$431, MATCH(G196, Edges!$C$4:$C$431, 0)), -1E+99), _xlfn.IFNA(INDEX(Edges!$I$4:$I$431, MATCH(H196, Edges!$C$4:$C$431, 0)), -1E+99), _xlfn.IFNA(INDEX(Edges!$I$4:$I$431, MATCH(I196, Edges!$C$4:$C$431, 0)), -1E+99), _xlfn.IFNA(INDEX(Edges!$I$4:$I$431, MATCH(J196, Edges!$C$4:$C$431, 0)), -1E+99), _xlfn.IFNA(INDEX(Edges!$I$4:$I$431, MATCH(K196, Edges!$C$4:$C$431, 0)), -1E+99), _xlfn.IFNA(INDEX(Edges!$I$4:$I$431, MATCH(L196, Edges!$C$4:$C$431, 0)), -1E+99))</f>
        <v>1</v>
      </c>
      <c r="Q196" s="633" t="str">
        <f>IF(AND(IF(C196&lt;&gt;"", INDEX(Nodes!$P$4:$P$449, MATCH(C196, Nodes!$C$4:$C$449, 0))="Yes"), IF(D196&lt;&gt;"", INDEX(Nodes!$P$4:$P$449, MATCH(D196, Nodes!$C$4:$C$449, 0))="Yes")), "Yes", "No")</f>
        <v>No</v>
      </c>
      <c r="R196" s="633">
        <f>MAX(_xlfn.IFNA(INDEX(Nodes!$Q$4:$Q$449, MATCH(C196, Nodes!$C$4:$C$449, 0)), -1E+99), _xlfn.IFNA(INDEX(Nodes!$Q$4:$Q$449, MATCH(D196, Nodes!$C$4:$C$449, 0)), -1E+99), _xlfn.IFNA(INDEX(Edges!$Q$4:$Q$431, MATCH(E196, Edges!$C$4:$C$431, 0)), -1E+99), _xlfn.IFNA(INDEX(Edges!$Q$4:$Q$431, MATCH(F196, Edges!$C$4:$C$431, 0)), -1E+99), _xlfn.IFNA(INDEX(Edges!$Q$4:$Q$431, MATCH(G196, Edges!$C$4:$C$431, 0)), -1E+99), _xlfn.IFNA(INDEX(Edges!$Q$4:$Q$431, MATCH(H196, Edges!$C$4:$C$431, 0)), -1E+99), _xlfn.IFNA(INDEX(Edges!$Q$4:$Q$431, MATCH(I196, Edges!$C$4:$C$431, 0)), -1E+99), _xlfn.IFNA(INDEX(Edges!$Q$4:$Q$431, MATCH(J196, Edges!$C$4:$C$431, 0)), -1E+99), _xlfn.IFNA(INDEX(Edges!$Q$4:$Q$431, MATCH(K196, Edges!$C$4:$C$431, 0)), -1E+99), _xlfn.IFNA(INDEX(Edges!$Q$4:$Q$431, MATCH(L196, Edges!$C$4:$C$431, 0)), -1E+99))</f>
        <v>0</v>
      </c>
      <c r="S196" t="str">
        <f>IF(OR(IF(C196&lt;&gt;"", INDEX(Nodes!$Z$4:$Z$449, MATCH(C196, Nodes!$C$4:$C$449, 0))="Yes", FALSE), IF(D196&lt;&gt;"", INDEX(Nodes!$Z$4:$Z$449, MATCH(D196, Nodes!$C$4:$C$449, 0))="Yes", FALSE), IF(E196&lt;&gt;"", INDEX(Edges!$Z$4:$Z$431, MATCH(E196, Edges!$C$4:$C$431, 0))="Yes", FALSE), IF(F196&lt;&gt;"", INDEX(Edges!$Z$4:$Z$431, MATCH(F196, Edges!$C$4:$C$431, 0))="Yes", FALSE), IF(G196&lt;&gt;"", INDEX(Edges!$Z$4:$Z$431, MATCH(G196, Edges!$C$4:$C$431, 0))="Yes", FALSE), IF(H196&lt;&gt;"", INDEX(Edges!$Z$4:$Z$431, MATCH(H196, Edges!$C$4:$C$431, 0))="Yes", FALSE), IF(I196&lt;&gt;"", INDEX(Edges!$Z$4:$Z$431, MATCH(I196, Edges!$C$4:$C$431, 0))="Yes", FALSE), IF(J196&lt;&gt;"", INDEX(Edges!$Z$4:$Z$431, MATCH(J196, Edges!$C$4:$C$431, 0))="Yes", FALSE), IF(K196&lt;&gt;"", INDEX(Edges!$Z$4:$Z$431, MATCH(K196, Edges!$C$4:$C$431, 0))="Yes", FALSE), IF(L196&lt;&gt;"", INDEX(Edges!$Z$4:$Z$431, MATCH(L196, Edges!$C$4:$C$431, 0))="Yes", FALSE)), "Yes","No")</f>
        <v>Yes</v>
      </c>
      <c r="T196" s="633" t="str">
        <f>IF(OR(IF(C196&lt;&gt;"", INDEX(Nodes!$AC$4:$AC$449, MATCH(C196, Nodes!$C$4:$C$449, 0))="Yes", FALSE), IF(D196&lt;&gt;"", INDEX(Nodes!$AC$4:$AC$449, MATCH(D196, Nodes!$C$4:$C$449, 0))="Yes", FALSE), IF(E196&lt;&gt;"", INDEX(Edges!$AC$4:$AC$431, MATCH(E196, Edges!$C$4:$C$431, 0))="Yes", FALSE), IF(F196&lt;&gt;"", INDEX(Edges!$AC$4:$AC$431, MATCH(F196, Edges!$C$4:$C$431, 0))="Yes", FALSE), IF(G196&lt;&gt;"", INDEX(Edges!$AC$4:$AC$431, MATCH(G196, Edges!$C$4:$C$431, 0))="Yes", FALSE), IF(H196&lt;&gt;"", INDEX(Edges!$AC$4:$AC$431, MATCH(H196, Edges!$C$4:$C$431, 0))="Yes", FALSE), IF(I196&lt;&gt;"", INDEX(Edges!$AC$4:$AC$431, MATCH(I196, Edges!$C$4:$C$431, 0))="Yes", FALSE), IF(J196&lt;&gt;"", INDEX(Edges!$AC$4:$AC$431, MATCH(J196, Edges!$C$4:$C$431, 0))="Yes", FALSE), IF(K196&lt;&gt;"", INDEX(Edges!$AC$4:$AC$431, MATCH(K196, Edges!$C$4:$C$431, 0))="Yes", FALSE), IF(L196&lt;&gt;"", INDEX(Edges!$AC$4:$AC$431, MATCH(L196, Edges!$C$4:$C$431, 0))="Yes", FALSE)), "Yes","No")</f>
        <v>No</v>
      </c>
      <c r="U196" t="str">
        <f>IF(OR(IF(C196&lt;&gt;"", INDEX(Nodes!$AF$4:$AF$449, MATCH(C196, Nodes!$C$4:$C$449, 0))="Yes", FALSE), IF(D196&lt;&gt;"", INDEX(Nodes!$AF$4:$AF$449, MATCH(D196, Nodes!$C$4:$C$449, 0))="Yes", FALSE), IF(E196&lt;&gt;"", INDEX(Edges!$AG$4:$AG$431, MATCH(E196, Edges!$C$4:$C$431, 0))="Yes", FALSE), IF(F196&lt;&gt;"", INDEX(Edges!$AG$4:$AG$431, MATCH(F196, Edges!$C$4:$C$431, 0))="Yes", FALSE), IF(G196&lt;&gt;"", INDEX(Edges!$AG$4:$AG$431, MATCH(G196, Edges!$C$4:$C$431, 0))="Yes", FALSE), IF(H196&lt;&gt;"", INDEX(Edges!$AG$4:$AG$431, MATCH(H196, Edges!$C$4:$C$431, 0))="Yes", FALSE), IF(I196&lt;&gt;"", INDEX(Edges!$AG$4:$AG$431, MATCH(I196, Edges!$C$4:$C$431, 0))="Yes", FALSE), IF(J196&lt;&gt;"", INDEX(Edges!$AG$4:$AG$431, MATCH(J196, Edges!$C$4:$C$431, 0))="Yes", FALSE), IF(K196&lt;&gt;"", INDEX(Edges!$AG$4:$AG$431, MATCH(K196, Edges!$C$4:$C$431, 0))="Yes", FALSE), IF(L196&lt;&gt;"", INDEX(Edges!$AG$4:$AG$431, MATCH(L196, Edges!$C$4:$C$431, 0))="Yes", FALSE)), "Yes","No")</f>
        <v>No</v>
      </c>
      <c r="V196" s="720" t="str">
        <f t="shared" si="10"/>
        <v>Inaccessible</v>
      </c>
      <c r="W196" s="633" t="str">
        <f>IF(AND(N196&gt;='Accessibility Standards'!$C$4, P196&lt;'Accessibility Standards'!$C$2, Q196="Yes", R196&lt;'Accessibility Standards'!$C$10), "Accessible", "Inaccessible")</f>
        <v>Inaccessible</v>
      </c>
      <c r="X196" s="633" t="str">
        <f t="shared" si="11"/>
        <v>Inaccessible</v>
      </c>
    </row>
    <row r="197" spans="1:24" hidden="1">
      <c r="A197" s="811" t="str">
        <f>A196</f>
        <v>53_70</v>
      </c>
      <c r="B197" s="689" t="s">
        <v>753</v>
      </c>
      <c r="C197" t="s">
        <v>570</v>
      </c>
      <c r="D197" t="s">
        <v>794</v>
      </c>
      <c r="E197" t="s">
        <v>1088</v>
      </c>
      <c r="F197" t="s">
        <v>1089</v>
      </c>
      <c r="G197" t="s">
        <v>1090</v>
      </c>
      <c r="N197" s="633">
        <f>MIN(_xlfn.IFNA(INDEX(Nodes!$M$4:$M$449, MATCH(C197, Nodes!$C$4:$C$449, 0)), 1E+99), _xlfn.IFNA(INDEX(Nodes!$M$4:$M$449, MATCH(D197, Nodes!$C$4:$C$449, 0)), 1E+99), _xlfn.IFNA(INDEX(Edges!$M$4:$M$428, MATCH(E197, Edges!$C$4:$C$428, 0)), 1E+99), _xlfn.IFNA(INDEX(Edges!$M$4:$M$428, MATCH(F197, Edges!$C$4:$C$428, 0)), 1E+99), _xlfn.IFNA(INDEX(Edges!$M$4:$M$428, MATCH(G197, Edges!$C$4:$C$428, 0)), 1E+99), _xlfn.IFNA(INDEX(Edges!$M$4:$M$428, MATCH(H197, Edges!$C$4:$C$428, 0)), 1E+99), _xlfn.IFNA(INDEX(Edges!$M$4:$M$428, MATCH(I197, Edges!$C$4:$C$428, 0)), 1E+99), _xlfn.IFNA(INDEX(Edges!$M$4:$M$428, MATCH(J197, Edges!$C$4:$C$428, 0)), 1E+99), _xlfn.IFNA(INDEX(Edges!$M$4:$M$428, MATCH(K197, Edges!$C$4:$C$428, 0)), 1E+99), _xlfn.IFNA(INDEX(Edges!$M$4:$M$428, MATCH(L197, Edges!$C$4:$C$428, 0)), 1E+99))</f>
        <v>70</v>
      </c>
      <c r="O197" s="633" t="str">
        <f>IF(AND(IF(C197&lt;&gt;"", INDEX(Nodes!$V$4:$V$449, MATCH(C197, Nodes!$C$4:$C$449, 0))="Yes", TRUE), IF(D197&lt;&gt;"", INDEX(Nodes!$V$4:$V$449, MATCH(D197, Nodes!$C$4:$C$449, 0))="Yes", TRUE), IF(E197&lt;&gt;"", INDEX(Edges!$V$4:$V$431, MATCH(E197, Edges!$C$4:$C$431, 0))="Yes", TRUE), IF(F197&lt;&gt;"", INDEX(Edges!$V$4:$V$431, MATCH(F197, Edges!$C$4:$C$431, 0))="Yes", TRUE), IF(G197&lt;&gt;"", INDEX(Edges!$V$4:$V$431, MATCH(G197, Edges!$C$4:$C$431, 0))="Yes", TRUE), IF(H197&lt;&gt;"", INDEX(Edges!$V$4:$V$431, MATCH(H197, Edges!$C$4:$C$431, 0))="Yes", TRUE), IF(I197&lt;&gt;"", INDEX(Edges!$V$4:$V$431, MATCH(I197, Edges!$C$4:$C$431, 0))="Yes", TRUE), IF(J197&lt;&gt;"", INDEX(Edges!$V$4:$V$431, MATCH(J197, Edges!$C$4:$C$431, 0))="Yes", TRUE), IF(K197&lt;&gt;"", INDEX(Edges!$V$4:$V$431, MATCH(K197, Edges!$C$4:$C$431, 0))="Yes", TRUE), IF(L197&lt;&gt;"", INDEX(Edges!$V$4:$V$431, MATCH(L197, Edges!$C$4:$C$431, 0))="Yes", TRUE)), "Yes", "No")</f>
        <v>No</v>
      </c>
      <c r="P197" s="633">
        <f>MAX(_xlfn.IFNA(INDEX(Nodes!$I$4:$I$449, MATCH(C197, Nodes!$C$4:$C$449, 0)), -1E+99), _xlfn.IFNA(INDEX(Nodes!$I$4:$I$449, MATCH(D197, Nodes!$C$4:$C$449, 0)), -1E+99), _xlfn.IFNA(INDEX(Edges!$I$4:$I$431, MATCH(E197, Edges!$C$4:$C$431, 0)), -1E+99), _xlfn.IFNA(INDEX(Edges!$I$4:$I$431, MATCH(F197, Edges!$C$4:$C$431, 0)), -1E+99), _xlfn.IFNA(INDEX(Edges!$I$4:$I$431, MATCH(G197, Edges!$C$4:$C$431, 0)), -1E+99), _xlfn.IFNA(INDEX(Edges!$I$4:$I$431, MATCH(H197, Edges!$C$4:$C$431, 0)), -1E+99), _xlfn.IFNA(INDEX(Edges!$I$4:$I$431, MATCH(I197, Edges!$C$4:$C$431, 0)), -1E+99), _xlfn.IFNA(INDEX(Edges!$I$4:$I$431, MATCH(J197, Edges!$C$4:$C$431, 0)), -1E+99), _xlfn.IFNA(INDEX(Edges!$I$4:$I$431, MATCH(K197, Edges!$C$4:$C$431, 0)), -1E+99), _xlfn.IFNA(INDEX(Edges!$I$4:$I$431, MATCH(L197, Edges!$C$4:$C$431, 0)), -1E+99))</f>
        <v>1</v>
      </c>
      <c r="Q197" s="633" t="str">
        <f>IF(AND(IF(C197&lt;&gt;"", INDEX(Nodes!$P$4:$P$449, MATCH(C197, Nodes!$C$4:$C$449, 0))="Yes"), IF(D197&lt;&gt;"", INDEX(Nodes!$P$4:$P$449, MATCH(D197, Nodes!$C$4:$C$449, 0))="Yes")), "Yes", "No")</f>
        <v>No</v>
      </c>
      <c r="R197" s="633">
        <f>MAX(_xlfn.IFNA(INDEX(Nodes!$Q$4:$Q$449, MATCH(C197, Nodes!$C$4:$C$449, 0)), -1E+99), _xlfn.IFNA(INDEX(Nodes!$Q$4:$Q$449, MATCH(D197, Nodes!$C$4:$C$449, 0)), -1E+99), _xlfn.IFNA(INDEX(Edges!$Q$4:$Q$431, MATCH(E197, Edges!$C$4:$C$431, 0)), -1E+99), _xlfn.IFNA(INDEX(Edges!$Q$4:$Q$431, MATCH(F197, Edges!$C$4:$C$431, 0)), -1E+99), _xlfn.IFNA(INDEX(Edges!$Q$4:$Q$431, MATCH(G197, Edges!$C$4:$C$431, 0)), -1E+99), _xlfn.IFNA(INDEX(Edges!$Q$4:$Q$431, MATCH(H197, Edges!$C$4:$C$431, 0)), -1E+99), _xlfn.IFNA(INDEX(Edges!$Q$4:$Q$431, MATCH(I197, Edges!$C$4:$C$431, 0)), -1E+99), _xlfn.IFNA(INDEX(Edges!$Q$4:$Q$431, MATCH(J197, Edges!$C$4:$C$431, 0)), -1E+99), _xlfn.IFNA(INDEX(Edges!$Q$4:$Q$431, MATCH(K197, Edges!$C$4:$C$431, 0)), -1E+99), _xlfn.IFNA(INDEX(Edges!$Q$4:$Q$431, MATCH(L197, Edges!$C$4:$C$431, 0)), -1E+99))</f>
        <v>1</v>
      </c>
      <c r="S197" t="str">
        <f>IF(OR(IF(C197&lt;&gt;"", INDEX(Nodes!$Z$4:$Z$449, MATCH(C197, Nodes!$C$4:$C$449, 0))="Yes", FALSE), IF(D197&lt;&gt;"", INDEX(Nodes!$Z$4:$Z$449, MATCH(D197, Nodes!$C$4:$C$449, 0))="Yes", FALSE), IF(E197&lt;&gt;"", INDEX(Edges!$Z$4:$Z$431, MATCH(E197, Edges!$C$4:$C$431, 0))="Yes", FALSE), IF(F197&lt;&gt;"", INDEX(Edges!$Z$4:$Z$431, MATCH(F197, Edges!$C$4:$C$431, 0))="Yes", FALSE), IF(G197&lt;&gt;"", INDEX(Edges!$Z$4:$Z$431, MATCH(G197, Edges!$C$4:$C$431, 0))="Yes", FALSE), IF(H197&lt;&gt;"", INDEX(Edges!$Z$4:$Z$431, MATCH(H197, Edges!$C$4:$C$431, 0))="Yes", FALSE), IF(I197&lt;&gt;"", INDEX(Edges!$Z$4:$Z$431, MATCH(I197, Edges!$C$4:$C$431, 0))="Yes", FALSE), IF(J197&lt;&gt;"", INDEX(Edges!$Z$4:$Z$431, MATCH(J197, Edges!$C$4:$C$431, 0))="Yes", FALSE), IF(K197&lt;&gt;"", INDEX(Edges!$Z$4:$Z$431, MATCH(K197, Edges!$C$4:$C$431, 0))="Yes", FALSE), IF(L197&lt;&gt;"", INDEX(Edges!$Z$4:$Z$431, MATCH(L197, Edges!$C$4:$C$431, 0))="Yes", FALSE)), "Yes","No")</f>
        <v>Yes</v>
      </c>
      <c r="T197" s="633" t="str">
        <f>IF(OR(IF(C197&lt;&gt;"", INDEX(Nodes!$AC$4:$AC$449, MATCH(C197, Nodes!$C$4:$C$449, 0))="Yes", FALSE), IF(D197&lt;&gt;"", INDEX(Nodes!$AC$4:$AC$449, MATCH(D197, Nodes!$C$4:$C$449, 0))="Yes", FALSE), IF(E197&lt;&gt;"", INDEX(Edges!$AC$4:$AC$431, MATCH(E197, Edges!$C$4:$C$431, 0))="Yes", FALSE), IF(F197&lt;&gt;"", INDEX(Edges!$AC$4:$AC$431, MATCH(F197, Edges!$C$4:$C$431, 0))="Yes", FALSE), IF(G197&lt;&gt;"", INDEX(Edges!$AC$4:$AC$431, MATCH(G197, Edges!$C$4:$C$431, 0))="Yes", FALSE), IF(H197&lt;&gt;"", INDEX(Edges!$AC$4:$AC$431, MATCH(H197, Edges!$C$4:$C$431, 0))="Yes", FALSE), IF(I197&lt;&gt;"", INDEX(Edges!$AC$4:$AC$431, MATCH(I197, Edges!$C$4:$C$431, 0))="Yes", FALSE), IF(J197&lt;&gt;"", INDEX(Edges!$AC$4:$AC$431, MATCH(J197, Edges!$C$4:$C$431, 0))="Yes", FALSE), IF(K197&lt;&gt;"", INDEX(Edges!$AC$4:$AC$431, MATCH(K197, Edges!$C$4:$C$431, 0))="Yes", FALSE), IF(L197&lt;&gt;"", INDEX(Edges!$AC$4:$AC$431, MATCH(L197, Edges!$C$4:$C$431, 0))="Yes", FALSE)), "Yes","No")</f>
        <v>No</v>
      </c>
      <c r="U197" t="str">
        <f>IF(OR(IF(C197&lt;&gt;"", INDEX(Nodes!$AF$4:$AF$449, MATCH(C197, Nodes!$C$4:$C$449, 0))="Yes", FALSE), IF(D197&lt;&gt;"", INDEX(Nodes!$AF$4:$AF$449, MATCH(D197, Nodes!$C$4:$C$449, 0))="Yes", FALSE), IF(E197&lt;&gt;"", INDEX(Edges!$AG$4:$AG$431, MATCH(E197, Edges!$C$4:$C$431, 0))="Yes", FALSE), IF(F197&lt;&gt;"", INDEX(Edges!$AG$4:$AG$431, MATCH(F197, Edges!$C$4:$C$431, 0))="Yes", FALSE), IF(G197&lt;&gt;"", INDEX(Edges!$AG$4:$AG$431, MATCH(G197, Edges!$C$4:$C$431, 0))="Yes", FALSE), IF(H197&lt;&gt;"", INDEX(Edges!$AG$4:$AG$431, MATCH(H197, Edges!$C$4:$C$431, 0))="Yes", FALSE), IF(I197&lt;&gt;"", INDEX(Edges!$AG$4:$AG$431, MATCH(I197, Edges!$C$4:$C$431, 0))="Yes", FALSE), IF(J197&lt;&gt;"", INDEX(Edges!$AG$4:$AG$431, MATCH(J197, Edges!$C$4:$C$431, 0))="Yes", FALSE), IF(K197&lt;&gt;"", INDEX(Edges!$AG$4:$AG$431, MATCH(K197, Edges!$C$4:$C$431, 0))="Yes", FALSE), IF(L197&lt;&gt;"", INDEX(Edges!$AG$4:$AG$431, MATCH(L197, Edges!$C$4:$C$431, 0))="Yes", FALSE)), "Yes","No")</f>
        <v>No</v>
      </c>
      <c r="V197" s="720" t="str">
        <f t="shared" si="10"/>
        <v>Accessible</v>
      </c>
      <c r="W197" s="633" t="str">
        <f>IF(AND(N197&gt;='Accessibility Standards'!$C$4, P197&lt;'Accessibility Standards'!$C$2, Q197="Yes", R197&lt;'Accessibility Standards'!$C$10), "Accessible", "Inaccessible")</f>
        <v>Inaccessible</v>
      </c>
      <c r="X197" s="633" t="str">
        <f t="shared" si="11"/>
        <v>Inaccessible</v>
      </c>
    </row>
    <row r="198" spans="1:24">
      <c r="A198" t="s">
        <v>906</v>
      </c>
      <c r="B198" s="689" t="s">
        <v>752</v>
      </c>
      <c r="C198" s="799" t="s">
        <v>1201</v>
      </c>
      <c r="N198" s="633">
        <f>MIN(_xlfn.IFNA(INDEX(Nodes!$M$4:$M$449, MATCH(C198, Nodes!$C$4:$C$449, 0)), 1E+99), _xlfn.IFNA(INDEX(Nodes!$M$4:$M$449, MATCH(D198, Nodes!$C$4:$C$449, 0)), 1E+99), _xlfn.IFNA(INDEX(Edges!$M$4:$M$428, MATCH(E198, Edges!$C$4:$C$428, 0)), 1E+99), _xlfn.IFNA(INDEX(Edges!$M$4:$M$428, MATCH(F198, Edges!$C$4:$C$428, 0)), 1E+99), _xlfn.IFNA(INDEX(Edges!$M$4:$M$428, MATCH(G198, Edges!$C$4:$C$428, 0)), 1E+99), _xlfn.IFNA(INDEX(Edges!$M$4:$M$428, MATCH(H198, Edges!$C$4:$C$428, 0)), 1E+99), _xlfn.IFNA(INDEX(Edges!$M$4:$M$428, MATCH(I198, Edges!$C$4:$C$428, 0)), 1E+99), _xlfn.IFNA(INDEX(Edges!$M$4:$M$428, MATCH(J198, Edges!$C$4:$C$428, 0)), 1E+99), _xlfn.IFNA(INDEX(Edges!$M$4:$M$428, MATCH(K198, Edges!$C$4:$C$428, 0)), 1E+99), _xlfn.IFNA(INDEX(Edges!$M$4:$M$428, MATCH(L198, Edges!$C$4:$C$428, 0)), 1E+99))</f>
        <v>110</v>
      </c>
      <c r="O198" s="633" t="str">
        <f>IF(AND(IF(C198&lt;&gt;"", INDEX(Nodes!$V$4:$V$449, MATCH(C198, Nodes!$C$4:$C$449, 0))="Yes", TRUE), IF(D198&lt;&gt;"", INDEX(Nodes!$V$4:$V$449, MATCH(D198, Nodes!$C$4:$C$449, 0))="Yes", TRUE), IF(E198&lt;&gt;"", INDEX(Edges!$V$4:$V$431, MATCH(E198, Edges!$C$4:$C$431, 0))="Yes", TRUE), IF(F198&lt;&gt;"", INDEX(Edges!$V$4:$V$431, MATCH(F198, Edges!$C$4:$C$431, 0))="Yes", TRUE), IF(G198&lt;&gt;"", INDEX(Edges!$V$4:$V$431, MATCH(G198, Edges!$C$4:$C$431, 0))="Yes", TRUE), IF(H198&lt;&gt;"", INDEX(Edges!$V$4:$V$431, MATCH(H198, Edges!$C$4:$C$431, 0))="Yes", TRUE), IF(I198&lt;&gt;"", INDEX(Edges!$V$4:$V$431, MATCH(I198, Edges!$C$4:$C$431, 0))="Yes", TRUE), IF(J198&lt;&gt;"", INDEX(Edges!$V$4:$V$431, MATCH(J198, Edges!$C$4:$C$431, 0))="Yes", TRUE), IF(K198&lt;&gt;"", INDEX(Edges!$V$4:$V$431, MATCH(K198, Edges!$C$4:$C$431, 0))="Yes", TRUE), IF(L198&lt;&gt;"", INDEX(Edges!$V$4:$V$431, MATCH(L198, Edges!$C$4:$C$431, 0))="Yes", TRUE)), "Yes", "No")</f>
        <v>No</v>
      </c>
      <c r="P198" s="633">
        <f>MAX(_xlfn.IFNA(INDEX(Nodes!$I$4:$I$449, MATCH(C198, Nodes!$C$4:$C$449, 0)), -1E+99), _xlfn.IFNA(INDEX(Nodes!$I$4:$I$449, MATCH(D198, Nodes!$C$4:$C$449, 0)), -1E+99), _xlfn.IFNA(INDEX(Edges!$I$4:$I$431, MATCH(E198, Edges!$C$4:$C$431, 0)), -1E+99), _xlfn.IFNA(INDEX(Edges!$I$4:$I$431, MATCH(F198, Edges!$C$4:$C$431, 0)), -1E+99), _xlfn.IFNA(INDEX(Edges!$I$4:$I$431, MATCH(G198, Edges!$C$4:$C$431, 0)), -1E+99), _xlfn.IFNA(INDEX(Edges!$I$4:$I$431, MATCH(H198, Edges!$C$4:$C$431, 0)), -1E+99), _xlfn.IFNA(INDEX(Edges!$I$4:$I$431, MATCH(I198, Edges!$C$4:$C$431, 0)), -1E+99), _xlfn.IFNA(INDEX(Edges!$I$4:$I$431, MATCH(J198, Edges!$C$4:$C$431, 0)), -1E+99), _xlfn.IFNA(INDEX(Edges!$I$4:$I$431, MATCH(K198, Edges!$C$4:$C$431, 0)), -1E+99), _xlfn.IFNA(INDEX(Edges!$I$4:$I$431, MATCH(L198, Edges!$C$4:$C$431, 0)), -1E+99))</f>
        <v>0</v>
      </c>
      <c r="Q198" s="633" t="str">
        <f>IF(AND(IF(C198&lt;&gt;"", INDEX(Nodes!$P$4:$P$449, MATCH(C198, Nodes!$C$4:$C$449, 0))="Yes"), IF(D198&lt;&gt;"", INDEX(Nodes!$P$4:$P$449, MATCH(D198, Nodes!$C$4:$C$449, 0))="Yes")), "Yes", "No")</f>
        <v>No</v>
      </c>
      <c r="R198" s="633">
        <f>MAX(_xlfn.IFNA(INDEX(Nodes!$Q$4:$Q$449, MATCH(C198, Nodes!$C$4:$C$449, 0)), -1E+99), _xlfn.IFNA(INDEX(Nodes!$Q$4:$Q$449, MATCH(D198, Nodes!$C$4:$C$449, 0)), -1E+99), _xlfn.IFNA(INDEX(Edges!$Q$4:$Q$431, MATCH(E198, Edges!$C$4:$C$431, 0)), -1E+99), _xlfn.IFNA(INDEX(Edges!$Q$4:$Q$431, MATCH(F198, Edges!$C$4:$C$431, 0)), -1E+99), _xlfn.IFNA(INDEX(Edges!$Q$4:$Q$431, MATCH(G198, Edges!$C$4:$C$431, 0)), -1E+99), _xlfn.IFNA(INDEX(Edges!$Q$4:$Q$431, MATCH(H198, Edges!$C$4:$C$431, 0)), -1E+99), _xlfn.IFNA(INDEX(Edges!$Q$4:$Q$431, MATCH(I198, Edges!$C$4:$C$431, 0)), -1E+99), _xlfn.IFNA(INDEX(Edges!$Q$4:$Q$431, MATCH(J198, Edges!$C$4:$C$431, 0)), -1E+99), _xlfn.IFNA(INDEX(Edges!$Q$4:$Q$431, MATCH(K198, Edges!$C$4:$C$431, 0)), -1E+99), _xlfn.IFNA(INDEX(Edges!$Q$4:$Q$431, MATCH(L198, Edges!$C$4:$C$431, 0)), -1E+99))</f>
        <v>2</v>
      </c>
      <c r="S198" t="str">
        <f>IF(OR(IF(C198&lt;&gt;"", INDEX(Nodes!$Z$4:$Z$449, MATCH(C198, Nodes!$C$4:$C$449, 0))="Yes", FALSE), IF(D198&lt;&gt;"", INDEX(Nodes!$Z$4:$Z$449, MATCH(D198, Nodes!$C$4:$C$449, 0))="Yes", FALSE), IF(E198&lt;&gt;"", INDEX(Edges!$Z$4:$Z$431, MATCH(E198, Edges!$C$4:$C$431, 0))="Yes", FALSE), IF(F198&lt;&gt;"", INDEX(Edges!$Z$4:$Z$431, MATCH(F198, Edges!$C$4:$C$431, 0))="Yes", FALSE), IF(G198&lt;&gt;"", INDEX(Edges!$Z$4:$Z$431, MATCH(G198, Edges!$C$4:$C$431, 0))="Yes", FALSE), IF(H198&lt;&gt;"", INDEX(Edges!$Z$4:$Z$431, MATCH(H198, Edges!$C$4:$C$431, 0))="Yes", FALSE), IF(I198&lt;&gt;"", INDEX(Edges!$Z$4:$Z$431, MATCH(I198, Edges!$C$4:$C$431, 0))="Yes", FALSE), IF(J198&lt;&gt;"", INDEX(Edges!$Z$4:$Z$431, MATCH(J198, Edges!$C$4:$C$431, 0))="Yes", FALSE), IF(K198&lt;&gt;"", INDEX(Edges!$Z$4:$Z$431, MATCH(K198, Edges!$C$4:$C$431, 0))="Yes", FALSE), IF(L198&lt;&gt;"", INDEX(Edges!$Z$4:$Z$431, MATCH(L198, Edges!$C$4:$C$431, 0))="Yes", FALSE)), "Yes","No")</f>
        <v>Yes</v>
      </c>
      <c r="T198" s="633" t="str">
        <f>IF(OR(IF(C198&lt;&gt;"", INDEX(Nodes!$AC$4:$AC$449, MATCH(C198, Nodes!$C$4:$C$449, 0))="Yes", FALSE), IF(D198&lt;&gt;"", INDEX(Nodes!$AC$4:$AC$449, MATCH(D198, Nodes!$C$4:$C$449, 0))="Yes", FALSE), IF(E198&lt;&gt;"", INDEX(Edges!$AC$4:$AC$431, MATCH(E198, Edges!$C$4:$C$431, 0))="Yes", FALSE), IF(F198&lt;&gt;"", INDEX(Edges!$AC$4:$AC$431, MATCH(F198, Edges!$C$4:$C$431, 0))="Yes", FALSE), IF(G198&lt;&gt;"", INDEX(Edges!$AC$4:$AC$431, MATCH(G198, Edges!$C$4:$C$431, 0))="Yes", FALSE), IF(H198&lt;&gt;"", INDEX(Edges!$AC$4:$AC$431, MATCH(H198, Edges!$C$4:$C$431, 0))="Yes", FALSE), IF(I198&lt;&gt;"", INDEX(Edges!$AC$4:$AC$431, MATCH(I198, Edges!$C$4:$C$431, 0))="Yes", FALSE), IF(J198&lt;&gt;"", INDEX(Edges!$AC$4:$AC$431, MATCH(J198, Edges!$C$4:$C$431, 0))="Yes", FALSE), IF(K198&lt;&gt;"", INDEX(Edges!$AC$4:$AC$431, MATCH(K198, Edges!$C$4:$C$431, 0))="Yes", FALSE), IF(L198&lt;&gt;"", INDEX(Edges!$AC$4:$AC$431, MATCH(L198, Edges!$C$4:$C$431, 0))="Yes", FALSE)), "Yes","No")</f>
        <v>No</v>
      </c>
      <c r="U198" t="str">
        <f>IF(OR(IF(C198&lt;&gt;"", INDEX(Nodes!$AF$4:$AF$449, MATCH(C198, Nodes!$C$4:$C$449, 0))="Yes", FALSE), IF(D198&lt;&gt;"", INDEX(Nodes!$AF$4:$AF$449, MATCH(D198, Nodes!$C$4:$C$449, 0))="Yes", FALSE), IF(E198&lt;&gt;"", INDEX(Edges!$AG$4:$AG$431, MATCH(E198, Edges!$C$4:$C$431, 0))="Yes", FALSE), IF(F198&lt;&gt;"", INDEX(Edges!$AG$4:$AG$431, MATCH(F198, Edges!$C$4:$C$431, 0))="Yes", FALSE), IF(G198&lt;&gt;"", INDEX(Edges!$AG$4:$AG$431, MATCH(G198, Edges!$C$4:$C$431, 0))="Yes", FALSE), IF(H198&lt;&gt;"", INDEX(Edges!$AG$4:$AG$431, MATCH(H198, Edges!$C$4:$C$431, 0))="Yes", FALSE), IF(I198&lt;&gt;"", INDEX(Edges!$AG$4:$AG$431, MATCH(I198, Edges!$C$4:$C$431, 0))="Yes", FALSE), IF(J198&lt;&gt;"", INDEX(Edges!$AG$4:$AG$431, MATCH(J198, Edges!$C$4:$C$431, 0))="Yes", FALSE), IF(K198&lt;&gt;"", INDEX(Edges!$AG$4:$AG$431, MATCH(K198, Edges!$C$4:$C$431, 0))="Yes", FALSE), IF(L198&lt;&gt;"", INDEX(Edges!$AG$4:$AG$431, MATCH(L198, Edges!$C$4:$C$431, 0))="Yes", FALSE)), "Yes","No")</f>
        <v>No</v>
      </c>
      <c r="V198" s="720" t="str">
        <f t="shared" si="10"/>
        <v>Accessible</v>
      </c>
      <c r="W198" s="633" t="str">
        <f>IF(AND(N198&gt;='Accessibility Standards'!$C$4, P198&lt;'Accessibility Standards'!$C$2, Q198="Yes", R198&lt;'Accessibility Standards'!$C$10), "Accessible", "Inaccessible")</f>
        <v>Inaccessible</v>
      </c>
      <c r="X198" s="633" t="str">
        <f t="shared" si="11"/>
        <v>Inaccessible</v>
      </c>
    </row>
    <row r="199" spans="1:24" s="788" customFormat="1" hidden="1">
      <c r="A199" s="819" t="str">
        <f>A198</f>
        <v>70_71</v>
      </c>
      <c r="B199" s="790" t="s">
        <v>753</v>
      </c>
      <c r="E199" s="794" t="s">
        <v>1087</v>
      </c>
      <c r="N199" s="791">
        <f>MIN(_xlfn.IFNA(INDEX(Nodes!$M$4:$M$449, MATCH(C199, Nodes!$C$4:$C$449, 0)), 1E+99), _xlfn.IFNA(INDEX(Nodes!$M$4:$M$449, MATCH(D199, Nodes!$C$4:$C$449, 0)), 1E+99), _xlfn.IFNA(INDEX(Edges!$M$4:$M$428, MATCH(E199, Edges!$C$4:$C$428, 0)), 1E+99), _xlfn.IFNA(INDEX(Edges!$M$4:$M$428, MATCH(F199, Edges!$C$4:$C$428, 0)), 1E+99), _xlfn.IFNA(INDEX(Edges!$M$4:$M$428, MATCH(G199, Edges!$C$4:$C$428, 0)), 1E+99), _xlfn.IFNA(INDEX(Edges!$M$4:$M$428, MATCH(H199, Edges!$C$4:$C$428, 0)), 1E+99), _xlfn.IFNA(INDEX(Edges!$M$4:$M$428, MATCH(I199, Edges!$C$4:$C$428, 0)), 1E+99), _xlfn.IFNA(INDEX(Edges!$M$4:$M$428, MATCH(J199, Edges!$C$4:$C$428, 0)), 1E+99), _xlfn.IFNA(INDEX(Edges!$M$4:$M$428, MATCH(K199, Edges!$C$4:$C$428, 0)), 1E+99), _xlfn.IFNA(INDEX(Edges!$M$4:$M$428, MATCH(L199, Edges!$C$4:$C$428, 0)), 1E+99))</f>
        <v>90</v>
      </c>
      <c r="O199" s="791" t="str">
        <f>IF(AND(IF(C199&lt;&gt;"", INDEX(Nodes!$V$4:$V$449, MATCH(C199, Nodes!$C$4:$C$449, 0))="Yes", TRUE), IF(D199&lt;&gt;"", INDEX(Nodes!$V$4:$V$449, MATCH(D199, Nodes!$C$4:$C$449, 0))="Yes", TRUE), IF(E199&lt;&gt;"", INDEX(Edges!$V$4:$V$431, MATCH(E199, Edges!$C$4:$C$431, 0))="Yes", TRUE), IF(F199&lt;&gt;"", INDEX(Edges!$V$4:$V$431, MATCH(F199, Edges!$C$4:$C$431, 0))="Yes", TRUE), IF(G199&lt;&gt;"", INDEX(Edges!$V$4:$V$431, MATCH(G199, Edges!$C$4:$C$431, 0))="Yes", TRUE), IF(H199&lt;&gt;"", INDEX(Edges!$V$4:$V$431, MATCH(H199, Edges!$C$4:$C$431, 0))="Yes", TRUE), IF(I199&lt;&gt;"", INDEX(Edges!$V$4:$V$431, MATCH(I199, Edges!$C$4:$C$431, 0))="Yes", TRUE), IF(J199&lt;&gt;"", INDEX(Edges!$V$4:$V$431, MATCH(J199, Edges!$C$4:$C$431, 0))="Yes", TRUE), IF(K199&lt;&gt;"", INDEX(Edges!$V$4:$V$431, MATCH(K199, Edges!$C$4:$C$431, 0))="Yes", TRUE), IF(L199&lt;&gt;"", INDEX(Edges!$V$4:$V$431, MATCH(L199, Edges!$C$4:$C$431, 0))="Yes", TRUE)), "Yes", "No")</f>
        <v>No</v>
      </c>
      <c r="P199" s="791">
        <f>MAX(_xlfn.IFNA(INDEX(Nodes!$I$4:$I$449, MATCH(C199, Nodes!$C$4:$C$449, 0)), -1E+99), _xlfn.IFNA(INDEX(Nodes!$I$4:$I$449, MATCH(D199, Nodes!$C$4:$C$449, 0)), -1E+99), _xlfn.IFNA(INDEX(Edges!$I$4:$I$431, MATCH(E199, Edges!$C$4:$C$431, 0)), -1E+99), _xlfn.IFNA(INDEX(Edges!$I$4:$I$431, MATCH(F199, Edges!$C$4:$C$431, 0)), -1E+99), _xlfn.IFNA(INDEX(Edges!$I$4:$I$431, MATCH(G199, Edges!$C$4:$C$431, 0)), -1E+99), _xlfn.IFNA(INDEX(Edges!$I$4:$I$431, MATCH(H199, Edges!$C$4:$C$431, 0)), -1E+99), _xlfn.IFNA(INDEX(Edges!$I$4:$I$431, MATCH(I199, Edges!$C$4:$C$431, 0)), -1E+99), _xlfn.IFNA(INDEX(Edges!$I$4:$I$431, MATCH(J199, Edges!$C$4:$C$431, 0)), -1E+99), _xlfn.IFNA(INDEX(Edges!$I$4:$I$431, MATCH(K199, Edges!$C$4:$C$431, 0)), -1E+99), _xlfn.IFNA(INDEX(Edges!$I$4:$I$431, MATCH(L199, Edges!$C$4:$C$431, 0)), -1E+99))</f>
        <v>2.1</v>
      </c>
      <c r="Q199" s="633" t="str">
        <f>IF(AND(IF(C199&lt;&gt;"", INDEX(Nodes!$P$4:$P$449, MATCH(C199, Nodes!$C$4:$C$449, 0))="Yes"), IF(D199&lt;&gt;"", INDEX(Nodes!$P$4:$P$449, MATCH(D199, Nodes!$C$4:$C$449, 0))="Yes")), "Yes", "No")</f>
        <v>No</v>
      </c>
      <c r="R199" s="791">
        <f>MAX(_xlfn.IFNA(INDEX(Nodes!$Q$4:$Q$449, MATCH(C199, Nodes!$C$4:$C$449, 0)), -1E+99), _xlfn.IFNA(INDEX(Nodes!$Q$4:$Q$449, MATCH(D199, Nodes!$C$4:$C$449, 0)), -1E+99), _xlfn.IFNA(INDEX(Edges!$Q$4:$Q$431, MATCH(E199, Edges!$C$4:$C$431, 0)), -1E+99), _xlfn.IFNA(INDEX(Edges!$Q$4:$Q$431, MATCH(F199, Edges!$C$4:$C$431, 0)), -1E+99), _xlfn.IFNA(INDEX(Edges!$Q$4:$Q$431, MATCH(G199, Edges!$C$4:$C$431, 0)), -1E+99), _xlfn.IFNA(INDEX(Edges!$Q$4:$Q$431, MATCH(H199, Edges!$C$4:$C$431, 0)), -1E+99), _xlfn.IFNA(INDEX(Edges!$Q$4:$Q$431, MATCH(I199, Edges!$C$4:$C$431, 0)), -1E+99), _xlfn.IFNA(INDEX(Edges!$Q$4:$Q$431, MATCH(J199, Edges!$C$4:$C$431, 0)), -1E+99), _xlfn.IFNA(INDEX(Edges!$Q$4:$Q$431, MATCH(K199, Edges!$C$4:$C$431, 0)), -1E+99), _xlfn.IFNA(INDEX(Edges!$Q$4:$Q$431, MATCH(L199, Edges!$C$4:$C$431, 0)), -1E+99))</f>
        <v>0</v>
      </c>
      <c r="S199" s="788" t="str">
        <f>IF(OR(IF(C199&lt;&gt;"", INDEX(Nodes!$Z$4:$Z$449, MATCH(C199, Nodes!$C$4:$C$449, 0))="Yes", FALSE), IF(D199&lt;&gt;"", INDEX(Nodes!$Z$4:$Z$449, MATCH(D199, Nodes!$C$4:$C$449, 0))="Yes", FALSE), IF(E199&lt;&gt;"", INDEX(Edges!$Z$4:$Z$431, MATCH(E199, Edges!$C$4:$C$431, 0))="Yes", FALSE), IF(F199&lt;&gt;"", INDEX(Edges!$Z$4:$Z$431, MATCH(F199, Edges!$C$4:$C$431, 0))="Yes", FALSE), IF(G199&lt;&gt;"", INDEX(Edges!$Z$4:$Z$431, MATCH(G199, Edges!$C$4:$C$431, 0))="Yes", FALSE), IF(H199&lt;&gt;"", INDEX(Edges!$Z$4:$Z$431, MATCH(H199, Edges!$C$4:$C$431, 0))="Yes", FALSE), IF(I199&lt;&gt;"", INDEX(Edges!$Z$4:$Z$431, MATCH(I199, Edges!$C$4:$C$431, 0))="Yes", FALSE), IF(J199&lt;&gt;"", INDEX(Edges!$Z$4:$Z$431, MATCH(J199, Edges!$C$4:$C$431, 0))="Yes", FALSE), IF(K199&lt;&gt;"", INDEX(Edges!$Z$4:$Z$431, MATCH(K199, Edges!$C$4:$C$431, 0))="Yes", FALSE), IF(L199&lt;&gt;"", INDEX(Edges!$Z$4:$Z$431, MATCH(L199, Edges!$C$4:$C$431, 0))="Yes", FALSE)), "Yes","No")</f>
        <v>Yes</v>
      </c>
      <c r="T199" s="791" t="str">
        <f>IF(OR(IF(C199&lt;&gt;"", INDEX(Nodes!$AC$4:$AC$449, MATCH(C199, Nodes!$C$4:$C$449, 0))="Yes", FALSE), IF(D199&lt;&gt;"", INDEX(Nodes!$AC$4:$AC$449, MATCH(D199, Nodes!$C$4:$C$449, 0))="Yes", FALSE), IF(E199&lt;&gt;"", INDEX(Edges!$AC$4:$AC$431, MATCH(E199, Edges!$C$4:$C$431, 0))="Yes", FALSE), IF(F199&lt;&gt;"", INDEX(Edges!$AC$4:$AC$431, MATCH(F199, Edges!$C$4:$C$431, 0))="Yes", FALSE), IF(G199&lt;&gt;"", INDEX(Edges!$AC$4:$AC$431, MATCH(G199, Edges!$C$4:$C$431, 0))="Yes", FALSE), IF(H199&lt;&gt;"", INDEX(Edges!$AC$4:$AC$431, MATCH(H199, Edges!$C$4:$C$431, 0))="Yes", FALSE), IF(I199&lt;&gt;"", INDEX(Edges!$AC$4:$AC$431, MATCH(I199, Edges!$C$4:$C$431, 0))="Yes", FALSE), IF(J199&lt;&gt;"", INDEX(Edges!$AC$4:$AC$431, MATCH(J199, Edges!$C$4:$C$431, 0))="Yes", FALSE), IF(K199&lt;&gt;"", INDEX(Edges!$AC$4:$AC$431, MATCH(K199, Edges!$C$4:$C$431, 0))="Yes", FALSE), IF(L199&lt;&gt;"", INDEX(Edges!$AC$4:$AC$431, MATCH(L199, Edges!$C$4:$C$431, 0))="Yes", FALSE)), "Yes","No")</f>
        <v>No</v>
      </c>
      <c r="U199" s="788" t="str">
        <f>IF(OR(IF(C199&lt;&gt;"", INDEX(Nodes!$AF$4:$AF$449, MATCH(C199, Nodes!$C$4:$C$449, 0))="Yes", FALSE), IF(D199&lt;&gt;"", INDEX(Nodes!$AF$4:$AF$449, MATCH(D199, Nodes!$C$4:$C$449, 0))="Yes", FALSE), IF(E199&lt;&gt;"", INDEX(Edges!$AG$4:$AG$431, MATCH(E199, Edges!$C$4:$C$431, 0))="Yes", FALSE), IF(F199&lt;&gt;"", INDEX(Edges!$AG$4:$AG$431, MATCH(F199, Edges!$C$4:$C$431, 0))="Yes", FALSE), IF(G199&lt;&gt;"", INDEX(Edges!$AG$4:$AG$431, MATCH(G199, Edges!$C$4:$C$431, 0))="Yes", FALSE), IF(H199&lt;&gt;"", INDEX(Edges!$AG$4:$AG$431, MATCH(H199, Edges!$C$4:$C$431, 0))="Yes", FALSE), IF(I199&lt;&gt;"", INDEX(Edges!$AG$4:$AG$431, MATCH(I199, Edges!$C$4:$C$431, 0))="Yes", FALSE), IF(J199&lt;&gt;"", INDEX(Edges!$AG$4:$AG$431, MATCH(J199, Edges!$C$4:$C$431, 0))="Yes", FALSE), IF(K199&lt;&gt;"", INDEX(Edges!$AG$4:$AG$431, MATCH(K199, Edges!$C$4:$C$431, 0))="Yes", FALSE), IF(L199&lt;&gt;"", INDEX(Edges!$AG$4:$AG$431, MATCH(L199, Edges!$C$4:$C$431, 0))="Yes", FALSE)), "Yes","No")</f>
        <v>No</v>
      </c>
      <c r="V199" s="798" t="str">
        <f t="shared" si="10"/>
        <v>Accessible</v>
      </c>
      <c r="W199" s="791" t="str">
        <f>IF(AND(N199&gt;='Accessibility Standards'!$C$4, P199&lt;'Accessibility Standards'!$C$2, Q199="Yes", R199&lt;'Accessibility Standards'!$C$10), "Accessible", "Inaccessible")</f>
        <v>Inaccessible</v>
      </c>
      <c r="X199" s="791" t="str">
        <f t="shared" si="11"/>
        <v>Inaccessible</v>
      </c>
    </row>
    <row r="200" spans="1:24">
      <c r="A200" t="s">
        <v>907</v>
      </c>
      <c r="B200" s="689" t="s">
        <v>752</v>
      </c>
      <c r="C200" t="s">
        <v>574</v>
      </c>
      <c r="D200" t="s">
        <v>691</v>
      </c>
      <c r="N200" s="633">
        <f>MIN(_xlfn.IFNA(INDEX(Nodes!$M$4:$M$449, MATCH(C200, Nodes!$C$4:$C$449, 0)), 1E+99), _xlfn.IFNA(INDEX(Nodes!$M$4:$M$449, MATCH(D200, Nodes!$C$4:$C$449, 0)), 1E+99), _xlfn.IFNA(INDEX(Edges!$M$4:$M$428, MATCH(E200, Edges!$C$4:$C$428, 0)), 1E+99), _xlfn.IFNA(INDEX(Edges!$M$4:$M$428, MATCH(F200, Edges!$C$4:$C$428, 0)), 1E+99), _xlfn.IFNA(INDEX(Edges!$M$4:$M$428, MATCH(G200, Edges!$C$4:$C$428, 0)), 1E+99), _xlfn.IFNA(INDEX(Edges!$M$4:$M$428, MATCH(H200, Edges!$C$4:$C$428, 0)), 1E+99), _xlfn.IFNA(INDEX(Edges!$M$4:$M$428, MATCH(I200, Edges!$C$4:$C$428, 0)), 1E+99), _xlfn.IFNA(INDEX(Edges!$M$4:$M$428, MATCH(J200, Edges!$C$4:$C$428, 0)), 1E+99), _xlfn.IFNA(INDEX(Edges!$M$4:$M$428, MATCH(K200, Edges!$C$4:$C$428, 0)), 1E+99), _xlfn.IFNA(INDEX(Edges!$M$4:$M$428, MATCH(L200, Edges!$C$4:$C$428, 0)), 1E+99))</f>
        <v>60</v>
      </c>
      <c r="O200" s="633" t="str">
        <f>IF(AND(IF(C200&lt;&gt;"", INDEX(Nodes!$V$4:$V$449, MATCH(C200, Nodes!$C$4:$C$449, 0))="Yes", TRUE), IF(D200&lt;&gt;"", INDEX(Nodes!$V$4:$V$449, MATCH(D200, Nodes!$C$4:$C$449, 0))="Yes", TRUE), IF(E200&lt;&gt;"", INDEX(Edges!$V$4:$V$431, MATCH(E200, Edges!$C$4:$C$431, 0))="Yes", TRUE), IF(F200&lt;&gt;"", INDEX(Edges!$V$4:$V$431, MATCH(F200, Edges!$C$4:$C$431, 0))="Yes", TRUE), IF(G200&lt;&gt;"", INDEX(Edges!$V$4:$V$431, MATCH(G200, Edges!$C$4:$C$431, 0))="Yes", TRUE), IF(H200&lt;&gt;"", INDEX(Edges!$V$4:$V$431, MATCH(H200, Edges!$C$4:$C$431, 0))="Yes", TRUE), IF(I200&lt;&gt;"", INDEX(Edges!$V$4:$V$431, MATCH(I200, Edges!$C$4:$C$431, 0))="Yes", TRUE), IF(J200&lt;&gt;"", INDEX(Edges!$V$4:$V$431, MATCH(J200, Edges!$C$4:$C$431, 0))="Yes", TRUE), IF(K200&lt;&gt;"", INDEX(Edges!$V$4:$V$431, MATCH(K200, Edges!$C$4:$C$431, 0))="Yes", TRUE), IF(L200&lt;&gt;"", INDEX(Edges!$V$4:$V$431, MATCH(L200, Edges!$C$4:$C$431, 0))="Yes", TRUE)), "Yes", "No")</f>
        <v>No</v>
      </c>
      <c r="P200" s="633">
        <f>MAX(_xlfn.IFNA(INDEX(Nodes!$I$4:$I$449, MATCH(C200, Nodes!$C$4:$C$449, 0)), -1E+99), _xlfn.IFNA(INDEX(Nodes!$I$4:$I$449, MATCH(D200, Nodes!$C$4:$C$449, 0)), -1E+99), _xlfn.IFNA(INDEX(Edges!$I$4:$I$431, MATCH(E200, Edges!$C$4:$C$431, 0)), -1E+99), _xlfn.IFNA(INDEX(Edges!$I$4:$I$431, MATCH(F200, Edges!$C$4:$C$431, 0)), -1E+99), _xlfn.IFNA(INDEX(Edges!$I$4:$I$431, MATCH(G200, Edges!$C$4:$C$431, 0)), -1E+99), _xlfn.IFNA(INDEX(Edges!$I$4:$I$431, MATCH(H200, Edges!$C$4:$C$431, 0)), -1E+99), _xlfn.IFNA(INDEX(Edges!$I$4:$I$431, MATCH(I200, Edges!$C$4:$C$431, 0)), -1E+99), _xlfn.IFNA(INDEX(Edges!$I$4:$I$431, MATCH(J200, Edges!$C$4:$C$431, 0)), -1E+99), _xlfn.IFNA(INDEX(Edges!$I$4:$I$431, MATCH(K200, Edges!$C$4:$C$431, 0)), -1E+99), _xlfn.IFNA(INDEX(Edges!$I$4:$I$431, MATCH(L200, Edges!$C$4:$C$431, 0)), -1E+99))</f>
        <v>0</v>
      </c>
      <c r="Q200" s="633" t="str">
        <f>IF(AND(IF(C200&lt;&gt;"", INDEX(Nodes!$P$4:$P$449, MATCH(C200, Nodes!$C$4:$C$449, 0))="Yes"), IF(D200&lt;&gt;"", INDEX(Nodes!$P$4:$P$449, MATCH(D200, Nodes!$C$4:$C$449, 0))="Yes")), "Yes", "No")</f>
        <v>No</v>
      </c>
      <c r="R200" s="633">
        <f>MAX(_xlfn.IFNA(INDEX(Nodes!$Q$4:$Q$449, MATCH(C200, Nodes!$C$4:$C$449, 0)), -1E+99), _xlfn.IFNA(INDEX(Nodes!$Q$4:$Q$449, MATCH(D200, Nodes!$C$4:$C$449, 0)), -1E+99), _xlfn.IFNA(INDEX(Edges!$Q$4:$Q$431, MATCH(E200, Edges!$C$4:$C$431, 0)), -1E+99), _xlfn.IFNA(INDEX(Edges!$Q$4:$Q$431, MATCH(F200, Edges!$C$4:$C$431, 0)), -1E+99), _xlfn.IFNA(INDEX(Edges!$Q$4:$Q$431, MATCH(G200, Edges!$C$4:$C$431, 0)), -1E+99), _xlfn.IFNA(INDEX(Edges!$Q$4:$Q$431, MATCH(H200, Edges!$C$4:$C$431, 0)), -1E+99), _xlfn.IFNA(INDEX(Edges!$Q$4:$Q$431, MATCH(I200, Edges!$C$4:$C$431, 0)), -1E+99), _xlfn.IFNA(INDEX(Edges!$Q$4:$Q$431, MATCH(J200, Edges!$C$4:$C$431, 0)), -1E+99), _xlfn.IFNA(INDEX(Edges!$Q$4:$Q$431, MATCH(K200, Edges!$C$4:$C$431, 0)), -1E+99), _xlfn.IFNA(INDEX(Edges!$Q$4:$Q$431, MATCH(L200, Edges!$C$4:$C$431, 0)), -1E+99))</f>
        <v>2</v>
      </c>
      <c r="S200" t="str">
        <f>IF(OR(IF(C200&lt;&gt;"", INDEX(Nodes!$Z$4:$Z$449, MATCH(C200, Nodes!$C$4:$C$449, 0))="Yes", FALSE), IF(D200&lt;&gt;"", INDEX(Nodes!$Z$4:$Z$449, MATCH(D200, Nodes!$C$4:$C$449, 0))="Yes", FALSE), IF(E200&lt;&gt;"", INDEX(Edges!$Z$4:$Z$431, MATCH(E200, Edges!$C$4:$C$431, 0))="Yes", FALSE), IF(F200&lt;&gt;"", INDEX(Edges!$Z$4:$Z$431, MATCH(F200, Edges!$C$4:$C$431, 0))="Yes", FALSE), IF(G200&lt;&gt;"", INDEX(Edges!$Z$4:$Z$431, MATCH(G200, Edges!$C$4:$C$431, 0))="Yes", FALSE), IF(H200&lt;&gt;"", INDEX(Edges!$Z$4:$Z$431, MATCH(H200, Edges!$C$4:$C$431, 0))="Yes", FALSE), IF(I200&lt;&gt;"", INDEX(Edges!$Z$4:$Z$431, MATCH(I200, Edges!$C$4:$C$431, 0))="Yes", FALSE), IF(J200&lt;&gt;"", INDEX(Edges!$Z$4:$Z$431, MATCH(J200, Edges!$C$4:$C$431, 0))="Yes", FALSE), IF(K200&lt;&gt;"", INDEX(Edges!$Z$4:$Z$431, MATCH(K200, Edges!$C$4:$C$431, 0))="Yes", FALSE), IF(L200&lt;&gt;"", INDEX(Edges!$Z$4:$Z$431, MATCH(L200, Edges!$C$4:$C$431, 0))="Yes", FALSE)), "Yes","No")</f>
        <v>Yes</v>
      </c>
      <c r="T200" s="633" t="str">
        <f>IF(OR(IF(C200&lt;&gt;"", INDEX(Nodes!$AC$4:$AC$449, MATCH(C200, Nodes!$C$4:$C$449, 0))="Yes", FALSE), IF(D200&lt;&gt;"", INDEX(Nodes!$AC$4:$AC$449, MATCH(D200, Nodes!$C$4:$C$449, 0))="Yes", FALSE), IF(E200&lt;&gt;"", INDEX(Edges!$AC$4:$AC$431, MATCH(E200, Edges!$C$4:$C$431, 0))="Yes", FALSE), IF(F200&lt;&gt;"", INDEX(Edges!$AC$4:$AC$431, MATCH(F200, Edges!$C$4:$C$431, 0))="Yes", FALSE), IF(G200&lt;&gt;"", INDEX(Edges!$AC$4:$AC$431, MATCH(G200, Edges!$C$4:$C$431, 0))="Yes", FALSE), IF(H200&lt;&gt;"", INDEX(Edges!$AC$4:$AC$431, MATCH(H200, Edges!$C$4:$C$431, 0))="Yes", FALSE), IF(I200&lt;&gt;"", INDEX(Edges!$AC$4:$AC$431, MATCH(I200, Edges!$C$4:$C$431, 0))="Yes", FALSE), IF(J200&lt;&gt;"", INDEX(Edges!$AC$4:$AC$431, MATCH(J200, Edges!$C$4:$C$431, 0))="Yes", FALSE), IF(K200&lt;&gt;"", INDEX(Edges!$AC$4:$AC$431, MATCH(K200, Edges!$C$4:$C$431, 0))="Yes", FALSE), IF(L200&lt;&gt;"", INDEX(Edges!$AC$4:$AC$431, MATCH(L200, Edges!$C$4:$C$431, 0))="Yes", FALSE)), "Yes","No")</f>
        <v>No</v>
      </c>
      <c r="U200" t="str">
        <f>IF(OR(IF(C200&lt;&gt;"", INDEX(Nodes!$AF$4:$AF$449, MATCH(C200, Nodes!$C$4:$C$449, 0))="Yes", FALSE), IF(D200&lt;&gt;"", INDEX(Nodes!$AF$4:$AF$449, MATCH(D200, Nodes!$C$4:$C$449, 0))="Yes", FALSE), IF(E200&lt;&gt;"", INDEX(Edges!$AG$4:$AG$431, MATCH(E200, Edges!$C$4:$C$431, 0))="Yes", FALSE), IF(F200&lt;&gt;"", INDEX(Edges!$AG$4:$AG$431, MATCH(F200, Edges!$C$4:$C$431, 0))="Yes", FALSE), IF(G200&lt;&gt;"", INDEX(Edges!$AG$4:$AG$431, MATCH(G200, Edges!$C$4:$C$431, 0))="Yes", FALSE), IF(H200&lt;&gt;"", INDEX(Edges!$AG$4:$AG$431, MATCH(H200, Edges!$C$4:$C$431, 0))="Yes", FALSE), IF(I200&lt;&gt;"", INDEX(Edges!$AG$4:$AG$431, MATCH(I200, Edges!$C$4:$C$431, 0))="Yes", FALSE), IF(J200&lt;&gt;"", INDEX(Edges!$AG$4:$AG$431, MATCH(J200, Edges!$C$4:$C$431, 0))="Yes", FALSE), IF(K200&lt;&gt;"", INDEX(Edges!$AG$4:$AG$431, MATCH(K200, Edges!$C$4:$C$431, 0))="Yes", FALSE), IF(L200&lt;&gt;"", INDEX(Edges!$AG$4:$AG$431, MATCH(L200, Edges!$C$4:$C$431, 0))="Yes", FALSE)), "Yes","No")</f>
        <v>No</v>
      </c>
      <c r="V200" s="720" t="str">
        <f t="shared" si="10"/>
        <v>Accessible</v>
      </c>
      <c r="W200" s="633" t="str">
        <f>IF(AND(N200&gt;='Accessibility Standards'!$C$4, P200&lt;'Accessibility Standards'!$C$2, Q200="Yes", R200&lt;'Accessibility Standards'!$C$10), "Accessible", "Inaccessible")</f>
        <v>Inaccessible</v>
      </c>
      <c r="X200" s="633" t="str">
        <f t="shared" si="11"/>
        <v>Inaccessible</v>
      </c>
    </row>
    <row r="201" spans="1:24" hidden="1">
      <c r="A201" s="811" t="str">
        <f>A200</f>
        <v>54_71</v>
      </c>
      <c r="B201" s="689" t="s">
        <v>753</v>
      </c>
      <c r="C201" t="s">
        <v>575</v>
      </c>
      <c r="D201" t="s">
        <v>692</v>
      </c>
      <c r="N201" s="633">
        <f>MIN(_xlfn.IFNA(INDEX(Nodes!$M$4:$M$449, MATCH(C201, Nodes!$C$4:$C$449, 0)), 1E+99), _xlfn.IFNA(INDEX(Nodes!$M$4:$M$449, MATCH(D201, Nodes!$C$4:$C$449, 0)), 1E+99), _xlfn.IFNA(INDEX(Edges!$M$4:$M$428, MATCH(E201, Edges!$C$4:$C$428, 0)), 1E+99), _xlfn.IFNA(INDEX(Edges!$M$4:$M$428, MATCH(F201, Edges!$C$4:$C$428, 0)), 1E+99), _xlfn.IFNA(INDEX(Edges!$M$4:$M$428, MATCH(G201, Edges!$C$4:$C$428, 0)), 1E+99), _xlfn.IFNA(INDEX(Edges!$M$4:$M$428, MATCH(H201, Edges!$C$4:$C$428, 0)), 1E+99), _xlfn.IFNA(INDEX(Edges!$M$4:$M$428, MATCH(I201, Edges!$C$4:$C$428, 0)), 1E+99), _xlfn.IFNA(INDEX(Edges!$M$4:$M$428, MATCH(J201, Edges!$C$4:$C$428, 0)), 1E+99), _xlfn.IFNA(INDEX(Edges!$M$4:$M$428, MATCH(K201, Edges!$C$4:$C$428, 0)), 1E+99), _xlfn.IFNA(INDEX(Edges!$M$4:$M$428, MATCH(L201, Edges!$C$4:$C$428, 0)), 1E+99))</f>
        <v>50</v>
      </c>
      <c r="O201" s="633" t="str">
        <f>IF(AND(IF(C201&lt;&gt;"", INDEX(Nodes!$V$4:$V$449, MATCH(C201, Nodes!$C$4:$C$449, 0))="Yes", TRUE), IF(D201&lt;&gt;"", INDEX(Nodes!$V$4:$V$449, MATCH(D201, Nodes!$C$4:$C$449, 0))="Yes", TRUE), IF(E201&lt;&gt;"", INDEX(Edges!$V$4:$V$431, MATCH(E201, Edges!$C$4:$C$431, 0))="Yes", TRUE), IF(F201&lt;&gt;"", INDEX(Edges!$V$4:$V$431, MATCH(F201, Edges!$C$4:$C$431, 0))="Yes", TRUE), IF(G201&lt;&gt;"", INDEX(Edges!$V$4:$V$431, MATCH(G201, Edges!$C$4:$C$431, 0))="Yes", TRUE), IF(H201&lt;&gt;"", INDEX(Edges!$V$4:$V$431, MATCH(H201, Edges!$C$4:$C$431, 0))="Yes", TRUE), IF(I201&lt;&gt;"", INDEX(Edges!$V$4:$V$431, MATCH(I201, Edges!$C$4:$C$431, 0))="Yes", TRUE), IF(J201&lt;&gt;"", INDEX(Edges!$V$4:$V$431, MATCH(J201, Edges!$C$4:$C$431, 0))="Yes", TRUE), IF(K201&lt;&gt;"", INDEX(Edges!$V$4:$V$431, MATCH(K201, Edges!$C$4:$C$431, 0))="Yes", TRUE), IF(L201&lt;&gt;"", INDEX(Edges!$V$4:$V$431, MATCH(L201, Edges!$C$4:$C$431, 0))="Yes", TRUE)), "Yes", "No")</f>
        <v>No</v>
      </c>
      <c r="P201" s="633">
        <f>MAX(_xlfn.IFNA(INDEX(Nodes!$I$4:$I$449, MATCH(C201, Nodes!$C$4:$C$449, 0)), -1E+99), _xlfn.IFNA(INDEX(Nodes!$I$4:$I$449, MATCH(D201, Nodes!$C$4:$C$449, 0)), -1E+99), _xlfn.IFNA(INDEX(Edges!$I$4:$I$431, MATCH(E201, Edges!$C$4:$C$431, 0)), -1E+99), _xlfn.IFNA(INDEX(Edges!$I$4:$I$431, MATCH(F201, Edges!$C$4:$C$431, 0)), -1E+99), _xlfn.IFNA(INDEX(Edges!$I$4:$I$431, MATCH(G201, Edges!$C$4:$C$431, 0)), -1E+99), _xlfn.IFNA(INDEX(Edges!$I$4:$I$431, MATCH(H201, Edges!$C$4:$C$431, 0)), -1E+99), _xlfn.IFNA(INDEX(Edges!$I$4:$I$431, MATCH(I201, Edges!$C$4:$C$431, 0)), -1E+99), _xlfn.IFNA(INDEX(Edges!$I$4:$I$431, MATCH(J201, Edges!$C$4:$C$431, 0)), -1E+99), _xlfn.IFNA(INDEX(Edges!$I$4:$I$431, MATCH(K201, Edges!$C$4:$C$431, 0)), -1E+99), _xlfn.IFNA(INDEX(Edges!$I$4:$I$431, MATCH(L201, Edges!$C$4:$C$431, 0)), -1E+99))</f>
        <v>0</v>
      </c>
      <c r="Q201" s="633" t="str">
        <f>IF(AND(IF(C201&lt;&gt;"", INDEX(Nodes!$P$4:$P$449, MATCH(C201, Nodes!$C$4:$C$449, 0))="Yes"), IF(D201&lt;&gt;"", INDEX(Nodes!$P$4:$P$449, MATCH(D201, Nodes!$C$4:$C$449, 0))="Yes")), "Yes", "No")</f>
        <v>No</v>
      </c>
      <c r="R201" s="633">
        <f>MAX(_xlfn.IFNA(INDEX(Nodes!$Q$4:$Q$449, MATCH(C201, Nodes!$C$4:$C$449, 0)), -1E+99), _xlfn.IFNA(INDEX(Nodes!$Q$4:$Q$449, MATCH(D201, Nodes!$C$4:$C$449, 0)), -1E+99), _xlfn.IFNA(INDEX(Edges!$Q$4:$Q$431, MATCH(E201, Edges!$C$4:$C$431, 0)), -1E+99), _xlfn.IFNA(INDEX(Edges!$Q$4:$Q$431, MATCH(F201, Edges!$C$4:$C$431, 0)), -1E+99), _xlfn.IFNA(INDEX(Edges!$Q$4:$Q$431, MATCH(G201, Edges!$C$4:$C$431, 0)), -1E+99), _xlfn.IFNA(INDEX(Edges!$Q$4:$Q$431, MATCH(H201, Edges!$C$4:$C$431, 0)), -1E+99), _xlfn.IFNA(INDEX(Edges!$Q$4:$Q$431, MATCH(I201, Edges!$C$4:$C$431, 0)), -1E+99), _xlfn.IFNA(INDEX(Edges!$Q$4:$Q$431, MATCH(J201, Edges!$C$4:$C$431, 0)), -1E+99), _xlfn.IFNA(INDEX(Edges!$Q$4:$Q$431, MATCH(K201, Edges!$C$4:$C$431, 0)), -1E+99), _xlfn.IFNA(INDEX(Edges!$Q$4:$Q$431, MATCH(L201, Edges!$C$4:$C$431, 0)), -1E+99))</f>
        <v>2</v>
      </c>
      <c r="S201" t="str">
        <f>IF(OR(IF(C201&lt;&gt;"", INDEX(Nodes!$Z$4:$Z$449, MATCH(C201, Nodes!$C$4:$C$449, 0))="Yes", FALSE), IF(D201&lt;&gt;"", INDEX(Nodes!$Z$4:$Z$449, MATCH(D201, Nodes!$C$4:$C$449, 0))="Yes", FALSE), IF(E201&lt;&gt;"", INDEX(Edges!$Z$4:$Z$431, MATCH(E201, Edges!$C$4:$C$431, 0))="Yes", FALSE), IF(F201&lt;&gt;"", INDEX(Edges!$Z$4:$Z$431, MATCH(F201, Edges!$C$4:$C$431, 0))="Yes", FALSE), IF(G201&lt;&gt;"", INDEX(Edges!$Z$4:$Z$431, MATCH(G201, Edges!$C$4:$C$431, 0))="Yes", FALSE), IF(H201&lt;&gt;"", INDEX(Edges!$Z$4:$Z$431, MATCH(H201, Edges!$C$4:$C$431, 0))="Yes", FALSE), IF(I201&lt;&gt;"", INDEX(Edges!$Z$4:$Z$431, MATCH(I201, Edges!$C$4:$C$431, 0))="Yes", FALSE), IF(J201&lt;&gt;"", INDEX(Edges!$Z$4:$Z$431, MATCH(J201, Edges!$C$4:$C$431, 0))="Yes", FALSE), IF(K201&lt;&gt;"", INDEX(Edges!$Z$4:$Z$431, MATCH(K201, Edges!$C$4:$C$431, 0))="Yes", FALSE), IF(L201&lt;&gt;"", INDEX(Edges!$Z$4:$Z$431, MATCH(L201, Edges!$C$4:$C$431, 0))="Yes", FALSE)), "Yes","No")</f>
        <v>Yes</v>
      </c>
      <c r="T201" s="633" t="str">
        <f>IF(OR(IF(C201&lt;&gt;"", INDEX(Nodes!$AC$4:$AC$449, MATCH(C201, Nodes!$C$4:$C$449, 0))="Yes", FALSE), IF(D201&lt;&gt;"", INDEX(Nodes!$AC$4:$AC$449, MATCH(D201, Nodes!$C$4:$C$449, 0))="Yes", FALSE), IF(E201&lt;&gt;"", INDEX(Edges!$AC$4:$AC$431, MATCH(E201, Edges!$C$4:$C$431, 0))="Yes", FALSE), IF(F201&lt;&gt;"", INDEX(Edges!$AC$4:$AC$431, MATCH(F201, Edges!$C$4:$C$431, 0))="Yes", FALSE), IF(G201&lt;&gt;"", INDEX(Edges!$AC$4:$AC$431, MATCH(G201, Edges!$C$4:$C$431, 0))="Yes", FALSE), IF(H201&lt;&gt;"", INDEX(Edges!$AC$4:$AC$431, MATCH(H201, Edges!$C$4:$C$431, 0))="Yes", FALSE), IF(I201&lt;&gt;"", INDEX(Edges!$AC$4:$AC$431, MATCH(I201, Edges!$C$4:$C$431, 0))="Yes", FALSE), IF(J201&lt;&gt;"", INDEX(Edges!$AC$4:$AC$431, MATCH(J201, Edges!$C$4:$C$431, 0))="Yes", FALSE), IF(K201&lt;&gt;"", INDEX(Edges!$AC$4:$AC$431, MATCH(K201, Edges!$C$4:$C$431, 0))="Yes", FALSE), IF(L201&lt;&gt;"", INDEX(Edges!$AC$4:$AC$431, MATCH(L201, Edges!$C$4:$C$431, 0))="Yes", FALSE)), "Yes","No")</f>
        <v>No</v>
      </c>
      <c r="U201" t="str">
        <f>IF(OR(IF(C201&lt;&gt;"", INDEX(Nodes!$AF$4:$AF$449, MATCH(C201, Nodes!$C$4:$C$449, 0))="Yes", FALSE), IF(D201&lt;&gt;"", INDEX(Nodes!$AF$4:$AF$449, MATCH(D201, Nodes!$C$4:$C$449, 0))="Yes", FALSE), IF(E201&lt;&gt;"", INDEX(Edges!$AG$4:$AG$431, MATCH(E201, Edges!$C$4:$C$431, 0))="Yes", FALSE), IF(F201&lt;&gt;"", INDEX(Edges!$AG$4:$AG$431, MATCH(F201, Edges!$C$4:$C$431, 0))="Yes", FALSE), IF(G201&lt;&gt;"", INDEX(Edges!$AG$4:$AG$431, MATCH(G201, Edges!$C$4:$C$431, 0))="Yes", FALSE), IF(H201&lt;&gt;"", INDEX(Edges!$AG$4:$AG$431, MATCH(H201, Edges!$C$4:$C$431, 0))="Yes", FALSE), IF(I201&lt;&gt;"", INDEX(Edges!$AG$4:$AG$431, MATCH(I201, Edges!$C$4:$C$431, 0))="Yes", FALSE), IF(J201&lt;&gt;"", INDEX(Edges!$AG$4:$AG$431, MATCH(J201, Edges!$C$4:$C$431, 0))="Yes", FALSE), IF(K201&lt;&gt;"", INDEX(Edges!$AG$4:$AG$431, MATCH(K201, Edges!$C$4:$C$431, 0))="Yes", FALSE), IF(L201&lt;&gt;"", INDEX(Edges!$AG$4:$AG$431, MATCH(L201, Edges!$C$4:$C$431, 0))="Yes", FALSE)), "Yes","No")</f>
        <v>No</v>
      </c>
      <c r="V201" s="720" t="str">
        <f t="shared" si="10"/>
        <v>Accessible</v>
      </c>
      <c r="W201" s="633" t="str">
        <f>IF(AND(N201&gt;='Accessibility Standards'!$C$4, P201&lt;'Accessibility Standards'!$C$2, Q201="Yes", R201&lt;'Accessibility Standards'!$C$10), "Accessible", "Inaccessible")</f>
        <v>Inaccessible</v>
      </c>
      <c r="X201" s="633" t="str">
        <f t="shared" si="11"/>
        <v>Inaccessible</v>
      </c>
    </row>
    <row r="202" spans="1:24">
      <c r="A202" s="799" t="s">
        <v>908</v>
      </c>
      <c r="B202" s="799" t="s">
        <v>752</v>
      </c>
      <c r="E202" t="s">
        <v>1203</v>
      </c>
      <c r="N202" s="633">
        <f>MIN(_xlfn.IFNA(INDEX(Nodes!$M$4:$M$449, MATCH(C202, Nodes!$C$4:$C$449, 0)), 1E+99), _xlfn.IFNA(INDEX(Nodes!$M$4:$M$449, MATCH(D202, Nodes!$C$4:$C$449, 0)), 1E+99), _xlfn.IFNA(INDEX(Edges!$M$4:$M$428, MATCH(E202, Edges!$C$4:$C$428, 0)), 1E+99), _xlfn.IFNA(INDEX(Edges!$M$4:$M$428, MATCH(F202, Edges!$C$4:$C$428, 0)), 1E+99), _xlfn.IFNA(INDEX(Edges!$M$4:$M$428, MATCH(G202, Edges!$C$4:$C$428, 0)), 1E+99), _xlfn.IFNA(INDEX(Edges!$M$4:$M$428, MATCH(H202, Edges!$C$4:$C$428, 0)), 1E+99), _xlfn.IFNA(INDEX(Edges!$M$4:$M$428, MATCH(I202, Edges!$C$4:$C$428, 0)), 1E+99), _xlfn.IFNA(INDEX(Edges!$M$4:$M$428, MATCH(J202, Edges!$C$4:$C$428, 0)), 1E+99), _xlfn.IFNA(INDEX(Edges!$M$4:$M$428, MATCH(K202, Edges!$C$4:$C$428, 0)), 1E+99), _xlfn.IFNA(INDEX(Edges!$M$4:$M$428, MATCH(L202, Edges!$C$4:$C$428, 0)), 1E+99))</f>
        <v>90</v>
      </c>
      <c r="O202" s="633" t="str">
        <f>IF(AND(IF(C202&lt;&gt;"", INDEX(Nodes!$V$4:$V$449, MATCH(C202, Nodes!$C$4:$C$449, 0))="Yes", TRUE), IF(D202&lt;&gt;"", INDEX(Nodes!$V$4:$V$449, MATCH(D202, Nodes!$C$4:$C$449, 0))="Yes", TRUE), IF(E202&lt;&gt;"", INDEX(Edges!$V$4:$V$431, MATCH(E202, Edges!$C$4:$C$431, 0))="Yes", TRUE), IF(F202&lt;&gt;"", INDEX(Edges!$V$4:$V$431, MATCH(F202, Edges!$C$4:$C$431, 0))="Yes", TRUE), IF(G202&lt;&gt;"", INDEX(Edges!$V$4:$V$431, MATCH(G202, Edges!$C$4:$C$431, 0))="Yes", TRUE), IF(H202&lt;&gt;"", INDEX(Edges!$V$4:$V$431, MATCH(H202, Edges!$C$4:$C$431, 0))="Yes", TRUE), IF(I202&lt;&gt;"", INDEX(Edges!$V$4:$V$431, MATCH(I202, Edges!$C$4:$C$431, 0))="Yes", TRUE), IF(J202&lt;&gt;"", INDEX(Edges!$V$4:$V$431, MATCH(J202, Edges!$C$4:$C$431, 0))="Yes", TRUE), IF(K202&lt;&gt;"", INDEX(Edges!$V$4:$V$431, MATCH(K202, Edges!$C$4:$C$431, 0))="Yes", TRUE), IF(L202&lt;&gt;"", INDEX(Edges!$V$4:$V$431, MATCH(L202, Edges!$C$4:$C$431, 0))="Yes", TRUE)), "Yes", "No")</f>
        <v>No</v>
      </c>
      <c r="P202" s="633">
        <f>MAX(_xlfn.IFNA(INDEX(Nodes!$I$4:$I$449, MATCH(C202, Nodes!$C$4:$C$449, 0)), -1E+99), _xlfn.IFNA(INDEX(Nodes!$I$4:$I$449, MATCH(D202, Nodes!$C$4:$C$449, 0)), -1E+99), _xlfn.IFNA(INDEX(Edges!$I$4:$I$431, MATCH(E202, Edges!$C$4:$C$431, 0)), -1E+99), _xlfn.IFNA(INDEX(Edges!$I$4:$I$431, MATCH(F202, Edges!$C$4:$C$431, 0)), -1E+99), _xlfn.IFNA(INDEX(Edges!$I$4:$I$431, MATCH(G202, Edges!$C$4:$C$431, 0)), -1E+99), _xlfn.IFNA(INDEX(Edges!$I$4:$I$431, MATCH(H202, Edges!$C$4:$C$431, 0)), -1E+99), _xlfn.IFNA(INDEX(Edges!$I$4:$I$431, MATCH(I202, Edges!$C$4:$C$431, 0)), -1E+99), _xlfn.IFNA(INDEX(Edges!$I$4:$I$431, MATCH(J202, Edges!$C$4:$C$431, 0)), -1E+99), _xlfn.IFNA(INDEX(Edges!$I$4:$I$431, MATCH(K202, Edges!$C$4:$C$431, 0)), -1E+99), _xlfn.IFNA(INDEX(Edges!$I$4:$I$431, MATCH(L202, Edges!$C$4:$C$431, 0)), -1E+99))</f>
        <v>0</v>
      </c>
      <c r="Q202" s="633" t="str">
        <f>IF(AND(IF(C202&lt;&gt;"", INDEX(Nodes!$P$4:$P$449, MATCH(C202, Nodes!$C$4:$C$449, 0))="Yes"), IF(D202&lt;&gt;"", INDEX(Nodes!$P$4:$P$449, MATCH(D202, Nodes!$C$4:$C$449, 0))="Yes")), "Yes", "No")</f>
        <v>No</v>
      </c>
      <c r="R202" s="633">
        <f>MAX(_xlfn.IFNA(INDEX(Nodes!$Q$4:$Q$449, MATCH(C202, Nodes!$C$4:$C$449, 0)), -1E+99), _xlfn.IFNA(INDEX(Nodes!$Q$4:$Q$449, MATCH(D202, Nodes!$C$4:$C$449, 0)), -1E+99), _xlfn.IFNA(INDEX(Edges!$Q$4:$Q$431, MATCH(E202, Edges!$C$4:$C$431, 0)), -1E+99), _xlfn.IFNA(INDEX(Edges!$Q$4:$Q$431, MATCH(F202, Edges!$C$4:$C$431, 0)), -1E+99), _xlfn.IFNA(INDEX(Edges!$Q$4:$Q$431, MATCH(G202, Edges!$C$4:$C$431, 0)), -1E+99), _xlfn.IFNA(INDEX(Edges!$Q$4:$Q$431, MATCH(H202, Edges!$C$4:$C$431, 0)), -1E+99), _xlfn.IFNA(INDEX(Edges!$Q$4:$Q$431, MATCH(I202, Edges!$C$4:$C$431, 0)), -1E+99), _xlfn.IFNA(INDEX(Edges!$Q$4:$Q$431, MATCH(J202, Edges!$C$4:$C$431, 0)), -1E+99), _xlfn.IFNA(INDEX(Edges!$Q$4:$Q$431, MATCH(K202, Edges!$C$4:$C$431, 0)), -1E+99), _xlfn.IFNA(INDEX(Edges!$Q$4:$Q$431, MATCH(L202, Edges!$C$4:$C$431, 0)), -1E+99))</f>
        <v>0</v>
      </c>
      <c r="S202" t="str">
        <f>IF(OR(IF(C202&lt;&gt;"", INDEX(Nodes!$Z$4:$Z$449, MATCH(C202, Nodes!$C$4:$C$449, 0))="Yes", FALSE), IF(D202&lt;&gt;"", INDEX(Nodes!$Z$4:$Z$449, MATCH(D202, Nodes!$C$4:$C$449, 0))="Yes", FALSE), IF(E202&lt;&gt;"", INDEX(Edges!$Z$4:$Z$431, MATCH(E202, Edges!$C$4:$C$431, 0))="Yes", FALSE), IF(F202&lt;&gt;"", INDEX(Edges!$Z$4:$Z$431, MATCH(F202, Edges!$C$4:$C$431, 0))="Yes", FALSE), IF(G202&lt;&gt;"", INDEX(Edges!$Z$4:$Z$431, MATCH(G202, Edges!$C$4:$C$431, 0))="Yes", FALSE), IF(H202&lt;&gt;"", INDEX(Edges!$Z$4:$Z$431, MATCH(H202, Edges!$C$4:$C$431, 0))="Yes", FALSE), IF(I202&lt;&gt;"", INDEX(Edges!$Z$4:$Z$431, MATCH(I202, Edges!$C$4:$C$431, 0))="Yes", FALSE), IF(J202&lt;&gt;"", INDEX(Edges!$Z$4:$Z$431, MATCH(J202, Edges!$C$4:$C$431, 0))="Yes", FALSE), IF(K202&lt;&gt;"", INDEX(Edges!$Z$4:$Z$431, MATCH(K202, Edges!$C$4:$C$431, 0))="Yes", FALSE), IF(L202&lt;&gt;"", INDEX(Edges!$Z$4:$Z$431, MATCH(L202, Edges!$C$4:$C$431, 0))="Yes", FALSE)), "Yes","No")</f>
        <v>Yes</v>
      </c>
      <c r="T202" s="633" t="str">
        <f>IF(OR(IF(C202&lt;&gt;"", INDEX(Nodes!$AC$4:$AC$449, MATCH(C202, Nodes!$C$4:$C$449, 0))="Yes", FALSE), IF(D202&lt;&gt;"", INDEX(Nodes!$AC$4:$AC$449, MATCH(D202, Nodes!$C$4:$C$449, 0))="Yes", FALSE), IF(E202&lt;&gt;"", INDEX(Edges!$AC$4:$AC$431, MATCH(E202, Edges!$C$4:$C$431, 0))="Yes", FALSE), IF(F202&lt;&gt;"", INDEX(Edges!$AC$4:$AC$431, MATCH(F202, Edges!$C$4:$C$431, 0))="Yes", FALSE), IF(G202&lt;&gt;"", INDEX(Edges!$AC$4:$AC$431, MATCH(G202, Edges!$C$4:$C$431, 0))="Yes", FALSE), IF(H202&lt;&gt;"", INDEX(Edges!$AC$4:$AC$431, MATCH(H202, Edges!$C$4:$C$431, 0))="Yes", FALSE), IF(I202&lt;&gt;"", INDEX(Edges!$AC$4:$AC$431, MATCH(I202, Edges!$C$4:$C$431, 0))="Yes", FALSE), IF(J202&lt;&gt;"", INDEX(Edges!$AC$4:$AC$431, MATCH(J202, Edges!$C$4:$C$431, 0))="Yes", FALSE), IF(K202&lt;&gt;"", INDEX(Edges!$AC$4:$AC$431, MATCH(K202, Edges!$C$4:$C$431, 0))="Yes", FALSE), IF(L202&lt;&gt;"", INDEX(Edges!$AC$4:$AC$431, MATCH(L202, Edges!$C$4:$C$431, 0))="Yes", FALSE)), "Yes","No")</f>
        <v>No</v>
      </c>
      <c r="U202" t="str">
        <f>IF(OR(IF(C202&lt;&gt;"", INDEX(Nodes!$AF$4:$AF$449, MATCH(C202, Nodes!$C$4:$C$449, 0))="Yes", FALSE), IF(D202&lt;&gt;"", INDEX(Nodes!$AF$4:$AF$449, MATCH(D202, Nodes!$C$4:$C$449, 0))="Yes", FALSE), IF(E202&lt;&gt;"", INDEX(Edges!$AG$4:$AG$431, MATCH(E202, Edges!$C$4:$C$431, 0))="Yes", FALSE), IF(F202&lt;&gt;"", INDEX(Edges!$AG$4:$AG$431, MATCH(F202, Edges!$C$4:$C$431, 0))="Yes", FALSE), IF(G202&lt;&gt;"", INDEX(Edges!$AG$4:$AG$431, MATCH(G202, Edges!$C$4:$C$431, 0))="Yes", FALSE), IF(H202&lt;&gt;"", INDEX(Edges!$AG$4:$AG$431, MATCH(H202, Edges!$C$4:$C$431, 0))="Yes", FALSE), IF(I202&lt;&gt;"", INDEX(Edges!$AG$4:$AG$431, MATCH(I202, Edges!$C$4:$C$431, 0))="Yes", FALSE), IF(J202&lt;&gt;"", INDEX(Edges!$AG$4:$AG$431, MATCH(J202, Edges!$C$4:$C$431, 0))="Yes", FALSE), IF(K202&lt;&gt;"", INDEX(Edges!$AG$4:$AG$431, MATCH(K202, Edges!$C$4:$C$431, 0))="Yes", FALSE), IF(L202&lt;&gt;"", INDEX(Edges!$AG$4:$AG$431, MATCH(L202, Edges!$C$4:$C$431, 0))="Yes", FALSE)), "Yes","No")</f>
        <v>No</v>
      </c>
      <c r="V202" s="720" t="str">
        <f t="shared" si="10"/>
        <v>Accessible</v>
      </c>
      <c r="W202" s="633" t="str">
        <f>IF(AND(N202&gt;='Accessibility Standards'!$C$4, P202&lt;'Accessibility Standards'!$C$2, Q202="Yes", R202&lt;'Accessibility Standards'!$C$10), "Accessible", "Inaccessible")</f>
        <v>Inaccessible</v>
      </c>
      <c r="X202" s="633" t="str">
        <f t="shared" si="11"/>
        <v>Inaccessible</v>
      </c>
    </row>
    <row r="203" spans="1:24" s="788" customFormat="1" hidden="1">
      <c r="A203" s="819" t="str">
        <f>A202</f>
        <v>71_72</v>
      </c>
      <c r="B203" s="794" t="s">
        <v>753</v>
      </c>
      <c r="E203" s="794" t="s">
        <v>1087</v>
      </c>
      <c r="N203" s="791">
        <f>MIN(_xlfn.IFNA(INDEX(Nodes!$M$4:$M$449, MATCH(C203, Nodes!$C$4:$C$449, 0)), 1E+99), _xlfn.IFNA(INDEX(Nodes!$M$4:$M$449, MATCH(D203, Nodes!$C$4:$C$449, 0)), 1E+99), _xlfn.IFNA(INDEX(Edges!$M$4:$M$428, MATCH(E203, Edges!$C$4:$C$428, 0)), 1E+99), _xlfn.IFNA(INDEX(Edges!$M$4:$M$428, MATCH(F203, Edges!$C$4:$C$428, 0)), 1E+99), _xlfn.IFNA(INDEX(Edges!$M$4:$M$428, MATCH(G203, Edges!$C$4:$C$428, 0)), 1E+99), _xlfn.IFNA(INDEX(Edges!$M$4:$M$428, MATCH(H203, Edges!$C$4:$C$428, 0)), 1E+99), _xlfn.IFNA(INDEX(Edges!$M$4:$M$428, MATCH(I203, Edges!$C$4:$C$428, 0)), 1E+99), _xlfn.IFNA(INDEX(Edges!$M$4:$M$428, MATCH(J203, Edges!$C$4:$C$428, 0)), 1E+99), _xlfn.IFNA(INDEX(Edges!$M$4:$M$428, MATCH(K203, Edges!$C$4:$C$428, 0)), 1E+99), _xlfn.IFNA(INDEX(Edges!$M$4:$M$428, MATCH(L203, Edges!$C$4:$C$428, 0)), 1E+99))</f>
        <v>90</v>
      </c>
      <c r="O203" s="791" t="str">
        <f>IF(AND(IF(C203&lt;&gt;"", INDEX(Nodes!$V$4:$V$449, MATCH(C203, Nodes!$C$4:$C$449, 0))="Yes", TRUE), IF(D203&lt;&gt;"", INDEX(Nodes!$V$4:$V$449, MATCH(D203, Nodes!$C$4:$C$449, 0))="Yes", TRUE), IF(E203&lt;&gt;"", INDEX(Edges!$V$4:$V$431, MATCH(E203, Edges!$C$4:$C$431, 0))="Yes", TRUE), IF(F203&lt;&gt;"", INDEX(Edges!$V$4:$V$431, MATCH(F203, Edges!$C$4:$C$431, 0))="Yes", TRUE), IF(G203&lt;&gt;"", INDEX(Edges!$V$4:$V$431, MATCH(G203, Edges!$C$4:$C$431, 0))="Yes", TRUE), IF(H203&lt;&gt;"", INDEX(Edges!$V$4:$V$431, MATCH(H203, Edges!$C$4:$C$431, 0))="Yes", TRUE), IF(I203&lt;&gt;"", INDEX(Edges!$V$4:$V$431, MATCH(I203, Edges!$C$4:$C$431, 0))="Yes", TRUE), IF(J203&lt;&gt;"", INDEX(Edges!$V$4:$V$431, MATCH(J203, Edges!$C$4:$C$431, 0))="Yes", TRUE), IF(K203&lt;&gt;"", INDEX(Edges!$V$4:$V$431, MATCH(K203, Edges!$C$4:$C$431, 0))="Yes", TRUE), IF(L203&lt;&gt;"", INDEX(Edges!$V$4:$V$431, MATCH(L203, Edges!$C$4:$C$431, 0))="Yes", TRUE)), "Yes", "No")</f>
        <v>No</v>
      </c>
      <c r="P203" s="791">
        <f>MAX(_xlfn.IFNA(INDEX(Nodes!$I$4:$I$449, MATCH(C203, Nodes!$C$4:$C$449, 0)), -1E+99), _xlfn.IFNA(INDEX(Nodes!$I$4:$I$449, MATCH(D203, Nodes!$C$4:$C$449, 0)), -1E+99), _xlfn.IFNA(INDEX(Edges!$I$4:$I$431, MATCH(E203, Edges!$C$4:$C$431, 0)), -1E+99), _xlfn.IFNA(INDEX(Edges!$I$4:$I$431, MATCH(F203, Edges!$C$4:$C$431, 0)), -1E+99), _xlfn.IFNA(INDEX(Edges!$I$4:$I$431, MATCH(G203, Edges!$C$4:$C$431, 0)), -1E+99), _xlfn.IFNA(INDEX(Edges!$I$4:$I$431, MATCH(H203, Edges!$C$4:$C$431, 0)), -1E+99), _xlfn.IFNA(INDEX(Edges!$I$4:$I$431, MATCH(I203, Edges!$C$4:$C$431, 0)), -1E+99), _xlfn.IFNA(INDEX(Edges!$I$4:$I$431, MATCH(J203, Edges!$C$4:$C$431, 0)), -1E+99), _xlfn.IFNA(INDEX(Edges!$I$4:$I$431, MATCH(K203, Edges!$C$4:$C$431, 0)), -1E+99), _xlfn.IFNA(INDEX(Edges!$I$4:$I$431, MATCH(L203, Edges!$C$4:$C$431, 0)), -1E+99))</f>
        <v>2.1</v>
      </c>
      <c r="Q203" s="633" t="str">
        <f>IF(AND(IF(C203&lt;&gt;"", INDEX(Nodes!$P$4:$P$449, MATCH(C203, Nodes!$C$4:$C$449, 0))="Yes"), IF(D203&lt;&gt;"", INDEX(Nodes!$P$4:$P$449, MATCH(D203, Nodes!$C$4:$C$449, 0))="Yes")), "Yes", "No")</f>
        <v>No</v>
      </c>
      <c r="R203" s="791">
        <f>MAX(_xlfn.IFNA(INDEX(Nodes!$Q$4:$Q$449, MATCH(C203, Nodes!$C$4:$C$449, 0)), -1E+99), _xlfn.IFNA(INDEX(Nodes!$Q$4:$Q$449, MATCH(D203, Nodes!$C$4:$C$449, 0)), -1E+99), _xlfn.IFNA(INDEX(Edges!$Q$4:$Q$431, MATCH(E203, Edges!$C$4:$C$431, 0)), -1E+99), _xlfn.IFNA(INDEX(Edges!$Q$4:$Q$431, MATCH(F203, Edges!$C$4:$C$431, 0)), -1E+99), _xlfn.IFNA(INDEX(Edges!$Q$4:$Q$431, MATCH(G203, Edges!$C$4:$C$431, 0)), -1E+99), _xlfn.IFNA(INDEX(Edges!$Q$4:$Q$431, MATCH(H203, Edges!$C$4:$C$431, 0)), -1E+99), _xlfn.IFNA(INDEX(Edges!$Q$4:$Q$431, MATCH(I203, Edges!$C$4:$C$431, 0)), -1E+99), _xlfn.IFNA(INDEX(Edges!$Q$4:$Q$431, MATCH(J203, Edges!$C$4:$C$431, 0)), -1E+99), _xlfn.IFNA(INDEX(Edges!$Q$4:$Q$431, MATCH(K203, Edges!$C$4:$C$431, 0)), -1E+99), _xlfn.IFNA(INDEX(Edges!$Q$4:$Q$431, MATCH(L203, Edges!$C$4:$C$431, 0)), -1E+99))</f>
        <v>0</v>
      </c>
      <c r="S203" s="788" t="str">
        <f>IF(OR(IF(C203&lt;&gt;"", INDEX(Nodes!$Z$4:$Z$449, MATCH(C203, Nodes!$C$4:$C$449, 0))="Yes", FALSE), IF(D203&lt;&gt;"", INDEX(Nodes!$Z$4:$Z$449, MATCH(D203, Nodes!$C$4:$C$449, 0))="Yes", FALSE), IF(E203&lt;&gt;"", INDEX(Edges!$Z$4:$Z$431, MATCH(E203, Edges!$C$4:$C$431, 0))="Yes", FALSE), IF(F203&lt;&gt;"", INDEX(Edges!$Z$4:$Z$431, MATCH(F203, Edges!$C$4:$C$431, 0))="Yes", FALSE), IF(G203&lt;&gt;"", INDEX(Edges!$Z$4:$Z$431, MATCH(G203, Edges!$C$4:$C$431, 0))="Yes", FALSE), IF(H203&lt;&gt;"", INDEX(Edges!$Z$4:$Z$431, MATCH(H203, Edges!$C$4:$C$431, 0))="Yes", FALSE), IF(I203&lt;&gt;"", INDEX(Edges!$Z$4:$Z$431, MATCH(I203, Edges!$C$4:$C$431, 0))="Yes", FALSE), IF(J203&lt;&gt;"", INDEX(Edges!$Z$4:$Z$431, MATCH(J203, Edges!$C$4:$C$431, 0))="Yes", FALSE), IF(K203&lt;&gt;"", INDEX(Edges!$Z$4:$Z$431, MATCH(K203, Edges!$C$4:$C$431, 0))="Yes", FALSE), IF(L203&lt;&gt;"", INDEX(Edges!$Z$4:$Z$431, MATCH(L203, Edges!$C$4:$C$431, 0))="Yes", FALSE)), "Yes","No")</f>
        <v>Yes</v>
      </c>
      <c r="T203" s="791" t="str">
        <f>IF(OR(IF(C203&lt;&gt;"", INDEX(Nodes!$AC$4:$AC$449, MATCH(C203, Nodes!$C$4:$C$449, 0))="Yes", FALSE), IF(D203&lt;&gt;"", INDEX(Nodes!$AC$4:$AC$449, MATCH(D203, Nodes!$C$4:$C$449, 0))="Yes", FALSE), IF(E203&lt;&gt;"", INDEX(Edges!$AC$4:$AC$431, MATCH(E203, Edges!$C$4:$C$431, 0))="Yes", FALSE), IF(F203&lt;&gt;"", INDEX(Edges!$AC$4:$AC$431, MATCH(F203, Edges!$C$4:$C$431, 0))="Yes", FALSE), IF(G203&lt;&gt;"", INDEX(Edges!$AC$4:$AC$431, MATCH(G203, Edges!$C$4:$C$431, 0))="Yes", FALSE), IF(H203&lt;&gt;"", INDEX(Edges!$AC$4:$AC$431, MATCH(H203, Edges!$C$4:$C$431, 0))="Yes", FALSE), IF(I203&lt;&gt;"", INDEX(Edges!$AC$4:$AC$431, MATCH(I203, Edges!$C$4:$C$431, 0))="Yes", FALSE), IF(J203&lt;&gt;"", INDEX(Edges!$AC$4:$AC$431, MATCH(J203, Edges!$C$4:$C$431, 0))="Yes", FALSE), IF(K203&lt;&gt;"", INDEX(Edges!$AC$4:$AC$431, MATCH(K203, Edges!$C$4:$C$431, 0))="Yes", FALSE), IF(L203&lt;&gt;"", INDEX(Edges!$AC$4:$AC$431, MATCH(L203, Edges!$C$4:$C$431, 0))="Yes", FALSE)), "Yes","No")</f>
        <v>No</v>
      </c>
      <c r="U203" s="788" t="str">
        <f>IF(OR(IF(C203&lt;&gt;"", INDEX(Nodes!$AF$4:$AF$449, MATCH(C203, Nodes!$C$4:$C$449, 0))="Yes", FALSE), IF(D203&lt;&gt;"", INDEX(Nodes!$AF$4:$AF$449, MATCH(D203, Nodes!$C$4:$C$449, 0))="Yes", FALSE), IF(E203&lt;&gt;"", INDEX(Edges!$AG$4:$AG$431, MATCH(E203, Edges!$C$4:$C$431, 0))="Yes", FALSE), IF(F203&lt;&gt;"", INDEX(Edges!$AG$4:$AG$431, MATCH(F203, Edges!$C$4:$C$431, 0))="Yes", FALSE), IF(G203&lt;&gt;"", INDEX(Edges!$AG$4:$AG$431, MATCH(G203, Edges!$C$4:$C$431, 0))="Yes", FALSE), IF(H203&lt;&gt;"", INDEX(Edges!$AG$4:$AG$431, MATCH(H203, Edges!$C$4:$C$431, 0))="Yes", FALSE), IF(I203&lt;&gt;"", INDEX(Edges!$AG$4:$AG$431, MATCH(I203, Edges!$C$4:$C$431, 0))="Yes", FALSE), IF(J203&lt;&gt;"", INDEX(Edges!$AG$4:$AG$431, MATCH(J203, Edges!$C$4:$C$431, 0))="Yes", FALSE), IF(K203&lt;&gt;"", INDEX(Edges!$AG$4:$AG$431, MATCH(K203, Edges!$C$4:$C$431, 0))="Yes", FALSE), IF(L203&lt;&gt;"", INDEX(Edges!$AG$4:$AG$431, MATCH(L203, Edges!$C$4:$C$431, 0))="Yes", FALSE)), "Yes","No")</f>
        <v>No</v>
      </c>
      <c r="V203" s="798" t="str">
        <f t="shared" si="10"/>
        <v>Accessible</v>
      </c>
      <c r="W203" s="791" t="str">
        <f>IF(AND(N203&gt;='Accessibility Standards'!$C$4, P203&lt;'Accessibility Standards'!$C$2, Q203="Yes", R203&lt;'Accessibility Standards'!$C$10), "Accessible", "Inaccessible")</f>
        <v>Inaccessible</v>
      </c>
      <c r="X203" s="791" t="str">
        <f t="shared" si="11"/>
        <v>Inaccessible</v>
      </c>
    </row>
    <row r="204" spans="1:24">
      <c r="A204" t="s">
        <v>909</v>
      </c>
      <c r="B204" s="689" t="s">
        <v>752</v>
      </c>
      <c r="C204" t="s">
        <v>689</v>
      </c>
      <c r="D204" t="s">
        <v>688</v>
      </c>
      <c r="N204" s="633">
        <f>MIN(_xlfn.IFNA(INDEX(Nodes!$M$4:$M$449, MATCH(C204, Nodes!$C$4:$C$449, 0)), 1E+99), _xlfn.IFNA(INDEX(Nodes!$M$4:$M$449, MATCH(D204, Nodes!$C$4:$C$449, 0)), 1E+99), _xlfn.IFNA(INDEX(Edges!$M$4:$M$428, MATCH(E204, Edges!$C$4:$C$428, 0)), 1E+99), _xlfn.IFNA(INDEX(Edges!$M$4:$M$428, MATCH(F204, Edges!$C$4:$C$428, 0)), 1E+99), _xlfn.IFNA(INDEX(Edges!$M$4:$M$428, MATCH(G204, Edges!$C$4:$C$428, 0)), 1E+99), _xlfn.IFNA(INDEX(Edges!$M$4:$M$428, MATCH(H204, Edges!$C$4:$C$428, 0)), 1E+99), _xlfn.IFNA(INDEX(Edges!$M$4:$M$428, MATCH(I204, Edges!$C$4:$C$428, 0)), 1E+99), _xlfn.IFNA(INDEX(Edges!$M$4:$M$428, MATCH(J204, Edges!$C$4:$C$428, 0)), 1E+99), _xlfn.IFNA(INDEX(Edges!$M$4:$M$428, MATCH(K204, Edges!$C$4:$C$428, 0)), 1E+99), _xlfn.IFNA(INDEX(Edges!$M$4:$M$428, MATCH(L204, Edges!$C$4:$C$428, 0)), 1E+99))</f>
        <v>250</v>
      </c>
      <c r="O204" s="633" t="str">
        <f>IF(AND(IF(C204&lt;&gt;"", INDEX(Nodes!$V$4:$V$449, MATCH(C204, Nodes!$C$4:$C$449, 0))="Yes", TRUE), IF(D204&lt;&gt;"", INDEX(Nodes!$V$4:$V$449, MATCH(D204, Nodes!$C$4:$C$449, 0))="Yes", TRUE), IF(E204&lt;&gt;"", INDEX(Edges!$V$4:$V$431, MATCH(E204, Edges!$C$4:$C$431, 0))="Yes", TRUE), IF(F204&lt;&gt;"", INDEX(Edges!$V$4:$V$431, MATCH(F204, Edges!$C$4:$C$431, 0))="Yes", TRUE), IF(G204&lt;&gt;"", INDEX(Edges!$V$4:$V$431, MATCH(G204, Edges!$C$4:$C$431, 0))="Yes", TRUE), IF(H204&lt;&gt;"", INDEX(Edges!$V$4:$V$431, MATCH(H204, Edges!$C$4:$C$431, 0))="Yes", TRUE), IF(I204&lt;&gt;"", INDEX(Edges!$V$4:$V$431, MATCH(I204, Edges!$C$4:$C$431, 0))="Yes", TRUE), IF(J204&lt;&gt;"", INDEX(Edges!$V$4:$V$431, MATCH(J204, Edges!$C$4:$C$431, 0))="Yes", TRUE), IF(K204&lt;&gt;"", INDEX(Edges!$V$4:$V$431, MATCH(K204, Edges!$C$4:$C$431, 0))="Yes", TRUE), IF(L204&lt;&gt;"", INDEX(Edges!$V$4:$V$431, MATCH(L204, Edges!$C$4:$C$431, 0))="Yes", TRUE)), "Yes", "No")</f>
        <v>No</v>
      </c>
      <c r="P204" s="633">
        <f>MAX(_xlfn.IFNA(INDEX(Nodes!$I$4:$I$449, MATCH(C204, Nodes!$C$4:$C$449, 0)), -1E+99), _xlfn.IFNA(INDEX(Nodes!$I$4:$I$449, MATCH(D204, Nodes!$C$4:$C$449, 0)), -1E+99), _xlfn.IFNA(INDEX(Edges!$I$4:$I$431, MATCH(E204, Edges!$C$4:$C$431, 0)), -1E+99), _xlfn.IFNA(INDEX(Edges!$I$4:$I$431, MATCH(F204, Edges!$C$4:$C$431, 0)), -1E+99), _xlfn.IFNA(INDEX(Edges!$I$4:$I$431, MATCH(G204, Edges!$C$4:$C$431, 0)), -1E+99), _xlfn.IFNA(INDEX(Edges!$I$4:$I$431, MATCH(H204, Edges!$C$4:$C$431, 0)), -1E+99), _xlfn.IFNA(INDEX(Edges!$I$4:$I$431, MATCH(I204, Edges!$C$4:$C$431, 0)), -1E+99), _xlfn.IFNA(INDEX(Edges!$I$4:$I$431, MATCH(J204, Edges!$C$4:$C$431, 0)), -1E+99), _xlfn.IFNA(INDEX(Edges!$I$4:$I$431, MATCH(K204, Edges!$C$4:$C$431, 0)), -1E+99), _xlfn.IFNA(INDEX(Edges!$I$4:$I$431, MATCH(L204, Edges!$C$4:$C$431, 0)), -1E+99))</f>
        <v>2</v>
      </c>
      <c r="Q204" s="633" t="str">
        <f>IF(AND(IF(C204&lt;&gt;"", INDEX(Nodes!$P$4:$P$449, MATCH(C204, Nodes!$C$4:$C$449, 0))="Yes"), IF(D204&lt;&gt;"", INDEX(Nodes!$P$4:$P$449, MATCH(D204, Nodes!$C$4:$C$449, 0))="Yes")), "Yes", "No")</f>
        <v>No</v>
      </c>
      <c r="R204" s="633">
        <f>MAX(_xlfn.IFNA(INDEX(Nodes!$Q$4:$Q$449, MATCH(C204, Nodes!$C$4:$C$449, 0)), -1E+99), _xlfn.IFNA(INDEX(Nodes!$Q$4:$Q$449, MATCH(D204, Nodes!$C$4:$C$449, 0)), -1E+99), _xlfn.IFNA(INDEX(Edges!$Q$4:$Q$431, MATCH(E204, Edges!$C$4:$C$431, 0)), -1E+99), _xlfn.IFNA(INDEX(Edges!$Q$4:$Q$431, MATCH(F204, Edges!$C$4:$C$431, 0)), -1E+99), _xlfn.IFNA(INDEX(Edges!$Q$4:$Q$431, MATCH(G204, Edges!$C$4:$C$431, 0)), -1E+99), _xlfn.IFNA(INDEX(Edges!$Q$4:$Q$431, MATCH(H204, Edges!$C$4:$C$431, 0)), -1E+99), _xlfn.IFNA(INDEX(Edges!$Q$4:$Q$431, MATCH(I204, Edges!$C$4:$C$431, 0)), -1E+99), _xlfn.IFNA(INDEX(Edges!$Q$4:$Q$431, MATCH(J204, Edges!$C$4:$C$431, 0)), -1E+99), _xlfn.IFNA(INDEX(Edges!$Q$4:$Q$431, MATCH(K204, Edges!$C$4:$C$431, 0)), -1E+99), _xlfn.IFNA(INDEX(Edges!$Q$4:$Q$431, MATCH(L204, Edges!$C$4:$C$431, 0)), -1E+99))</f>
        <v>1</v>
      </c>
      <c r="S204" t="str">
        <f>IF(OR(IF(C204&lt;&gt;"", INDEX(Nodes!$Z$4:$Z$449, MATCH(C204, Nodes!$C$4:$C$449, 0))="Yes", FALSE), IF(D204&lt;&gt;"", INDEX(Nodes!$Z$4:$Z$449, MATCH(D204, Nodes!$C$4:$C$449, 0))="Yes", FALSE), IF(E204&lt;&gt;"", INDEX(Edges!$Z$4:$Z$431, MATCH(E204, Edges!$C$4:$C$431, 0))="Yes", FALSE), IF(F204&lt;&gt;"", INDEX(Edges!$Z$4:$Z$431, MATCH(F204, Edges!$C$4:$C$431, 0))="Yes", FALSE), IF(G204&lt;&gt;"", INDEX(Edges!$Z$4:$Z$431, MATCH(G204, Edges!$C$4:$C$431, 0))="Yes", FALSE), IF(H204&lt;&gt;"", INDEX(Edges!$Z$4:$Z$431, MATCH(H204, Edges!$C$4:$C$431, 0))="Yes", FALSE), IF(I204&lt;&gt;"", INDEX(Edges!$Z$4:$Z$431, MATCH(I204, Edges!$C$4:$C$431, 0))="Yes", FALSE), IF(J204&lt;&gt;"", INDEX(Edges!$Z$4:$Z$431, MATCH(J204, Edges!$C$4:$C$431, 0))="Yes", FALSE), IF(K204&lt;&gt;"", INDEX(Edges!$Z$4:$Z$431, MATCH(K204, Edges!$C$4:$C$431, 0))="Yes", FALSE), IF(L204&lt;&gt;"", INDEX(Edges!$Z$4:$Z$431, MATCH(L204, Edges!$C$4:$C$431, 0))="Yes", FALSE)), "Yes","No")</f>
        <v>No</v>
      </c>
      <c r="T204" s="633" t="str">
        <f>IF(OR(IF(C204&lt;&gt;"", INDEX(Nodes!$AC$4:$AC$449, MATCH(C204, Nodes!$C$4:$C$449, 0))="Yes", FALSE), IF(D204&lt;&gt;"", INDEX(Nodes!$AC$4:$AC$449, MATCH(D204, Nodes!$C$4:$C$449, 0))="Yes", FALSE), IF(E204&lt;&gt;"", INDEX(Edges!$AC$4:$AC$431, MATCH(E204, Edges!$C$4:$C$431, 0))="Yes", FALSE), IF(F204&lt;&gt;"", INDEX(Edges!$AC$4:$AC$431, MATCH(F204, Edges!$C$4:$C$431, 0))="Yes", FALSE), IF(G204&lt;&gt;"", INDEX(Edges!$AC$4:$AC$431, MATCH(G204, Edges!$C$4:$C$431, 0))="Yes", FALSE), IF(H204&lt;&gt;"", INDEX(Edges!$AC$4:$AC$431, MATCH(H204, Edges!$C$4:$C$431, 0))="Yes", FALSE), IF(I204&lt;&gt;"", INDEX(Edges!$AC$4:$AC$431, MATCH(I204, Edges!$C$4:$C$431, 0))="Yes", FALSE), IF(J204&lt;&gt;"", INDEX(Edges!$AC$4:$AC$431, MATCH(J204, Edges!$C$4:$C$431, 0))="Yes", FALSE), IF(K204&lt;&gt;"", INDEX(Edges!$AC$4:$AC$431, MATCH(K204, Edges!$C$4:$C$431, 0))="Yes", FALSE), IF(L204&lt;&gt;"", INDEX(Edges!$AC$4:$AC$431, MATCH(L204, Edges!$C$4:$C$431, 0))="Yes", FALSE)), "Yes","No")</f>
        <v>No</v>
      </c>
      <c r="U204" t="str">
        <f>IF(OR(IF(C204&lt;&gt;"", INDEX(Nodes!$AF$4:$AF$449, MATCH(C204, Nodes!$C$4:$C$449, 0))="Yes", FALSE), IF(D204&lt;&gt;"", INDEX(Nodes!$AF$4:$AF$449, MATCH(D204, Nodes!$C$4:$C$449, 0))="Yes", FALSE), IF(E204&lt;&gt;"", INDEX(Edges!$AG$4:$AG$431, MATCH(E204, Edges!$C$4:$C$431, 0))="Yes", FALSE), IF(F204&lt;&gt;"", INDEX(Edges!$AG$4:$AG$431, MATCH(F204, Edges!$C$4:$C$431, 0))="Yes", FALSE), IF(G204&lt;&gt;"", INDEX(Edges!$AG$4:$AG$431, MATCH(G204, Edges!$C$4:$C$431, 0))="Yes", FALSE), IF(H204&lt;&gt;"", INDEX(Edges!$AG$4:$AG$431, MATCH(H204, Edges!$C$4:$C$431, 0))="Yes", FALSE), IF(I204&lt;&gt;"", INDEX(Edges!$AG$4:$AG$431, MATCH(I204, Edges!$C$4:$C$431, 0))="Yes", FALSE), IF(J204&lt;&gt;"", INDEX(Edges!$AG$4:$AG$431, MATCH(J204, Edges!$C$4:$C$431, 0))="Yes", FALSE), IF(K204&lt;&gt;"", INDEX(Edges!$AG$4:$AG$431, MATCH(K204, Edges!$C$4:$C$431, 0))="Yes", FALSE), IF(L204&lt;&gt;"", INDEX(Edges!$AG$4:$AG$431, MATCH(L204, Edges!$C$4:$C$431, 0))="Yes", FALSE)), "Yes","No")</f>
        <v>Yes</v>
      </c>
      <c r="V204" s="720" t="str">
        <f t="shared" si="10"/>
        <v>Accessible</v>
      </c>
      <c r="W204" s="633" t="str">
        <f>IF(AND(N204&gt;='Accessibility Standards'!$C$4, P204&lt;'Accessibility Standards'!$C$2, Q204="Yes", R204&lt;'Accessibility Standards'!$C$10), "Accessible", "Inaccessible")</f>
        <v>Inaccessible</v>
      </c>
      <c r="X204" s="633" t="str">
        <f t="shared" si="11"/>
        <v>Inaccessible</v>
      </c>
    </row>
    <row r="205" spans="1:24" hidden="1">
      <c r="A205" s="811" t="str">
        <f>A204</f>
        <v>72_73</v>
      </c>
      <c r="B205" s="689" t="s">
        <v>753</v>
      </c>
      <c r="C205" t="s">
        <v>690</v>
      </c>
      <c r="N205" s="633">
        <f>MIN(_xlfn.IFNA(INDEX(Nodes!$M$4:$M$449, MATCH(C205, Nodes!$C$4:$C$449, 0)), 1E+99), _xlfn.IFNA(INDEX(Nodes!$M$4:$M$449, MATCH(D205, Nodes!$C$4:$C$449, 0)), 1E+99), _xlfn.IFNA(INDEX(Edges!$M$4:$M$428, MATCH(E205, Edges!$C$4:$C$428, 0)), 1E+99), _xlfn.IFNA(INDEX(Edges!$M$4:$M$428, MATCH(F205, Edges!$C$4:$C$428, 0)), 1E+99), _xlfn.IFNA(INDEX(Edges!$M$4:$M$428, MATCH(G205, Edges!$C$4:$C$428, 0)), 1E+99), _xlfn.IFNA(INDEX(Edges!$M$4:$M$428, MATCH(H205, Edges!$C$4:$C$428, 0)), 1E+99), _xlfn.IFNA(INDEX(Edges!$M$4:$M$428, MATCH(I205, Edges!$C$4:$C$428, 0)), 1E+99), _xlfn.IFNA(INDEX(Edges!$M$4:$M$428, MATCH(J205, Edges!$C$4:$C$428, 0)), 1E+99), _xlfn.IFNA(INDEX(Edges!$M$4:$M$428, MATCH(K205, Edges!$C$4:$C$428, 0)), 1E+99), _xlfn.IFNA(INDEX(Edges!$M$4:$M$428, MATCH(L205, Edges!$C$4:$C$428, 0)), 1E+99))</f>
        <v>200</v>
      </c>
      <c r="O205" s="633" t="str">
        <f>IF(AND(IF(C205&lt;&gt;"", INDEX(Nodes!$V$4:$V$449, MATCH(C205, Nodes!$C$4:$C$449, 0))="Yes", TRUE), IF(D205&lt;&gt;"", INDEX(Nodes!$V$4:$V$449, MATCH(D205, Nodes!$C$4:$C$449, 0))="Yes", TRUE), IF(E205&lt;&gt;"", INDEX(Edges!$V$4:$V$431, MATCH(E205, Edges!$C$4:$C$431, 0))="Yes", TRUE), IF(F205&lt;&gt;"", INDEX(Edges!$V$4:$V$431, MATCH(F205, Edges!$C$4:$C$431, 0))="Yes", TRUE), IF(G205&lt;&gt;"", INDEX(Edges!$V$4:$V$431, MATCH(G205, Edges!$C$4:$C$431, 0))="Yes", TRUE), IF(H205&lt;&gt;"", INDEX(Edges!$V$4:$V$431, MATCH(H205, Edges!$C$4:$C$431, 0))="Yes", TRUE), IF(I205&lt;&gt;"", INDEX(Edges!$V$4:$V$431, MATCH(I205, Edges!$C$4:$C$431, 0))="Yes", TRUE), IF(J205&lt;&gt;"", INDEX(Edges!$V$4:$V$431, MATCH(J205, Edges!$C$4:$C$431, 0))="Yes", TRUE), IF(K205&lt;&gt;"", INDEX(Edges!$V$4:$V$431, MATCH(K205, Edges!$C$4:$C$431, 0))="Yes", TRUE), IF(L205&lt;&gt;"", INDEX(Edges!$V$4:$V$431, MATCH(L205, Edges!$C$4:$C$431, 0))="Yes", TRUE)), "Yes", "No")</f>
        <v>No</v>
      </c>
      <c r="P205" s="633">
        <f>MAX(_xlfn.IFNA(INDEX(Nodes!$I$4:$I$449, MATCH(C205, Nodes!$C$4:$C$449, 0)), -1E+99), _xlfn.IFNA(INDEX(Nodes!$I$4:$I$449, MATCH(D205, Nodes!$C$4:$C$449, 0)), -1E+99), _xlfn.IFNA(INDEX(Edges!$I$4:$I$431, MATCH(E205, Edges!$C$4:$C$431, 0)), -1E+99), _xlfn.IFNA(INDEX(Edges!$I$4:$I$431, MATCH(F205, Edges!$C$4:$C$431, 0)), -1E+99), _xlfn.IFNA(INDEX(Edges!$I$4:$I$431, MATCH(G205, Edges!$C$4:$C$431, 0)), -1E+99), _xlfn.IFNA(INDEX(Edges!$I$4:$I$431, MATCH(H205, Edges!$C$4:$C$431, 0)), -1E+99), _xlfn.IFNA(INDEX(Edges!$I$4:$I$431, MATCH(I205, Edges!$C$4:$C$431, 0)), -1E+99), _xlfn.IFNA(INDEX(Edges!$I$4:$I$431, MATCH(J205, Edges!$C$4:$C$431, 0)), -1E+99), _xlfn.IFNA(INDEX(Edges!$I$4:$I$431, MATCH(K205, Edges!$C$4:$C$431, 0)), -1E+99), _xlfn.IFNA(INDEX(Edges!$I$4:$I$431, MATCH(L205, Edges!$C$4:$C$431, 0)), -1E+99))</f>
        <v>2</v>
      </c>
      <c r="Q205" s="633" t="str">
        <f>IF(AND(IF(C205&lt;&gt;"", INDEX(Nodes!$P$4:$P$449, MATCH(C205, Nodes!$C$4:$C$449, 0))="Yes"), IF(D205&lt;&gt;"", INDEX(Nodes!$P$4:$P$449, MATCH(D205, Nodes!$C$4:$C$449, 0))="Yes")), "Yes", "No")</f>
        <v>No</v>
      </c>
      <c r="R205" s="633">
        <f>MAX(_xlfn.IFNA(INDEX(Nodes!$Q$4:$Q$449, MATCH(C205, Nodes!$C$4:$C$449, 0)), -1E+99), _xlfn.IFNA(INDEX(Nodes!$Q$4:$Q$449, MATCH(D205, Nodes!$C$4:$C$449, 0)), -1E+99), _xlfn.IFNA(INDEX(Edges!$Q$4:$Q$431, MATCH(E205, Edges!$C$4:$C$431, 0)), -1E+99), _xlfn.IFNA(INDEX(Edges!$Q$4:$Q$431, MATCH(F205, Edges!$C$4:$C$431, 0)), -1E+99), _xlfn.IFNA(INDEX(Edges!$Q$4:$Q$431, MATCH(G205, Edges!$C$4:$C$431, 0)), -1E+99), _xlfn.IFNA(INDEX(Edges!$Q$4:$Q$431, MATCH(H205, Edges!$C$4:$C$431, 0)), -1E+99), _xlfn.IFNA(INDEX(Edges!$Q$4:$Q$431, MATCH(I205, Edges!$C$4:$C$431, 0)), -1E+99), _xlfn.IFNA(INDEX(Edges!$Q$4:$Q$431, MATCH(J205, Edges!$C$4:$C$431, 0)), -1E+99), _xlfn.IFNA(INDEX(Edges!$Q$4:$Q$431, MATCH(K205, Edges!$C$4:$C$431, 0)), -1E+99), _xlfn.IFNA(INDEX(Edges!$Q$4:$Q$431, MATCH(L205, Edges!$C$4:$C$431, 0)), -1E+99))</f>
        <v>0</v>
      </c>
      <c r="S205" t="str">
        <f>IF(OR(IF(C205&lt;&gt;"", INDEX(Nodes!$Z$4:$Z$449, MATCH(C205, Nodes!$C$4:$C$449, 0))="Yes", FALSE), IF(D205&lt;&gt;"", INDEX(Nodes!$Z$4:$Z$449, MATCH(D205, Nodes!$C$4:$C$449, 0))="Yes", FALSE), IF(E205&lt;&gt;"", INDEX(Edges!$Z$4:$Z$431, MATCH(E205, Edges!$C$4:$C$431, 0))="Yes", FALSE), IF(F205&lt;&gt;"", INDEX(Edges!$Z$4:$Z$431, MATCH(F205, Edges!$C$4:$C$431, 0))="Yes", FALSE), IF(G205&lt;&gt;"", INDEX(Edges!$Z$4:$Z$431, MATCH(G205, Edges!$C$4:$C$431, 0))="Yes", FALSE), IF(H205&lt;&gt;"", INDEX(Edges!$Z$4:$Z$431, MATCH(H205, Edges!$C$4:$C$431, 0))="Yes", FALSE), IF(I205&lt;&gt;"", INDEX(Edges!$Z$4:$Z$431, MATCH(I205, Edges!$C$4:$C$431, 0))="Yes", FALSE), IF(J205&lt;&gt;"", INDEX(Edges!$Z$4:$Z$431, MATCH(J205, Edges!$C$4:$C$431, 0))="Yes", FALSE), IF(K205&lt;&gt;"", INDEX(Edges!$Z$4:$Z$431, MATCH(K205, Edges!$C$4:$C$431, 0))="Yes", FALSE), IF(L205&lt;&gt;"", INDEX(Edges!$Z$4:$Z$431, MATCH(L205, Edges!$C$4:$C$431, 0))="Yes", FALSE)), "Yes","No")</f>
        <v>No</v>
      </c>
      <c r="T205" s="633" t="str">
        <f>IF(OR(IF(C205&lt;&gt;"", INDEX(Nodes!$AC$4:$AC$449, MATCH(C205, Nodes!$C$4:$C$449, 0))="Yes", FALSE), IF(D205&lt;&gt;"", INDEX(Nodes!$AC$4:$AC$449, MATCH(D205, Nodes!$C$4:$C$449, 0))="Yes", FALSE), IF(E205&lt;&gt;"", INDEX(Edges!$AC$4:$AC$431, MATCH(E205, Edges!$C$4:$C$431, 0))="Yes", FALSE), IF(F205&lt;&gt;"", INDEX(Edges!$AC$4:$AC$431, MATCH(F205, Edges!$C$4:$C$431, 0))="Yes", FALSE), IF(G205&lt;&gt;"", INDEX(Edges!$AC$4:$AC$431, MATCH(G205, Edges!$C$4:$C$431, 0))="Yes", FALSE), IF(H205&lt;&gt;"", INDEX(Edges!$AC$4:$AC$431, MATCH(H205, Edges!$C$4:$C$431, 0))="Yes", FALSE), IF(I205&lt;&gt;"", INDEX(Edges!$AC$4:$AC$431, MATCH(I205, Edges!$C$4:$C$431, 0))="Yes", FALSE), IF(J205&lt;&gt;"", INDEX(Edges!$AC$4:$AC$431, MATCH(J205, Edges!$C$4:$C$431, 0))="Yes", FALSE), IF(K205&lt;&gt;"", INDEX(Edges!$AC$4:$AC$431, MATCH(K205, Edges!$C$4:$C$431, 0))="Yes", FALSE), IF(L205&lt;&gt;"", INDEX(Edges!$AC$4:$AC$431, MATCH(L205, Edges!$C$4:$C$431, 0))="Yes", FALSE)), "Yes","No")</f>
        <v>No</v>
      </c>
      <c r="U205" t="str">
        <f>IF(OR(IF(C205&lt;&gt;"", INDEX(Nodes!$AF$4:$AF$449, MATCH(C205, Nodes!$C$4:$C$449, 0))="Yes", FALSE), IF(D205&lt;&gt;"", INDEX(Nodes!$AF$4:$AF$449, MATCH(D205, Nodes!$C$4:$C$449, 0))="Yes", FALSE), IF(E205&lt;&gt;"", INDEX(Edges!$AG$4:$AG$431, MATCH(E205, Edges!$C$4:$C$431, 0))="Yes", FALSE), IF(F205&lt;&gt;"", INDEX(Edges!$AG$4:$AG$431, MATCH(F205, Edges!$C$4:$C$431, 0))="Yes", FALSE), IF(G205&lt;&gt;"", INDEX(Edges!$AG$4:$AG$431, MATCH(G205, Edges!$C$4:$C$431, 0))="Yes", FALSE), IF(H205&lt;&gt;"", INDEX(Edges!$AG$4:$AG$431, MATCH(H205, Edges!$C$4:$C$431, 0))="Yes", FALSE), IF(I205&lt;&gt;"", INDEX(Edges!$AG$4:$AG$431, MATCH(I205, Edges!$C$4:$C$431, 0))="Yes", FALSE), IF(J205&lt;&gt;"", INDEX(Edges!$AG$4:$AG$431, MATCH(J205, Edges!$C$4:$C$431, 0))="Yes", FALSE), IF(K205&lt;&gt;"", INDEX(Edges!$AG$4:$AG$431, MATCH(K205, Edges!$C$4:$C$431, 0))="Yes", FALSE), IF(L205&lt;&gt;"", INDEX(Edges!$AG$4:$AG$431, MATCH(L205, Edges!$C$4:$C$431, 0))="Yes", FALSE)), "Yes","No")</f>
        <v>No</v>
      </c>
      <c r="V205" s="720" t="str">
        <f t="shared" si="10"/>
        <v>Accessible</v>
      </c>
      <c r="W205" s="633" t="str">
        <f>IF(AND(N205&gt;='Accessibility Standards'!$C$4, P205&lt;'Accessibility Standards'!$C$2, Q205="Yes", R205&lt;'Accessibility Standards'!$C$10), "Accessible", "Inaccessible")</f>
        <v>Inaccessible</v>
      </c>
      <c r="X205" s="633" t="str">
        <f t="shared" si="11"/>
        <v>Inaccessible</v>
      </c>
    </row>
    <row r="206" spans="1:24" s="788" customFormat="1">
      <c r="A206" s="788" t="s">
        <v>910</v>
      </c>
      <c r="B206" s="790" t="s">
        <v>752</v>
      </c>
      <c r="E206" s="794" t="s">
        <v>1204</v>
      </c>
      <c r="N206" s="791">
        <f>MIN(_xlfn.IFNA(INDEX(Nodes!$M$4:$M$449, MATCH(C206, Nodes!$C$4:$C$449, 0)), 1E+99), _xlfn.IFNA(INDEX(Nodes!$M$4:$M$449, MATCH(D206, Nodes!$C$4:$C$449, 0)), 1E+99), _xlfn.IFNA(INDEX(Edges!$M$4:$M$428, MATCH(E206, Edges!$C$4:$C$428, 0)), 1E+99), _xlfn.IFNA(INDEX(Edges!$M$4:$M$428, MATCH(F206, Edges!$C$4:$C$428, 0)), 1E+99), _xlfn.IFNA(INDEX(Edges!$M$4:$M$428, MATCH(G206, Edges!$C$4:$C$428, 0)), 1E+99), _xlfn.IFNA(INDEX(Edges!$M$4:$M$428, MATCH(H206, Edges!$C$4:$C$428, 0)), 1E+99), _xlfn.IFNA(INDEX(Edges!$M$4:$M$428, MATCH(I206, Edges!$C$4:$C$428, 0)), 1E+99), _xlfn.IFNA(INDEX(Edges!$M$4:$M$428, MATCH(J206, Edges!$C$4:$C$428, 0)), 1E+99), _xlfn.IFNA(INDEX(Edges!$M$4:$M$428, MATCH(K206, Edges!$C$4:$C$428, 0)), 1E+99), _xlfn.IFNA(INDEX(Edges!$M$4:$M$428, MATCH(L206, Edges!$C$4:$C$428, 0)), 1E+99))</f>
        <v>0</v>
      </c>
      <c r="O206" s="791" t="str">
        <f>IF(AND(IF(C206&lt;&gt;"", INDEX(Nodes!$V$4:$V$449, MATCH(C206, Nodes!$C$4:$C$449, 0))="Yes", TRUE), IF(D206&lt;&gt;"", INDEX(Nodes!$V$4:$V$449, MATCH(D206, Nodes!$C$4:$C$449, 0))="Yes", TRUE), IF(E206&lt;&gt;"", INDEX(Edges!$V$4:$V$431, MATCH(E206, Edges!$C$4:$C$431, 0))="Yes", TRUE), IF(F206&lt;&gt;"", INDEX(Edges!$V$4:$V$431, MATCH(F206, Edges!$C$4:$C$431, 0))="Yes", TRUE), IF(G206&lt;&gt;"", INDEX(Edges!$V$4:$V$431, MATCH(G206, Edges!$C$4:$C$431, 0))="Yes", TRUE), IF(H206&lt;&gt;"", INDEX(Edges!$V$4:$V$431, MATCH(H206, Edges!$C$4:$C$431, 0))="Yes", TRUE), IF(I206&lt;&gt;"", INDEX(Edges!$V$4:$V$431, MATCH(I206, Edges!$C$4:$C$431, 0))="Yes", TRUE), IF(J206&lt;&gt;"", INDEX(Edges!$V$4:$V$431, MATCH(J206, Edges!$C$4:$C$431, 0))="Yes", TRUE), IF(K206&lt;&gt;"", INDEX(Edges!$V$4:$V$431, MATCH(K206, Edges!$C$4:$C$431, 0))="Yes", TRUE), IF(L206&lt;&gt;"", INDEX(Edges!$V$4:$V$431, MATCH(L206, Edges!$C$4:$C$431, 0))="Yes", TRUE)), "Yes", "No")</f>
        <v>No</v>
      </c>
      <c r="P206" s="791">
        <f>MAX(_xlfn.IFNA(INDEX(Nodes!$I$4:$I$449, MATCH(C206, Nodes!$C$4:$C$449, 0)), -1E+99), _xlfn.IFNA(INDEX(Nodes!$I$4:$I$449, MATCH(D206, Nodes!$C$4:$C$449, 0)), -1E+99), _xlfn.IFNA(INDEX(Edges!$I$4:$I$431, MATCH(E206, Edges!$C$4:$C$431, 0)), -1E+99), _xlfn.IFNA(INDEX(Edges!$I$4:$I$431, MATCH(F206, Edges!$C$4:$C$431, 0)), -1E+99), _xlfn.IFNA(INDEX(Edges!$I$4:$I$431, MATCH(G206, Edges!$C$4:$C$431, 0)), -1E+99), _xlfn.IFNA(INDEX(Edges!$I$4:$I$431, MATCH(H206, Edges!$C$4:$C$431, 0)), -1E+99), _xlfn.IFNA(INDEX(Edges!$I$4:$I$431, MATCH(I206, Edges!$C$4:$C$431, 0)), -1E+99), _xlfn.IFNA(INDEX(Edges!$I$4:$I$431, MATCH(J206, Edges!$C$4:$C$431, 0)), -1E+99), _xlfn.IFNA(INDEX(Edges!$I$4:$I$431, MATCH(K206, Edges!$C$4:$C$431, 0)), -1E+99), _xlfn.IFNA(INDEX(Edges!$I$4:$I$431, MATCH(L206, Edges!$C$4:$C$431, 0)), -1E+99))</f>
        <v>0</v>
      </c>
      <c r="Q206" s="633" t="str">
        <f>IF(AND(IF(C206&lt;&gt;"", INDEX(Nodes!$P$4:$P$449, MATCH(C206, Nodes!$C$4:$C$449, 0))="Yes"), IF(D206&lt;&gt;"", INDEX(Nodes!$P$4:$P$449, MATCH(D206, Nodes!$C$4:$C$449, 0))="Yes")), "Yes", "No")</f>
        <v>No</v>
      </c>
      <c r="R206" s="791">
        <f>MAX(_xlfn.IFNA(INDEX(Nodes!$Q$4:$Q$449, MATCH(C206, Nodes!$C$4:$C$449, 0)), -1E+99), _xlfn.IFNA(INDEX(Nodes!$Q$4:$Q$449, MATCH(D206, Nodes!$C$4:$C$449, 0)), -1E+99), _xlfn.IFNA(INDEX(Edges!$Q$4:$Q$431, MATCH(E206, Edges!$C$4:$C$431, 0)), -1E+99), _xlfn.IFNA(INDEX(Edges!$Q$4:$Q$431, MATCH(F206, Edges!$C$4:$C$431, 0)), -1E+99), _xlfn.IFNA(INDEX(Edges!$Q$4:$Q$431, MATCH(G206, Edges!$C$4:$C$431, 0)), -1E+99), _xlfn.IFNA(INDEX(Edges!$Q$4:$Q$431, MATCH(H206, Edges!$C$4:$C$431, 0)), -1E+99), _xlfn.IFNA(INDEX(Edges!$Q$4:$Q$431, MATCH(I206, Edges!$C$4:$C$431, 0)), -1E+99), _xlfn.IFNA(INDEX(Edges!$Q$4:$Q$431, MATCH(J206, Edges!$C$4:$C$431, 0)), -1E+99), _xlfn.IFNA(INDEX(Edges!$Q$4:$Q$431, MATCH(K206, Edges!$C$4:$C$431, 0)), -1E+99), _xlfn.IFNA(INDEX(Edges!$Q$4:$Q$431, MATCH(L206, Edges!$C$4:$C$431, 0)), -1E+99))</f>
        <v>0</v>
      </c>
      <c r="S206" s="788" t="str">
        <f>IF(OR(IF(C206&lt;&gt;"", INDEX(Nodes!$Z$4:$Z$449, MATCH(C206, Nodes!$C$4:$C$449, 0))="Yes", FALSE), IF(D206&lt;&gt;"", INDEX(Nodes!$Z$4:$Z$449, MATCH(D206, Nodes!$C$4:$C$449, 0))="Yes", FALSE), IF(E206&lt;&gt;"", INDEX(Edges!$Z$4:$Z$431, MATCH(E206, Edges!$C$4:$C$431, 0))="Yes", FALSE), IF(F206&lt;&gt;"", INDEX(Edges!$Z$4:$Z$431, MATCH(F206, Edges!$C$4:$C$431, 0))="Yes", FALSE), IF(G206&lt;&gt;"", INDEX(Edges!$Z$4:$Z$431, MATCH(G206, Edges!$C$4:$C$431, 0))="Yes", FALSE), IF(H206&lt;&gt;"", INDEX(Edges!$Z$4:$Z$431, MATCH(H206, Edges!$C$4:$C$431, 0))="Yes", FALSE), IF(I206&lt;&gt;"", INDEX(Edges!$Z$4:$Z$431, MATCH(I206, Edges!$C$4:$C$431, 0))="Yes", FALSE), IF(J206&lt;&gt;"", INDEX(Edges!$Z$4:$Z$431, MATCH(J206, Edges!$C$4:$C$431, 0))="Yes", FALSE), IF(K206&lt;&gt;"", INDEX(Edges!$Z$4:$Z$431, MATCH(K206, Edges!$C$4:$C$431, 0))="Yes", FALSE), IF(L206&lt;&gt;"", INDEX(Edges!$Z$4:$Z$431, MATCH(L206, Edges!$C$4:$C$431, 0))="Yes", FALSE)), "Yes","No")</f>
        <v>Yes</v>
      </c>
      <c r="T206" s="791" t="str">
        <f>IF(OR(IF(C206&lt;&gt;"", INDEX(Nodes!$AC$4:$AC$449, MATCH(C206, Nodes!$C$4:$C$449, 0))="Yes", FALSE), IF(D206&lt;&gt;"", INDEX(Nodes!$AC$4:$AC$449, MATCH(D206, Nodes!$C$4:$C$449, 0))="Yes", FALSE), IF(E206&lt;&gt;"", INDEX(Edges!$AC$4:$AC$431, MATCH(E206, Edges!$C$4:$C$431, 0))="Yes", FALSE), IF(F206&lt;&gt;"", INDEX(Edges!$AC$4:$AC$431, MATCH(F206, Edges!$C$4:$C$431, 0))="Yes", FALSE), IF(G206&lt;&gt;"", INDEX(Edges!$AC$4:$AC$431, MATCH(G206, Edges!$C$4:$C$431, 0))="Yes", FALSE), IF(H206&lt;&gt;"", INDEX(Edges!$AC$4:$AC$431, MATCH(H206, Edges!$C$4:$C$431, 0))="Yes", FALSE), IF(I206&lt;&gt;"", INDEX(Edges!$AC$4:$AC$431, MATCH(I206, Edges!$C$4:$C$431, 0))="Yes", FALSE), IF(J206&lt;&gt;"", INDEX(Edges!$AC$4:$AC$431, MATCH(J206, Edges!$C$4:$C$431, 0))="Yes", FALSE), IF(K206&lt;&gt;"", INDEX(Edges!$AC$4:$AC$431, MATCH(K206, Edges!$C$4:$C$431, 0))="Yes", FALSE), IF(L206&lt;&gt;"", INDEX(Edges!$AC$4:$AC$431, MATCH(L206, Edges!$C$4:$C$431, 0))="Yes", FALSE)), "Yes","No")</f>
        <v>No</v>
      </c>
      <c r="U206" s="788" t="str">
        <f>IF(OR(IF(C206&lt;&gt;"", INDEX(Nodes!$AF$4:$AF$449, MATCH(C206, Nodes!$C$4:$C$449, 0))="Yes", FALSE), IF(D206&lt;&gt;"", INDEX(Nodes!$AF$4:$AF$449, MATCH(D206, Nodes!$C$4:$C$449, 0))="Yes", FALSE), IF(E206&lt;&gt;"", INDEX(Edges!$AG$4:$AG$431, MATCH(E206, Edges!$C$4:$C$431, 0))="Yes", FALSE), IF(F206&lt;&gt;"", INDEX(Edges!$AG$4:$AG$431, MATCH(F206, Edges!$C$4:$C$431, 0))="Yes", FALSE), IF(G206&lt;&gt;"", INDEX(Edges!$AG$4:$AG$431, MATCH(G206, Edges!$C$4:$C$431, 0))="Yes", FALSE), IF(H206&lt;&gt;"", INDEX(Edges!$AG$4:$AG$431, MATCH(H206, Edges!$C$4:$C$431, 0))="Yes", FALSE), IF(I206&lt;&gt;"", INDEX(Edges!$AG$4:$AG$431, MATCH(I206, Edges!$C$4:$C$431, 0))="Yes", FALSE), IF(J206&lt;&gt;"", INDEX(Edges!$AG$4:$AG$431, MATCH(J206, Edges!$C$4:$C$431, 0))="Yes", FALSE), IF(K206&lt;&gt;"", INDEX(Edges!$AG$4:$AG$431, MATCH(K206, Edges!$C$4:$C$431, 0))="Yes", FALSE), IF(L206&lt;&gt;"", INDEX(Edges!$AG$4:$AG$431, MATCH(L206, Edges!$C$4:$C$431, 0))="Yes", FALSE)), "Yes","No")</f>
        <v>No</v>
      </c>
      <c r="V206" s="798" t="str">
        <f t="shared" si="10"/>
        <v>Inaccessible</v>
      </c>
      <c r="W206" s="791" t="str">
        <f>IF(AND(N206&gt;='Accessibility Standards'!$C$4, P206&lt;'Accessibility Standards'!$C$2, Q206="Yes", R206&lt;'Accessibility Standards'!$C$10), "Accessible", "Inaccessible")</f>
        <v>Inaccessible</v>
      </c>
      <c r="X206" s="791" t="str">
        <f t="shared" si="11"/>
        <v>Inaccessible</v>
      </c>
    </row>
    <row r="207" spans="1:24" s="788" customFormat="1" hidden="1">
      <c r="A207" s="819" t="str">
        <f>A206</f>
        <v>55_73</v>
      </c>
      <c r="B207" s="790" t="s">
        <v>753</v>
      </c>
      <c r="E207" s="794" t="s">
        <v>1208</v>
      </c>
      <c r="N207" s="791">
        <f>MIN(_xlfn.IFNA(INDEX(Nodes!$M$4:$M$449, MATCH(C207, Nodes!$C$4:$C$449, 0)), 1E+99), _xlfn.IFNA(INDEX(Nodes!$M$4:$M$449, MATCH(D207, Nodes!$C$4:$C$449, 0)), 1E+99), _xlfn.IFNA(INDEX(Edges!$M$4:$M$428, MATCH(E207, Edges!$C$4:$C$428, 0)), 1E+99), _xlfn.IFNA(INDEX(Edges!$M$4:$M$428, MATCH(F207, Edges!$C$4:$C$428, 0)), 1E+99), _xlfn.IFNA(INDEX(Edges!$M$4:$M$428, MATCH(G207, Edges!$C$4:$C$428, 0)), 1E+99), _xlfn.IFNA(INDEX(Edges!$M$4:$M$428, MATCH(H207, Edges!$C$4:$C$428, 0)), 1E+99), _xlfn.IFNA(INDEX(Edges!$M$4:$M$428, MATCH(I207, Edges!$C$4:$C$428, 0)), 1E+99), _xlfn.IFNA(INDEX(Edges!$M$4:$M$428, MATCH(J207, Edges!$C$4:$C$428, 0)), 1E+99), _xlfn.IFNA(INDEX(Edges!$M$4:$M$428, MATCH(K207, Edges!$C$4:$C$428, 0)), 1E+99), _xlfn.IFNA(INDEX(Edges!$M$4:$M$428, MATCH(L207, Edges!$C$4:$C$428, 0)), 1E+99))</f>
        <v>0</v>
      </c>
      <c r="O207" s="791" t="str">
        <f>IF(AND(IF(C207&lt;&gt;"", INDEX(Nodes!$V$4:$V$449, MATCH(C207, Nodes!$C$4:$C$449, 0))="Yes", TRUE), IF(D207&lt;&gt;"", INDEX(Nodes!$V$4:$V$449, MATCH(D207, Nodes!$C$4:$C$449, 0))="Yes", TRUE), IF(E207&lt;&gt;"", INDEX(Edges!$V$4:$V$431, MATCH(E207, Edges!$C$4:$C$431, 0))="Yes", TRUE), IF(F207&lt;&gt;"", INDEX(Edges!$V$4:$V$431, MATCH(F207, Edges!$C$4:$C$431, 0))="Yes", TRUE), IF(G207&lt;&gt;"", INDEX(Edges!$V$4:$V$431, MATCH(G207, Edges!$C$4:$C$431, 0))="Yes", TRUE), IF(H207&lt;&gt;"", INDEX(Edges!$V$4:$V$431, MATCH(H207, Edges!$C$4:$C$431, 0))="Yes", TRUE), IF(I207&lt;&gt;"", INDEX(Edges!$V$4:$V$431, MATCH(I207, Edges!$C$4:$C$431, 0))="Yes", TRUE), IF(J207&lt;&gt;"", INDEX(Edges!$V$4:$V$431, MATCH(J207, Edges!$C$4:$C$431, 0))="Yes", TRUE), IF(K207&lt;&gt;"", INDEX(Edges!$V$4:$V$431, MATCH(K207, Edges!$C$4:$C$431, 0))="Yes", TRUE), IF(L207&lt;&gt;"", INDEX(Edges!$V$4:$V$431, MATCH(L207, Edges!$C$4:$C$431, 0))="Yes", TRUE)), "Yes", "No")</f>
        <v>No</v>
      </c>
      <c r="P207" s="791">
        <f>MAX(_xlfn.IFNA(INDEX(Nodes!$I$4:$I$449, MATCH(C207, Nodes!$C$4:$C$449, 0)), -1E+99), _xlfn.IFNA(INDEX(Nodes!$I$4:$I$449, MATCH(D207, Nodes!$C$4:$C$449, 0)), -1E+99), _xlfn.IFNA(INDEX(Edges!$I$4:$I$431, MATCH(E207, Edges!$C$4:$C$431, 0)), -1E+99), _xlfn.IFNA(INDEX(Edges!$I$4:$I$431, MATCH(F207, Edges!$C$4:$C$431, 0)), -1E+99), _xlfn.IFNA(INDEX(Edges!$I$4:$I$431, MATCH(G207, Edges!$C$4:$C$431, 0)), -1E+99), _xlfn.IFNA(INDEX(Edges!$I$4:$I$431, MATCH(H207, Edges!$C$4:$C$431, 0)), -1E+99), _xlfn.IFNA(INDEX(Edges!$I$4:$I$431, MATCH(I207, Edges!$C$4:$C$431, 0)), -1E+99), _xlfn.IFNA(INDEX(Edges!$I$4:$I$431, MATCH(J207, Edges!$C$4:$C$431, 0)), -1E+99), _xlfn.IFNA(INDEX(Edges!$I$4:$I$431, MATCH(K207, Edges!$C$4:$C$431, 0)), -1E+99), _xlfn.IFNA(INDEX(Edges!$I$4:$I$431, MATCH(L207, Edges!$C$4:$C$431, 0)), -1E+99))</f>
        <v>0</v>
      </c>
      <c r="Q207" s="633" t="str">
        <f>IF(AND(IF(C207&lt;&gt;"", INDEX(Nodes!$P$4:$P$449, MATCH(C207, Nodes!$C$4:$C$449, 0))="Yes"), IF(D207&lt;&gt;"", INDEX(Nodes!$P$4:$P$449, MATCH(D207, Nodes!$C$4:$C$449, 0))="Yes")), "Yes", "No")</f>
        <v>No</v>
      </c>
      <c r="R207" s="791">
        <f>MAX(_xlfn.IFNA(INDEX(Nodes!$Q$4:$Q$449, MATCH(C207, Nodes!$C$4:$C$449, 0)), -1E+99), _xlfn.IFNA(INDEX(Nodes!$Q$4:$Q$449, MATCH(D207, Nodes!$C$4:$C$449, 0)), -1E+99), _xlfn.IFNA(INDEX(Edges!$Q$4:$Q$431, MATCH(E207, Edges!$C$4:$C$431, 0)), -1E+99), _xlfn.IFNA(INDEX(Edges!$Q$4:$Q$431, MATCH(F207, Edges!$C$4:$C$431, 0)), -1E+99), _xlfn.IFNA(INDEX(Edges!$Q$4:$Q$431, MATCH(G207, Edges!$C$4:$C$431, 0)), -1E+99), _xlfn.IFNA(INDEX(Edges!$Q$4:$Q$431, MATCH(H207, Edges!$C$4:$C$431, 0)), -1E+99), _xlfn.IFNA(INDEX(Edges!$Q$4:$Q$431, MATCH(I207, Edges!$C$4:$C$431, 0)), -1E+99), _xlfn.IFNA(INDEX(Edges!$Q$4:$Q$431, MATCH(J207, Edges!$C$4:$C$431, 0)), -1E+99), _xlfn.IFNA(INDEX(Edges!$Q$4:$Q$431, MATCH(K207, Edges!$C$4:$C$431, 0)), -1E+99), _xlfn.IFNA(INDEX(Edges!$Q$4:$Q$431, MATCH(L207, Edges!$C$4:$C$431, 0)), -1E+99))</f>
        <v>0</v>
      </c>
      <c r="S207" s="788" t="str">
        <f>IF(OR(IF(C207&lt;&gt;"", INDEX(Nodes!$Z$4:$Z$449, MATCH(C207, Nodes!$C$4:$C$449, 0))="Yes", FALSE), IF(D207&lt;&gt;"", INDEX(Nodes!$Z$4:$Z$449, MATCH(D207, Nodes!$C$4:$C$449, 0))="Yes", FALSE), IF(E207&lt;&gt;"", INDEX(Edges!$Z$4:$Z$431, MATCH(E207, Edges!$C$4:$C$431, 0))="Yes", FALSE), IF(F207&lt;&gt;"", INDEX(Edges!$Z$4:$Z$431, MATCH(F207, Edges!$C$4:$C$431, 0))="Yes", FALSE), IF(G207&lt;&gt;"", INDEX(Edges!$Z$4:$Z$431, MATCH(G207, Edges!$C$4:$C$431, 0))="Yes", FALSE), IF(H207&lt;&gt;"", INDEX(Edges!$Z$4:$Z$431, MATCH(H207, Edges!$C$4:$C$431, 0))="Yes", FALSE), IF(I207&lt;&gt;"", INDEX(Edges!$Z$4:$Z$431, MATCH(I207, Edges!$C$4:$C$431, 0))="Yes", FALSE), IF(J207&lt;&gt;"", INDEX(Edges!$Z$4:$Z$431, MATCH(J207, Edges!$C$4:$C$431, 0))="Yes", FALSE), IF(K207&lt;&gt;"", INDEX(Edges!$Z$4:$Z$431, MATCH(K207, Edges!$C$4:$C$431, 0))="Yes", FALSE), IF(L207&lt;&gt;"", INDEX(Edges!$Z$4:$Z$431, MATCH(L207, Edges!$C$4:$C$431, 0))="Yes", FALSE)), "Yes","No")</f>
        <v>Yes</v>
      </c>
      <c r="T207" s="791" t="str">
        <f>IF(OR(IF(C207&lt;&gt;"", INDEX(Nodes!$AC$4:$AC$449, MATCH(C207, Nodes!$C$4:$C$449, 0))="Yes", FALSE), IF(D207&lt;&gt;"", INDEX(Nodes!$AC$4:$AC$449, MATCH(D207, Nodes!$C$4:$C$449, 0))="Yes", FALSE), IF(E207&lt;&gt;"", INDEX(Edges!$AC$4:$AC$431, MATCH(E207, Edges!$C$4:$C$431, 0))="Yes", FALSE), IF(F207&lt;&gt;"", INDEX(Edges!$AC$4:$AC$431, MATCH(F207, Edges!$C$4:$C$431, 0))="Yes", FALSE), IF(G207&lt;&gt;"", INDEX(Edges!$AC$4:$AC$431, MATCH(G207, Edges!$C$4:$C$431, 0))="Yes", FALSE), IF(H207&lt;&gt;"", INDEX(Edges!$AC$4:$AC$431, MATCH(H207, Edges!$C$4:$C$431, 0))="Yes", FALSE), IF(I207&lt;&gt;"", INDEX(Edges!$AC$4:$AC$431, MATCH(I207, Edges!$C$4:$C$431, 0))="Yes", FALSE), IF(J207&lt;&gt;"", INDEX(Edges!$AC$4:$AC$431, MATCH(J207, Edges!$C$4:$C$431, 0))="Yes", FALSE), IF(K207&lt;&gt;"", INDEX(Edges!$AC$4:$AC$431, MATCH(K207, Edges!$C$4:$C$431, 0))="Yes", FALSE), IF(L207&lt;&gt;"", INDEX(Edges!$AC$4:$AC$431, MATCH(L207, Edges!$C$4:$C$431, 0))="Yes", FALSE)), "Yes","No")</f>
        <v>No</v>
      </c>
      <c r="U207" s="788" t="str">
        <f>IF(OR(IF(C207&lt;&gt;"", INDEX(Nodes!$AF$4:$AF$449, MATCH(C207, Nodes!$C$4:$C$449, 0))="Yes", FALSE), IF(D207&lt;&gt;"", INDEX(Nodes!$AF$4:$AF$449, MATCH(D207, Nodes!$C$4:$C$449, 0))="Yes", FALSE), IF(E207&lt;&gt;"", INDEX(Edges!$AG$4:$AG$431, MATCH(E207, Edges!$C$4:$C$431, 0))="Yes", FALSE), IF(F207&lt;&gt;"", INDEX(Edges!$AG$4:$AG$431, MATCH(F207, Edges!$C$4:$C$431, 0))="Yes", FALSE), IF(G207&lt;&gt;"", INDEX(Edges!$AG$4:$AG$431, MATCH(G207, Edges!$C$4:$C$431, 0))="Yes", FALSE), IF(H207&lt;&gt;"", INDEX(Edges!$AG$4:$AG$431, MATCH(H207, Edges!$C$4:$C$431, 0))="Yes", FALSE), IF(I207&lt;&gt;"", INDEX(Edges!$AG$4:$AG$431, MATCH(I207, Edges!$C$4:$C$431, 0))="Yes", FALSE), IF(J207&lt;&gt;"", INDEX(Edges!$AG$4:$AG$431, MATCH(J207, Edges!$C$4:$C$431, 0))="Yes", FALSE), IF(K207&lt;&gt;"", INDEX(Edges!$AG$4:$AG$431, MATCH(K207, Edges!$C$4:$C$431, 0))="Yes", FALSE), IF(L207&lt;&gt;"", INDEX(Edges!$AG$4:$AG$431, MATCH(L207, Edges!$C$4:$C$431, 0))="Yes", FALSE)), "Yes","No")</f>
        <v>No</v>
      </c>
      <c r="V207" s="798" t="str">
        <f t="shared" si="10"/>
        <v>Inaccessible</v>
      </c>
      <c r="W207" s="791" t="str">
        <f>IF(AND(N207&gt;='Accessibility Standards'!$C$4, P207&lt;'Accessibility Standards'!$C$2, Q207="Yes", R207&lt;'Accessibility Standards'!$C$10), "Accessible", "Inaccessible")</f>
        <v>Inaccessible</v>
      </c>
      <c r="X207" s="791" t="str">
        <f t="shared" si="11"/>
        <v>Inaccessible</v>
      </c>
    </row>
    <row r="208" spans="1:24">
      <c r="A208" t="s">
        <v>911</v>
      </c>
      <c r="B208" s="689" t="s">
        <v>752</v>
      </c>
      <c r="C208" t="s">
        <v>687</v>
      </c>
      <c r="D208" t="s">
        <v>686</v>
      </c>
      <c r="N208" s="633">
        <f>MIN(_xlfn.IFNA(INDEX(Nodes!$M$4:$M$449, MATCH(C208, Nodes!$C$4:$C$449, 0)), 1E+99), _xlfn.IFNA(INDEX(Nodes!$M$4:$M$449, MATCH(D208, Nodes!$C$4:$C$449, 0)), 1E+99), _xlfn.IFNA(INDEX(Edges!$M$4:$M$428, MATCH(E208, Edges!$C$4:$C$428, 0)), 1E+99), _xlfn.IFNA(INDEX(Edges!$M$4:$M$428, MATCH(F208, Edges!$C$4:$C$428, 0)), 1E+99), _xlfn.IFNA(INDEX(Edges!$M$4:$M$428, MATCH(G208, Edges!$C$4:$C$428, 0)), 1E+99), _xlfn.IFNA(INDEX(Edges!$M$4:$M$428, MATCH(H208, Edges!$C$4:$C$428, 0)), 1E+99), _xlfn.IFNA(INDEX(Edges!$M$4:$M$428, MATCH(I208, Edges!$C$4:$C$428, 0)), 1E+99), _xlfn.IFNA(INDEX(Edges!$M$4:$M$428, MATCH(J208, Edges!$C$4:$C$428, 0)), 1E+99), _xlfn.IFNA(INDEX(Edges!$M$4:$M$428, MATCH(K208, Edges!$C$4:$C$428, 0)), 1E+99), _xlfn.IFNA(INDEX(Edges!$M$4:$M$428, MATCH(L208, Edges!$C$4:$C$428, 0)), 1E+99))</f>
        <v>200</v>
      </c>
      <c r="O208" s="633" t="str">
        <f>IF(AND(IF(C208&lt;&gt;"", INDEX(Nodes!$V$4:$V$449, MATCH(C208, Nodes!$C$4:$C$449, 0))="Yes", TRUE), IF(D208&lt;&gt;"", INDEX(Nodes!$V$4:$V$449, MATCH(D208, Nodes!$C$4:$C$449, 0))="Yes", TRUE), IF(E208&lt;&gt;"", INDEX(Edges!$V$4:$V$431, MATCH(E208, Edges!$C$4:$C$431, 0))="Yes", TRUE), IF(F208&lt;&gt;"", INDEX(Edges!$V$4:$V$431, MATCH(F208, Edges!$C$4:$C$431, 0))="Yes", TRUE), IF(G208&lt;&gt;"", INDEX(Edges!$V$4:$V$431, MATCH(G208, Edges!$C$4:$C$431, 0))="Yes", TRUE), IF(H208&lt;&gt;"", INDEX(Edges!$V$4:$V$431, MATCH(H208, Edges!$C$4:$C$431, 0))="Yes", TRUE), IF(I208&lt;&gt;"", INDEX(Edges!$V$4:$V$431, MATCH(I208, Edges!$C$4:$C$431, 0))="Yes", TRUE), IF(J208&lt;&gt;"", INDEX(Edges!$V$4:$V$431, MATCH(J208, Edges!$C$4:$C$431, 0))="Yes", TRUE), IF(K208&lt;&gt;"", INDEX(Edges!$V$4:$V$431, MATCH(K208, Edges!$C$4:$C$431, 0))="Yes", TRUE), IF(L208&lt;&gt;"", INDEX(Edges!$V$4:$V$431, MATCH(L208, Edges!$C$4:$C$431, 0))="Yes", TRUE)), "Yes", "No")</f>
        <v>No</v>
      </c>
      <c r="P208" s="633">
        <f>MAX(_xlfn.IFNA(INDEX(Nodes!$I$4:$I$449, MATCH(C208, Nodes!$C$4:$C$449, 0)), -1E+99), _xlfn.IFNA(INDEX(Nodes!$I$4:$I$449, MATCH(D208, Nodes!$C$4:$C$449, 0)), -1E+99), _xlfn.IFNA(INDEX(Edges!$I$4:$I$431, MATCH(E208, Edges!$C$4:$C$431, 0)), -1E+99), _xlfn.IFNA(INDEX(Edges!$I$4:$I$431, MATCH(F208, Edges!$C$4:$C$431, 0)), -1E+99), _xlfn.IFNA(INDEX(Edges!$I$4:$I$431, MATCH(G208, Edges!$C$4:$C$431, 0)), -1E+99), _xlfn.IFNA(INDEX(Edges!$I$4:$I$431, MATCH(H208, Edges!$C$4:$C$431, 0)), -1E+99), _xlfn.IFNA(INDEX(Edges!$I$4:$I$431, MATCH(I208, Edges!$C$4:$C$431, 0)), -1E+99), _xlfn.IFNA(INDEX(Edges!$I$4:$I$431, MATCH(J208, Edges!$C$4:$C$431, 0)), -1E+99), _xlfn.IFNA(INDEX(Edges!$I$4:$I$431, MATCH(K208, Edges!$C$4:$C$431, 0)), -1E+99), _xlfn.IFNA(INDEX(Edges!$I$4:$I$431, MATCH(L208, Edges!$C$4:$C$431, 0)), -1E+99))</f>
        <v>2</v>
      </c>
      <c r="Q208" s="633" t="str">
        <f>IF(AND(IF(C208&lt;&gt;"", INDEX(Nodes!$P$4:$P$449, MATCH(C208, Nodes!$C$4:$C$449, 0))="Yes"), IF(D208&lt;&gt;"", INDEX(Nodes!$P$4:$P$449, MATCH(D208, Nodes!$C$4:$C$449, 0))="Yes")), "Yes", "No")</f>
        <v>No</v>
      </c>
      <c r="R208" s="633">
        <f>MAX(_xlfn.IFNA(INDEX(Nodes!$Q$4:$Q$449, MATCH(C208, Nodes!$C$4:$C$449, 0)), -1E+99), _xlfn.IFNA(INDEX(Nodes!$Q$4:$Q$449, MATCH(D208, Nodes!$C$4:$C$449, 0)), -1E+99), _xlfn.IFNA(INDEX(Edges!$Q$4:$Q$431, MATCH(E208, Edges!$C$4:$C$431, 0)), -1E+99), _xlfn.IFNA(INDEX(Edges!$Q$4:$Q$431, MATCH(F208, Edges!$C$4:$C$431, 0)), -1E+99), _xlfn.IFNA(INDEX(Edges!$Q$4:$Q$431, MATCH(G208, Edges!$C$4:$C$431, 0)), -1E+99), _xlfn.IFNA(INDEX(Edges!$Q$4:$Q$431, MATCH(H208, Edges!$C$4:$C$431, 0)), -1E+99), _xlfn.IFNA(INDEX(Edges!$Q$4:$Q$431, MATCH(I208, Edges!$C$4:$C$431, 0)), -1E+99), _xlfn.IFNA(INDEX(Edges!$Q$4:$Q$431, MATCH(J208, Edges!$C$4:$C$431, 0)), -1E+99), _xlfn.IFNA(INDEX(Edges!$Q$4:$Q$431, MATCH(K208, Edges!$C$4:$C$431, 0)), -1E+99), _xlfn.IFNA(INDEX(Edges!$Q$4:$Q$431, MATCH(L208, Edges!$C$4:$C$431, 0)), -1E+99))</f>
        <v>1</v>
      </c>
      <c r="S208" t="str">
        <f>IF(OR(IF(C208&lt;&gt;"", INDEX(Nodes!$Z$4:$Z$449, MATCH(C208, Nodes!$C$4:$C$449, 0))="Yes", FALSE), IF(D208&lt;&gt;"", INDEX(Nodes!$Z$4:$Z$449, MATCH(D208, Nodes!$C$4:$C$449, 0))="Yes", FALSE), IF(E208&lt;&gt;"", INDEX(Edges!$Z$4:$Z$431, MATCH(E208, Edges!$C$4:$C$431, 0))="Yes", FALSE), IF(F208&lt;&gt;"", INDEX(Edges!$Z$4:$Z$431, MATCH(F208, Edges!$C$4:$C$431, 0))="Yes", FALSE), IF(G208&lt;&gt;"", INDEX(Edges!$Z$4:$Z$431, MATCH(G208, Edges!$C$4:$C$431, 0))="Yes", FALSE), IF(H208&lt;&gt;"", INDEX(Edges!$Z$4:$Z$431, MATCH(H208, Edges!$C$4:$C$431, 0))="Yes", FALSE), IF(I208&lt;&gt;"", INDEX(Edges!$Z$4:$Z$431, MATCH(I208, Edges!$C$4:$C$431, 0))="Yes", FALSE), IF(J208&lt;&gt;"", INDEX(Edges!$Z$4:$Z$431, MATCH(J208, Edges!$C$4:$C$431, 0))="Yes", FALSE), IF(K208&lt;&gt;"", INDEX(Edges!$Z$4:$Z$431, MATCH(K208, Edges!$C$4:$C$431, 0))="Yes", FALSE), IF(L208&lt;&gt;"", INDEX(Edges!$Z$4:$Z$431, MATCH(L208, Edges!$C$4:$C$431, 0))="Yes", FALSE)), "Yes","No")</f>
        <v>Yes</v>
      </c>
      <c r="T208" s="633" t="str">
        <f>IF(OR(IF(C208&lt;&gt;"", INDEX(Nodes!$AC$4:$AC$449, MATCH(C208, Nodes!$C$4:$C$449, 0))="Yes", FALSE), IF(D208&lt;&gt;"", INDEX(Nodes!$AC$4:$AC$449, MATCH(D208, Nodes!$C$4:$C$449, 0))="Yes", FALSE), IF(E208&lt;&gt;"", INDEX(Edges!$AC$4:$AC$431, MATCH(E208, Edges!$C$4:$C$431, 0))="Yes", FALSE), IF(F208&lt;&gt;"", INDEX(Edges!$AC$4:$AC$431, MATCH(F208, Edges!$C$4:$C$431, 0))="Yes", FALSE), IF(G208&lt;&gt;"", INDEX(Edges!$AC$4:$AC$431, MATCH(G208, Edges!$C$4:$C$431, 0))="Yes", FALSE), IF(H208&lt;&gt;"", INDEX(Edges!$AC$4:$AC$431, MATCH(H208, Edges!$C$4:$C$431, 0))="Yes", FALSE), IF(I208&lt;&gt;"", INDEX(Edges!$AC$4:$AC$431, MATCH(I208, Edges!$C$4:$C$431, 0))="Yes", FALSE), IF(J208&lt;&gt;"", INDEX(Edges!$AC$4:$AC$431, MATCH(J208, Edges!$C$4:$C$431, 0))="Yes", FALSE), IF(K208&lt;&gt;"", INDEX(Edges!$AC$4:$AC$431, MATCH(K208, Edges!$C$4:$C$431, 0))="Yes", FALSE), IF(L208&lt;&gt;"", INDEX(Edges!$AC$4:$AC$431, MATCH(L208, Edges!$C$4:$C$431, 0))="Yes", FALSE)), "Yes","No")</f>
        <v>No</v>
      </c>
      <c r="U208" t="str">
        <f>IF(OR(IF(C208&lt;&gt;"", INDEX(Nodes!$AF$4:$AF$449, MATCH(C208, Nodes!$C$4:$C$449, 0))="Yes", FALSE), IF(D208&lt;&gt;"", INDEX(Nodes!$AF$4:$AF$449, MATCH(D208, Nodes!$C$4:$C$449, 0))="Yes", FALSE), IF(E208&lt;&gt;"", INDEX(Edges!$AG$4:$AG$431, MATCH(E208, Edges!$C$4:$C$431, 0))="Yes", FALSE), IF(F208&lt;&gt;"", INDEX(Edges!$AG$4:$AG$431, MATCH(F208, Edges!$C$4:$C$431, 0))="Yes", FALSE), IF(G208&lt;&gt;"", INDEX(Edges!$AG$4:$AG$431, MATCH(G208, Edges!$C$4:$C$431, 0))="Yes", FALSE), IF(H208&lt;&gt;"", INDEX(Edges!$AG$4:$AG$431, MATCH(H208, Edges!$C$4:$C$431, 0))="Yes", FALSE), IF(I208&lt;&gt;"", INDEX(Edges!$AG$4:$AG$431, MATCH(I208, Edges!$C$4:$C$431, 0))="Yes", FALSE), IF(J208&lt;&gt;"", INDEX(Edges!$AG$4:$AG$431, MATCH(J208, Edges!$C$4:$C$431, 0))="Yes", FALSE), IF(K208&lt;&gt;"", INDEX(Edges!$AG$4:$AG$431, MATCH(K208, Edges!$C$4:$C$431, 0))="Yes", FALSE), IF(L208&lt;&gt;"", INDEX(Edges!$AG$4:$AG$431, MATCH(L208, Edges!$C$4:$C$431, 0))="Yes", FALSE)), "Yes","No")</f>
        <v>Yes</v>
      </c>
      <c r="V208" s="720" t="str">
        <f t="shared" si="10"/>
        <v>Accessible</v>
      </c>
      <c r="W208" s="633" t="str">
        <f>IF(AND(N208&gt;='Accessibility Standards'!$C$4, P208&lt;'Accessibility Standards'!$C$2, Q208="Yes", R208&lt;'Accessibility Standards'!$C$10), "Accessible", "Inaccessible")</f>
        <v>Inaccessible</v>
      </c>
      <c r="X208" s="633" t="str">
        <f t="shared" si="11"/>
        <v>Inaccessible</v>
      </c>
    </row>
    <row r="209" spans="1:24" s="788" customFormat="1" hidden="1">
      <c r="A209" s="819" t="str">
        <f>A208</f>
        <v>73_74</v>
      </c>
      <c r="B209" s="790" t="s">
        <v>753</v>
      </c>
      <c r="C209" s="794" t="s">
        <v>685</v>
      </c>
      <c r="N209" s="791">
        <f>MIN(_xlfn.IFNA(INDEX(Nodes!$M$4:$M$449, MATCH(C209, Nodes!$C$4:$C$449, 0)), 1E+99), _xlfn.IFNA(INDEX(Nodes!$M$4:$M$449, MATCH(D209, Nodes!$C$4:$C$449, 0)), 1E+99), _xlfn.IFNA(INDEX(Edges!$M$4:$M$428, MATCH(E209, Edges!$C$4:$C$428, 0)), 1E+99), _xlfn.IFNA(INDEX(Edges!$M$4:$M$428, MATCH(F209, Edges!$C$4:$C$428, 0)), 1E+99), _xlfn.IFNA(INDEX(Edges!$M$4:$M$428, MATCH(G209, Edges!$C$4:$C$428, 0)), 1E+99), _xlfn.IFNA(INDEX(Edges!$M$4:$M$428, MATCH(H209, Edges!$C$4:$C$428, 0)), 1E+99), _xlfn.IFNA(INDEX(Edges!$M$4:$M$428, MATCH(I209, Edges!$C$4:$C$428, 0)), 1E+99), _xlfn.IFNA(INDEX(Edges!$M$4:$M$428, MATCH(J209, Edges!$C$4:$C$428, 0)), 1E+99), _xlfn.IFNA(INDEX(Edges!$M$4:$M$428, MATCH(K209, Edges!$C$4:$C$428, 0)), 1E+99), _xlfn.IFNA(INDEX(Edges!$M$4:$M$428, MATCH(L209, Edges!$C$4:$C$428, 0)), 1E+99))</f>
        <v>200</v>
      </c>
      <c r="O209" s="791" t="str">
        <f>IF(AND(IF(C209&lt;&gt;"", INDEX(Nodes!$V$4:$V$449, MATCH(C209, Nodes!$C$4:$C$449, 0))="Yes", TRUE), IF(D209&lt;&gt;"", INDEX(Nodes!$V$4:$V$449, MATCH(D209, Nodes!$C$4:$C$449, 0))="Yes", TRUE), IF(E209&lt;&gt;"", INDEX(Edges!$V$4:$V$431, MATCH(E209, Edges!$C$4:$C$431, 0))="Yes", TRUE), IF(F209&lt;&gt;"", INDEX(Edges!$V$4:$V$431, MATCH(F209, Edges!$C$4:$C$431, 0))="Yes", TRUE), IF(G209&lt;&gt;"", INDEX(Edges!$V$4:$V$431, MATCH(G209, Edges!$C$4:$C$431, 0))="Yes", TRUE), IF(H209&lt;&gt;"", INDEX(Edges!$V$4:$V$431, MATCH(H209, Edges!$C$4:$C$431, 0))="Yes", TRUE), IF(I209&lt;&gt;"", INDEX(Edges!$V$4:$V$431, MATCH(I209, Edges!$C$4:$C$431, 0))="Yes", TRUE), IF(J209&lt;&gt;"", INDEX(Edges!$V$4:$V$431, MATCH(J209, Edges!$C$4:$C$431, 0))="Yes", TRUE), IF(K209&lt;&gt;"", INDEX(Edges!$V$4:$V$431, MATCH(K209, Edges!$C$4:$C$431, 0))="Yes", TRUE), IF(L209&lt;&gt;"", INDEX(Edges!$V$4:$V$431, MATCH(L209, Edges!$C$4:$C$431, 0))="Yes", TRUE)), "Yes", "No")</f>
        <v>No</v>
      </c>
      <c r="P209" s="791">
        <f>MAX(_xlfn.IFNA(INDEX(Nodes!$I$4:$I$449, MATCH(C209, Nodes!$C$4:$C$449, 0)), -1E+99), _xlfn.IFNA(INDEX(Nodes!$I$4:$I$449, MATCH(D209, Nodes!$C$4:$C$449, 0)), -1E+99), _xlfn.IFNA(INDEX(Edges!$I$4:$I$431, MATCH(E209, Edges!$C$4:$C$431, 0)), -1E+99), _xlfn.IFNA(INDEX(Edges!$I$4:$I$431, MATCH(F209, Edges!$C$4:$C$431, 0)), -1E+99), _xlfn.IFNA(INDEX(Edges!$I$4:$I$431, MATCH(G209, Edges!$C$4:$C$431, 0)), -1E+99), _xlfn.IFNA(INDEX(Edges!$I$4:$I$431, MATCH(H209, Edges!$C$4:$C$431, 0)), -1E+99), _xlfn.IFNA(INDEX(Edges!$I$4:$I$431, MATCH(I209, Edges!$C$4:$C$431, 0)), -1E+99), _xlfn.IFNA(INDEX(Edges!$I$4:$I$431, MATCH(J209, Edges!$C$4:$C$431, 0)), -1E+99), _xlfn.IFNA(INDEX(Edges!$I$4:$I$431, MATCH(K209, Edges!$C$4:$C$431, 0)), -1E+99), _xlfn.IFNA(INDEX(Edges!$I$4:$I$431, MATCH(L209, Edges!$C$4:$C$431, 0)), -1E+99))</f>
        <v>2</v>
      </c>
      <c r="Q209" s="633" t="str">
        <f>IF(AND(IF(C209&lt;&gt;"", INDEX(Nodes!$P$4:$P$449, MATCH(C209, Nodes!$C$4:$C$449, 0))="Yes"), IF(D209&lt;&gt;"", INDEX(Nodes!$P$4:$P$449, MATCH(D209, Nodes!$C$4:$C$449, 0))="Yes")), "Yes", "No")</f>
        <v>No</v>
      </c>
      <c r="R209" s="791">
        <f>MAX(_xlfn.IFNA(INDEX(Nodes!$Q$4:$Q$449, MATCH(C209, Nodes!$C$4:$C$449, 0)), -1E+99), _xlfn.IFNA(INDEX(Nodes!$Q$4:$Q$449, MATCH(D209, Nodes!$C$4:$C$449, 0)), -1E+99), _xlfn.IFNA(INDEX(Edges!$Q$4:$Q$431, MATCH(E209, Edges!$C$4:$C$431, 0)), -1E+99), _xlfn.IFNA(INDEX(Edges!$Q$4:$Q$431, MATCH(F209, Edges!$C$4:$C$431, 0)), -1E+99), _xlfn.IFNA(INDEX(Edges!$Q$4:$Q$431, MATCH(G209, Edges!$C$4:$C$431, 0)), -1E+99), _xlfn.IFNA(INDEX(Edges!$Q$4:$Q$431, MATCH(H209, Edges!$C$4:$C$431, 0)), -1E+99), _xlfn.IFNA(INDEX(Edges!$Q$4:$Q$431, MATCH(I209, Edges!$C$4:$C$431, 0)), -1E+99), _xlfn.IFNA(INDEX(Edges!$Q$4:$Q$431, MATCH(J209, Edges!$C$4:$C$431, 0)), -1E+99), _xlfn.IFNA(INDEX(Edges!$Q$4:$Q$431, MATCH(K209, Edges!$C$4:$C$431, 0)), -1E+99), _xlfn.IFNA(INDEX(Edges!$Q$4:$Q$431, MATCH(L209, Edges!$C$4:$C$431, 0)), -1E+99))</f>
        <v>0</v>
      </c>
      <c r="S209" s="788" t="str">
        <f>IF(OR(IF(C209&lt;&gt;"", INDEX(Nodes!$Z$4:$Z$449, MATCH(C209, Nodes!$C$4:$C$449, 0))="Yes", FALSE), IF(D209&lt;&gt;"", INDEX(Nodes!$Z$4:$Z$449, MATCH(D209, Nodes!$C$4:$C$449, 0))="Yes", FALSE), IF(E209&lt;&gt;"", INDEX(Edges!$Z$4:$Z$431, MATCH(E209, Edges!$C$4:$C$431, 0))="Yes", FALSE), IF(F209&lt;&gt;"", INDEX(Edges!$Z$4:$Z$431, MATCH(F209, Edges!$C$4:$C$431, 0))="Yes", FALSE), IF(G209&lt;&gt;"", INDEX(Edges!$Z$4:$Z$431, MATCH(G209, Edges!$C$4:$C$431, 0))="Yes", FALSE), IF(H209&lt;&gt;"", INDEX(Edges!$Z$4:$Z$431, MATCH(H209, Edges!$C$4:$C$431, 0))="Yes", FALSE), IF(I209&lt;&gt;"", INDEX(Edges!$Z$4:$Z$431, MATCH(I209, Edges!$C$4:$C$431, 0))="Yes", FALSE), IF(J209&lt;&gt;"", INDEX(Edges!$Z$4:$Z$431, MATCH(J209, Edges!$C$4:$C$431, 0))="Yes", FALSE), IF(K209&lt;&gt;"", INDEX(Edges!$Z$4:$Z$431, MATCH(K209, Edges!$C$4:$C$431, 0))="Yes", FALSE), IF(L209&lt;&gt;"", INDEX(Edges!$Z$4:$Z$431, MATCH(L209, Edges!$C$4:$C$431, 0))="Yes", FALSE)), "Yes","No")</f>
        <v>No</v>
      </c>
      <c r="T209" s="791" t="str">
        <f>IF(OR(IF(C209&lt;&gt;"", INDEX(Nodes!$AC$4:$AC$449, MATCH(C209, Nodes!$C$4:$C$449, 0))="Yes", FALSE), IF(D209&lt;&gt;"", INDEX(Nodes!$AC$4:$AC$449, MATCH(D209, Nodes!$C$4:$C$449, 0))="Yes", FALSE), IF(E209&lt;&gt;"", INDEX(Edges!$AC$4:$AC$431, MATCH(E209, Edges!$C$4:$C$431, 0))="Yes", FALSE), IF(F209&lt;&gt;"", INDEX(Edges!$AC$4:$AC$431, MATCH(F209, Edges!$C$4:$C$431, 0))="Yes", FALSE), IF(G209&lt;&gt;"", INDEX(Edges!$AC$4:$AC$431, MATCH(G209, Edges!$C$4:$C$431, 0))="Yes", FALSE), IF(H209&lt;&gt;"", INDEX(Edges!$AC$4:$AC$431, MATCH(H209, Edges!$C$4:$C$431, 0))="Yes", FALSE), IF(I209&lt;&gt;"", INDEX(Edges!$AC$4:$AC$431, MATCH(I209, Edges!$C$4:$C$431, 0))="Yes", FALSE), IF(J209&lt;&gt;"", INDEX(Edges!$AC$4:$AC$431, MATCH(J209, Edges!$C$4:$C$431, 0))="Yes", FALSE), IF(K209&lt;&gt;"", INDEX(Edges!$AC$4:$AC$431, MATCH(K209, Edges!$C$4:$C$431, 0))="Yes", FALSE), IF(L209&lt;&gt;"", INDEX(Edges!$AC$4:$AC$431, MATCH(L209, Edges!$C$4:$C$431, 0))="Yes", FALSE)), "Yes","No")</f>
        <v>No</v>
      </c>
      <c r="U209" s="788" t="str">
        <f>IF(OR(IF(C209&lt;&gt;"", INDEX(Nodes!$AF$4:$AF$449, MATCH(C209, Nodes!$C$4:$C$449, 0))="Yes", FALSE), IF(D209&lt;&gt;"", INDEX(Nodes!$AF$4:$AF$449, MATCH(D209, Nodes!$C$4:$C$449, 0))="Yes", FALSE), IF(E209&lt;&gt;"", INDEX(Edges!$AG$4:$AG$431, MATCH(E209, Edges!$C$4:$C$431, 0))="Yes", FALSE), IF(F209&lt;&gt;"", INDEX(Edges!$AG$4:$AG$431, MATCH(F209, Edges!$C$4:$C$431, 0))="Yes", FALSE), IF(G209&lt;&gt;"", INDEX(Edges!$AG$4:$AG$431, MATCH(G209, Edges!$C$4:$C$431, 0))="Yes", FALSE), IF(H209&lt;&gt;"", INDEX(Edges!$AG$4:$AG$431, MATCH(H209, Edges!$C$4:$C$431, 0))="Yes", FALSE), IF(I209&lt;&gt;"", INDEX(Edges!$AG$4:$AG$431, MATCH(I209, Edges!$C$4:$C$431, 0))="Yes", FALSE), IF(J209&lt;&gt;"", INDEX(Edges!$AG$4:$AG$431, MATCH(J209, Edges!$C$4:$C$431, 0))="Yes", FALSE), IF(K209&lt;&gt;"", INDEX(Edges!$AG$4:$AG$431, MATCH(K209, Edges!$C$4:$C$431, 0))="Yes", FALSE), IF(L209&lt;&gt;"", INDEX(Edges!$AG$4:$AG$431, MATCH(L209, Edges!$C$4:$C$431, 0))="Yes", FALSE)), "Yes","No")</f>
        <v>No</v>
      </c>
      <c r="V209" s="798" t="str">
        <f t="shared" si="10"/>
        <v>Accessible</v>
      </c>
      <c r="W209" s="791" t="str">
        <f>IF(AND(N209&gt;='Accessibility Standards'!$C$4, P209&lt;'Accessibility Standards'!$C$2, Q209="Yes", R209&lt;'Accessibility Standards'!$C$10), "Accessible", "Inaccessible")</f>
        <v>Inaccessible</v>
      </c>
      <c r="X209" s="791" t="str">
        <f t="shared" si="11"/>
        <v>Inaccessible</v>
      </c>
    </row>
    <row r="210" spans="1:24">
      <c r="A210" t="s">
        <v>912</v>
      </c>
      <c r="B210" s="689" t="s">
        <v>752</v>
      </c>
      <c r="C210" t="s">
        <v>586</v>
      </c>
      <c r="D210" t="s">
        <v>795</v>
      </c>
      <c r="E210" t="s">
        <v>1091</v>
      </c>
      <c r="N210" s="633">
        <f>MIN(_xlfn.IFNA(INDEX(Nodes!$M$4:$M$449, MATCH(C210, Nodes!$C$4:$C$449, 0)), 1E+99), _xlfn.IFNA(INDEX(Nodes!$M$4:$M$449, MATCH(D210, Nodes!$C$4:$C$449, 0)), 1E+99), _xlfn.IFNA(INDEX(Edges!$M$4:$M$428, MATCH(E210, Edges!$C$4:$C$428, 0)), 1E+99), _xlfn.IFNA(INDEX(Edges!$M$4:$M$428, MATCH(F210, Edges!$C$4:$C$428, 0)), 1E+99), _xlfn.IFNA(INDEX(Edges!$M$4:$M$428, MATCH(G210, Edges!$C$4:$C$428, 0)), 1E+99), _xlfn.IFNA(INDEX(Edges!$M$4:$M$428, MATCH(H210, Edges!$C$4:$C$428, 0)), 1E+99), _xlfn.IFNA(INDEX(Edges!$M$4:$M$428, MATCH(I210, Edges!$C$4:$C$428, 0)), 1E+99), _xlfn.IFNA(INDEX(Edges!$M$4:$M$428, MATCH(J210, Edges!$C$4:$C$428, 0)), 1E+99), _xlfn.IFNA(INDEX(Edges!$M$4:$M$428, MATCH(K210, Edges!$C$4:$C$428, 0)), 1E+99), _xlfn.IFNA(INDEX(Edges!$M$4:$M$428, MATCH(L210, Edges!$C$4:$C$428, 0)), 1E+99))</f>
        <v>70</v>
      </c>
      <c r="O210" s="633" t="str">
        <f>IF(AND(IF(C210&lt;&gt;"", INDEX(Nodes!$V$4:$V$449, MATCH(C210, Nodes!$C$4:$C$449, 0))="Yes", TRUE), IF(D210&lt;&gt;"", INDEX(Nodes!$V$4:$V$449, MATCH(D210, Nodes!$C$4:$C$449, 0))="Yes", TRUE), IF(E210&lt;&gt;"", INDEX(Edges!$V$4:$V$431, MATCH(E210, Edges!$C$4:$C$431, 0))="Yes", TRUE), IF(F210&lt;&gt;"", INDEX(Edges!$V$4:$V$431, MATCH(F210, Edges!$C$4:$C$431, 0))="Yes", TRUE), IF(G210&lt;&gt;"", INDEX(Edges!$V$4:$V$431, MATCH(G210, Edges!$C$4:$C$431, 0))="Yes", TRUE), IF(H210&lt;&gt;"", INDEX(Edges!$V$4:$V$431, MATCH(H210, Edges!$C$4:$C$431, 0))="Yes", TRUE), IF(I210&lt;&gt;"", INDEX(Edges!$V$4:$V$431, MATCH(I210, Edges!$C$4:$C$431, 0))="Yes", TRUE), IF(J210&lt;&gt;"", INDEX(Edges!$V$4:$V$431, MATCH(J210, Edges!$C$4:$C$431, 0))="Yes", TRUE), IF(K210&lt;&gt;"", INDEX(Edges!$V$4:$V$431, MATCH(K210, Edges!$C$4:$C$431, 0))="Yes", TRUE), IF(L210&lt;&gt;"", INDEX(Edges!$V$4:$V$431, MATCH(L210, Edges!$C$4:$C$431, 0))="Yes", TRUE)), "Yes", "No")</f>
        <v>No</v>
      </c>
      <c r="P210" s="633">
        <f>MAX(_xlfn.IFNA(INDEX(Nodes!$I$4:$I$449, MATCH(C210, Nodes!$C$4:$C$449, 0)), -1E+99), _xlfn.IFNA(INDEX(Nodes!$I$4:$I$449, MATCH(D210, Nodes!$C$4:$C$449, 0)), -1E+99), _xlfn.IFNA(INDEX(Edges!$I$4:$I$431, MATCH(E210, Edges!$C$4:$C$431, 0)), -1E+99), _xlfn.IFNA(INDEX(Edges!$I$4:$I$431, MATCH(F210, Edges!$C$4:$C$431, 0)), -1E+99), _xlfn.IFNA(INDEX(Edges!$I$4:$I$431, MATCH(G210, Edges!$C$4:$C$431, 0)), -1E+99), _xlfn.IFNA(INDEX(Edges!$I$4:$I$431, MATCH(H210, Edges!$C$4:$C$431, 0)), -1E+99), _xlfn.IFNA(INDEX(Edges!$I$4:$I$431, MATCH(I210, Edges!$C$4:$C$431, 0)), -1E+99), _xlfn.IFNA(INDEX(Edges!$I$4:$I$431, MATCH(J210, Edges!$C$4:$C$431, 0)), -1E+99), _xlfn.IFNA(INDEX(Edges!$I$4:$I$431, MATCH(K210, Edges!$C$4:$C$431, 0)), -1E+99), _xlfn.IFNA(INDEX(Edges!$I$4:$I$431, MATCH(L210, Edges!$C$4:$C$431, 0)), -1E+99))</f>
        <v>0</v>
      </c>
      <c r="Q210" s="633" t="str">
        <f>IF(AND(IF(C210&lt;&gt;"", INDEX(Nodes!$P$4:$P$449, MATCH(C210, Nodes!$C$4:$C$449, 0))="Yes"), IF(D210&lt;&gt;"", INDEX(Nodes!$P$4:$P$449, MATCH(D210, Nodes!$C$4:$C$449, 0))="Yes")), "Yes", "No")</f>
        <v>No</v>
      </c>
      <c r="R210" s="633">
        <f>MAX(_xlfn.IFNA(INDEX(Nodes!$Q$4:$Q$449, MATCH(C210, Nodes!$C$4:$C$449, 0)), -1E+99), _xlfn.IFNA(INDEX(Nodes!$Q$4:$Q$449, MATCH(D210, Nodes!$C$4:$C$449, 0)), -1E+99), _xlfn.IFNA(INDEX(Edges!$Q$4:$Q$431, MATCH(E210, Edges!$C$4:$C$431, 0)), -1E+99), _xlfn.IFNA(INDEX(Edges!$Q$4:$Q$431, MATCH(F210, Edges!$C$4:$C$431, 0)), -1E+99), _xlfn.IFNA(INDEX(Edges!$Q$4:$Q$431, MATCH(G210, Edges!$C$4:$C$431, 0)), -1E+99), _xlfn.IFNA(INDEX(Edges!$Q$4:$Q$431, MATCH(H210, Edges!$C$4:$C$431, 0)), -1E+99), _xlfn.IFNA(INDEX(Edges!$Q$4:$Q$431, MATCH(I210, Edges!$C$4:$C$431, 0)), -1E+99), _xlfn.IFNA(INDEX(Edges!$Q$4:$Q$431, MATCH(J210, Edges!$C$4:$C$431, 0)), -1E+99), _xlfn.IFNA(INDEX(Edges!$Q$4:$Q$431, MATCH(K210, Edges!$C$4:$C$431, 0)), -1E+99), _xlfn.IFNA(INDEX(Edges!$Q$4:$Q$431, MATCH(L210, Edges!$C$4:$C$431, 0)), -1E+99))</f>
        <v>0</v>
      </c>
      <c r="S210" t="str">
        <f>IF(OR(IF(C210&lt;&gt;"", INDEX(Nodes!$Z$4:$Z$449, MATCH(C210, Nodes!$C$4:$C$449, 0))="Yes", FALSE), IF(D210&lt;&gt;"", INDEX(Nodes!$Z$4:$Z$449, MATCH(D210, Nodes!$C$4:$C$449, 0))="Yes", FALSE), IF(E210&lt;&gt;"", INDEX(Edges!$Z$4:$Z$431, MATCH(E210, Edges!$C$4:$C$431, 0))="Yes", FALSE), IF(F210&lt;&gt;"", INDEX(Edges!$Z$4:$Z$431, MATCH(F210, Edges!$C$4:$C$431, 0))="Yes", FALSE), IF(G210&lt;&gt;"", INDEX(Edges!$Z$4:$Z$431, MATCH(G210, Edges!$C$4:$C$431, 0))="Yes", FALSE), IF(H210&lt;&gt;"", INDEX(Edges!$Z$4:$Z$431, MATCH(H210, Edges!$C$4:$C$431, 0))="Yes", FALSE), IF(I210&lt;&gt;"", INDEX(Edges!$Z$4:$Z$431, MATCH(I210, Edges!$C$4:$C$431, 0))="Yes", FALSE), IF(J210&lt;&gt;"", INDEX(Edges!$Z$4:$Z$431, MATCH(J210, Edges!$C$4:$C$431, 0))="Yes", FALSE), IF(K210&lt;&gt;"", INDEX(Edges!$Z$4:$Z$431, MATCH(K210, Edges!$C$4:$C$431, 0))="Yes", FALSE), IF(L210&lt;&gt;"", INDEX(Edges!$Z$4:$Z$431, MATCH(L210, Edges!$C$4:$C$431, 0))="Yes", FALSE)), "Yes","No")</f>
        <v>Yes</v>
      </c>
      <c r="T210" s="633" t="str">
        <f>IF(OR(IF(C210&lt;&gt;"", INDEX(Nodes!$AC$4:$AC$449, MATCH(C210, Nodes!$C$4:$C$449, 0))="Yes", FALSE), IF(D210&lt;&gt;"", INDEX(Nodes!$AC$4:$AC$449, MATCH(D210, Nodes!$C$4:$C$449, 0))="Yes", FALSE), IF(E210&lt;&gt;"", INDEX(Edges!$AC$4:$AC$431, MATCH(E210, Edges!$C$4:$C$431, 0))="Yes", FALSE), IF(F210&lt;&gt;"", INDEX(Edges!$AC$4:$AC$431, MATCH(F210, Edges!$C$4:$C$431, 0))="Yes", FALSE), IF(G210&lt;&gt;"", INDEX(Edges!$AC$4:$AC$431, MATCH(G210, Edges!$C$4:$C$431, 0))="Yes", FALSE), IF(H210&lt;&gt;"", INDEX(Edges!$AC$4:$AC$431, MATCH(H210, Edges!$C$4:$C$431, 0))="Yes", FALSE), IF(I210&lt;&gt;"", INDEX(Edges!$AC$4:$AC$431, MATCH(I210, Edges!$C$4:$C$431, 0))="Yes", FALSE), IF(J210&lt;&gt;"", INDEX(Edges!$AC$4:$AC$431, MATCH(J210, Edges!$C$4:$C$431, 0))="Yes", FALSE), IF(K210&lt;&gt;"", INDEX(Edges!$AC$4:$AC$431, MATCH(K210, Edges!$C$4:$C$431, 0))="Yes", FALSE), IF(L210&lt;&gt;"", INDEX(Edges!$AC$4:$AC$431, MATCH(L210, Edges!$C$4:$C$431, 0))="Yes", FALSE)), "Yes","No")</f>
        <v>No</v>
      </c>
      <c r="U210" t="str">
        <f>IF(OR(IF(C210&lt;&gt;"", INDEX(Nodes!$AF$4:$AF$449, MATCH(C210, Nodes!$C$4:$C$449, 0))="Yes", FALSE), IF(D210&lt;&gt;"", INDEX(Nodes!$AF$4:$AF$449, MATCH(D210, Nodes!$C$4:$C$449, 0))="Yes", FALSE), IF(E210&lt;&gt;"", INDEX(Edges!$AG$4:$AG$431, MATCH(E210, Edges!$C$4:$C$431, 0))="Yes", FALSE), IF(F210&lt;&gt;"", INDEX(Edges!$AG$4:$AG$431, MATCH(F210, Edges!$C$4:$C$431, 0))="Yes", FALSE), IF(G210&lt;&gt;"", INDEX(Edges!$AG$4:$AG$431, MATCH(G210, Edges!$C$4:$C$431, 0))="Yes", FALSE), IF(H210&lt;&gt;"", INDEX(Edges!$AG$4:$AG$431, MATCH(H210, Edges!$C$4:$C$431, 0))="Yes", FALSE), IF(I210&lt;&gt;"", INDEX(Edges!$AG$4:$AG$431, MATCH(I210, Edges!$C$4:$C$431, 0))="Yes", FALSE), IF(J210&lt;&gt;"", INDEX(Edges!$AG$4:$AG$431, MATCH(J210, Edges!$C$4:$C$431, 0))="Yes", FALSE), IF(K210&lt;&gt;"", INDEX(Edges!$AG$4:$AG$431, MATCH(K210, Edges!$C$4:$C$431, 0))="Yes", FALSE), IF(L210&lt;&gt;"", INDEX(Edges!$AG$4:$AG$431, MATCH(L210, Edges!$C$4:$C$431, 0))="Yes", FALSE)), "Yes","No")</f>
        <v>No</v>
      </c>
      <c r="V210" s="720" t="str">
        <f t="shared" si="10"/>
        <v>Accessible</v>
      </c>
      <c r="W210" s="633" t="str">
        <f>IF(AND(N210&gt;='Accessibility Standards'!$C$4, P210&lt;'Accessibility Standards'!$C$2, Q210="Yes", R210&lt;'Accessibility Standards'!$C$10), "Accessible", "Inaccessible")</f>
        <v>Inaccessible</v>
      </c>
      <c r="X210" s="633" t="str">
        <f t="shared" si="11"/>
        <v>Inaccessible</v>
      </c>
    </row>
    <row r="211" spans="1:24" hidden="1">
      <c r="A211" s="811" t="str">
        <f>A210</f>
        <v>56_74</v>
      </c>
      <c r="B211" s="689" t="s">
        <v>753</v>
      </c>
      <c r="C211" t="s">
        <v>587</v>
      </c>
      <c r="D211" t="s">
        <v>796</v>
      </c>
      <c r="E211" t="s">
        <v>1092</v>
      </c>
      <c r="N211" s="633">
        <f>MIN(_xlfn.IFNA(INDEX(Nodes!$M$4:$M$449, MATCH(C211, Nodes!$C$4:$C$449, 0)), 1E+99), _xlfn.IFNA(INDEX(Nodes!$M$4:$M$449, MATCH(D211, Nodes!$C$4:$C$449, 0)), 1E+99), _xlfn.IFNA(INDEX(Edges!$M$4:$M$428, MATCH(E211, Edges!$C$4:$C$428, 0)), 1E+99), _xlfn.IFNA(INDEX(Edges!$M$4:$M$428, MATCH(F211, Edges!$C$4:$C$428, 0)), 1E+99), _xlfn.IFNA(INDEX(Edges!$M$4:$M$428, MATCH(G211, Edges!$C$4:$C$428, 0)), 1E+99), _xlfn.IFNA(INDEX(Edges!$M$4:$M$428, MATCH(H211, Edges!$C$4:$C$428, 0)), 1E+99), _xlfn.IFNA(INDEX(Edges!$M$4:$M$428, MATCH(I211, Edges!$C$4:$C$428, 0)), 1E+99), _xlfn.IFNA(INDEX(Edges!$M$4:$M$428, MATCH(J211, Edges!$C$4:$C$428, 0)), 1E+99), _xlfn.IFNA(INDEX(Edges!$M$4:$M$428, MATCH(K211, Edges!$C$4:$C$428, 0)), 1E+99), _xlfn.IFNA(INDEX(Edges!$M$4:$M$428, MATCH(L211, Edges!$C$4:$C$428, 0)), 1E+99))</f>
        <v>70</v>
      </c>
      <c r="O211" s="633" t="str">
        <f>IF(AND(IF(C211&lt;&gt;"", INDEX(Nodes!$V$4:$V$449, MATCH(C211, Nodes!$C$4:$C$449, 0))="Yes", TRUE), IF(D211&lt;&gt;"", INDEX(Nodes!$V$4:$V$449, MATCH(D211, Nodes!$C$4:$C$449, 0))="Yes", TRUE), IF(E211&lt;&gt;"", INDEX(Edges!$V$4:$V$431, MATCH(E211, Edges!$C$4:$C$431, 0))="Yes", TRUE), IF(F211&lt;&gt;"", INDEX(Edges!$V$4:$V$431, MATCH(F211, Edges!$C$4:$C$431, 0))="Yes", TRUE), IF(G211&lt;&gt;"", INDEX(Edges!$V$4:$V$431, MATCH(G211, Edges!$C$4:$C$431, 0))="Yes", TRUE), IF(H211&lt;&gt;"", INDEX(Edges!$V$4:$V$431, MATCH(H211, Edges!$C$4:$C$431, 0))="Yes", TRUE), IF(I211&lt;&gt;"", INDEX(Edges!$V$4:$V$431, MATCH(I211, Edges!$C$4:$C$431, 0))="Yes", TRUE), IF(J211&lt;&gt;"", INDEX(Edges!$V$4:$V$431, MATCH(J211, Edges!$C$4:$C$431, 0))="Yes", TRUE), IF(K211&lt;&gt;"", INDEX(Edges!$V$4:$V$431, MATCH(K211, Edges!$C$4:$C$431, 0))="Yes", TRUE), IF(L211&lt;&gt;"", INDEX(Edges!$V$4:$V$431, MATCH(L211, Edges!$C$4:$C$431, 0))="Yes", TRUE)), "Yes", "No")</f>
        <v>No</v>
      </c>
      <c r="P211" s="633">
        <f>MAX(_xlfn.IFNA(INDEX(Nodes!$I$4:$I$449, MATCH(C211, Nodes!$C$4:$C$449, 0)), -1E+99), _xlfn.IFNA(INDEX(Nodes!$I$4:$I$449, MATCH(D211, Nodes!$C$4:$C$449, 0)), -1E+99), _xlfn.IFNA(INDEX(Edges!$I$4:$I$431, MATCH(E211, Edges!$C$4:$C$431, 0)), -1E+99), _xlfn.IFNA(INDEX(Edges!$I$4:$I$431, MATCH(F211, Edges!$C$4:$C$431, 0)), -1E+99), _xlfn.IFNA(INDEX(Edges!$I$4:$I$431, MATCH(G211, Edges!$C$4:$C$431, 0)), -1E+99), _xlfn.IFNA(INDEX(Edges!$I$4:$I$431, MATCH(H211, Edges!$C$4:$C$431, 0)), -1E+99), _xlfn.IFNA(INDEX(Edges!$I$4:$I$431, MATCH(I211, Edges!$C$4:$C$431, 0)), -1E+99), _xlfn.IFNA(INDEX(Edges!$I$4:$I$431, MATCH(J211, Edges!$C$4:$C$431, 0)), -1E+99), _xlfn.IFNA(INDEX(Edges!$I$4:$I$431, MATCH(K211, Edges!$C$4:$C$431, 0)), -1E+99), _xlfn.IFNA(INDEX(Edges!$I$4:$I$431, MATCH(L211, Edges!$C$4:$C$431, 0)), -1E+99))</f>
        <v>0</v>
      </c>
      <c r="Q211" s="633" t="str">
        <f>IF(AND(IF(C211&lt;&gt;"", INDEX(Nodes!$P$4:$P$449, MATCH(C211, Nodes!$C$4:$C$449, 0))="Yes"), IF(D211&lt;&gt;"", INDEX(Nodes!$P$4:$P$449, MATCH(D211, Nodes!$C$4:$C$449, 0))="Yes")), "Yes", "No")</f>
        <v>No</v>
      </c>
      <c r="R211" s="633">
        <f>MAX(_xlfn.IFNA(INDEX(Nodes!$Q$4:$Q$449, MATCH(C211, Nodes!$C$4:$C$449, 0)), -1E+99), _xlfn.IFNA(INDEX(Nodes!$Q$4:$Q$449, MATCH(D211, Nodes!$C$4:$C$449, 0)), -1E+99), _xlfn.IFNA(INDEX(Edges!$Q$4:$Q$431, MATCH(E211, Edges!$C$4:$C$431, 0)), -1E+99), _xlfn.IFNA(INDEX(Edges!$Q$4:$Q$431, MATCH(F211, Edges!$C$4:$C$431, 0)), -1E+99), _xlfn.IFNA(INDEX(Edges!$Q$4:$Q$431, MATCH(G211, Edges!$C$4:$C$431, 0)), -1E+99), _xlfn.IFNA(INDEX(Edges!$Q$4:$Q$431, MATCH(H211, Edges!$C$4:$C$431, 0)), -1E+99), _xlfn.IFNA(INDEX(Edges!$Q$4:$Q$431, MATCH(I211, Edges!$C$4:$C$431, 0)), -1E+99), _xlfn.IFNA(INDEX(Edges!$Q$4:$Q$431, MATCH(J211, Edges!$C$4:$C$431, 0)), -1E+99), _xlfn.IFNA(INDEX(Edges!$Q$4:$Q$431, MATCH(K211, Edges!$C$4:$C$431, 0)), -1E+99), _xlfn.IFNA(INDEX(Edges!$Q$4:$Q$431, MATCH(L211, Edges!$C$4:$C$431, 0)), -1E+99))</f>
        <v>0</v>
      </c>
      <c r="S211" t="str">
        <f>IF(OR(IF(C211&lt;&gt;"", INDEX(Nodes!$Z$4:$Z$449, MATCH(C211, Nodes!$C$4:$C$449, 0))="Yes", FALSE), IF(D211&lt;&gt;"", INDEX(Nodes!$Z$4:$Z$449, MATCH(D211, Nodes!$C$4:$C$449, 0))="Yes", FALSE), IF(E211&lt;&gt;"", INDEX(Edges!$Z$4:$Z$431, MATCH(E211, Edges!$C$4:$C$431, 0))="Yes", FALSE), IF(F211&lt;&gt;"", INDEX(Edges!$Z$4:$Z$431, MATCH(F211, Edges!$C$4:$C$431, 0))="Yes", FALSE), IF(G211&lt;&gt;"", INDEX(Edges!$Z$4:$Z$431, MATCH(G211, Edges!$C$4:$C$431, 0))="Yes", FALSE), IF(H211&lt;&gt;"", INDEX(Edges!$Z$4:$Z$431, MATCH(H211, Edges!$C$4:$C$431, 0))="Yes", FALSE), IF(I211&lt;&gt;"", INDEX(Edges!$Z$4:$Z$431, MATCH(I211, Edges!$C$4:$C$431, 0))="Yes", FALSE), IF(J211&lt;&gt;"", INDEX(Edges!$Z$4:$Z$431, MATCH(J211, Edges!$C$4:$C$431, 0))="Yes", FALSE), IF(K211&lt;&gt;"", INDEX(Edges!$Z$4:$Z$431, MATCH(K211, Edges!$C$4:$C$431, 0))="Yes", FALSE), IF(L211&lt;&gt;"", INDEX(Edges!$Z$4:$Z$431, MATCH(L211, Edges!$C$4:$C$431, 0))="Yes", FALSE)), "Yes","No")</f>
        <v>Yes</v>
      </c>
      <c r="T211" s="633" t="str">
        <f>IF(OR(IF(C211&lt;&gt;"", INDEX(Nodes!$AC$4:$AC$449, MATCH(C211, Nodes!$C$4:$C$449, 0))="Yes", FALSE), IF(D211&lt;&gt;"", INDEX(Nodes!$AC$4:$AC$449, MATCH(D211, Nodes!$C$4:$C$449, 0))="Yes", FALSE), IF(E211&lt;&gt;"", INDEX(Edges!$AC$4:$AC$431, MATCH(E211, Edges!$C$4:$C$431, 0))="Yes", FALSE), IF(F211&lt;&gt;"", INDEX(Edges!$AC$4:$AC$431, MATCH(F211, Edges!$C$4:$C$431, 0))="Yes", FALSE), IF(G211&lt;&gt;"", INDEX(Edges!$AC$4:$AC$431, MATCH(G211, Edges!$C$4:$C$431, 0))="Yes", FALSE), IF(H211&lt;&gt;"", INDEX(Edges!$AC$4:$AC$431, MATCH(H211, Edges!$C$4:$C$431, 0))="Yes", FALSE), IF(I211&lt;&gt;"", INDEX(Edges!$AC$4:$AC$431, MATCH(I211, Edges!$C$4:$C$431, 0))="Yes", FALSE), IF(J211&lt;&gt;"", INDEX(Edges!$AC$4:$AC$431, MATCH(J211, Edges!$C$4:$C$431, 0))="Yes", FALSE), IF(K211&lt;&gt;"", INDEX(Edges!$AC$4:$AC$431, MATCH(K211, Edges!$C$4:$C$431, 0))="Yes", FALSE), IF(L211&lt;&gt;"", INDEX(Edges!$AC$4:$AC$431, MATCH(L211, Edges!$C$4:$C$431, 0))="Yes", FALSE)), "Yes","No")</f>
        <v>No</v>
      </c>
      <c r="U211" t="str">
        <f>IF(OR(IF(C211&lt;&gt;"", INDEX(Nodes!$AF$4:$AF$449, MATCH(C211, Nodes!$C$4:$C$449, 0))="Yes", FALSE), IF(D211&lt;&gt;"", INDEX(Nodes!$AF$4:$AF$449, MATCH(D211, Nodes!$C$4:$C$449, 0))="Yes", FALSE), IF(E211&lt;&gt;"", INDEX(Edges!$AG$4:$AG$431, MATCH(E211, Edges!$C$4:$C$431, 0))="Yes", FALSE), IF(F211&lt;&gt;"", INDEX(Edges!$AG$4:$AG$431, MATCH(F211, Edges!$C$4:$C$431, 0))="Yes", FALSE), IF(G211&lt;&gt;"", INDEX(Edges!$AG$4:$AG$431, MATCH(G211, Edges!$C$4:$C$431, 0))="Yes", FALSE), IF(H211&lt;&gt;"", INDEX(Edges!$AG$4:$AG$431, MATCH(H211, Edges!$C$4:$C$431, 0))="Yes", FALSE), IF(I211&lt;&gt;"", INDEX(Edges!$AG$4:$AG$431, MATCH(I211, Edges!$C$4:$C$431, 0))="Yes", FALSE), IF(J211&lt;&gt;"", INDEX(Edges!$AG$4:$AG$431, MATCH(J211, Edges!$C$4:$C$431, 0))="Yes", FALSE), IF(K211&lt;&gt;"", INDEX(Edges!$AG$4:$AG$431, MATCH(K211, Edges!$C$4:$C$431, 0))="Yes", FALSE), IF(L211&lt;&gt;"", INDEX(Edges!$AG$4:$AG$431, MATCH(L211, Edges!$C$4:$C$431, 0))="Yes", FALSE)), "Yes","No")</f>
        <v>No</v>
      </c>
      <c r="V211" s="720" t="str">
        <f t="shared" si="10"/>
        <v>Accessible</v>
      </c>
      <c r="W211" s="633" t="str">
        <f>IF(AND(N211&gt;='Accessibility Standards'!$C$4, P211&lt;'Accessibility Standards'!$C$2, Q211="Yes", R211&lt;'Accessibility Standards'!$C$10), "Accessible", "Inaccessible")</f>
        <v>Inaccessible</v>
      </c>
      <c r="X211" s="633" t="str">
        <f t="shared" si="11"/>
        <v>Inaccessible</v>
      </c>
    </row>
    <row r="212" spans="1:24">
      <c r="A212" t="s">
        <v>913</v>
      </c>
      <c r="B212" s="689" t="s">
        <v>752</v>
      </c>
      <c r="C212" t="s">
        <v>426</v>
      </c>
      <c r="D212" t="s">
        <v>685</v>
      </c>
      <c r="N212" s="633">
        <f>MIN(_xlfn.IFNA(INDEX(Nodes!$M$4:$M$449, MATCH(C212, Nodes!$C$4:$C$449, 0)), 1E+99), _xlfn.IFNA(INDEX(Nodes!$M$4:$M$449, MATCH(D212, Nodes!$C$4:$C$449, 0)), 1E+99), _xlfn.IFNA(INDEX(Edges!$M$4:$M$428, MATCH(E212, Edges!$C$4:$C$428, 0)), 1E+99), _xlfn.IFNA(INDEX(Edges!$M$4:$M$428, MATCH(F212, Edges!$C$4:$C$428, 0)), 1E+99), _xlfn.IFNA(INDEX(Edges!$M$4:$M$428, MATCH(G212, Edges!$C$4:$C$428, 0)), 1E+99), _xlfn.IFNA(INDEX(Edges!$M$4:$M$428, MATCH(H212, Edges!$C$4:$C$428, 0)), 1E+99), _xlfn.IFNA(INDEX(Edges!$M$4:$M$428, MATCH(I212, Edges!$C$4:$C$428, 0)), 1E+99), _xlfn.IFNA(INDEX(Edges!$M$4:$M$428, MATCH(J212, Edges!$C$4:$C$428, 0)), 1E+99), _xlfn.IFNA(INDEX(Edges!$M$4:$M$428, MATCH(K212, Edges!$C$4:$C$428, 0)), 1E+99), _xlfn.IFNA(INDEX(Edges!$M$4:$M$428, MATCH(L212, Edges!$C$4:$C$428, 0)), 1E+99))</f>
        <v>80</v>
      </c>
      <c r="O212" s="633" t="str">
        <f>IF(AND(IF(C212&lt;&gt;"", INDEX(Nodes!$V$4:$V$449, MATCH(C212, Nodes!$C$4:$C$449, 0))="Yes", TRUE), IF(D212&lt;&gt;"", INDEX(Nodes!$V$4:$V$449, MATCH(D212, Nodes!$C$4:$C$449, 0))="Yes", TRUE), IF(E212&lt;&gt;"", INDEX(Edges!$V$4:$V$431, MATCH(E212, Edges!$C$4:$C$431, 0))="Yes", TRUE), IF(F212&lt;&gt;"", INDEX(Edges!$V$4:$V$431, MATCH(F212, Edges!$C$4:$C$431, 0))="Yes", TRUE), IF(G212&lt;&gt;"", INDEX(Edges!$V$4:$V$431, MATCH(G212, Edges!$C$4:$C$431, 0))="Yes", TRUE), IF(H212&lt;&gt;"", INDEX(Edges!$V$4:$V$431, MATCH(H212, Edges!$C$4:$C$431, 0))="Yes", TRUE), IF(I212&lt;&gt;"", INDEX(Edges!$V$4:$V$431, MATCH(I212, Edges!$C$4:$C$431, 0))="Yes", TRUE), IF(J212&lt;&gt;"", INDEX(Edges!$V$4:$V$431, MATCH(J212, Edges!$C$4:$C$431, 0))="Yes", TRUE), IF(K212&lt;&gt;"", INDEX(Edges!$V$4:$V$431, MATCH(K212, Edges!$C$4:$C$431, 0))="Yes", TRUE), IF(L212&lt;&gt;"", INDEX(Edges!$V$4:$V$431, MATCH(L212, Edges!$C$4:$C$431, 0))="Yes", TRUE)), "Yes", "No")</f>
        <v>No</v>
      </c>
      <c r="P212" s="633">
        <f>MAX(_xlfn.IFNA(INDEX(Nodes!$I$4:$I$449, MATCH(C212, Nodes!$C$4:$C$449, 0)), -1E+99), _xlfn.IFNA(INDEX(Nodes!$I$4:$I$449, MATCH(D212, Nodes!$C$4:$C$449, 0)), -1E+99), _xlfn.IFNA(INDEX(Edges!$I$4:$I$431, MATCH(E212, Edges!$C$4:$C$431, 0)), -1E+99), _xlfn.IFNA(INDEX(Edges!$I$4:$I$431, MATCH(F212, Edges!$C$4:$C$431, 0)), -1E+99), _xlfn.IFNA(INDEX(Edges!$I$4:$I$431, MATCH(G212, Edges!$C$4:$C$431, 0)), -1E+99), _xlfn.IFNA(INDEX(Edges!$I$4:$I$431, MATCH(H212, Edges!$C$4:$C$431, 0)), -1E+99), _xlfn.IFNA(INDEX(Edges!$I$4:$I$431, MATCH(I212, Edges!$C$4:$C$431, 0)), -1E+99), _xlfn.IFNA(INDEX(Edges!$I$4:$I$431, MATCH(J212, Edges!$C$4:$C$431, 0)), -1E+99), _xlfn.IFNA(INDEX(Edges!$I$4:$I$431, MATCH(K212, Edges!$C$4:$C$431, 0)), -1E+99), _xlfn.IFNA(INDEX(Edges!$I$4:$I$431, MATCH(L212, Edges!$C$4:$C$431, 0)), -1E+99))</f>
        <v>2</v>
      </c>
      <c r="Q212" s="633" t="str">
        <f>IF(AND(IF(C212&lt;&gt;"", INDEX(Nodes!$P$4:$P$449, MATCH(C212, Nodes!$C$4:$C$449, 0))="Yes"), IF(D212&lt;&gt;"", INDEX(Nodes!$P$4:$P$449, MATCH(D212, Nodes!$C$4:$C$449, 0))="Yes")), "Yes", "No")</f>
        <v>No</v>
      </c>
      <c r="R212" s="633">
        <f>MAX(_xlfn.IFNA(INDEX(Nodes!$Q$4:$Q$449, MATCH(C212, Nodes!$C$4:$C$449, 0)), -1E+99), _xlfn.IFNA(INDEX(Nodes!$Q$4:$Q$449, MATCH(D212, Nodes!$C$4:$C$449, 0)), -1E+99), _xlfn.IFNA(INDEX(Edges!$Q$4:$Q$431, MATCH(E212, Edges!$C$4:$C$431, 0)), -1E+99), _xlfn.IFNA(INDEX(Edges!$Q$4:$Q$431, MATCH(F212, Edges!$C$4:$C$431, 0)), -1E+99), _xlfn.IFNA(INDEX(Edges!$Q$4:$Q$431, MATCH(G212, Edges!$C$4:$C$431, 0)), -1E+99), _xlfn.IFNA(INDEX(Edges!$Q$4:$Q$431, MATCH(H212, Edges!$C$4:$C$431, 0)), -1E+99), _xlfn.IFNA(INDEX(Edges!$Q$4:$Q$431, MATCH(I212, Edges!$C$4:$C$431, 0)), -1E+99), _xlfn.IFNA(INDEX(Edges!$Q$4:$Q$431, MATCH(J212, Edges!$C$4:$C$431, 0)), -1E+99), _xlfn.IFNA(INDEX(Edges!$Q$4:$Q$431, MATCH(K212, Edges!$C$4:$C$431, 0)), -1E+99), _xlfn.IFNA(INDEX(Edges!$Q$4:$Q$431, MATCH(L212, Edges!$C$4:$C$431, 0)), -1E+99))</f>
        <v>0</v>
      </c>
      <c r="S212" t="str">
        <f>IF(OR(IF(C212&lt;&gt;"", INDEX(Nodes!$Z$4:$Z$449, MATCH(C212, Nodes!$C$4:$C$449, 0))="Yes", FALSE), IF(D212&lt;&gt;"", INDEX(Nodes!$Z$4:$Z$449, MATCH(D212, Nodes!$C$4:$C$449, 0))="Yes", FALSE), IF(E212&lt;&gt;"", INDEX(Edges!$Z$4:$Z$431, MATCH(E212, Edges!$C$4:$C$431, 0))="Yes", FALSE), IF(F212&lt;&gt;"", INDEX(Edges!$Z$4:$Z$431, MATCH(F212, Edges!$C$4:$C$431, 0))="Yes", FALSE), IF(G212&lt;&gt;"", INDEX(Edges!$Z$4:$Z$431, MATCH(G212, Edges!$C$4:$C$431, 0))="Yes", FALSE), IF(H212&lt;&gt;"", INDEX(Edges!$Z$4:$Z$431, MATCH(H212, Edges!$C$4:$C$431, 0))="Yes", FALSE), IF(I212&lt;&gt;"", INDEX(Edges!$Z$4:$Z$431, MATCH(I212, Edges!$C$4:$C$431, 0))="Yes", FALSE), IF(J212&lt;&gt;"", INDEX(Edges!$Z$4:$Z$431, MATCH(J212, Edges!$C$4:$C$431, 0))="Yes", FALSE), IF(K212&lt;&gt;"", INDEX(Edges!$Z$4:$Z$431, MATCH(K212, Edges!$C$4:$C$431, 0))="Yes", FALSE), IF(L212&lt;&gt;"", INDEX(Edges!$Z$4:$Z$431, MATCH(L212, Edges!$C$4:$C$431, 0))="Yes", FALSE)), "Yes","No")</f>
        <v>No</v>
      </c>
      <c r="T212" s="633" t="str">
        <f>IF(OR(IF(C212&lt;&gt;"", INDEX(Nodes!$AC$4:$AC$449, MATCH(C212, Nodes!$C$4:$C$449, 0))="Yes", FALSE), IF(D212&lt;&gt;"", INDEX(Nodes!$AC$4:$AC$449, MATCH(D212, Nodes!$C$4:$C$449, 0))="Yes", FALSE), IF(E212&lt;&gt;"", INDEX(Edges!$AC$4:$AC$431, MATCH(E212, Edges!$C$4:$C$431, 0))="Yes", FALSE), IF(F212&lt;&gt;"", INDEX(Edges!$AC$4:$AC$431, MATCH(F212, Edges!$C$4:$C$431, 0))="Yes", FALSE), IF(G212&lt;&gt;"", INDEX(Edges!$AC$4:$AC$431, MATCH(G212, Edges!$C$4:$C$431, 0))="Yes", FALSE), IF(H212&lt;&gt;"", INDEX(Edges!$AC$4:$AC$431, MATCH(H212, Edges!$C$4:$C$431, 0))="Yes", FALSE), IF(I212&lt;&gt;"", INDEX(Edges!$AC$4:$AC$431, MATCH(I212, Edges!$C$4:$C$431, 0))="Yes", FALSE), IF(J212&lt;&gt;"", INDEX(Edges!$AC$4:$AC$431, MATCH(J212, Edges!$C$4:$C$431, 0))="Yes", FALSE), IF(K212&lt;&gt;"", INDEX(Edges!$AC$4:$AC$431, MATCH(K212, Edges!$C$4:$C$431, 0))="Yes", FALSE), IF(L212&lt;&gt;"", INDEX(Edges!$AC$4:$AC$431, MATCH(L212, Edges!$C$4:$C$431, 0))="Yes", FALSE)), "Yes","No")</f>
        <v>No</v>
      </c>
      <c r="U212" t="str">
        <f>IF(OR(IF(C212&lt;&gt;"", INDEX(Nodes!$AF$4:$AF$449, MATCH(C212, Nodes!$C$4:$C$449, 0))="Yes", FALSE), IF(D212&lt;&gt;"", INDEX(Nodes!$AF$4:$AF$449, MATCH(D212, Nodes!$C$4:$C$449, 0))="Yes", FALSE), IF(E212&lt;&gt;"", INDEX(Edges!$AG$4:$AG$431, MATCH(E212, Edges!$C$4:$C$431, 0))="Yes", FALSE), IF(F212&lt;&gt;"", INDEX(Edges!$AG$4:$AG$431, MATCH(F212, Edges!$C$4:$C$431, 0))="Yes", FALSE), IF(G212&lt;&gt;"", INDEX(Edges!$AG$4:$AG$431, MATCH(G212, Edges!$C$4:$C$431, 0))="Yes", FALSE), IF(H212&lt;&gt;"", INDEX(Edges!$AG$4:$AG$431, MATCH(H212, Edges!$C$4:$C$431, 0))="Yes", FALSE), IF(I212&lt;&gt;"", INDEX(Edges!$AG$4:$AG$431, MATCH(I212, Edges!$C$4:$C$431, 0))="Yes", FALSE), IF(J212&lt;&gt;"", INDEX(Edges!$AG$4:$AG$431, MATCH(J212, Edges!$C$4:$C$431, 0))="Yes", FALSE), IF(K212&lt;&gt;"", INDEX(Edges!$AG$4:$AG$431, MATCH(K212, Edges!$C$4:$C$431, 0))="Yes", FALSE), IF(L212&lt;&gt;"", INDEX(Edges!$AG$4:$AG$431, MATCH(L212, Edges!$C$4:$C$431, 0))="Yes", FALSE)), "Yes","No")</f>
        <v>No</v>
      </c>
      <c r="V212" s="720" t="str">
        <f t="shared" si="10"/>
        <v>Accessible</v>
      </c>
      <c r="W212" s="633" t="str">
        <f>IF(AND(N212&gt;='Accessibility Standards'!$C$4, P212&lt;'Accessibility Standards'!$C$2, Q212="Yes", R212&lt;'Accessibility Standards'!$C$10), "Accessible", "Inaccessible")</f>
        <v>Inaccessible</v>
      </c>
      <c r="X212" s="633" t="str">
        <f t="shared" si="11"/>
        <v>Inaccessible</v>
      </c>
    </row>
    <row r="213" spans="1:24" s="788" customFormat="1" hidden="1">
      <c r="A213" s="819" t="str">
        <f>A212</f>
        <v>20_74</v>
      </c>
      <c r="B213" s="790" t="s">
        <v>753</v>
      </c>
      <c r="E213" s="794" t="s">
        <v>1205</v>
      </c>
      <c r="N213" s="791">
        <f>MIN(_xlfn.IFNA(INDEX(Nodes!$M$4:$M$449, MATCH(C213, Nodes!$C$4:$C$449, 0)), 1E+99), _xlfn.IFNA(INDEX(Nodes!$M$4:$M$449, MATCH(D213, Nodes!$C$4:$C$449, 0)), 1E+99), _xlfn.IFNA(INDEX(Edges!$M$4:$M$428, MATCH(E213, Edges!$C$4:$C$428, 0)), 1E+99), _xlfn.IFNA(INDEX(Edges!$M$4:$M$428, MATCH(F213, Edges!$C$4:$C$428, 0)), 1E+99), _xlfn.IFNA(INDEX(Edges!$M$4:$M$428, MATCH(G213, Edges!$C$4:$C$428, 0)), 1E+99), _xlfn.IFNA(INDEX(Edges!$M$4:$M$428, MATCH(H213, Edges!$C$4:$C$428, 0)), 1E+99), _xlfn.IFNA(INDEX(Edges!$M$4:$M$428, MATCH(I213, Edges!$C$4:$C$428, 0)), 1E+99), _xlfn.IFNA(INDEX(Edges!$M$4:$M$428, MATCH(J213, Edges!$C$4:$C$428, 0)), 1E+99), _xlfn.IFNA(INDEX(Edges!$M$4:$M$428, MATCH(K213, Edges!$C$4:$C$428, 0)), 1E+99), _xlfn.IFNA(INDEX(Edges!$M$4:$M$428, MATCH(L213, Edges!$C$4:$C$428, 0)), 1E+99))</f>
        <v>0</v>
      </c>
      <c r="O213" s="794" t="s">
        <v>21</v>
      </c>
      <c r="P213" s="791">
        <f>MAX(_xlfn.IFNA(INDEX(Nodes!$I$4:$I$449, MATCH(C213, Nodes!$C$4:$C$449, 0)), -1E+99), _xlfn.IFNA(INDEX(Nodes!$I$4:$I$449, MATCH(D213, Nodes!$C$4:$C$449, 0)), -1E+99), _xlfn.IFNA(INDEX(Edges!$I$4:$I$431, MATCH(E213, Edges!$C$4:$C$431, 0)), -1E+99), _xlfn.IFNA(INDEX(Edges!$I$4:$I$431, MATCH(F213, Edges!$C$4:$C$431, 0)), -1E+99), _xlfn.IFNA(INDEX(Edges!$I$4:$I$431, MATCH(G213, Edges!$C$4:$C$431, 0)), -1E+99), _xlfn.IFNA(INDEX(Edges!$I$4:$I$431, MATCH(H213, Edges!$C$4:$C$431, 0)), -1E+99), _xlfn.IFNA(INDEX(Edges!$I$4:$I$431, MATCH(I213, Edges!$C$4:$C$431, 0)), -1E+99), _xlfn.IFNA(INDEX(Edges!$I$4:$I$431, MATCH(J213, Edges!$C$4:$C$431, 0)), -1E+99), _xlfn.IFNA(INDEX(Edges!$I$4:$I$431, MATCH(K213, Edges!$C$4:$C$431, 0)), -1E+99), _xlfn.IFNA(INDEX(Edges!$I$4:$I$431, MATCH(L213, Edges!$C$4:$C$431, 0)), -1E+99))</f>
        <v>0</v>
      </c>
      <c r="Q213" s="633" t="str">
        <f>IF(AND(IF(C213&lt;&gt;"", INDEX(Nodes!$P$4:$P$449, MATCH(C213, Nodes!$C$4:$C$449, 0))="Yes"), IF(D213&lt;&gt;"", INDEX(Nodes!$P$4:$P$449, MATCH(D213, Nodes!$C$4:$C$449, 0))="Yes")), "Yes", "No")</f>
        <v>No</v>
      </c>
      <c r="R213" s="791">
        <f>MAX(_xlfn.IFNA(INDEX(Nodes!$Q$4:$Q$449, MATCH(C213, Nodes!$C$4:$C$449, 0)), -1E+99), _xlfn.IFNA(INDEX(Nodes!$Q$4:$Q$449, MATCH(D213, Nodes!$C$4:$C$449, 0)), -1E+99), _xlfn.IFNA(INDEX(Edges!$Q$4:$Q$431, MATCH(E213, Edges!$C$4:$C$431, 0)), -1E+99), _xlfn.IFNA(INDEX(Edges!$Q$4:$Q$431, MATCH(F213, Edges!$C$4:$C$431, 0)), -1E+99), _xlfn.IFNA(INDEX(Edges!$Q$4:$Q$431, MATCH(G213, Edges!$C$4:$C$431, 0)), -1E+99), _xlfn.IFNA(INDEX(Edges!$Q$4:$Q$431, MATCH(H213, Edges!$C$4:$C$431, 0)), -1E+99), _xlfn.IFNA(INDEX(Edges!$Q$4:$Q$431, MATCH(I213, Edges!$C$4:$C$431, 0)), -1E+99), _xlfn.IFNA(INDEX(Edges!$Q$4:$Q$431, MATCH(J213, Edges!$C$4:$C$431, 0)), -1E+99), _xlfn.IFNA(INDEX(Edges!$Q$4:$Q$431, MATCH(K213, Edges!$C$4:$C$431, 0)), -1E+99), _xlfn.IFNA(INDEX(Edges!$Q$4:$Q$431, MATCH(L213, Edges!$C$4:$C$431, 0)), -1E+99))</f>
        <v>0</v>
      </c>
      <c r="S213" s="788" t="str">
        <f>IF(OR(IF(C213&lt;&gt;"", INDEX(Nodes!$Z$4:$Z$449, MATCH(C213, Nodes!$C$4:$C$449, 0))="Yes", FALSE), IF(D213&lt;&gt;"", INDEX(Nodes!$Z$4:$Z$449, MATCH(D213, Nodes!$C$4:$C$449, 0))="Yes", FALSE), IF(E213&lt;&gt;"", INDEX(Edges!$Z$4:$Z$431, MATCH(E213, Edges!$C$4:$C$431, 0))="Yes", FALSE), IF(F213&lt;&gt;"", INDEX(Edges!$Z$4:$Z$431, MATCH(F213, Edges!$C$4:$C$431, 0))="Yes", FALSE), IF(G213&lt;&gt;"", INDEX(Edges!$Z$4:$Z$431, MATCH(G213, Edges!$C$4:$C$431, 0))="Yes", FALSE), IF(H213&lt;&gt;"", INDEX(Edges!$Z$4:$Z$431, MATCH(H213, Edges!$C$4:$C$431, 0))="Yes", FALSE), IF(I213&lt;&gt;"", INDEX(Edges!$Z$4:$Z$431, MATCH(I213, Edges!$C$4:$C$431, 0))="Yes", FALSE), IF(J213&lt;&gt;"", INDEX(Edges!$Z$4:$Z$431, MATCH(J213, Edges!$C$4:$C$431, 0))="Yes", FALSE), IF(K213&lt;&gt;"", INDEX(Edges!$Z$4:$Z$431, MATCH(K213, Edges!$C$4:$C$431, 0))="Yes", FALSE), IF(L213&lt;&gt;"", INDEX(Edges!$Z$4:$Z$431, MATCH(L213, Edges!$C$4:$C$431, 0))="Yes", FALSE)), "Yes","No")</f>
        <v>Yes</v>
      </c>
      <c r="T213" s="791" t="str">
        <f>IF(OR(IF(C213&lt;&gt;"", INDEX(Nodes!$AC$4:$AC$449, MATCH(C213, Nodes!$C$4:$C$449, 0))="Yes", FALSE), IF(D213&lt;&gt;"", INDEX(Nodes!$AC$4:$AC$449, MATCH(D213, Nodes!$C$4:$C$449, 0))="Yes", FALSE), IF(E213&lt;&gt;"", INDEX(Edges!$AC$4:$AC$431, MATCH(E213, Edges!$C$4:$C$431, 0))="Yes", FALSE), IF(F213&lt;&gt;"", INDEX(Edges!$AC$4:$AC$431, MATCH(F213, Edges!$C$4:$C$431, 0))="Yes", FALSE), IF(G213&lt;&gt;"", INDEX(Edges!$AC$4:$AC$431, MATCH(G213, Edges!$C$4:$C$431, 0))="Yes", FALSE), IF(H213&lt;&gt;"", INDEX(Edges!$AC$4:$AC$431, MATCH(H213, Edges!$C$4:$C$431, 0))="Yes", FALSE), IF(I213&lt;&gt;"", INDEX(Edges!$AC$4:$AC$431, MATCH(I213, Edges!$C$4:$C$431, 0))="Yes", FALSE), IF(J213&lt;&gt;"", INDEX(Edges!$AC$4:$AC$431, MATCH(J213, Edges!$C$4:$C$431, 0))="Yes", FALSE), IF(K213&lt;&gt;"", INDEX(Edges!$AC$4:$AC$431, MATCH(K213, Edges!$C$4:$C$431, 0))="Yes", FALSE), IF(L213&lt;&gt;"", INDEX(Edges!$AC$4:$AC$431, MATCH(L213, Edges!$C$4:$C$431, 0))="Yes", FALSE)), "Yes","No")</f>
        <v>No</v>
      </c>
      <c r="U213" s="788" t="str">
        <f>IF(OR(IF(C213&lt;&gt;"", INDEX(Nodes!$AF$4:$AF$449, MATCH(C213, Nodes!$C$4:$C$449, 0))="Yes", FALSE), IF(D213&lt;&gt;"", INDEX(Nodes!$AF$4:$AF$449, MATCH(D213, Nodes!$C$4:$C$449, 0))="Yes", FALSE), IF(E213&lt;&gt;"", INDEX(Edges!$AG$4:$AG$431, MATCH(E213, Edges!$C$4:$C$431, 0))="Yes", FALSE), IF(F213&lt;&gt;"", INDEX(Edges!$AG$4:$AG$431, MATCH(F213, Edges!$C$4:$C$431, 0))="Yes", FALSE), IF(G213&lt;&gt;"", INDEX(Edges!$AG$4:$AG$431, MATCH(G213, Edges!$C$4:$C$431, 0))="Yes", FALSE), IF(H213&lt;&gt;"", INDEX(Edges!$AG$4:$AG$431, MATCH(H213, Edges!$C$4:$C$431, 0))="Yes", FALSE), IF(I213&lt;&gt;"", INDEX(Edges!$AG$4:$AG$431, MATCH(I213, Edges!$C$4:$C$431, 0))="Yes", FALSE), IF(J213&lt;&gt;"", INDEX(Edges!$AG$4:$AG$431, MATCH(J213, Edges!$C$4:$C$431, 0))="Yes", FALSE), IF(K213&lt;&gt;"", INDEX(Edges!$AG$4:$AG$431, MATCH(K213, Edges!$C$4:$C$431, 0))="Yes", FALSE), IF(L213&lt;&gt;"", INDEX(Edges!$AG$4:$AG$431, MATCH(L213, Edges!$C$4:$C$431, 0))="Yes", FALSE)), "Yes","No")</f>
        <v>No</v>
      </c>
      <c r="V213" s="798" t="str">
        <f t="shared" si="10"/>
        <v>Inaccessible</v>
      </c>
      <c r="W213" s="791" t="str">
        <f>IF(AND(N213&gt;='Accessibility Standards'!$C$4, P213&lt;'Accessibility Standards'!$C$2, Q213="Yes", R213&lt;'Accessibility Standards'!$C$10), "Accessible", "Inaccessible")</f>
        <v>Inaccessible</v>
      </c>
      <c r="X213" s="791" t="str">
        <f t="shared" si="11"/>
        <v>Inaccessible</v>
      </c>
    </row>
    <row r="214" spans="1:24">
      <c r="A214" t="s">
        <v>886</v>
      </c>
      <c r="B214" s="689" t="s">
        <v>752</v>
      </c>
      <c r="C214" t="s">
        <v>424</v>
      </c>
      <c r="D214" t="s">
        <v>777</v>
      </c>
      <c r="E214" t="s">
        <v>1067</v>
      </c>
      <c r="N214" s="633">
        <f>MIN(_xlfn.IFNA(INDEX(Nodes!$M$4:$M$449, MATCH(C214, Nodes!$C$4:$C$449, 0)), 1E+99), _xlfn.IFNA(INDEX(Nodes!$M$4:$M$449, MATCH(D214, Nodes!$C$4:$C$449, 0)), 1E+99), _xlfn.IFNA(INDEX(Edges!$M$4:$M$428, MATCH(E214, Edges!$C$4:$C$428, 0)), 1E+99), _xlfn.IFNA(INDEX(Edges!$M$4:$M$428, MATCH(F214, Edges!$C$4:$C$428, 0)), 1E+99), _xlfn.IFNA(INDEX(Edges!$M$4:$M$428, MATCH(G214, Edges!$C$4:$C$428, 0)), 1E+99), _xlfn.IFNA(INDEX(Edges!$M$4:$M$428, MATCH(H214, Edges!$C$4:$C$428, 0)), 1E+99), _xlfn.IFNA(INDEX(Edges!$M$4:$M$428, MATCH(I214, Edges!$C$4:$C$428, 0)), 1E+99), _xlfn.IFNA(INDEX(Edges!$M$4:$M$428, MATCH(J214, Edges!$C$4:$C$428, 0)), 1E+99), _xlfn.IFNA(INDEX(Edges!$M$4:$M$428, MATCH(K214, Edges!$C$4:$C$428, 0)), 1E+99), _xlfn.IFNA(INDEX(Edges!$M$4:$M$428, MATCH(L214, Edges!$C$4:$C$428, 0)), 1E+99))</f>
        <v>80</v>
      </c>
      <c r="O214" s="633" t="str">
        <f>IF(AND(IF(C214&lt;&gt;"", INDEX(Nodes!$V$4:$V$449, MATCH(C214, Nodes!$C$4:$C$449, 0))="Yes", TRUE), IF(D214&lt;&gt;"", INDEX(Nodes!$V$4:$V$449, MATCH(D214, Nodes!$C$4:$C$449, 0))="Yes", TRUE), IF(E214&lt;&gt;"", INDEX(Edges!$V$4:$V$431, MATCH(E214, Edges!$C$4:$C$431, 0))="Yes", TRUE), IF(F214&lt;&gt;"", INDEX(Edges!$V$4:$V$431, MATCH(F214, Edges!$C$4:$C$431, 0))="Yes", TRUE), IF(G214&lt;&gt;"", INDEX(Edges!$V$4:$V$431, MATCH(G214, Edges!$C$4:$C$431, 0))="Yes", TRUE), IF(H214&lt;&gt;"", INDEX(Edges!$V$4:$V$431, MATCH(H214, Edges!$C$4:$C$431, 0))="Yes", TRUE), IF(I214&lt;&gt;"", INDEX(Edges!$V$4:$V$431, MATCH(I214, Edges!$C$4:$C$431, 0))="Yes", TRUE), IF(J214&lt;&gt;"", INDEX(Edges!$V$4:$V$431, MATCH(J214, Edges!$C$4:$C$431, 0))="Yes", TRUE), IF(K214&lt;&gt;"", INDEX(Edges!$V$4:$V$431, MATCH(K214, Edges!$C$4:$C$431, 0))="Yes", TRUE), IF(L214&lt;&gt;"", INDEX(Edges!$V$4:$V$431, MATCH(L214, Edges!$C$4:$C$431, 0))="Yes", TRUE)), "Yes", "No")</f>
        <v>No</v>
      </c>
      <c r="P214" s="633">
        <f>MAX(_xlfn.IFNA(INDEX(Nodes!$I$4:$I$449, MATCH(C214, Nodes!$C$4:$C$449, 0)), -1E+99), _xlfn.IFNA(INDEX(Nodes!$I$4:$I$449, MATCH(D214, Nodes!$C$4:$C$449, 0)), -1E+99), _xlfn.IFNA(INDEX(Edges!$I$4:$I$431, MATCH(E214, Edges!$C$4:$C$431, 0)), -1E+99), _xlfn.IFNA(INDEX(Edges!$I$4:$I$431, MATCH(F214, Edges!$C$4:$C$431, 0)), -1E+99), _xlfn.IFNA(INDEX(Edges!$I$4:$I$431, MATCH(G214, Edges!$C$4:$C$431, 0)), -1E+99), _xlfn.IFNA(INDEX(Edges!$I$4:$I$431, MATCH(H214, Edges!$C$4:$C$431, 0)), -1E+99), _xlfn.IFNA(INDEX(Edges!$I$4:$I$431, MATCH(I214, Edges!$C$4:$C$431, 0)), -1E+99), _xlfn.IFNA(INDEX(Edges!$I$4:$I$431, MATCH(J214, Edges!$C$4:$C$431, 0)), -1E+99), _xlfn.IFNA(INDEX(Edges!$I$4:$I$431, MATCH(K214, Edges!$C$4:$C$431, 0)), -1E+99), _xlfn.IFNA(INDEX(Edges!$I$4:$I$431, MATCH(L214, Edges!$C$4:$C$431, 0)), -1E+99))</f>
        <v>0</v>
      </c>
      <c r="Q214" s="633" t="str">
        <f>IF(AND(IF(C214&lt;&gt;"", INDEX(Nodes!$P$4:$P$449, MATCH(C214, Nodes!$C$4:$C$449, 0))="Yes"), IF(D214&lt;&gt;"", INDEX(Nodes!$P$4:$P$449, MATCH(D214, Nodes!$C$4:$C$449, 0))="Yes")), "Yes", "No")</f>
        <v>No</v>
      </c>
      <c r="R214" s="633">
        <f>MAX(_xlfn.IFNA(INDEX(Nodes!$Q$4:$Q$449, MATCH(C214, Nodes!$C$4:$C$449, 0)), -1E+99), _xlfn.IFNA(INDEX(Nodes!$Q$4:$Q$449, MATCH(D214, Nodes!$C$4:$C$449, 0)), -1E+99), _xlfn.IFNA(INDEX(Edges!$Q$4:$Q$431, MATCH(E214, Edges!$C$4:$C$431, 0)), -1E+99), _xlfn.IFNA(INDEX(Edges!$Q$4:$Q$431, MATCH(F214, Edges!$C$4:$C$431, 0)), -1E+99), _xlfn.IFNA(INDEX(Edges!$Q$4:$Q$431, MATCH(G214, Edges!$C$4:$C$431, 0)), -1E+99), _xlfn.IFNA(INDEX(Edges!$Q$4:$Q$431, MATCH(H214, Edges!$C$4:$C$431, 0)), -1E+99), _xlfn.IFNA(INDEX(Edges!$Q$4:$Q$431, MATCH(I214, Edges!$C$4:$C$431, 0)), -1E+99), _xlfn.IFNA(INDEX(Edges!$Q$4:$Q$431, MATCH(J214, Edges!$C$4:$C$431, 0)), -1E+99), _xlfn.IFNA(INDEX(Edges!$Q$4:$Q$431, MATCH(K214, Edges!$C$4:$C$431, 0)), -1E+99), _xlfn.IFNA(INDEX(Edges!$Q$4:$Q$431, MATCH(L214, Edges!$C$4:$C$431, 0)), -1E+99))</f>
        <v>0</v>
      </c>
      <c r="S214" t="str">
        <f>IF(OR(IF(C214&lt;&gt;"", INDEX(Nodes!$Z$4:$Z$449, MATCH(C214, Nodes!$C$4:$C$449, 0))="Yes", FALSE), IF(D214&lt;&gt;"", INDEX(Nodes!$Z$4:$Z$449, MATCH(D214, Nodes!$C$4:$C$449, 0))="Yes", FALSE), IF(E214&lt;&gt;"", INDEX(Edges!$Z$4:$Z$431, MATCH(E214, Edges!$C$4:$C$431, 0))="Yes", FALSE), IF(F214&lt;&gt;"", INDEX(Edges!$Z$4:$Z$431, MATCH(F214, Edges!$C$4:$C$431, 0))="Yes", FALSE), IF(G214&lt;&gt;"", INDEX(Edges!$Z$4:$Z$431, MATCH(G214, Edges!$C$4:$C$431, 0))="Yes", FALSE), IF(H214&lt;&gt;"", INDEX(Edges!$Z$4:$Z$431, MATCH(H214, Edges!$C$4:$C$431, 0))="Yes", FALSE), IF(I214&lt;&gt;"", INDEX(Edges!$Z$4:$Z$431, MATCH(I214, Edges!$C$4:$C$431, 0))="Yes", FALSE), IF(J214&lt;&gt;"", INDEX(Edges!$Z$4:$Z$431, MATCH(J214, Edges!$C$4:$C$431, 0))="Yes", FALSE), IF(K214&lt;&gt;"", INDEX(Edges!$Z$4:$Z$431, MATCH(K214, Edges!$C$4:$C$431, 0))="Yes", FALSE), IF(L214&lt;&gt;"", INDEX(Edges!$Z$4:$Z$431, MATCH(L214, Edges!$C$4:$C$431, 0))="Yes", FALSE)), "Yes","No")</f>
        <v>Yes</v>
      </c>
      <c r="T214" s="633" t="str">
        <f>IF(OR(IF(C214&lt;&gt;"", INDEX(Nodes!$AC$4:$AC$449, MATCH(C214, Nodes!$C$4:$C$449, 0))="Yes", FALSE), IF(D214&lt;&gt;"", INDEX(Nodes!$AC$4:$AC$449, MATCH(D214, Nodes!$C$4:$C$449, 0))="Yes", FALSE), IF(E214&lt;&gt;"", INDEX(Edges!$AC$4:$AC$431, MATCH(E214, Edges!$C$4:$C$431, 0))="Yes", FALSE), IF(F214&lt;&gt;"", INDEX(Edges!$AC$4:$AC$431, MATCH(F214, Edges!$C$4:$C$431, 0))="Yes", FALSE), IF(G214&lt;&gt;"", INDEX(Edges!$AC$4:$AC$431, MATCH(G214, Edges!$C$4:$C$431, 0))="Yes", FALSE), IF(H214&lt;&gt;"", INDEX(Edges!$AC$4:$AC$431, MATCH(H214, Edges!$C$4:$C$431, 0))="Yes", FALSE), IF(I214&lt;&gt;"", INDEX(Edges!$AC$4:$AC$431, MATCH(I214, Edges!$C$4:$C$431, 0))="Yes", FALSE), IF(J214&lt;&gt;"", INDEX(Edges!$AC$4:$AC$431, MATCH(J214, Edges!$C$4:$C$431, 0))="Yes", FALSE), IF(K214&lt;&gt;"", INDEX(Edges!$AC$4:$AC$431, MATCH(K214, Edges!$C$4:$C$431, 0))="Yes", FALSE), IF(L214&lt;&gt;"", INDEX(Edges!$AC$4:$AC$431, MATCH(L214, Edges!$C$4:$C$431, 0))="Yes", FALSE)), "Yes","No")</f>
        <v>No</v>
      </c>
      <c r="U214" t="str">
        <f>IF(OR(IF(C214&lt;&gt;"", INDEX(Nodes!$AF$4:$AF$449, MATCH(C214, Nodes!$C$4:$C$449, 0))="Yes", FALSE), IF(D214&lt;&gt;"", INDEX(Nodes!$AF$4:$AF$449, MATCH(D214, Nodes!$C$4:$C$449, 0))="Yes", FALSE), IF(E214&lt;&gt;"", INDEX(Edges!$AG$4:$AG$431, MATCH(E214, Edges!$C$4:$C$431, 0))="Yes", FALSE), IF(F214&lt;&gt;"", INDEX(Edges!$AG$4:$AG$431, MATCH(F214, Edges!$C$4:$C$431, 0))="Yes", FALSE), IF(G214&lt;&gt;"", INDEX(Edges!$AG$4:$AG$431, MATCH(G214, Edges!$C$4:$C$431, 0))="Yes", FALSE), IF(H214&lt;&gt;"", INDEX(Edges!$AG$4:$AG$431, MATCH(H214, Edges!$C$4:$C$431, 0))="Yes", FALSE), IF(I214&lt;&gt;"", INDEX(Edges!$AG$4:$AG$431, MATCH(I214, Edges!$C$4:$C$431, 0))="Yes", FALSE), IF(J214&lt;&gt;"", INDEX(Edges!$AG$4:$AG$431, MATCH(J214, Edges!$C$4:$C$431, 0))="Yes", FALSE), IF(K214&lt;&gt;"", INDEX(Edges!$AG$4:$AG$431, MATCH(K214, Edges!$C$4:$C$431, 0))="Yes", FALSE), IF(L214&lt;&gt;"", INDEX(Edges!$AG$4:$AG$431, MATCH(L214, Edges!$C$4:$C$431, 0))="Yes", FALSE)), "Yes","No")</f>
        <v>No</v>
      </c>
      <c r="V214" s="720" t="str">
        <f t="shared" si="10"/>
        <v>Accessible</v>
      </c>
      <c r="W214" s="633" t="str">
        <f>IF(AND(N214&gt;='Accessibility Standards'!$C$4, P214&lt;'Accessibility Standards'!$C$2, Q214="Yes", R214&lt;'Accessibility Standards'!$C$10), "Accessible", "Inaccessible")</f>
        <v>Inaccessible</v>
      </c>
      <c r="X214" s="633" t="str">
        <f t="shared" si="11"/>
        <v>Inaccessible</v>
      </c>
    </row>
    <row r="215" spans="1:24" hidden="1">
      <c r="A215" s="811" t="str">
        <f>A214</f>
        <v>19_57</v>
      </c>
      <c r="B215" s="689" t="s">
        <v>753</v>
      </c>
      <c r="C215" t="s">
        <v>778</v>
      </c>
      <c r="E215" t="s">
        <v>1068</v>
      </c>
      <c r="N215" s="633">
        <f>MIN(_xlfn.IFNA(INDEX(Nodes!$M$4:$M$449, MATCH(C215, Nodes!$C$4:$C$449, 0)), 1E+99), _xlfn.IFNA(INDEX(Nodes!$M$4:$M$449, MATCH(D215, Nodes!$C$4:$C$449, 0)), 1E+99), _xlfn.IFNA(INDEX(Edges!$M$4:$M$428, MATCH(E215, Edges!$C$4:$C$428, 0)), 1E+99), _xlfn.IFNA(INDEX(Edges!$M$4:$M$428, MATCH(F215, Edges!$C$4:$C$428, 0)), 1E+99), _xlfn.IFNA(INDEX(Edges!$M$4:$M$428, MATCH(G215, Edges!$C$4:$C$428, 0)), 1E+99), _xlfn.IFNA(INDEX(Edges!$M$4:$M$428, MATCH(H215, Edges!$C$4:$C$428, 0)), 1E+99), _xlfn.IFNA(INDEX(Edges!$M$4:$M$428, MATCH(I215, Edges!$C$4:$C$428, 0)), 1E+99), _xlfn.IFNA(INDEX(Edges!$M$4:$M$428, MATCH(J215, Edges!$C$4:$C$428, 0)), 1E+99), _xlfn.IFNA(INDEX(Edges!$M$4:$M$428, MATCH(K215, Edges!$C$4:$C$428, 0)), 1E+99), _xlfn.IFNA(INDEX(Edges!$M$4:$M$428, MATCH(L215, Edges!$C$4:$C$428, 0)), 1E+99))</f>
        <v>80</v>
      </c>
      <c r="O215" s="633" t="str">
        <f>IF(AND(IF(C215&lt;&gt;"", INDEX(Nodes!$V$4:$V$449, MATCH(C215, Nodes!$C$4:$C$449, 0))="Yes", TRUE), IF(D215&lt;&gt;"", INDEX(Nodes!$V$4:$V$449, MATCH(D215, Nodes!$C$4:$C$449, 0))="Yes", TRUE), IF(E215&lt;&gt;"", INDEX(Edges!$V$4:$V$431, MATCH(E215, Edges!$C$4:$C$431, 0))="Yes", TRUE), IF(F215&lt;&gt;"", INDEX(Edges!$V$4:$V$431, MATCH(F215, Edges!$C$4:$C$431, 0))="Yes", TRUE), IF(G215&lt;&gt;"", INDEX(Edges!$V$4:$V$431, MATCH(G215, Edges!$C$4:$C$431, 0))="Yes", TRUE), IF(H215&lt;&gt;"", INDEX(Edges!$V$4:$V$431, MATCH(H215, Edges!$C$4:$C$431, 0))="Yes", TRUE), IF(I215&lt;&gt;"", INDEX(Edges!$V$4:$V$431, MATCH(I215, Edges!$C$4:$C$431, 0))="Yes", TRUE), IF(J215&lt;&gt;"", INDEX(Edges!$V$4:$V$431, MATCH(J215, Edges!$C$4:$C$431, 0))="Yes", TRUE), IF(K215&lt;&gt;"", INDEX(Edges!$V$4:$V$431, MATCH(K215, Edges!$C$4:$C$431, 0))="Yes", TRUE), IF(L215&lt;&gt;"", INDEX(Edges!$V$4:$V$431, MATCH(L215, Edges!$C$4:$C$431, 0))="Yes", TRUE)), "Yes", "No")</f>
        <v>No</v>
      </c>
      <c r="P215" s="633">
        <f>MAX(_xlfn.IFNA(INDEX(Nodes!$I$4:$I$449, MATCH(C215, Nodes!$C$4:$C$449, 0)), -1E+99), _xlfn.IFNA(INDEX(Nodes!$I$4:$I$449, MATCH(D215, Nodes!$C$4:$C$449, 0)), -1E+99), _xlfn.IFNA(INDEX(Edges!$I$4:$I$431, MATCH(E215, Edges!$C$4:$C$431, 0)), -1E+99), _xlfn.IFNA(INDEX(Edges!$I$4:$I$431, MATCH(F215, Edges!$C$4:$C$431, 0)), -1E+99), _xlfn.IFNA(INDEX(Edges!$I$4:$I$431, MATCH(G215, Edges!$C$4:$C$431, 0)), -1E+99), _xlfn.IFNA(INDEX(Edges!$I$4:$I$431, MATCH(H215, Edges!$C$4:$C$431, 0)), -1E+99), _xlfn.IFNA(INDEX(Edges!$I$4:$I$431, MATCH(I215, Edges!$C$4:$C$431, 0)), -1E+99), _xlfn.IFNA(INDEX(Edges!$I$4:$I$431, MATCH(J215, Edges!$C$4:$C$431, 0)), -1E+99), _xlfn.IFNA(INDEX(Edges!$I$4:$I$431, MATCH(K215, Edges!$C$4:$C$431, 0)), -1E+99), _xlfn.IFNA(INDEX(Edges!$I$4:$I$431, MATCH(L215, Edges!$C$4:$C$431, 0)), -1E+99))</f>
        <v>0</v>
      </c>
      <c r="Q215" s="633" t="str">
        <f>IF(AND(IF(C215&lt;&gt;"", INDEX(Nodes!$P$4:$P$449, MATCH(C215, Nodes!$C$4:$C$449, 0))="Yes"), IF(D215&lt;&gt;"", INDEX(Nodes!$P$4:$P$449, MATCH(D215, Nodes!$C$4:$C$449, 0))="Yes")), "Yes", "No")</f>
        <v>No</v>
      </c>
      <c r="R215" s="633">
        <f>MAX(_xlfn.IFNA(INDEX(Nodes!$Q$4:$Q$449, MATCH(C215, Nodes!$C$4:$C$449, 0)), -1E+99), _xlfn.IFNA(INDEX(Nodes!$Q$4:$Q$449, MATCH(D215, Nodes!$C$4:$C$449, 0)), -1E+99), _xlfn.IFNA(INDEX(Edges!$Q$4:$Q$431, MATCH(E215, Edges!$C$4:$C$431, 0)), -1E+99), _xlfn.IFNA(INDEX(Edges!$Q$4:$Q$431, MATCH(F215, Edges!$C$4:$C$431, 0)), -1E+99), _xlfn.IFNA(INDEX(Edges!$Q$4:$Q$431, MATCH(G215, Edges!$C$4:$C$431, 0)), -1E+99), _xlfn.IFNA(INDEX(Edges!$Q$4:$Q$431, MATCH(H215, Edges!$C$4:$C$431, 0)), -1E+99), _xlfn.IFNA(INDEX(Edges!$Q$4:$Q$431, MATCH(I215, Edges!$C$4:$C$431, 0)), -1E+99), _xlfn.IFNA(INDEX(Edges!$Q$4:$Q$431, MATCH(J215, Edges!$C$4:$C$431, 0)), -1E+99), _xlfn.IFNA(INDEX(Edges!$Q$4:$Q$431, MATCH(K215, Edges!$C$4:$C$431, 0)), -1E+99), _xlfn.IFNA(INDEX(Edges!$Q$4:$Q$431, MATCH(L215, Edges!$C$4:$C$431, 0)), -1E+99))</f>
        <v>0</v>
      </c>
      <c r="S215" t="str">
        <f>IF(OR(IF(C215&lt;&gt;"", INDEX(Nodes!$Z$4:$Z$449, MATCH(C215, Nodes!$C$4:$C$449, 0))="Yes", FALSE), IF(D215&lt;&gt;"", INDEX(Nodes!$Z$4:$Z$449, MATCH(D215, Nodes!$C$4:$C$449, 0))="Yes", FALSE), IF(E215&lt;&gt;"", INDEX(Edges!$Z$4:$Z$431, MATCH(E215, Edges!$C$4:$C$431, 0))="Yes", FALSE), IF(F215&lt;&gt;"", INDEX(Edges!$Z$4:$Z$431, MATCH(F215, Edges!$C$4:$C$431, 0))="Yes", FALSE), IF(G215&lt;&gt;"", INDEX(Edges!$Z$4:$Z$431, MATCH(G215, Edges!$C$4:$C$431, 0))="Yes", FALSE), IF(H215&lt;&gt;"", INDEX(Edges!$Z$4:$Z$431, MATCH(H215, Edges!$C$4:$C$431, 0))="Yes", FALSE), IF(I215&lt;&gt;"", INDEX(Edges!$Z$4:$Z$431, MATCH(I215, Edges!$C$4:$C$431, 0))="Yes", FALSE), IF(J215&lt;&gt;"", INDEX(Edges!$Z$4:$Z$431, MATCH(J215, Edges!$C$4:$C$431, 0))="Yes", FALSE), IF(K215&lt;&gt;"", INDEX(Edges!$Z$4:$Z$431, MATCH(K215, Edges!$C$4:$C$431, 0))="Yes", FALSE), IF(L215&lt;&gt;"", INDEX(Edges!$Z$4:$Z$431, MATCH(L215, Edges!$C$4:$C$431, 0))="Yes", FALSE)), "Yes","No")</f>
        <v>Yes</v>
      </c>
      <c r="T215" s="633" t="str">
        <f>IF(OR(IF(C215&lt;&gt;"", INDEX(Nodes!$AC$4:$AC$449, MATCH(C215, Nodes!$C$4:$C$449, 0))="Yes", FALSE), IF(D215&lt;&gt;"", INDEX(Nodes!$AC$4:$AC$449, MATCH(D215, Nodes!$C$4:$C$449, 0))="Yes", FALSE), IF(E215&lt;&gt;"", INDEX(Edges!$AC$4:$AC$431, MATCH(E215, Edges!$C$4:$C$431, 0))="Yes", FALSE), IF(F215&lt;&gt;"", INDEX(Edges!$AC$4:$AC$431, MATCH(F215, Edges!$C$4:$C$431, 0))="Yes", FALSE), IF(G215&lt;&gt;"", INDEX(Edges!$AC$4:$AC$431, MATCH(G215, Edges!$C$4:$C$431, 0))="Yes", FALSE), IF(H215&lt;&gt;"", INDEX(Edges!$AC$4:$AC$431, MATCH(H215, Edges!$C$4:$C$431, 0))="Yes", FALSE), IF(I215&lt;&gt;"", INDEX(Edges!$AC$4:$AC$431, MATCH(I215, Edges!$C$4:$C$431, 0))="Yes", FALSE), IF(J215&lt;&gt;"", INDEX(Edges!$AC$4:$AC$431, MATCH(J215, Edges!$C$4:$C$431, 0))="Yes", FALSE), IF(K215&lt;&gt;"", INDEX(Edges!$AC$4:$AC$431, MATCH(K215, Edges!$C$4:$C$431, 0))="Yes", FALSE), IF(L215&lt;&gt;"", INDEX(Edges!$AC$4:$AC$431, MATCH(L215, Edges!$C$4:$C$431, 0))="Yes", FALSE)), "Yes","No")</f>
        <v>No</v>
      </c>
      <c r="U215" t="str">
        <f>IF(OR(IF(C215&lt;&gt;"", INDEX(Nodes!$AF$4:$AF$449, MATCH(C215, Nodes!$C$4:$C$449, 0))="Yes", FALSE), IF(D215&lt;&gt;"", INDEX(Nodes!$AF$4:$AF$449, MATCH(D215, Nodes!$C$4:$C$449, 0))="Yes", FALSE), IF(E215&lt;&gt;"", INDEX(Edges!$AG$4:$AG$431, MATCH(E215, Edges!$C$4:$C$431, 0))="Yes", FALSE), IF(F215&lt;&gt;"", INDEX(Edges!$AG$4:$AG$431, MATCH(F215, Edges!$C$4:$C$431, 0))="Yes", FALSE), IF(G215&lt;&gt;"", INDEX(Edges!$AG$4:$AG$431, MATCH(G215, Edges!$C$4:$C$431, 0))="Yes", FALSE), IF(H215&lt;&gt;"", INDEX(Edges!$AG$4:$AG$431, MATCH(H215, Edges!$C$4:$C$431, 0))="Yes", FALSE), IF(I215&lt;&gt;"", INDEX(Edges!$AG$4:$AG$431, MATCH(I215, Edges!$C$4:$C$431, 0))="Yes", FALSE), IF(J215&lt;&gt;"", INDEX(Edges!$AG$4:$AG$431, MATCH(J215, Edges!$C$4:$C$431, 0))="Yes", FALSE), IF(K215&lt;&gt;"", INDEX(Edges!$AG$4:$AG$431, MATCH(K215, Edges!$C$4:$C$431, 0))="Yes", FALSE), IF(L215&lt;&gt;"", INDEX(Edges!$AG$4:$AG$431, MATCH(L215, Edges!$C$4:$C$431, 0))="Yes", FALSE)), "Yes","No")</f>
        <v>No</v>
      </c>
      <c r="V215" s="720" t="str">
        <f t="shared" si="10"/>
        <v>Accessible</v>
      </c>
      <c r="W215" s="633" t="str">
        <f>IF(AND(N215&gt;='Accessibility Standards'!$C$4, P215&lt;'Accessibility Standards'!$C$2, Q215="Yes", R215&lt;'Accessibility Standards'!$C$10), "Accessible", "Inaccessible")</f>
        <v>Inaccessible</v>
      </c>
      <c r="X215" s="633" t="str">
        <f t="shared" si="11"/>
        <v>Inaccessible</v>
      </c>
    </row>
    <row r="216" spans="1:24">
      <c r="A216" t="s">
        <v>885</v>
      </c>
      <c r="B216" s="689" t="s">
        <v>752</v>
      </c>
      <c r="C216" t="s">
        <v>591</v>
      </c>
      <c r="E216" t="s">
        <v>1066</v>
      </c>
      <c r="N216" s="633">
        <f>MIN(_xlfn.IFNA(INDEX(Nodes!$M$4:$M$449, MATCH(C216, Nodes!$C$4:$C$449, 0)), 1E+99), _xlfn.IFNA(INDEX(Nodes!$M$4:$M$449, MATCH(D216, Nodes!$C$4:$C$449, 0)), 1E+99), _xlfn.IFNA(INDEX(Edges!$M$4:$M$428, MATCH(E216, Edges!$C$4:$C$428, 0)), 1E+99), _xlfn.IFNA(INDEX(Edges!$M$4:$M$428, MATCH(F216, Edges!$C$4:$C$428, 0)), 1E+99), _xlfn.IFNA(INDEX(Edges!$M$4:$M$428, MATCH(G216, Edges!$C$4:$C$428, 0)), 1E+99), _xlfn.IFNA(INDEX(Edges!$M$4:$M$428, MATCH(H216, Edges!$C$4:$C$428, 0)), 1E+99), _xlfn.IFNA(INDEX(Edges!$M$4:$M$428, MATCH(I216, Edges!$C$4:$C$428, 0)), 1E+99), _xlfn.IFNA(INDEX(Edges!$M$4:$M$428, MATCH(J216, Edges!$C$4:$C$428, 0)), 1E+99), _xlfn.IFNA(INDEX(Edges!$M$4:$M$428, MATCH(K216, Edges!$C$4:$C$428, 0)), 1E+99), _xlfn.IFNA(INDEX(Edges!$M$4:$M$428, MATCH(L216, Edges!$C$4:$C$428, 0)), 1E+99))</f>
        <v>70</v>
      </c>
      <c r="O216" s="633" t="str">
        <f>IF(AND(IF(C216&lt;&gt;"", INDEX(Nodes!$V$4:$V$449, MATCH(C216, Nodes!$C$4:$C$449, 0))="Yes", TRUE), IF(D216&lt;&gt;"", INDEX(Nodes!$V$4:$V$449, MATCH(D216, Nodes!$C$4:$C$449, 0))="Yes", TRUE), IF(E216&lt;&gt;"", INDEX(Edges!$V$4:$V$431, MATCH(E216, Edges!$C$4:$C$431, 0))="Yes", TRUE), IF(F216&lt;&gt;"", INDEX(Edges!$V$4:$V$431, MATCH(F216, Edges!$C$4:$C$431, 0))="Yes", TRUE), IF(G216&lt;&gt;"", INDEX(Edges!$V$4:$V$431, MATCH(G216, Edges!$C$4:$C$431, 0))="Yes", TRUE), IF(H216&lt;&gt;"", INDEX(Edges!$V$4:$V$431, MATCH(H216, Edges!$C$4:$C$431, 0))="Yes", TRUE), IF(I216&lt;&gt;"", INDEX(Edges!$V$4:$V$431, MATCH(I216, Edges!$C$4:$C$431, 0))="Yes", TRUE), IF(J216&lt;&gt;"", INDEX(Edges!$V$4:$V$431, MATCH(J216, Edges!$C$4:$C$431, 0))="Yes", TRUE), IF(K216&lt;&gt;"", INDEX(Edges!$V$4:$V$431, MATCH(K216, Edges!$C$4:$C$431, 0))="Yes", TRUE), IF(L216&lt;&gt;"", INDEX(Edges!$V$4:$V$431, MATCH(L216, Edges!$C$4:$C$431, 0))="Yes", TRUE)), "Yes", "No")</f>
        <v>No</v>
      </c>
      <c r="P216" s="633">
        <f>MAX(_xlfn.IFNA(INDEX(Nodes!$I$4:$I$449, MATCH(C216, Nodes!$C$4:$C$449, 0)), -1E+99), _xlfn.IFNA(INDEX(Nodes!$I$4:$I$449, MATCH(D216, Nodes!$C$4:$C$449, 0)), -1E+99), _xlfn.IFNA(INDEX(Edges!$I$4:$I$431, MATCH(E216, Edges!$C$4:$C$431, 0)), -1E+99), _xlfn.IFNA(INDEX(Edges!$I$4:$I$431, MATCH(F216, Edges!$C$4:$C$431, 0)), -1E+99), _xlfn.IFNA(INDEX(Edges!$I$4:$I$431, MATCH(G216, Edges!$C$4:$C$431, 0)), -1E+99), _xlfn.IFNA(INDEX(Edges!$I$4:$I$431, MATCH(H216, Edges!$C$4:$C$431, 0)), -1E+99), _xlfn.IFNA(INDEX(Edges!$I$4:$I$431, MATCH(I216, Edges!$C$4:$C$431, 0)), -1E+99), _xlfn.IFNA(INDEX(Edges!$I$4:$I$431, MATCH(J216, Edges!$C$4:$C$431, 0)), -1E+99), _xlfn.IFNA(INDEX(Edges!$I$4:$I$431, MATCH(K216, Edges!$C$4:$C$431, 0)), -1E+99), _xlfn.IFNA(INDEX(Edges!$I$4:$I$431, MATCH(L216, Edges!$C$4:$C$431, 0)), -1E+99))</f>
        <v>0</v>
      </c>
      <c r="Q216" s="633" t="str">
        <f>IF(AND(IF(C216&lt;&gt;"", INDEX(Nodes!$P$4:$P$449, MATCH(C216, Nodes!$C$4:$C$449, 0))="Yes"), IF(D216&lt;&gt;"", INDEX(Nodes!$P$4:$P$449, MATCH(D216, Nodes!$C$4:$C$449, 0))="Yes")), "Yes", "No")</f>
        <v>No</v>
      </c>
      <c r="R216" s="633">
        <f>MAX(_xlfn.IFNA(INDEX(Nodes!$Q$4:$Q$449, MATCH(C216, Nodes!$C$4:$C$449, 0)), -1E+99), _xlfn.IFNA(INDEX(Nodes!$Q$4:$Q$449, MATCH(D216, Nodes!$C$4:$C$449, 0)), -1E+99), _xlfn.IFNA(INDEX(Edges!$Q$4:$Q$431, MATCH(E216, Edges!$C$4:$C$431, 0)), -1E+99), _xlfn.IFNA(INDEX(Edges!$Q$4:$Q$431, MATCH(F216, Edges!$C$4:$C$431, 0)), -1E+99), _xlfn.IFNA(INDEX(Edges!$Q$4:$Q$431, MATCH(G216, Edges!$C$4:$C$431, 0)), -1E+99), _xlfn.IFNA(INDEX(Edges!$Q$4:$Q$431, MATCH(H216, Edges!$C$4:$C$431, 0)), -1E+99), _xlfn.IFNA(INDEX(Edges!$Q$4:$Q$431, MATCH(I216, Edges!$C$4:$C$431, 0)), -1E+99), _xlfn.IFNA(INDEX(Edges!$Q$4:$Q$431, MATCH(J216, Edges!$C$4:$C$431, 0)), -1E+99), _xlfn.IFNA(INDEX(Edges!$Q$4:$Q$431, MATCH(K216, Edges!$C$4:$C$431, 0)), -1E+99), _xlfn.IFNA(INDEX(Edges!$Q$4:$Q$431, MATCH(L216, Edges!$C$4:$C$431, 0)), -1E+99))</f>
        <v>0</v>
      </c>
      <c r="S216" t="str">
        <f>IF(OR(IF(C216&lt;&gt;"", INDEX(Nodes!$Z$4:$Z$449, MATCH(C216, Nodes!$C$4:$C$449, 0))="Yes", FALSE), IF(D216&lt;&gt;"", INDEX(Nodes!$Z$4:$Z$449, MATCH(D216, Nodes!$C$4:$C$449, 0))="Yes", FALSE), IF(E216&lt;&gt;"", INDEX(Edges!$Z$4:$Z$431, MATCH(E216, Edges!$C$4:$C$431, 0))="Yes", FALSE), IF(F216&lt;&gt;"", INDEX(Edges!$Z$4:$Z$431, MATCH(F216, Edges!$C$4:$C$431, 0))="Yes", FALSE), IF(G216&lt;&gt;"", INDEX(Edges!$Z$4:$Z$431, MATCH(G216, Edges!$C$4:$C$431, 0))="Yes", FALSE), IF(H216&lt;&gt;"", INDEX(Edges!$Z$4:$Z$431, MATCH(H216, Edges!$C$4:$C$431, 0))="Yes", FALSE), IF(I216&lt;&gt;"", INDEX(Edges!$Z$4:$Z$431, MATCH(I216, Edges!$C$4:$C$431, 0))="Yes", FALSE), IF(J216&lt;&gt;"", INDEX(Edges!$Z$4:$Z$431, MATCH(J216, Edges!$C$4:$C$431, 0))="Yes", FALSE), IF(K216&lt;&gt;"", INDEX(Edges!$Z$4:$Z$431, MATCH(K216, Edges!$C$4:$C$431, 0))="Yes", FALSE), IF(L216&lt;&gt;"", INDEX(Edges!$Z$4:$Z$431, MATCH(L216, Edges!$C$4:$C$431, 0))="Yes", FALSE)), "Yes","No")</f>
        <v>Yes</v>
      </c>
      <c r="T216" s="633" t="str">
        <f>IF(OR(IF(C216&lt;&gt;"", INDEX(Nodes!$AC$4:$AC$449, MATCH(C216, Nodes!$C$4:$C$449, 0))="Yes", FALSE), IF(D216&lt;&gt;"", INDEX(Nodes!$AC$4:$AC$449, MATCH(D216, Nodes!$C$4:$C$449, 0))="Yes", FALSE), IF(E216&lt;&gt;"", INDEX(Edges!$AC$4:$AC$431, MATCH(E216, Edges!$C$4:$C$431, 0))="Yes", FALSE), IF(F216&lt;&gt;"", INDEX(Edges!$AC$4:$AC$431, MATCH(F216, Edges!$C$4:$C$431, 0))="Yes", FALSE), IF(G216&lt;&gt;"", INDEX(Edges!$AC$4:$AC$431, MATCH(G216, Edges!$C$4:$C$431, 0))="Yes", FALSE), IF(H216&lt;&gt;"", INDEX(Edges!$AC$4:$AC$431, MATCH(H216, Edges!$C$4:$C$431, 0))="Yes", FALSE), IF(I216&lt;&gt;"", INDEX(Edges!$AC$4:$AC$431, MATCH(I216, Edges!$C$4:$C$431, 0))="Yes", FALSE), IF(J216&lt;&gt;"", INDEX(Edges!$AC$4:$AC$431, MATCH(J216, Edges!$C$4:$C$431, 0))="Yes", FALSE), IF(K216&lt;&gt;"", INDEX(Edges!$AC$4:$AC$431, MATCH(K216, Edges!$C$4:$C$431, 0))="Yes", FALSE), IF(L216&lt;&gt;"", INDEX(Edges!$AC$4:$AC$431, MATCH(L216, Edges!$C$4:$C$431, 0))="Yes", FALSE)), "Yes","No")</f>
        <v>No</v>
      </c>
      <c r="U216" t="str">
        <f>IF(OR(IF(C216&lt;&gt;"", INDEX(Nodes!$AF$4:$AF$449, MATCH(C216, Nodes!$C$4:$C$449, 0))="Yes", FALSE), IF(D216&lt;&gt;"", INDEX(Nodes!$AF$4:$AF$449, MATCH(D216, Nodes!$C$4:$C$449, 0))="Yes", FALSE), IF(E216&lt;&gt;"", INDEX(Edges!$AG$4:$AG$431, MATCH(E216, Edges!$C$4:$C$431, 0))="Yes", FALSE), IF(F216&lt;&gt;"", INDEX(Edges!$AG$4:$AG$431, MATCH(F216, Edges!$C$4:$C$431, 0))="Yes", FALSE), IF(G216&lt;&gt;"", INDEX(Edges!$AG$4:$AG$431, MATCH(G216, Edges!$C$4:$C$431, 0))="Yes", FALSE), IF(H216&lt;&gt;"", INDEX(Edges!$AG$4:$AG$431, MATCH(H216, Edges!$C$4:$C$431, 0))="Yes", FALSE), IF(I216&lt;&gt;"", INDEX(Edges!$AG$4:$AG$431, MATCH(I216, Edges!$C$4:$C$431, 0))="Yes", FALSE), IF(J216&lt;&gt;"", INDEX(Edges!$AG$4:$AG$431, MATCH(J216, Edges!$C$4:$C$431, 0))="Yes", FALSE), IF(K216&lt;&gt;"", INDEX(Edges!$AG$4:$AG$431, MATCH(K216, Edges!$C$4:$C$431, 0))="Yes", FALSE), IF(L216&lt;&gt;"", INDEX(Edges!$AG$4:$AG$431, MATCH(L216, Edges!$C$4:$C$431, 0))="Yes", FALSE)), "Yes","No")</f>
        <v>No</v>
      </c>
      <c r="V216" s="720" t="str">
        <f t="shared" si="10"/>
        <v>Accessible</v>
      </c>
      <c r="W216" s="633" t="str">
        <f>IF(AND(N216&gt;='Accessibility Standards'!$C$4, P216&lt;'Accessibility Standards'!$C$2, Q216="Yes", R216&lt;'Accessibility Standards'!$C$10), "Accessible", "Inaccessible")</f>
        <v>Inaccessible</v>
      </c>
      <c r="X216" s="633" t="str">
        <f t="shared" si="11"/>
        <v>Inaccessible</v>
      </c>
    </row>
    <row r="217" spans="1:24" hidden="1">
      <c r="A217" s="811" t="str">
        <f>A216</f>
        <v>18_57</v>
      </c>
      <c r="B217" s="689" t="s">
        <v>753</v>
      </c>
      <c r="C217" t="s">
        <v>418</v>
      </c>
      <c r="D217" t="s">
        <v>592</v>
      </c>
      <c r="N217" s="633">
        <f>MIN(_xlfn.IFNA(INDEX(Nodes!$M$4:$M$449, MATCH(C217, Nodes!$C$4:$C$449, 0)), 1E+99), _xlfn.IFNA(INDEX(Nodes!$M$4:$M$449, MATCH(D217, Nodes!$C$4:$C$449, 0)), 1E+99), _xlfn.IFNA(INDEX(Edges!$M$4:$M$428, MATCH(E217, Edges!$C$4:$C$428, 0)), 1E+99), _xlfn.IFNA(INDEX(Edges!$M$4:$M$428, MATCH(F217, Edges!$C$4:$C$428, 0)), 1E+99), _xlfn.IFNA(INDEX(Edges!$M$4:$M$428, MATCH(G217, Edges!$C$4:$C$428, 0)), 1E+99), _xlfn.IFNA(INDEX(Edges!$M$4:$M$428, MATCH(H217, Edges!$C$4:$C$428, 0)), 1E+99), _xlfn.IFNA(INDEX(Edges!$M$4:$M$428, MATCH(I217, Edges!$C$4:$C$428, 0)), 1E+99), _xlfn.IFNA(INDEX(Edges!$M$4:$M$428, MATCH(J217, Edges!$C$4:$C$428, 0)), 1E+99), _xlfn.IFNA(INDEX(Edges!$M$4:$M$428, MATCH(K217, Edges!$C$4:$C$428, 0)), 1E+99), _xlfn.IFNA(INDEX(Edges!$M$4:$M$428, MATCH(L217, Edges!$C$4:$C$428, 0)), 1E+99))</f>
        <v>65</v>
      </c>
      <c r="O217" s="633" t="str">
        <f>IF(AND(IF(C217&lt;&gt;"", INDEX(Nodes!$V$4:$V$449, MATCH(C217, Nodes!$C$4:$C$449, 0))="Yes", TRUE), IF(D217&lt;&gt;"", INDEX(Nodes!$V$4:$V$449, MATCH(D217, Nodes!$C$4:$C$449, 0))="Yes", TRUE), IF(E217&lt;&gt;"", INDEX(Edges!$V$4:$V$431, MATCH(E217, Edges!$C$4:$C$431, 0))="Yes", TRUE), IF(F217&lt;&gt;"", INDEX(Edges!$V$4:$V$431, MATCH(F217, Edges!$C$4:$C$431, 0))="Yes", TRUE), IF(G217&lt;&gt;"", INDEX(Edges!$V$4:$V$431, MATCH(G217, Edges!$C$4:$C$431, 0))="Yes", TRUE), IF(H217&lt;&gt;"", INDEX(Edges!$V$4:$V$431, MATCH(H217, Edges!$C$4:$C$431, 0))="Yes", TRUE), IF(I217&lt;&gt;"", INDEX(Edges!$V$4:$V$431, MATCH(I217, Edges!$C$4:$C$431, 0))="Yes", TRUE), IF(J217&lt;&gt;"", INDEX(Edges!$V$4:$V$431, MATCH(J217, Edges!$C$4:$C$431, 0))="Yes", TRUE), IF(K217&lt;&gt;"", INDEX(Edges!$V$4:$V$431, MATCH(K217, Edges!$C$4:$C$431, 0))="Yes", TRUE), IF(L217&lt;&gt;"", INDEX(Edges!$V$4:$V$431, MATCH(L217, Edges!$C$4:$C$431, 0))="Yes", TRUE)), "Yes", "No")</f>
        <v>No</v>
      </c>
      <c r="P217" s="633">
        <f>MAX(_xlfn.IFNA(INDEX(Nodes!$I$4:$I$449, MATCH(C217, Nodes!$C$4:$C$449, 0)), -1E+99), _xlfn.IFNA(INDEX(Nodes!$I$4:$I$449, MATCH(D217, Nodes!$C$4:$C$449, 0)), -1E+99), _xlfn.IFNA(INDEX(Edges!$I$4:$I$431, MATCH(E217, Edges!$C$4:$C$431, 0)), -1E+99), _xlfn.IFNA(INDEX(Edges!$I$4:$I$431, MATCH(F217, Edges!$C$4:$C$431, 0)), -1E+99), _xlfn.IFNA(INDEX(Edges!$I$4:$I$431, MATCH(G217, Edges!$C$4:$C$431, 0)), -1E+99), _xlfn.IFNA(INDEX(Edges!$I$4:$I$431, MATCH(H217, Edges!$C$4:$C$431, 0)), -1E+99), _xlfn.IFNA(INDEX(Edges!$I$4:$I$431, MATCH(I217, Edges!$C$4:$C$431, 0)), -1E+99), _xlfn.IFNA(INDEX(Edges!$I$4:$I$431, MATCH(J217, Edges!$C$4:$C$431, 0)), -1E+99), _xlfn.IFNA(INDEX(Edges!$I$4:$I$431, MATCH(K217, Edges!$C$4:$C$431, 0)), -1E+99), _xlfn.IFNA(INDEX(Edges!$I$4:$I$431, MATCH(L217, Edges!$C$4:$C$431, 0)), -1E+99))</f>
        <v>0</v>
      </c>
      <c r="Q217" s="633" t="str">
        <f>IF(AND(IF(C217&lt;&gt;"", INDEX(Nodes!$P$4:$P$449, MATCH(C217, Nodes!$C$4:$C$449, 0))="Yes"), IF(D217&lt;&gt;"", INDEX(Nodes!$P$4:$P$449, MATCH(D217, Nodes!$C$4:$C$449, 0))="Yes")), "Yes", "No")</f>
        <v>No</v>
      </c>
      <c r="R217" s="633">
        <f>MAX(_xlfn.IFNA(INDEX(Nodes!$Q$4:$Q$449, MATCH(C217, Nodes!$C$4:$C$449, 0)), -1E+99), _xlfn.IFNA(INDEX(Nodes!$Q$4:$Q$449, MATCH(D217, Nodes!$C$4:$C$449, 0)), -1E+99), _xlfn.IFNA(INDEX(Edges!$Q$4:$Q$431, MATCH(E217, Edges!$C$4:$C$431, 0)), -1E+99), _xlfn.IFNA(INDEX(Edges!$Q$4:$Q$431, MATCH(F217, Edges!$C$4:$C$431, 0)), -1E+99), _xlfn.IFNA(INDEX(Edges!$Q$4:$Q$431, MATCH(G217, Edges!$C$4:$C$431, 0)), -1E+99), _xlfn.IFNA(INDEX(Edges!$Q$4:$Q$431, MATCH(H217, Edges!$C$4:$C$431, 0)), -1E+99), _xlfn.IFNA(INDEX(Edges!$Q$4:$Q$431, MATCH(I217, Edges!$C$4:$C$431, 0)), -1E+99), _xlfn.IFNA(INDEX(Edges!$Q$4:$Q$431, MATCH(J217, Edges!$C$4:$C$431, 0)), -1E+99), _xlfn.IFNA(INDEX(Edges!$Q$4:$Q$431, MATCH(K217, Edges!$C$4:$C$431, 0)), -1E+99), _xlfn.IFNA(INDEX(Edges!$Q$4:$Q$431, MATCH(L217, Edges!$C$4:$C$431, 0)), -1E+99))</f>
        <v>0</v>
      </c>
      <c r="S217" t="str">
        <f>IF(OR(IF(C217&lt;&gt;"", INDEX(Nodes!$Z$4:$Z$449, MATCH(C217, Nodes!$C$4:$C$449, 0))="Yes", FALSE), IF(D217&lt;&gt;"", INDEX(Nodes!$Z$4:$Z$449, MATCH(D217, Nodes!$C$4:$C$449, 0))="Yes", FALSE), IF(E217&lt;&gt;"", INDEX(Edges!$Z$4:$Z$431, MATCH(E217, Edges!$C$4:$C$431, 0))="Yes", FALSE), IF(F217&lt;&gt;"", INDEX(Edges!$Z$4:$Z$431, MATCH(F217, Edges!$C$4:$C$431, 0))="Yes", FALSE), IF(G217&lt;&gt;"", INDEX(Edges!$Z$4:$Z$431, MATCH(G217, Edges!$C$4:$C$431, 0))="Yes", FALSE), IF(H217&lt;&gt;"", INDEX(Edges!$Z$4:$Z$431, MATCH(H217, Edges!$C$4:$C$431, 0))="Yes", FALSE), IF(I217&lt;&gt;"", INDEX(Edges!$Z$4:$Z$431, MATCH(I217, Edges!$C$4:$C$431, 0))="Yes", FALSE), IF(J217&lt;&gt;"", INDEX(Edges!$Z$4:$Z$431, MATCH(J217, Edges!$C$4:$C$431, 0))="Yes", FALSE), IF(K217&lt;&gt;"", INDEX(Edges!$Z$4:$Z$431, MATCH(K217, Edges!$C$4:$C$431, 0))="Yes", FALSE), IF(L217&lt;&gt;"", INDEX(Edges!$Z$4:$Z$431, MATCH(L217, Edges!$C$4:$C$431, 0))="Yes", FALSE)), "Yes","No")</f>
        <v>Yes</v>
      </c>
      <c r="T217" s="633" t="str">
        <f>IF(OR(IF(C217&lt;&gt;"", INDEX(Nodes!$AC$4:$AC$449, MATCH(C217, Nodes!$C$4:$C$449, 0))="Yes", FALSE), IF(D217&lt;&gt;"", INDEX(Nodes!$AC$4:$AC$449, MATCH(D217, Nodes!$C$4:$C$449, 0))="Yes", FALSE), IF(E217&lt;&gt;"", INDEX(Edges!$AC$4:$AC$431, MATCH(E217, Edges!$C$4:$C$431, 0))="Yes", FALSE), IF(F217&lt;&gt;"", INDEX(Edges!$AC$4:$AC$431, MATCH(F217, Edges!$C$4:$C$431, 0))="Yes", FALSE), IF(G217&lt;&gt;"", INDEX(Edges!$AC$4:$AC$431, MATCH(G217, Edges!$C$4:$C$431, 0))="Yes", FALSE), IF(H217&lt;&gt;"", INDEX(Edges!$AC$4:$AC$431, MATCH(H217, Edges!$C$4:$C$431, 0))="Yes", FALSE), IF(I217&lt;&gt;"", INDEX(Edges!$AC$4:$AC$431, MATCH(I217, Edges!$C$4:$C$431, 0))="Yes", FALSE), IF(J217&lt;&gt;"", INDEX(Edges!$AC$4:$AC$431, MATCH(J217, Edges!$C$4:$C$431, 0))="Yes", FALSE), IF(K217&lt;&gt;"", INDEX(Edges!$AC$4:$AC$431, MATCH(K217, Edges!$C$4:$C$431, 0))="Yes", FALSE), IF(L217&lt;&gt;"", INDEX(Edges!$AC$4:$AC$431, MATCH(L217, Edges!$C$4:$C$431, 0))="Yes", FALSE)), "Yes","No")</f>
        <v>No</v>
      </c>
      <c r="U217" t="str">
        <f>IF(OR(IF(C217&lt;&gt;"", INDEX(Nodes!$AF$4:$AF$449, MATCH(C217, Nodes!$C$4:$C$449, 0))="Yes", FALSE), IF(D217&lt;&gt;"", INDEX(Nodes!$AF$4:$AF$449, MATCH(D217, Nodes!$C$4:$C$449, 0))="Yes", FALSE), IF(E217&lt;&gt;"", INDEX(Edges!$AG$4:$AG$431, MATCH(E217, Edges!$C$4:$C$431, 0))="Yes", FALSE), IF(F217&lt;&gt;"", INDEX(Edges!$AG$4:$AG$431, MATCH(F217, Edges!$C$4:$C$431, 0))="Yes", FALSE), IF(G217&lt;&gt;"", INDEX(Edges!$AG$4:$AG$431, MATCH(G217, Edges!$C$4:$C$431, 0))="Yes", FALSE), IF(H217&lt;&gt;"", INDEX(Edges!$AG$4:$AG$431, MATCH(H217, Edges!$C$4:$C$431, 0))="Yes", FALSE), IF(I217&lt;&gt;"", INDEX(Edges!$AG$4:$AG$431, MATCH(I217, Edges!$C$4:$C$431, 0))="Yes", FALSE), IF(J217&lt;&gt;"", INDEX(Edges!$AG$4:$AG$431, MATCH(J217, Edges!$C$4:$C$431, 0))="Yes", FALSE), IF(K217&lt;&gt;"", INDEX(Edges!$AG$4:$AG$431, MATCH(K217, Edges!$C$4:$C$431, 0))="Yes", FALSE), IF(L217&lt;&gt;"", INDEX(Edges!$AG$4:$AG$431, MATCH(L217, Edges!$C$4:$C$431, 0))="Yes", FALSE)), "Yes","No")</f>
        <v>No</v>
      </c>
      <c r="V217" s="720" t="str">
        <f t="shared" si="10"/>
        <v>Accessible</v>
      </c>
      <c r="W217" s="633" t="str">
        <f>IF(AND(N217&gt;='Accessibility Standards'!$C$4, P217&lt;'Accessibility Standards'!$C$2, Q217="Yes", R217&lt;'Accessibility Standards'!$C$10), "Accessible", "Inaccessible")</f>
        <v>Inaccessible</v>
      </c>
      <c r="X217" s="633" t="str">
        <f t="shared" si="11"/>
        <v>Inaccessible</v>
      </c>
    </row>
    <row r="218" spans="1:24">
      <c r="A218" t="s">
        <v>914</v>
      </c>
      <c r="B218" s="689" t="s">
        <v>752</v>
      </c>
      <c r="C218" t="s">
        <v>787</v>
      </c>
      <c r="E218" t="s">
        <v>1093</v>
      </c>
      <c r="N218" s="633">
        <f>MIN(_xlfn.IFNA(INDEX(Nodes!$M$4:$M$449, MATCH(C218, Nodes!$C$4:$C$449, 0)), 1E+99), _xlfn.IFNA(INDEX(Nodes!$M$4:$M$449, MATCH(D218, Nodes!$C$4:$C$449, 0)), 1E+99), _xlfn.IFNA(INDEX(Edges!$M$4:$M$428, MATCH(E218, Edges!$C$4:$C$428, 0)), 1E+99), _xlfn.IFNA(INDEX(Edges!$M$4:$M$428, MATCH(F218, Edges!$C$4:$C$428, 0)), 1E+99), _xlfn.IFNA(INDEX(Edges!$M$4:$M$428, MATCH(G218, Edges!$C$4:$C$428, 0)), 1E+99), _xlfn.IFNA(INDEX(Edges!$M$4:$M$428, MATCH(H218, Edges!$C$4:$C$428, 0)), 1E+99), _xlfn.IFNA(INDEX(Edges!$M$4:$M$428, MATCH(I218, Edges!$C$4:$C$428, 0)), 1E+99), _xlfn.IFNA(INDEX(Edges!$M$4:$M$428, MATCH(J218, Edges!$C$4:$C$428, 0)), 1E+99), _xlfn.IFNA(INDEX(Edges!$M$4:$M$428, MATCH(K218, Edges!$C$4:$C$428, 0)), 1E+99), _xlfn.IFNA(INDEX(Edges!$M$4:$M$428, MATCH(L218, Edges!$C$4:$C$428, 0)), 1E+99))</f>
        <v>0</v>
      </c>
      <c r="O218" s="633" t="str">
        <f>IF(AND(IF(C218&lt;&gt;"", INDEX(Nodes!$V$4:$V$449, MATCH(C218, Nodes!$C$4:$C$449, 0))="Yes", TRUE), IF(D218&lt;&gt;"", INDEX(Nodes!$V$4:$V$449, MATCH(D218, Nodes!$C$4:$C$449, 0))="Yes", TRUE), IF(E218&lt;&gt;"", INDEX(Edges!$V$4:$V$431, MATCH(E218, Edges!$C$4:$C$431, 0))="Yes", TRUE), IF(F218&lt;&gt;"", INDEX(Edges!$V$4:$V$431, MATCH(F218, Edges!$C$4:$C$431, 0))="Yes", TRUE), IF(G218&lt;&gt;"", INDEX(Edges!$V$4:$V$431, MATCH(G218, Edges!$C$4:$C$431, 0))="Yes", TRUE), IF(H218&lt;&gt;"", INDEX(Edges!$V$4:$V$431, MATCH(H218, Edges!$C$4:$C$431, 0))="Yes", TRUE), IF(I218&lt;&gt;"", INDEX(Edges!$V$4:$V$431, MATCH(I218, Edges!$C$4:$C$431, 0))="Yes", TRUE), IF(J218&lt;&gt;"", INDEX(Edges!$V$4:$V$431, MATCH(J218, Edges!$C$4:$C$431, 0))="Yes", TRUE), IF(K218&lt;&gt;"", INDEX(Edges!$V$4:$V$431, MATCH(K218, Edges!$C$4:$C$431, 0))="Yes", TRUE), IF(L218&lt;&gt;"", INDEX(Edges!$V$4:$V$431, MATCH(L218, Edges!$C$4:$C$431, 0))="Yes", TRUE)), "Yes", "No")</f>
        <v>No</v>
      </c>
      <c r="P218" s="633">
        <f>MAX(_xlfn.IFNA(INDEX(Nodes!$I$4:$I$449, MATCH(C218, Nodes!$C$4:$C$449, 0)), -1E+99), _xlfn.IFNA(INDEX(Nodes!$I$4:$I$449, MATCH(D218, Nodes!$C$4:$C$449, 0)), -1E+99), _xlfn.IFNA(INDEX(Edges!$I$4:$I$431, MATCH(E218, Edges!$C$4:$C$431, 0)), -1E+99), _xlfn.IFNA(INDEX(Edges!$I$4:$I$431, MATCH(F218, Edges!$C$4:$C$431, 0)), -1E+99), _xlfn.IFNA(INDEX(Edges!$I$4:$I$431, MATCH(G218, Edges!$C$4:$C$431, 0)), -1E+99), _xlfn.IFNA(INDEX(Edges!$I$4:$I$431, MATCH(H218, Edges!$C$4:$C$431, 0)), -1E+99), _xlfn.IFNA(INDEX(Edges!$I$4:$I$431, MATCH(I218, Edges!$C$4:$C$431, 0)), -1E+99), _xlfn.IFNA(INDEX(Edges!$I$4:$I$431, MATCH(J218, Edges!$C$4:$C$431, 0)), -1E+99), _xlfn.IFNA(INDEX(Edges!$I$4:$I$431, MATCH(K218, Edges!$C$4:$C$431, 0)), -1E+99), _xlfn.IFNA(INDEX(Edges!$I$4:$I$431, MATCH(L218, Edges!$C$4:$C$431, 0)), -1E+99))</f>
        <v>2</v>
      </c>
      <c r="Q218" s="633" t="str">
        <f>IF(AND(IF(C218&lt;&gt;"", INDEX(Nodes!$P$4:$P$449, MATCH(C218, Nodes!$C$4:$C$449, 0))="Yes"), IF(D218&lt;&gt;"", INDEX(Nodes!$P$4:$P$449, MATCH(D218, Nodes!$C$4:$C$449, 0))="Yes")), "Yes", "No")</f>
        <v>No</v>
      </c>
      <c r="R218" s="633">
        <f>MAX(_xlfn.IFNA(INDEX(Nodes!$Q$4:$Q$449, MATCH(C218, Nodes!$C$4:$C$449, 0)), -1E+99), _xlfn.IFNA(INDEX(Nodes!$Q$4:$Q$449, MATCH(D218, Nodes!$C$4:$C$449, 0)), -1E+99), _xlfn.IFNA(INDEX(Edges!$Q$4:$Q$431, MATCH(E218, Edges!$C$4:$C$431, 0)), -1E+99), _xlfn.IFNA(INDEX(Edges!$Q$4:$Q$431, MATCH(F218, Edges!$C$4:$C$431, 0)), -1E+99), _xlfn.IFNA(INDEX(Edges!$Q$4:$Q$431, MATCH(G218, Edges!$C$4:$C$431, 0)), -1E+99), _xlfn.IFNA(INDEX(Edges!$Q$4:$Q$431, MATCH(H218, Edges!$C$4:$C$431, 0)), -1E+99), _xlfn.IFNA(INDEX(Edges!$Q$4:$Q$431, MATCH(I218, Edges!$C$4:$C$431, 0)), -1E+99), _xlfn.IFNA(INDEX(Edges!$Q$4:$Q$431, MATCH(J218, Edges!$C$4:$C$431, 0)), -1E+99), _xlfn.IFNA(INDEX(Edges!$Q$4:$Q$431, MATCH(K218, Edges!$C$4:$C$431, 0)), -1E+99), _xlfn.IFNA(INDEX(Edges!$Q$4:$Q$431, MATCH(L218, Edges!$C$4:$C$431, 0)), -1E+99))</f>
        <v>0</v>
      </c>
      <c r="S218" t="str">
        <f>IF(OR(IF(C218&lt;&gt;"", INDEX(Nodes!$Z$4:$Z$449, MATCH(C218, Nodes!$C$4:$C$449, 0))="Yes", FALSE), IF(D218&lt;&gt;"", INDEX(Nodes!$Z$4:$Z$449, MATCH(D218, Nodes!$C$4:$C$449, 0))="Yes", FALSE), IF(E218&lt;&gt;"", INDEX(Edges!$Z$4:$Z$431, MATCH(E218, Edges!$C$4:$C$431, 0))="Yes", FALSE), IF(F218&lt;&gt;"", INDEX(Edges!$Z$4:$Z$431, MATCH(F218, Edges!$C$4:$C$431, 0))="Yes", FALSE), IF(G218&lt;&gt;"", INDEX(Edges!$Z$4:$Z$431, MATCH(G218, Edges!$C$4:$C$431, 0))="Yes", FALSE), IF(H218&lt;&gt;"", INDEX(Edges!$Z$4:$Z$431, MATCH(H218, Edges!$C$4:$C$431, 0))="Yes", FALSE), IF(I218&lt;&gt;"", INDEX(Edges!$Z$4:$Z$431, MATCH(I218, Edges!$C$4:$C$431, 0))="Yes", FALSE), IF(J218&lt;&gt;"", INDEX(Edges!$Z$4:$Z$431, MATCH(J218, Edges!$C$4:$C$431, 0))="Yes", FALSE), IF(K218&lt;&gt;"", INDEX(Edges!$Z$4:$Z$431, MATCH(K218, Edges!$C$4:$C$431, 0))="Yes", FALSE), IF(L218&lt;&gt;"", INDEX(Edges!$Z$4:$Z$431, MATCH(L218, Edges!$C$4:$C$431, 0))="Yes", FALSE)), "Yes","No")</f>
        <v>Yes</v>
      </c>
      <c r="T218" s="633" t="str">
        <f>IF(OR(IF(C218&lt;&gt;"", INDEX(Nodes!$AC$4:$AC$449, MATCH(C218, Nodes!$C$4:$C$449, 0))="Yes", FALSE), IF(D218&lt;&gt;"", INDEX(Nodes!$AC$4:$AC$449, MATCH(D218, Nodes!$C$4:$C$449, 0))="Yes", FALSE), IF(E218&lt;&gt;"", INDEX(Edges!$AC$4:$AC$431, MATCH(E218, Edges!$C$4:$C$431, 0))="Yes", FALSE), IF(F218&lt;&gt;"", INDEX(Edges!$AC$4:$AC$431, MATCH(F218, Edges!$C$4:$C$431, 0))="Yes", FALSE), IF(G218&lt;&gt;"", INDEX(Edges!$AC$4:$AC$431, MATCH(G218, Edges!$C$4:$C$431, 0))="Yes", FALSE), IF(H218&lt;&gt;"", INDEX(Edges!$AC$4:$AC$431, MATCH(H218, Edges!$C$4:$C$431, 0))="Yes", FALSE), IF(I218&lt;&gt;"", INDEX(Edges!$AC$4:$AC$431, MATCH(I218, Edges!$C$4:$C$431, 0))="Yes", FALSE), IF(J218&lt;&gt;"", INDEX(Edges!$AC$4:$AC$431, MATCH(J218, Edges!$C$4:$C$431, 0))="Yes", FALSE), IF(K218&lt;&gt;"", INDEX(Edges!$AC$4:$AC$431, MATCH(K218, Edges!$C$4:$C$431, 0))="Yes", FALSE), IF(L218&lt;&gt;"", INDEX(Edges!$AC$4:$AC$431, MATCH(L218, Edges!$C$4:$C$431, 0))="Yes", FALSE)), "Yes","No")</f>
        <v>No</v>
      </c>
      <c r="U218" t="str">
        <f>IF(OR(IF(C218&lt;&gt;"", INDEX(Nodes!$AF$4:$AF$449, MATCH(C218, Nodes!$C$4:$C$449, 0))="Yes", FALSE), IF(D218&lt;&gt;"", INDEX(Nodes!$AF$4:$AF$449, MATCH(D218, Nodes!$C$4:$C$449, 0))="Yes", FALSE), IF(E218&lt;&gt;"", INDEX(Edges!$AG$4:$AG$431, MATCH(E218, Edges!$C$4:$C$431, 0))="Yes", FALSE), IF(F218&lt;&gt;"", INDEX(Edges!$AG$4:$AG$431, MATCH(F218, Edges!$C$4:$C$431, 0))="Yes", FALSE), IF(G218&lt;&gt;"", INDEX(Edges!$AG$4:$AG$431, MATCH(G218, Edges!$C$4:$C$431, 0))="Yes", FALSE), IF(H218&lt;&gt;"", INDEX(Edges!$AG$4:$AG$431, MATCH(H218, Edges!$C$4:$C$431, 0))="Yes", FALSE), IF(I218&lt;&gt;"", INDEX(Edges!$AG$4:$AG$431, MATCH(I218, Edges!$C$4:$C$431, 0))="Yes", FALSE), IF(J218&lt;&gt;"", INDEX(Edges!$AG$4:$AG$431, MATCH(J218, Edges!$C$4:$C$431, 0))="Yes", FALSE), IF(K218&lt;&gt;"", INDEX(Edges!$AG$4:$AG$431, MATCH(K218, Edges!$C$4:$C$431, 0))="Yes", FALSE), IF(L218&lt;&gt;"", INDEX(Edges!$AG$4:$AG$431, MATCH(L218, Edges!$C$4:$C$431, 0))="Yes", FALSE)), "Yes","No")</f>
        <v>Yes</v>
      </c>
      <c r="V218" s="720" t="str">
        <f t="shared" si="10"/>
        <v>Inaccessible</v>
      </c>
      <c r="W218" s="633" t="str">
        <f>IF(AND(N218&gt;='Accessibility Standards'!$C$4, P218&lt;'Accessibility Standards'!$C$2, Q218="Yes", R218&lt;'Accessibility Standards'!$C$10), "Accessible", "Inaccessible")</f>
        <v>Inaccessible</v>
      </c>
      <c r="X218" s="633" t="str">
        <f t="shared" si="11"/>
        <v>Inaccessible</v>
      </c>
    </row>
    <row r="219" spans="1:24" hidden="1">
      <c r="A219" s="811" t="str">
        <f>A218</f>
        <v>66_75</v>
      </c>
      <c r="B219" s="689" t="s">
        <v>753</v>
      </c>
      <c r="C219" t="s">
        <v>788</v>
      </c>
      <c r="E219" t="s">
        <v>1094</v>
      </c>
      <c r="N219" s="633">
        <f>MIN(_xlfn.IFNA(INDEX(Nodes!$M$4:$M$449, MATCH(C219, Nodes!$C$4:$C$449, 0)), 1E+99), _xlfn.IFNA(INDEX(Nodes!$M$4:$M$449, MATCH(D219, Nodes!$C$4:$C$449, 0)), 1E+99), _xlfn.IFNA(INDEX(Edges!$M$4:$M$428, MATCH(E219, Edges!$C$4:$C$428, 0)), 1E+99), _xlfn.IFNA(INDEX(Edges!$M$4:$M$428, MATCH(F219, Edges!$C$4:$C$428, 0)), 1E+99), _xlfn.IFNA(INDEX(Edges!$M$4:$M$428, MATCH(G219, Edges!$C$4:$C$428, 0)), 1E+99), _xlfn.IFNA(INDEX(Edges!$M$4:$M$428, MATCH(H219, Edges!$C$4:$C$428, 0)), 1E+99), _xlfn.IFNA(INDEX(Edges!$M$4:$M$428, MATCH(I219, Edges!$C$4:$C$428, 0)), 1E+99), _xlfn.IFNA(INDEX(Edges!$M$4:$M$428, MATCH(J219, Edges!$C$4:$C$428, 0)), 1E+99), _xlfn.IFNA(INDEX(Edges!$M$4:$M$428, MATCH(K219, Edges!$C$4:$C$428, 0)), 1E+99), _xlfn.IFNA(INDEX(Edges!$M$4:$M$428, MATCH(L219, Edges!$C$4:$C$428, 0)), 1E+99))</f>
        <v>0</v>
      </c>
      <c r="O219" s="633" t="str">
        <f>IF(AND(IF(C219&lt;&gt;"", INDEX(Nodes!$V$4:$V$449, MATCH(C219, Nodes!$C$4:$C$449, 0))="Yes", TRUE), IF(D219&lt;&gt;"", INDEX(Nodes!$V$4:$V$449, MATCH(D219, Nodes!$C$4:$C$449, 0))="Yes", TRUE), IF(E219&lt;&gt;"", INDEX(Edges!$V$4:$V$431, MATCH(E219, Edges!$C$4:$C$431, 0))="Yes", TRUE), IF(F219&lt;&gt;"", INDEX(Edges!$V$4:$V$431, MATCH(F219, Edges!$C$4:$C$431, 0))="Yes", TRUE), IF(G219&lt;&gt;"", INDEX(Edges!$V$4:$V$431, MATCH(G219, Edges!$C$4:$C$431, 0))="Yes", TRUE), IF(H219&lt;&gt;"", INDEX(Edges!$V$4:$V$431, MATCH(H219, Edges!$C$4:$C$431, 0))="Yes", TRUE), IF(I219&lt;&gt;"", INDEX(Edges!$V$4:$V$431, MATCH(I219, Edges!$C$4:$C$431, 0))="Yes", TRUE), IF(J219&lt;&gt;"", INDEX(Edges!$V$4:$V$431, MATCH(J219, Edges!$C$4:$C$431, 0))="Yes", TRUE), IF(K219&lt;&gt;"", INDEX(Edges!$V$4:$V$431, MATCH(K219, Edges!$C$4:$C$431, 0))="Yes", TRUE), IF(L219&lt;&gt;"", INDEX(Edges!$V$4:$V$431, MATCH(L219, Edges!$C$4:$C$431, 0))="Yes", TRUE)), "Yes", "No")</f>
        <v>No</v>
      </c>
      <c r="P219" s="633">
        <f>MAX(_xlfn.IFNA(INDEX(Nodes!$I$4:$I$449, MATCH(C219, Nodes!$C$4:$C$449, 0)), -1E+99), _xlfn.IFNA(INDEX(Nodes!$I$4:$I$449, MATCH(D219, Nodes!$C$4:$C$449, 0)), -1E+99), _xlfn.IFNA(INDEX(Edges!$I$4:$I$431, MATCH(E219, Edges!$C$4:$C$431, 0)), -1E+99), _xlfn.IFNA(INDEX(Edges!$I$4:$I$431, MATCH(F219, Edges!$C$4:$C$431, 0)), -1E+99), _xlfn.IFNA(INDEX(Edges!$I$4:$I$431, MATCH(G219, Edges!$C$4:$C$431, 0)), -1E+99), _xlfn.IFNA(INDEX(Edges!$I$4:$I$431, MATCH(H219, Edges!$C$4:$C$431, 0)), -1E+99), _xlfn.IFNA(INDEX(Edges!$I$4:$I$431, MATCH(I219, Edges!$C$4:$C$431, 0)), -1E+99), _xlfn.IFNA(INDEX(Edges!$I$4:$I$431, MATCH(J219, Edges!$C$4:$C$431, 0)), -1E+99), _xlfn.IFNA(INDEX(Edges!$I$4:$I$431, MATCH(K219, Edges!$C$4:$C$431, 0)), -1E+99), _xlfn.IFNA(INDEX(Edges!$I$4:$I$431, MATCH(L219, Edges!$C$4:$C$431, 0)), -1E+99))</f>
        <v>2.2000000000000002</v>
      </c>
      <c r="Q219" s="633" t="str">
        <f>IF(AND(IF(C219&lt;&gt;"", INDEX(Nodes!$P$4:$P$449, MATCH(C219, Nodes!$C$4:$C$449, 0))="Yes"), IF(D219&lt;&gt;"", INDEX(Nodes!$P$4:$P$449, MATCH(D219, Nodes!$C$4:$C$449, 0))="Yes")), "Yes", "No")</f>
        <v>No</v>
      </c>
      <c r="R219" s="633">
        <f>MAX(_xlfn.IFNA(INDEX(Nodes!$Q$4:$Q$449, MATCH(C219, Nodes!$C$4:$C$449, 0)), -1E+99), _xlfn.IFNA(INDEX(Nodes!$Q$4:$Q$449, MATCH(D219, Nodes!$C$4:$C$449, 0)), -1E+99), _xlfn.IFNA(INDEX(Edges!$Q$4:$Q$431, MATCH(E219, Edges!$C$4:$C$431, 0)), -1E+99), _xlfn.IFNA(INDEX(Edges!$Q$4:$Q$431, MATCH(F219, Edges!$C$4:$C$431, 0)), -1E+99), _xlfn.IFNA(INDEX(Edges!$Q$4:$Q$431, MATCH(G219, Edges!$C$4:$C$431, 0)), -1E+99), _xlfn.IFNA(INDEX(Edges!$Q$4:$Q$431, MATCH(H219, Edges!$C$4:$C$431, 0)), -1E+99), _xlfn.IFNA(INDEX(Edges!$Q$4:$Q$431, MATCH(I219, Edges!$C$4:$C$431, 0)), -1E+99), _xlfn.IFNA(INDEX(Edges!$Q$4:$Q$431, MATCH(J219, Edges!$C$4:$C$431, 0)), -1E+99), _xlfn.IFNA(INDEX(Edges!$Q$4:$Q$431, MATCH(K219, Edges!$C$4:$C$431, 0)), -1E+99), _xlfn.IFNA(INDEX(Edges!$Q$4:$Q$431, MATCH(L219, Edges!$C$4:$C$431, 0)), -1E+99))</f>
        <v>0</v>
      </c>
      <c r="S219" t="str">
        <f>IF(OR(IF(C219&lt;&gt;"", INDEX(Nodes!$Z$4:$Z$449, MATCH(C219, Nodes!$C$4:$C$449, 0))="Yes", FALSE), IF(D219&lt;&gt;"", INDEX(Nodes!$Z$4:$Z$449, MATCH(D219, Nodes!$C$4:$C$449, 0))="Yes", FALSE), IF(E219&lt;&gt;"", INDEX(Edges!$Z$4:$Z$431, MATCH(E219, Edges!$C$4:$C$431, 0))="Yes", FALSE), IF(F219&lt;&gt;"", INDEX(Edges!$Z$4:$Z$431, MATCH(F219, Edges!$C$4:$C$431, 0))="Yes", FALSE), IF(G219&lt;&gt;"", INDEX(Edges!$Z$4:$Z$431, MATCH(G219, Edges!$C$4:$C$431, 0))="Yes", FALSE), IF(H219&lt;&gt;"", INDEX(Edges!$Z$4:$Z$431, MATCH(H219, Edges!$C$4:$C$431, 0))="Yes", FALSE), IF(I219&lt;&gt;"", INDEX(Edges!$Z$4:$Z$431, MATCH(I219, Edges!$C$4:$C$431, 0))="Yes", FALSE), IF(J219&lt;&gt;"", INDEX(Edges!$Z$4:$Z$431, MATCH(J219, Edges!$C$4:$C$431, 0))="Yes", FALSE), IF(K219&lt;&gt;"", INDEX(Edges!$Z$4:$Z$431, MATCH(K219, Edges!$C$4:$C$431, 0))="Yes", FALSE), IF(L219&lt;&gt;"", INDEX(Edges!$Z$4:$Z$431, MATCH(L219, Edges!$C$4:$C$431, 0))="Yes", FALSE)), "Yes","No")</f>
        <v>Yes</v>
      </c>
      <c r="T219" s="633" t="str">
        <f>IF(OR(IF(C219&lt;&gt;"", INDEX(Nodes!$AC$4:$AC$449, MATCH(C219, Nodes!$C$4:$C$449, 0))="Yes", FALSE), IF(D219&lt;&gt;"", INDEX(Nodes!$AC$4:$AC$449, MATCH(D219, Nodes!$C$4:$C$449, 0))="Yes", FALSE), IF(E219&lt;&gt;"", INDEX(Edges!$AC$4:$AC$431, MATCH(E219, Edges!$C$4:$C$431, 0))="Yes", FALSE), IF(F219&lt;&gt;"", INDEX(Edges!$AC$4:$AC$431, MATCH(F219, Edges!$C$4:$C$431, 0))="Yes", FALSE), IF(G219&lt;&gt;"", INDEX(Edges!$AC$4:$AC$431, MATCH(G219, Edges!$C$4:$C$431, 0))="Yes", FALSE), IF(H219&lt;&gt;"", INDEX(Edges!$AC$4:$AC$431, MATCH(H219, Edges!$C$4:$C$431, 0))="Yes", FALSE), IF(I219&lt;&gt;"", INDEX(Edges!$AC$4:$AC$431, MATCH(I219, Edges!$C$4:$C$431, 0))="Yes", FALSE), IF(J219&lt;&gt;"", INDEX(Edges!$AC$4:$AC$431, MATCH(J219, Edges!$C$4:$C$431, 0))="Yes", FALSE), IF(K219&lt;&gt;"", INDEX(Edges!$AC$4:$AC$431, MATCH(K219, Edges!$C$4:$C$431, 0))="Yes", FALSE), IF(L219&lt;&gt;"", INDEX(Edges!$AC$4:$AC$431, MATCH(L219, Edges!$C$4:$C$431, 0))="Yes", FALSE)), "Yes","No")</f>
        <v>No</v>
      </c>
      <c r="U219" t="str">
        <f>IF(OR(IF(C219&lt;&gt;"", INDEX(Nodes!$AF$4:$AF$449, MATCH(C219, Nodes!$C$4:$C$449, 0))="Yes", FALSE), IF(D219&lt;&gt;"", INDEX(Nodes!$AF$4:$AF$449, MATCH(D219, Nodes!$C$4:$C$449, 0))="Yes", FALSE), IF(E219&lt;&gt;"", INDEX(Edges!$AG$4:$AG$431, MATCH(E219, Edges!$C$4:$C$431, 0))="Yes", FALSE), IF(F219&lt;&gt;"", INDEX(Edges!$AG$4:$AG$431, MATCH(F219, Edges!$C$4:$C$431, 0))="Yes", FALSE), IF(G219&lt;&gt;"", INDEX(Edges!$AG$4:$AG$431, MATCH(G219, Edges!$C$4:$C$431, 0))="Yes", FALSE), IF(H219&lt;&gt;"", INDEX(Edges!$AG$4:$AG$431, MATCH(H219, Edges!$C$4:$C$431, 0))="Yes", FALSE), IF(I219&lt;&gt;"", INDEX(Edges!$AG$4:$AG$431, MATCH(I219, Edges!$C$4:$C$431, 0))="Yes", FALSE), IF(J219&lt;&gt;"", INDEX(Edges!$AG$4:$AG$431, MATCH(J219, Edges!$C$4:$C$431, 0))="Yes", FALSE), IF(K219&lt;&gt;"", INDEX(Edges!$AG$4:$AG$431, MATCH(K219, Edges!$C$4:$C$431, 0))="Yes", FALSE), IF(L219&lt;&gt;"", INDEX(Edges!$AG$4:$AG$431, MATCH(L219, Edges!$C$4:$C$431, 0))="Yes", FALSE)), "Yes","No")</f>
        <v>No</v>
      </c>
      <c r="V219" s="720" t="str">
        <f t="shared" si="10"/>
        <v>Inaccessible</v>
      </c>
      <c r="W219" s="633" t="str">
        <f>IF(AND(N219&gt;='Accessibility Standards'!$C$4, P219&lt;'Accessibility Standards'!$C$2, Q219="Yes", R219&lt;'Accessibility Standards'!$C$10), "Accessible", "Inaccessible")</f>
        <v>Inaccessible</v>
      </c>
      <c r="X219" s="633" t="str">
        <f t="shared" si="11"/>
        <v>Inaccessible</v>
      </c>
    </row>
    <row r="220" spans="1:24">
      <c r="A220" t="s">
        <v>915</v>
      </c>
      <c r="B220" s="689" t="s">
        <v>752</v>
      </c>
      <c r="C220" t="s">
        <v>683</v>
      </c>
      <c r="E220" t="s">
        <v>1095</v>
      </c>
      <c r="N220" s="633">
        <f>MIN(_xlfn.IFNA(INDEX(Nodes!$M$4:$M$449, MATCH(C220, Nodes!$C$4:$C$449, 0)), 1E+99), _xlfn.IFNA(INDEX(Nodes!$M$4:$M$449, MATCH(D220, Nodes!$C$4:$C$449, 0)), 1E+99), _xlfn.IFNA(INDEX(Edges!$M$4:$M$428, MATCH(E220, Edges!$C$4:$C$428, 0)), 1E+99), _xlfn.IFNA(INDEX(Edges!$M$4:$M$428, MATCH(F220, Edges!$C$4:$C$428, 0)), 1E+99), _xlfn.IFNA(INDEX(Edges!$M$4:$M$428, MATCH(G220, Edges!$C$4:$C$428, 0)), 1E+99), _xlfn.IFNA(INDEX(Edges!$M$4:$M$428, MATCH(H220, Edges!$C$4:$C$428, 0)), 1E+99), _xlfn.IFNA(INDEX(Edges!$M$4:$M$428, MATCH(I220, Edges!$C$4:$C$428, 0)), 1E+99), _xlfn.IFNA(INDEX(Edges!$M$4:$M$428, MATCH(J220, Edges!$C$4:$C$428, 0)), 1E+99), _xlfn.IFNA(INDEX(Edges!$M$4:$M$428, MATCH(K220, Edges!$C$4:$C$428, 0)), 1E+99), _xlfn.IFNA(INDEX(Edges!$M$4:$M$428, MATCH(L220, Edges!$C$4:$C$428, 0)), 1E+99))</f>
        <v>48</v>
      </c>
      <c r="O220" s="633" t="str">
        <f>IF(AND(IF(C220&lt;&gt;"", INDEX(Nodes!$V$4:$V$449, MATCH(C220, Nodes!$C$4:$C$449, 0))="Yes", TRUE), IF(D220&lt;&gt;"", INDEX(Nodes!$V$4:$V$449, MATCH(D220, Nodes!$C$4:$C$449, 0))="Yes", TRUE), IF(E220&lt;&gt;"", INDEX(Edges!$V$4:$V$431, MATCH(E220, Edges!$C$4:$C$431, 0))="Yes", TRUE), IF(F220&lt;&gt;"", INDEX(Edges!$V$4:$V$431, MATCH(F220, Edges!$C$4:$C$431, 0))="Yes", TRUE), IF(G220&lt;&gt;"", INDEX(Edges!$V$4:$V$431, MATCH(G220, Edges!$C$4:$C$431, 0))="Yes", TRUE), IF(H220&lt;&gt;"", INDEX(Edges!$V$4:$V$431, MATCH(H220, Edges!$C$4:$C$431, 0))="Yes", TRUE), IF(I220&lt;&gt;"", INDEX(Edges!$V$4:$V$431, MATCH(I220, Edges!$C$4:$C$431, 0))="Yes", TRUE), IF(J220&lt;&gt;"", INDEX(Edges!$V$4:$V$431, MATCH(J220, Edges!$C$4:$C$431, 0))="Yes", TRUE), IF(K220&lt;&gt;"", INDEX(Edges!$V$4:$V$431, MATCH(K220, Edges!$C$4:$C$431, 0))="Yes", TRUE), IF(L220&lt;&gt;"", INDEX(Edges!$V$4:$V$431, MATCH(L220, Edges!$C$4:$C$431, 0))="Yes", TRUE)), "Yes", "No")</f>
        <v>No</v>
      </c>
      <c r="P220" s="633">
        <f>MAX(_xlfn.IFNA(INDEX(Nodes!$I$4:$I$449, MATCH(C220, Nodes!$C$4:$C$449, 0)), -1E+99), _xlfn.IFNA(INDEX(Nodes!$I$4:$I$449, MATCH(D220, Nodes!$C$4:$C$449, 0)), -1E+99), _xlfn.IFNA(INDEX(Edges!$I$4:$I$431, MATCH(E220, Edges!$C$4:$C$431, 0)), -1E+99), _xlfn.IFNA(INDEX(Edges!$I$4:$I$431, MATCH(F220, Edges!$C$4:$C$431, 0)), -1E+99), _xlfn.IFNA(INDEX(Edges!$I$4:$I$431, MATCH(G220, Edges!$C$4:$C$431, 0)), -1E+99), _xlfn.IFNA(INDEX(Edges!$I$4:$I$431, MATCH(H220, Edges!$C$4:$C$431, 0)), -1E+99), _xlfn.IFNA(INDEX(Edges!$I$4:$I$431, MATCH(I220, Edges!$C$4:$C$431, 0)), -1E+99), _xlfn.IFNA(INDEX(Edges!$I$4:$I$431, MATCH(J220, Edges!$C$4:$C$431, 0)), -1E+99), _xlfn.IFNA(INDEX(Edges!$I$4:$I$431, MATCH(K220, Edges!$C$4:$C$431, 0)), -1E+99), _xlfn.IFNA(INDEX(Edges!$I$4:$I$431, MATCH(L220, Edges!$C$4:$C$431, 0)), -1E+99))</f>
        <v>1</v>
      </c>
      <c r="Q220" s="633" t="str">
        <f>IF(AND(IF(C220&lt;&gt;"", INDEX(Nodes!$P$4:$P$449, MATCH(C220, Nodes!$C$4:$C$449, 0))="Yes"), IF(D220&lt;&gt;"", INDEX(Nodes!$P$4:$P$449, MATCH(D220, Nodes!$C$4:$C$449, 0))="Yes")), "Yes", "No")</f>
        <v>No</v>
      </c>
      <c r="R220" s="633">
        <f>MAX(_xlfn.IFNA(INDEX(Nodes!$Q$4:$Q$449, MATCH(C220, Nodes!$C$4:$C$449, 0)), -1E+99), _xlfn.IFNA(INDEX(Nodes!$Q$4:$Q$449, MATCH(D220, Nodes!$C$4:$C$449, 0)), -1E+99), _xlfn.IFNA(INDEX(Edges!$Q$4:$Q$431, MATCH(E220, Edges!$C$4:$C$431, 0)), -1E+99), _xlfn.IFNA(INDEX(Edges!$Q$4:$Q$431, MATCH(F220, Edges!$C$4:$C$431, 0)), -1E+99), _xlfn.IFNA(INDEX(Edges!$Q$4:$Q$431, MATCH(G220, Edges!$C$4:$C$431, 0)), -1E+99), _xlfn.IFNA(INDEX(Edges!$Q$4:$Q$431, MATCH(H220, Edges!$C$4:$C$431, 0)), -1E+99), _xlfn.IFNA(INDEX(Edges!$Q$4:$Q$431, MATCH(I220, Edges!$C$4:$C$431, 0)), -1E+99), _xlfn.IFNA(INDEX(Edges!$Q$4:$Q$431, MATCH(J220, Edges!$C$4:$C$431, 0)), -1E+99), _xlfn.IFNA(INDEX(Edges!$Q$4:$Q$431, MATCH(K220, Edges!$C$4:$C$431, 0)), -1E+99), _xlfn.IFNA(INDEX(Edges!$Q$4:$Q$431, MATCH(L220, Edges!$C$4:$C$431, 0)), -1E+99))</f>
        <v>0</v>
      </c>
      <c r="S220" t="str">
        <f>IF(OR(IF(C220&lt;&gt;"", INDEX(Nodes!$Z$4:$Z$449, MATCH(C220, Nodes!$C$4:$C$449, 0))="Yes", FALSE), IF(D220&lt;&gt;"", INDEX(Nodes!$Z$4:$Z$449, MATCH(D220, Nodes!$C$4:$C$449, 0))="Yes", FALSE), IF(E220&lt;&gt;"", INDEX(Edges!$Z$4:$Z$431, MATCH(E220, Edges!$C$4:$C$431, 0))="Yes", FALSE), IF(F220&lt;&gt;"", INDEX(Edges!$Z$4:$Z$431, MATCH(F220, Edges!$C$4:$C$431, 0))="Yes", FALSE), IF(G220&lt;&gt;"", INDEX(Edges!$Z$4:$Z$431, MATCH(G220, Edges!$C$4:$C$431, 0))="Yes", FALSE), IF(H220&lt;&gt;"", INDEX(Edges!$Z$4:$Z$431, MATCH(H220, Edges!$C$4:$C$431, 0))="Yes", FALSE), IF(I220&lt;&gt;"", INDEX(Edges!$Z$4:$Z$431, MATCH(I220, Edges!$C$4:$C$431, 0))="Yes", FALSE), IF(J220&lt;&gt;"", INDEX(Edges!$Z$4:$Z$431, MATCH(J220, Edges!$C$4:$C$431, 0))="Yes", FALSE), IF(K220&lt;&gt;"", INDEX(Edges!$Z$4:$Z$431, MATCH(K220, Edges!$C$4:$C$431, 0))="Yes", FALSE), IF(L220&lt;&gt;"", INDEX(Edges!$Z$4:$Z$431, MATCH(L220, Edges!$C$4:$C$431, 0))="Yes", FALSE)), "Yes","No")</f>
        <v>Yes</v>
      </c>
      <c r="T220" s="633" t="str">
        <f>IF(OR(IF(C220&lt;&gt;"", INDEX(Nodes!$AC$4:$AC$449, MATCH(C220, Nodes!$C$4:$C$449, 0))="Yes", FALSE), IF(D220&lt;&gt;"", INDEX(Nodes!$AC$4:$AC$449, MATCH(D220, Nodes!$C$4:$C$449, 0))="Yes", FALSE), IF(E220&lt;&gt;"", INDEX(Edges!$AC$4:$AC$431, MATCH(E220, Edges!$C$4:$C$431, 0))="Yes", FALSE), IF(F220&lt;&gt;"", INDEX(Edges!$AC$4:$AC$431, MATCH(F220, Edges!$C$4:$C$431, 0))="Yes", FALSE), IF(G220&lt;&gt;"", INDEX(Edges!$AC$4:$AC$431, MATCH(G220, Edges!$C$4:$C$431, 0))="Yes", FALSE), IF(H220&lt;&gt;"", INDEX(Edges!$AC$4:$AC$431, MATCH(H220, Edges!$C$4:$C$431, 0))="Yes", FALSE), IF(I220&lt;&gt;"", INDEX(Edges!$AC$4:$AC$431, MATCH(I220, Edges!$C$4:$C$431, 0))="Yes", FALSE), IF(J220&lt;&gt;"", INDEX(Edges!$AC$4:$AC$431, MATCH(J220, Edges!$C$4:$C$431, 0))="Yes", FALSE), IF(K220&lt;&gt;"", INDEX(Edges!$AC$4:$AC$431, MATCH(K220, Edges!$C$4:$C$431, 0))="Yes", FALSE), IF(L220&lt;&gt;"", INDEX(Edges!$AC$4:$AC$431, MATCH(L220, Edges!$C$4:$C$431, 0))="Yes", FALSE)), "Yes","No")</f>
        <v>No</v>
      </c>
      <c r="U220" t="str">
        <f>IF(OR(IF(C220&lt;&gt;"", INDEX(Nodes!$AF$4:$AF$449, MATCH(C220, Nodes!$C$4:$C$449, 0))="Yes", FALSE), IF(D220&lt;&gt;"", INDEX(Nodes!$AF$4:$AF$449, MATCH(D220, Nodes!$C$4:$C$449, 0))="Yes", FALSE), IF(E220&lt;&gt;"", INDEX(Edges!$AG$4:$AG$431, MATCH(E220, Edges!$C$4:$C$431, 0))="Yes", FALSE), IF(F220&lt;&gt;"", INDEX(Edges!$AG$4:$AG$431, MATCH(F220, Edges!$C$4:$C$431, 0))="Yes", FALSE), IF(G220&lt;&gt;"", INDEX(Edges!$AG$4:$AG$431, MATCH(G220, Edges!$C$4:$C$431, 0))="Yes", FALSE), IF(H220&lt;&gt;"", INDEX(Edges!$AG$4:$AG$431, MATCH(H220, Edges!$C$4:$C$431, 0))="Yes", FALSE), IF(I220&lt;&gt;"", INDEX(Edges!$AG$4:$AG$431, MATCH(I220, Edges!$C$4:$C$431, 0))="Yes", FALSE), IF(J220&lt;&gt;"", INDEX(Edges!$AG$4:$AG$431, MATCH(J220, Edges!$C$4:$C$431, 0))="Yes", FALSE), IF(K220&lt;&gt;"", INDEX(Edges!$AG$4:$AG$431, MATCH(K220, Edges!$C$4:$C$431, 0))="Yes", FALSE), IF(L220&lt;&gt;"", INDEX(Edges!$AG$4:$AG$431, MATCH(L220, Edges!$C$4:$C$431, 0))="Yes", FALSE)), "Yes","No")</f>
        <v>Yes</v>
      </c>
      <c r="V220" s="720" t="str">
        <f t="shared" si="10"/>
        <v>Accessible</v>
      </c>
      <c r="W220" s="633" t="str">
        <f>IF(AND(N220&gt;='Accessibility Standards'!$C$4, P220&lt;'Accessibility Standards'!$C$2, Q220="Yes", R220&lt;'Accessibility Standards'!$C$10), "Accessible", "Inaccessible")</f>
        <v>Inaccessible</v>
      </c>
      <c r="X220" s="633" t="str">
        <f t="shared" si="11"/>
        <v>Inaccessible</v>
      </c>
    </row>
    <row r="221" spans="1:24" hidden="1">
      <c r="A221" s="811" t="str">
        <f>A220</f>
        <v>29_75</v>
      </c>
      <c r="B221" s="689" t="s">
        <v>753</v>
      </c>
      <c r="C221" t="s">
        <v>684</v>
      </c>
      <c r="E221" t="s">
        <v>1096</v>
      </c>
      <c r="N221" s="633">
        <f>MIN(_xlfn.IFNA(INDEX(Nodes!$M$4:$M$449, MATCH(C221, Nodes!$C$4:$C$449, 0)), 1E+99), _xlfn.IFNA(INDEX(Nodes!$M$4:$M$449, MATCH(D221, Nodes!$C$4:$C$449, 0)), 1E+99), _xlfn.IFNA(INDEX(Edges!$M$4:$M$428, MATCH(E221, Edges!$C$4:$C$428, 0)), 1E+99), _xlfn.IFNA(INDEX(Edges!$M$4:$M$428, MATCH(F221, Edges!$C$4:$C$428, 0)), 1E+99), _xlfn.IFNA(INDEX(Edges!$M$4:$M$428, MATCH(G221, Edges!$C$4:$C$428, 0)), 1E+99), _xlfn.IFNA(INDEX(Edges!$M$4:$M$428, MATCH(H221, Edges!$C$4:$C$428, 0)), 1E+99), _xlfn.IFNA(INDEX(Edges!$M$4:$M$428, MATCH(I221, Edges!$C$4:$C$428, 0)), 1E+99), _xlfn.IFNA(INDEX(Edges!$M$4:$M$428, MATCH(J221, Edges!$C$4:$C$428, 0)), 1E+99), _xlfn.IFNA(INDEX(Edges!$M$4:$M$428, MATCH(K221, Edges!$C$4:$C$428, 0)), 1E+99), _xlfn.IFNA(INDEX(Edges!$M$4:$M$428, MATCH(L221, Edges!$C$4:$C$428, 0)), 1E+99))</f>
        <v>48</v>
      </c>
      <c r="O221" s="633" t="str">
        <f>IF(AND(IF(C221&lt;&gt;"", INDEX(Nodes!$V$4:$V$449, MATCH(C221, Nodes!$C$4:$C$449, 0))="Yes", TRUE), IF(D221&lt;&gt;"", INDEX(Nodes!$V$4:$V$449, MATCH(D221, Nodes!$C$4:$C$449, 0))="Yes", TRUE), IF(E221&lt;&gt;"", INDEX(Edges!$V$4:$V$431, MATCH(E221, Edges!$C$4:$C$431, 0))="Yes", TRUE), IF(F221&lt;&gt;"", INDEX(Edges!$V$4:$V$431, MATCH(F221, Edges!$C$4:$C$431, 0))="Yes", TRUE), IF(G221&lt;&gt;"", INDEX(Edges!$V$4:$V$431, MATCH(G221, Edges!$C$4:$C$431, 0))="Yes", TRUE), IF(H221&lt;&gt;"", INDEX(Edges!$V$4:$V$431, MATCH(H221, Edges!$C$4:$C$431, 0))="Yes", TRUE), IF(I221&lt;&gt;"", INDEX(Edges!$V$4:$V$431, MATCH(I221, Edges!$C$4:$C$431, 0))="Yes", TRUE), IF(J221&lt;&gt;"", INDEX(Edges!$V$4:$V$431, MATCH(J221, Edges!$C$4:$C$431, 0))="Yes", TRUE), IF(K221&lt;&gt;"", INDEX(Edges!$V$4:$V$431, MATCH(K221, Edges!$C$4:$C$431, 0))="Yes", TRUE), IF(L221&lt;&gt;"", INDEX(Edges!$V$4:$V$431, MATCH(L221, Edges!$C$4:$C$431, 0))="Yes", TRUE)), "Yes", "No")</f>
        <v>No</v>
      </c>
      <c r="P221" s="633">
        <f>MAX(_xlfn.IFNA(INDEX(Nodes!$I$4:$I$449, MATCH(C221, Nodes!$C$4:$C$449, 0)), -1E+99), _xlfn.IFNA(INDEX(Nodes!$I$4:$I$449, MATCH(D221, Nodes!$C$4:$C$449, 0)), -1E+99), _xlfn.IFNA(INDEX(Edges!$I$4:$I$431, MATCH(E221, Edges!$C$4:$C$431, 0)), -1E+99), _xlfn.IFNA(INDEX(Edges!$I$4:$I$431, MATCH(F221, Edges!$C$4:$C$431, 0)), -1E+99), _xlfn.IFNA(INDEX(Edges!$I$4:$I$431, MATCH(G221, Edges!$C$4:$C$431, 0)), -1E+99), _xlfn.IFNA(INDEX(Edges!$I$4:$I$431, MATCH(H221, Edges!$C$4:$C$431, 0)), -1E+99), _xlfn.IFNA(INDEX(Edges!$I$4:$I$431, MATCH(I221, Edges!$C$4:$C$431, 0)), -1E+99), _xlfn.IFNA(INDEX(Edges!$I$4:$I$431, MATCH(J221, Edges!$C$4:$C$431, 0)), -1E+99), _xlfn.IFNA(INDEX(Edges!$I$4:$I$431, MATCH(K221, Edges!$C$4:$C$431, 0)), -1E+99), _xlfn.IFNA(INDEX(Edges!$I$4:$I$431, MATCH(L221, Edges!$C$4:$C$431, 0)), -1E+99))</f>
        <v>1</v>
      </c>
      <c r="Q221" s="633" t="str">
        <f>IF(AND(IF(C221&lt;&gt;"", INDEX(Nodes!$P$4:$P$449, MATCH(C221, Nodes!$C$4:$C$449, 0))="Yes"), IF(D221&lt;&gt;"", INDEX(Nodes!$P$4:$P$449, MATCH(D221, Nodes!$C$4:$C$449, 0))="Yes")), "Yes", "No")</f>
        <v>No</v>
      </c>
      <c r="R221" s="633">
        <f>MAX(_xlfn.IFNA(INDEX(Nodes!$Q$4:$Q$449, MATCH(C221, Nodes!$C$4:$C$449, 0)), -1E+99), _xlfn.IFNA(INDEX(Nodes!$Q$4:$Q$449, MATCH(D221, Nodes!$C$4:$C$449, 0)), -1E+99), _xlfn.IFNA(INDEX(Edges!$Q$4:$Q$431, MATCH(E221, Edges!$C$4:$C$431, 0)), -1E+99), _xlfn.IFNA(INDEX(Edges!$Q$4:$Q$431, MATCH(F221, Edges!$C$4:$C$431, 0)), -1E+99), _xlfn.IFNA(INDEX(Edges!$Q$4:$Q$431, MATCH(G221, Edges!$C$4:$C$431, 0)), -1E+99), _xlfn.IFNA(INDEX(Edges!$Q$4:$Q$431, MATCH(H221, Edges!$C$4:$C$431, 0)), -1E+99), _xlfn.IFNA(INDEX(Edges!$Q$4:$Q$431, MATCH(I221, Edges!$C$4:$C$431, 0)), -1E+99), _xlfn.IFNA(INDEX(Edges!$Q$4:$Q$431, MATCH(J221, Edges!$C$4:$C$431, 0)), -1E+99), _xlfn.IFNA(INDEX(Edges!$Q$4:$Q$431, MATCH(K221, Edges!$C$4:$C$431, 0)), -1E+99), _xlfn.IFNA(INDEX(Edges!$Q$4:$Q$431, MATCH(L221, Edges!$C$4:$C$431, 0)), -1E+99))</f>
        <v>0</v>
      </c>
      <c r="S221" t="str">
        <f>IF(OR(IF(C221&lt;&gt;"", INDEX(Nodes!$Z$4:$Z$449, MATCH(C221, Nodes!$C$4:$C$449, 0))="Yes", FALSE), IF(D221&lt;&gt;"", INDEX(Nodes!$Z$4:$Z$449, MATCH(D221, Nodes!$C$4:$C$449, 0))="Yes", FALSE), IF(E221&lt;&gt;"", INDEX(Edges!$Z$4:$Z$431, MATCH(E221, Edges!$C$4:$C$431, 0))="Yes", FALSE), IF(F221&lt;&gt;"", INDEX(Edges!$Z$4:$Z$431, MATCH(F221, Edges!$C$4:$C$431, 0))="Yes", FALSE), IF(G221&lt;&gt;"", INDEX(Edges!$Z$4:$Z$431, MATCH(G221, Edges!$C$4:$C$431, 0))="Yes", FALSE), IF(H221&lt;&gt;"", INDEX(Edges!$Z$4:$Z$431, MATCH(H221, Edges!$C$4:$C$431, 0))="Yes", FALSE), IF(I221&lt;&gt;"", INDEX(Edges!$Z$4:$Z$431, MATCH(I221, Edges!$C$4:$C$431, 0))="Yes", FALSE), IF(J221&lt;&gt;"", INDEX(Edges!$Z$4:$Z$431, MATCH(J221, Edges!$C$4:$C$431, 0))="Yes", FALSE), IF(K221&lt;&gt;"", INDEX(Edges!$Z$4:$Z$431, MATCH(K221, Edges!$C$4:$C$431, 0))="Yes", FALSE), IF(L221&lt;&gt;"", INDEX(Edges!$Z$4:$Z$431, MATCH(L221, Edges!$C$4:$C$431, 0))="Yes", FALSE)), "Yes","No")</f>
        <v>Yes</v>
      </c>
      <c r="T221" s="633" t="str">
        <f>IF(OR(IF(C221&lt;&gt;"", INDEX(Nodes!$AC$4:$AC$449, MATCH(C221, Nodes!$C$4:$C$449, 0))="Yes", FALSE), IF(D221&lt;&gt;"", INDEX(Nodes!$AC$4:$AC$449, MATCH(D221, Nodes!$C$4:$C$449, 0))="Yes", FALSE), IF(E221&lt;&gt;"", INDEX(Edges!$AC$4:$AC$431, MATCH(E221, Edges!$C$4:$C$431, 0))="Yes", FALSE), IF(F221&lt;&gt;"", INDEX(Edges!$AC$4:$AC$431, MATCH(F221, Edges!$C$4:$C$431, 0))="Yes", FALSE), IF(G221&lt;&gt;"", INDEX(Edges!$AC$4:$AC$431, MATCH(G221, Edges!$C$4:$C$431, 0))="Yes", FALSE), IF(H221&lt;&gt;"", INDEX(Edges!$AC$4:$AC$431, MATCH(H221, Edges!$C$4:$C$431, 0))="Yes", FALSE), IF(I221&lt;&gt;"", INDEX(Edges!$AC$4:$AC$431, MATCH(I221, Edges!$C$4:$C$431, 0))="Yes", FALSE), IF(J221&lt;&gt;"", INDEX(Edges!$AC$4:$AC$431, MATCH(J221, Edges!$C$4:$C$431, 0))="Yes", FALSE), IF(K221&lt;&gt;"", INDEX(Edges!$AC$4:$AC$431, MATCH(K221, Edges!$C$4:$C$431, 0))="Yes", FALSE), IF(L221&lt;&gt;"", INDEX(Edges!$AC$4:$AC$431, MATCH(L221, Edges!$C$4:$C$431, 0))="Yes", FALSE)), "Yes","No")</f>
        <v>No</v>
      </c>
      <c r="U221" t="str">
        <f>IF(OR(IF(C221&lt;&gt;"", INDEX(Nodes!$AF$4:$AF$449, MATCH(C221, Nodes!$C$4:$C$449, 0))="Yes", FALSE), IF(D221&lt;&gt;"", INDEX(Nodes!$AF$4:$AF$449, MATCH(D221, Nodes!$C$4:$C$449, 0))="Yes", FALSE), IF(E221&lt;&gt;"", INDEX(Edges!$AG$4:$AG$431, MATCH(E221, Edges!$C$4:$C$431, 0))="Yes", FALSE), IF(F221&lt;&gt;"", INDEX(Edges!$AG$4:$AG$431, MATCH(F221, Edges!$C$4:$C$431, 0))="Yes", FALSE), IF(G221&lt;&gt;"", INDEX(Edges!$AG$4:$AG$431, MATCH(G221, Edges!$C$4:$C$431, 0))="Yes", FALSE), IF(H221&lt;&gt;"", INDEX(Edges!$AG$4:$AG$431, MATCH(H221, Edges!$C$4:$C$431, 0))="Yes", FALSE), IF(I221&lt;&gt;"", INDEX(Edges!$AG$4:$AG$431, MATCH(I221, Edges!$C$4:$C$431, 0))="Yes", FALSE), IF(J221&lt;&gt;"", INDEX(Edges!$AG$4:$AG$431, MATCH(J221, Edges!$C$4:$C$431, 0))="Yes", FALSE), IF(K221&lt;&gt;"", INDEX(Edges!$AG$4:$AG$431, MATCH(K221, Edges!$C$4:$C$431, 0))="Yes", FALSE), IF(L221&lt;&gt;"", INDEX(Edges!$AG$4:$AG$431, MATCH(L221, Edges!$C$4:$C$431, 0))="Yes", FALSE)), "Yes","No")</f>
        <v>Yes</v>
      </c>
      <c r="V221" s="720" t="str">
        <f t="shared" si="10"/>
        <v>Accessible</v>
      </c>
      <c r="W221" s="633" t="str">
        <f>IF(AND(N221&gt;='Accessibility Standards'!$C$4, P221&lt;'Accessibility Standards'!$C$2, Q221="Yes", R221&lt;'Accessibility Standards'!$C$10), "Accessible", "Inaccessible")</f>
        <v>Inaccessible</v>
      </c>
      <c r="X221" s="633" t="str">
        <f t="shared" si="11"/>
        <v>Inaccessible</v>
      </c>
    </row>
    <row r="222" spans="1:24">
      <c r="A222" t="s">
        <v>916</v>
      </c>
      <c r="B222" s="689" t="s">
        <v>752</v>
      </c>
      <c r="C222" t="s">
        <v>449</v>
      </c>
      <c r="D222" t="s">
        <v>681</v>
      </c>
      <c r="N222" s="633">
        <f>MIN(_xlfn.IFNA(INDEX(Nodes!$M$4:$M$449, MATCH(C222, Nodes!$C$4:$C$449, 0)), 1E+99), _xlfn.IFNA(INDEX(Nodes!$M$4:$M$449, MATCH(D222, Nodes!$C$4:$C$449, 0)), 1E+99), _xlfn.IFNA(INDEX(Edges!$M$4:$M$428, MATCH(E222, Edges!$C$4:$C$428, 0)), 1E+99), _xlfn.IFNA(INDEX(Edges!$M$4:$M$428, MATCH(F222, Edges!$C$4:$C$428, 0)), 1E+99), _xlfn.IFNA(INDEX(Edges!$M$4:$M$428, MATCH(G222, Edges!$C$4:$C$428, 0)), 1E+99), _xlfn.IFNA(INDEX(Edges!$M$4:$M$428, MATCH(H222, Edges!$C$4:$C$428, 0)), 1E+99), _xlfn.IFNA(INDEX(Edges!$M$4:$M$428, MATCH(I222, Edges!$C$4:$C$428, 0)), 1E+99), _xlfn.IFNA(INDEX(Edges!$M$4:$M$428, MATCH(J222, Edges!$C$4:$C$428, 0)), 1E+99), _xlfn.IFNA(INDEX(Edges!$M$4:$M$428, MATCH(K222, Edges!$C$4:$C$428, 0)), 1E+99), _xlfn.IFNA(INDEX(Edges!$M$4:$M$428, MATCH(L222, Edges!$C$4:$C$428, 0)), 1E+99))</f>
        <v>0</v>
      </c>
      <c r="O222" s="633" t="str">
        <f>IF(AND(IF(C222&lt;&gt;"", INDEX(Nodes!$V$4:$V$449, MATCH(C222, Nodes!$C$4:$C$449, 0))="Yes", TRUE), IF(D222&lt;&gt;"", INDEX(Nodes!$V$4:$V$449, MATCH(D222, Nodes!$C$4:$C$449, 0))="Yes", TRUE), IF(E222&lt;&gt;"", INDEX(Edges!$V$4:$V$431, MATCH(E222, Edges!$C$4:$C$431, 0))="Yes", TRUE), IF(F222&lt;&gt;"", INDEX(Edges!$V$4:$V$431, MATCH(F222, Edges!$C$4:$C$431, 0))="Yes", TRUE), IF(G222&lt;&gt;"", INDEX(Edges!$V$4:$V$431, MATCH(G222, Edges!$C$4:$C$431, 0))="Yes", TRUE), IF(H222&lt;&gt;"", INDEX(Edges!$V$4:$V$431, MATCH(H222, Edges!$C$4:$C$431, 0))="Yes", TRUE), IF(I222&lt;&gt;"", INDEX(Edges!$V$4:$V$431, MATCH(I222, Edges!$C$4:$C$431, 0))="Yes", TRUE), IF(J222&lt;&gt;"", INDEX(Edges!$V$4:$V$431, MATCH(J222, Edges!$C$4:$C$431, 0))="Yes", TRUE), IF(K222&lt;&gt;"", INDEX(Edges!$V$4:$V$431, MATCH(K222, Edges!$C$4:$C$431, 0))="Yes", TRUE), IF(L222&lt;&gt;"", INDEX(Edges!$V$4:$V$431, MATCH(L222, Edges!$C$4:$C$431, 0))="Yes", TRUE)), "Yes", "No")</f>
        <v>No</v>
      </c>
      <c r="P222" s="633">
        <f>MAX(_xlfn.IFNA(INDEX(Nodes!$I$4:$I$449, MATCH(C222, Nodes!$C$4:$C$449, 0)), -1E+99), _xlfn.IFNA(INDEX(Nodes!$I$4:$I$449, MATCH(D222, Nodes!$C$4:$C$449, 0)), -1E+99), _xlfn.IFNA(INDEX(Edges!$I$4:$I$431, MATCH(E222, Edges!$C$4:$C$431, 0)), -1E+99), _xlfn.IFNA(INDEX(Edges!$I$4:$I$431, MATCH(F222, Edges!$C$4:$C$431, 0)), -1E+99), _xlfn.IFNA(INDEX(Edges!$I$4:$I$431, MATCH(G222, Edges!$C$4:$C$431, 0)), -1E+99), _xlfn.IFNA(INDEX(Edges!$I$4:$I$431, MATCH(H222, Edges!$C$4:$C$431, 0)), -1E+99), _xlfn.IFNA(INDEX(Edges!$I$4:$I$431, MATCH(I222, Edges!$C$4:$C$431, 0)), -1E+99), _xlfn.IFNA(INDEX(Edges!$I$4:$I$431, MATCH(J222, Edges!$C$4:$C$431, 0)), -1E+99), _xlfn.IFNA(INDEX(Edges!$I$4:$I$431, MATCH(K222, Edges!$C$4:$C$431, 0)), -1E+99), _xlfn.IFNA(INDEX(Edges!$I$4:$I$431, MATCH(L222, Edges!$C$4:$C$431, 0)), -1E+99))</f>
        <v>1</v>
      </c>
      <c r="Q222" s="633" t="str">
        <f>IF(AND(IF(C222&lt;&gt;"", INDEX(Nodes!$P$4:$P$449, MATCH(C222, Nodes!$C$4:$C$449, 0))="Yes"), IF(D222&lt;&gt;"", INDEX(Nodes!$P$4:$P$449, MATCH(D222, Nodes!$C$4:$C$449, 0))="Yes")), "Yes", "No")</f>
        <v>No</v>
      </c>
      <c r="R222" s="633">
        <f>MAX(_xlfn.IFNA(INDEX(Nodes!$Q$4:$Q$449, MATCH(C222, Nodes!$C$4:$C$449, 0)), -1E+99), _xlfn.IFNA(INDEX(Nodes!$Q$4:$Q$449, MATCH(D222, Nodes!$C$4:$C$449, 0)), -1E+99), _xlfn.IFNA(INDEX(Edges!$Q$4:$Q$431, MATCH(E222, Edges!$C$4:$C$431, 0)), -1E+99), _xlfn.IFNA(INDEX(Edges!$Q$4:$Q$431, MATCH(F222, Edges!$C$4:$C$431, 0)), -1E+99), _xlfn.IFNA(INDEX(Edges!$Q$4:$Q$431, MATCH(G222, Edges!$C$4:$C$431, 0)), -1E+99), _xlfn.IFNA(INDEX(Edges!$Q$4:$Q$431, MATCH(H222, Edges!$C$4:$C$431, 0)), -1E+99), _xlfn.IFNA(INDEX(Edges!$Q$4:$Q$431, MATCH(I222, Edges!$C$4:$C$431, 0)), -1E+99), _xlfn.IFNA(INDEX(Edges!$Q$4:$Q$431, MATCH(J222, Edges!$C$4:$C$431, 0)), -1E+99), _xlfn.IFNA(INDEX(Edges!$Q$4:$Q$431, MATCH(K222, Edges!$C$4:$C$431, 0)), -1E+99), _xlfn.IFNA(INDEX(Edges!$Q$4:$Q$431, MATCH(L222, Edges!$C$4:$C$431, 0)), -1E+99))</f>
        <v>0</v>
      </c>
      <c r="S222" t="str">
        <f>IF(OR(IF(C222&lt;&gt;"", INDEX(Nodes!$Z$4:$Z$449, MATCH(C222, Nodes!$C$4:$C$449, 0))="Yes", FALSE), IF(D222&lt;&gt;"", INDEX(Nodes!$Z$4:$Z$449, MATCH(D222, Nodes!$C$4:$C$449, 0))="Yes", FALSE), IF(E222&lt;&gt;"", INDEX(Edges!$Z$4:$Z$431, MATCH(E222, Edges!$C$4:$C$431, 0))="Yes", FALSE), IF(F222&lt;&gt;"", INDEX(Edges!$Z$4:$Z$431, MATCH(F222, Edges!$C$4:$C$431, 0))="Yes", FALSE), IF(G222&lt;&gt;"", INDEX(Edges!$Z$4:$Z$431, MATCH(G222, Edges!$C$4:$C$431, 0))="Yes", FALSE), IF(H222&lt;&gt;"", INDEX(Edges!$Z$4:$Z$431, MATCH(H222, Edges!$C$4:$C$431, 0))="Yes", FALSE), IF(I222&lt;&gt;"", INDEX(Edges!$Z$4:$Z$431, MATCH(I222, Edges!$C$4:$C$431, 0))="Yes", FALSE), IF(J222&lt;&gt;"", INDEX(Edges!$Z$4:$Z$431, MATCH(J222, Edges!$C$4:$C$431, 0))="Yes", FALSE), IF(K222&lt;&gt;"", INDEX(Edges!$Z$4:$Z$431, MATCH(K222, Edges!$C$4:$C$431, 0))="Yes", FALSE), IF(L222&lt;&gt;"", INDEX(Edges!$Z$4:$Z$431, MATCH(L222, Edges!$C$4:$C$431, 0))="Yes", FALSE)), "Yes","No")</f>
        <v>Yes</v>
      </c>
      <c r="T222" s="633" t="str">
        <f>IF(OR(IF(C222&lt;&gt;"", INDEX(Nodes!$AC$4:$AC$449, MATCH(C222, Nodes!$C$4:$C$449, 0))="Yes", FALSE), IF(D222&lt;&gt;"", INDEX(Nodes!$AC$4:$AC$449, MATCH(D222, Nodes!$C$4:$C$449, 0))="Yes", FALSE), IF(E222&lt;&gt;"", INDEX(Edges!$AC$4:$AC$431, MATCH(E222, Edges!$C$4:$C$431, 0))="Yes", FALSE), IF(F222&lt;&gt;"", INDEX(Edges!$AC$4:$AC$431, MATCH(F222, Edges!$C$4:$C$431, 0))="Yes", FALSE), IF(G222&lt;&gt;"", INDEX(Edges!$AC$4:$AC$431, MATCH(G222, Edges!$C$4:$C$431, 0))="Yes", FALSE), IF(H222&lt;&gt;"", INDEX(Edges!$AC$4:$AC$431, MATCH(H222, Edges!$C$4:$C$431, 0))="Yes", FALSE), IF(I222&lt;&gt;"", INDEX(Edges!$AC$4:$AC$431, MATCH(I222, Edges!$C$4:$C$431, 0))="Yes", FALSE), IF(J222&lt;&gt;"", INDEX(Edges!$AC$4:$AC$431, MATCH(J222, Edges!$C$4:$C$431, 0))="Yes", FALSE), IF(K222&lt;&gt;"", INDEX(Edges!$AC$4:$AC$431, MATCH(K222, Edges!$C$4:$C$431, 0))="Yes", FALSE), IF(L222&lt;&gt;"", INDEX(Edges!$AC$4:$AC$431, MATCH(L222, Edges!$C$4:$C$431, 0))="Yes", FALSE)), "Yes","No")</f>
        <v>No</v>
      </c>
      <c r="U222" t="str">
        <f>IF(OR(IF(C222&lt;&gt;"", INDEX(Nodes!$AF$4:$AF$449, MATCH(C222, Nodes!$C$4:$C$449, 0))="Yes", FALSE), IF(D222&lt;&gt;"", INDEX(Nodes!$AF$4:$AF$449, MATCH(D222, Nodes!$C$4:$C$449, 0))="Yes", FALSE), IF(E222&lt;&gt;"", INDEX(Edges!$AG$4:$AG$431, MATCH(E222, Edges!$C$4:$C$431, 0))="Yes", FALSE), IF(F222&lt;&gt;"", INDEX(Edges!$AG$4:$AG$431, MATCH(F222, Edges!$C$4:$C$431, 0))="Yes", FALSE), IF(G222&lt;&gt;"", INDEX(Edges!$AG$4:$AG$431, MATCH(G222, Edges!$C$4:$C$431, 0))="Yes", FALSE), IF(H222&lt;&gt;"", INDEX(Edges!$AG$4:$AG$431, MATCH(H222, Edges!$C$4:$C$431, 0))="Yes", FALSE), IF(I222&lt;&gt;"", INDEX(Edges!$AG$4:$AG$431, MATCH(I222, Edges!$C$4:$C$431, 0))="Yes", FALSE), IF(J222&lt;&gt;"", INDEX(Edges!$AG$4:$AG$431, MATCH(J222, Edges!$C$4:$C$431, 0))="Yes", FALSE), IF(K222&lt;&gt;"", INDEX(Edges!$AG$4:$AG$431, MATCH(K222, Edges!$C$4:$C$431, 0))="Yes", FALSE), IF(L222&lt;&gt;"", INDEX(Edges!$AG$4:$AG$431, MATCH(L222, Edges!$C$4:$C$431, 0))="Yes", FALSE)), "Yes","No")</f>
        <v>No</v>
      </c>
      <c r="V222" s="720" t="str">
        <f t="shared" si="10"/>
        <v>Inaccessible</v>
      </c>
      <c r="W222" s="633" t="str">
        <f>IF(AND(N222&gt;='Accessibility Standards'!$C$4, P222&lt;'Accessibility Standards'!$C$2, Q222="Yes", R222&lt;'Accessibility Standards'!$C$10), "Accessible", "Inaccessible")</f>
        <v>Inaccessible</v>
      </c>
      <c r="X222" s="633" t="str">
        <f t="shared" si="11"/>
        <v>Inaccessible</v>
      </c>
    </row>
    <row r="223" spans="1:24" hidden="1">
      <c r="A223" s="811" t="str">
        <f>A222</f>
        <v>28_76</v>
      </c>
      <c r="B223" s="689" t="s">
        <v>753</v>
      </c>
      <c r="C223" t="s">
        <v>450</v>
      </c>
      <c r="D223" t="s">
        <v>682</v>
      </c>
      <c r="N223" s="633">
        <f>MIN(_xlfn.IFNA(INDEX(Nodes!$M$4:$M$449, MATCH(C223, Nodes!$C$4:$C$449, 0)), 1E+99), _xlfn.IFNA(INDEX(Nodes!$M$4:$M$449, MATCH(D223, Nodes!$C$4:$C$449, 0)), 1E+99), _xlfn.IFNA(INDEX(Edges!$M$4:$M$428, MATCH(E223, Edges!$C$4:$C$428, 0)), 1E+99), _xlfn.IFNA(INDEX(Edges!$M$4:$M$428, MATCH(F223, Edges!$C$4:$C$428, 0)), 1E+99), _xlfn.IFNA(INDEX(Edges!$M$4:$M$428, MATCH(G223, Edges!$C$4:$C$428, 0)), 1E+99), _xlfn.IFNA(INDEX(Edges!$M$4:$M$428, MATCH(H223, Edges!$C$4:$C$428, 0)), 1E+99), _xlfn.IFNA(INDEX(Edges!$M$4:$M$428, MATCH(I223, Edges!$C$4:$C$428, 0)), 1E+99), _xlfn.IFNA(INDEX(Edges!$M$4:$M$428, MATCH(J223, Edges!$C$4:$C$428, 0)), 1E+99), _xlfn.IFNA(INDEX(Edges!$M$4:$M$428, MATCH(K223, Edges!$C$4:$C$428, 0)), 1E+99), _xlfn.IFNA(INDEX(Edges!$M$4:$M$428, MATCH(L223, Edges!$C$4:$C$428, 0)), 1E+99))</f>
        <v>0</v>
      </c>
      <c r="O223" s="633" t="str">
        <f>IF(AND(IF(C223&lt;&gt;"", INDEX(Nodes!$V$4:$V$449, MATCH(C223, Nodes!$C$4:$C$449, 0))="Yes", TRUE), IF(D223&lt;&gt;"", INDEX(Nodes!$V$4:$V$449, MATCH(D223, Nodes!$C$4:$C$449, 0))="Yes", TRUE), IF(E223&lt;&gt;"", INDEX(Edges!$V$4:$V$431, MATCH(E223, Edges!$C$4:$C$431, 0))="Yes", TRUE), IF(F223&lt;&gt;"", INDEX(Edges!$V$4:$V$431, MATCH(F223, Edges!$C$4:$C$431, 0))="Yes", TRUE), IF(G223&lt;&gt;"", INDEX(Edges!$V$4:$V$431, MATCH(G223, Edges!$C$4:$C$431, 0))="Yes", TRUE), IF(H223&lt;&gt;"", INDEX(Edges!$V$4:$V$431, MATCH(H223, Edges!$C$4:$C$431, 0))="Yes", TRUE), IF(I223&lt;&gt;"", INDEX(Edges!$V$4:$V$431, MATCH(I223, Edges!$C$4:$C$431, 0))="Yes", TRUE), IF(J223&lt;&gt;"", INDEX(Edges!$V$4:$V$431, MATCH(J223, Edges!$C$4:$C$431, 0))="Yes", TRUE), IF(K223&lt;&gt;"", INDEX(Edges!$V$4:$V$431, MATCH(K223, Edges!$C$4:$C$431, 0))="Yes", TRUE), IF(L223&lt;&gt;"", INDEX(Edges!$V$4:$V$431, MATCH(L223, Edges!$C$4:$C$431, 0))="Yes", TRUE)), "Yes", "No")</f>
        <v>No</v>
      </c>
      <c r="P223" s="633">
        <f>MAX(_xlfn.IFNA(INDEX(Nodes!$I$4:$I$449, MATCH(C223, Nodes!$C$4:$C$449, 0)), -1E+99), _xlfn.IFNA(INDEX(Nodes!$I$4:$I$449, MATCH(D223, Nodes!$C$4:$C$449, 0)), -1E+99), _xlfn.IFNA(INDEX(Edges!$I$4:$I$431, MATCH(E223, Edges!$C$4:$C$431, 0)), -1E+99), _xlfn.IFNA(INDEX(Edges!$I$4:$I$431, MATCH(F223, Edges!$C$4:$C$431, 0)), -1E+99), _xlfn.IFNA(INDEX(Edges!$I$4:$I$431, MATCH(G223, Edges!$C$4:$C$431, 0)), -1E+99), _xlfn.IFNA(INDEX(Edges!$I$4:$I$431, MATCH(H223, Edges!$C$4:$C$431, 0)), -1E+99), _xlfn.IFNA(INDEX(Edges!$I$4:$I$431, MATCH(I223, Edges!$C$4:$C$431, 0)), -1E+99), _xlfn.IFNA(INDEX(Edges!$I$4:$I$431, MATCH(J223, Edges!$C$4:$C$431, 0)), -1E+99), _xlfn.IFNA(INDEX(Edges!$I$4:$I$431, MATCH(K223, Edges!$C$4:$C$431, 0)), -1E+99), _xlfn.IFNA(INDEX(Edges!$I$4:$I$431, MATCH(L223, Edges!$C$4:$C$431, 0)), -1E+99))</f>
        <v>1</v>
      </c>
      <c r="Q223" s="633" t="str">
        <f>IF(AND(IF(C223&lt;&gt;"", INDEX(Nodes!$P$4:$P$449, MATCH(C223, Nodes!$C$4:$C$449, 0))="Yes"), IF(D223&lt;&gt;"", INDEX(Nodes!$P$4:$P$449, MATCH(D223, Nodes!$C$4:$C$449, 0))="Yes")), "Yes", "No")</f>
        <v>No</v>
      </c>
      <c r="R223" s="633">
        <f>MAX(_xlfn.IFNA(INDEX(Nodes!$Q$4:$Q$449, MATCH(C223, Nodes!$C$4:$C$449, 0)), -1E+99), _xlfn.IFNA(INDEX(Nodes!$Q$4:$Q$449, MATCH(D223, Nodes!$C$4:$C$449, 0)), -1E+99), _xlfn.IFNA(INDEX(Edges!$Q$4:$Q$431, MATCH(E223, Edges!$C$4:$C$431, 0)), -1E+99), _xlfn.IFNA(INDEX(Edges!$Q$4:$Q$431, MATCH(F223, Edges!$C$4:$C$431, 0)), -1E+99), _xlfn.IFNA(INDEX(Edges!$Q$4:$Q$431, MATCH(G223, Edges!$C$4:$C$431, 0)), -1E+99), _xlfn.IFNA(INDEX(Edges!$Q$4:$Q$431, MATCH(H223, Edges!$C$4:$C$431, 0)), -1E+99), _xlfn.IFNA(INDEX(Edges!$Q$4:$Q$431, MATCH(I223, Edges!$C$4:$C$431, 0)), -1E+99), _xlfn.IFNA(INDEX(Edges!$Q$4:$Q$431, MATCH(J223, Edges!$C$4:$C$431, 0)), -1E+99), _xlfn.IFNA(INDEX(Edges!$Q$4:$Q$431, MATCH(K223, Edges!$C$4:$C$431, 0)), -1E+99), _xlfn.IFNA(INDEX(Edges!$Q$4:$Q$431, MATCH(L223, Edges!$C$4:$C$431, 0)), -1E+99))</f>
        <v>0</v>
      </c>
      <c r="S223" t="str">
        <f>IF(OR(IF(C223&lt;&gt;"", INDEX(Nodes!$Z$4:$Z$449, MATCH(C223, Nodes!$C$4:$C$449, 0))="Yes", FALSE), IF(D223&lt;&gt;"", INDEX(Nodes!$Z$4:$Z$449, MATCH(D223, Nodes!$C$4:$C$449, 0))="Yes", FALSE), IF(E223&lt;&gt;"", INDEX(Edges!$Z$4:$Z$431, MATCH(E223, Edges!$C$4:$C$431, 0))="Yes", FALSE), IF(F223&lt;&gt;"", INDEX(Edges!$Z$4:$Z$431, MATCH(F223, Edges!$C$4:$C$431, 0))="Yes", FALSE), IF(G223&lt;&gt;"", INDEX(Edges!$Z$4:$Z$431, MATCH(G223, Edges!$C$4:$C$431, 0))="Yes", FALSE), IF(H223&lt;&gt;"", INDEX(Edges!$Z$4:$Z$431, MATCH(H223, Edges!$C$4:$C$431, 0))="Yes", FALSE), IF(I223&lt;&gt;"", INDEX(Edges!$Z$4:$Z$431, MATCH(I223, Edges!$C$4:$C$431, 0))="Yes", FALSE), IF(J223&lt;&gt;"", INDEX(Edges!$Z$4:$Z$431, MATCH(J223, Edges!$C$4:$C$431, 0))="Yes", FALSE), IF(K223&lt;&gt;"", INDEX(Edges!$Z$4:$Z$431, MATCH(K223, Edges!$C$4:$C$431, 0))="Yes", FALSE), IF(L223&lt;&gt;"", INDEX(Edges!$Z$4:$Z$431, MATCH(L223, Edges!$C$4:$C$431, 0))="Yes", FALSE)), "Yes","No")</f>
        <v>Yes</v>
      </c>
      <c r="T223" s="633" t="str">
        <f>IF(OR(IF(C223&lt;&gt;"", INDEX(Nodes!$AC$4:$AC$449, MATCH(C223, Nodes!$C$4:$C$449, 0))="Yes", FALSE), IF(D223&lt;&gt;"", INDEX(Nodes!$AC$4:$AC$449, MATCH(D223, Nodes!$C$4:$C$449, 0))="Yes", FALSE), IF(E223&lt;&gt;"", INDEX(Edges!$AC$4:$AC$431, MATCH(E223, Edges!$C$4:$C$431, 0))="Yes", FALSE), IF(F223&lt;&gt;"", INDEX(Edges!$AC$4:$AC$431, MATCH(F223, Edges!$C$4:$C$431, 0))="Yes", FALSE), IF(G223&lt;&gt;"", INDEX(Edges!$AC$4:$AC$431, MATCH(G223, Edges!$C$4:$C$431, 0))="Yes", FALSE), IF(H223&lt;&gt;"", INDEX(Edges!$AC$4:$AC$431, MATCH(H223, Edges!$C$4:$C$431, 0))="Yes", FALSE), IF(I223&lt;&gt;"", INDEX(Edges!$AC$4:$AC$431, MATCH(I223, Edges!$C$4:$C$431, 0))="Yes", FALSE), IF(J223&lt;&gt;"", INDEX(Edges!$AC$4:$AC$431, MATCH(J223, Edges!$C$4:$C$431, 0))="Yes", FALSE), IF(K223&lt;&gt;"", INDEX(Edges!$AC$4:$AC$431, MATCH(K223, Edges!$C$4:$C$431, 0))="Yes", FALSE), IF(L223&lt;&gt;"", INDEX(Edges!$AC$4:$AC$431, MATCH(L223, Edges!$C$4:$C$431, 0))="Yes", FALSE)), "Yes","No")</f>
        <v>No</v>
      </c>
      <c r="U223" t="str">
        <f>IF(OR(IF(C223&lt;&gt;"", INDEX(Nodes!$AF$4:$AF$449, MATCH(C223, Nodes!$C$4:$C$449, 0))="Yes", FALSE), IF(D223&lt;&gt;"", INDEX(Nodes!$AF$4:$AF$449, MATCH(D223, Nodes!$C$4:$C$449, 0))="Yes", FALSE), IF(E223&lt;&gt;"", INDEX(Edges!$AG$4:$AG$431, MATCH(E223, Edges!$C$4:$C$431, 0))="Yes", FALSE), IF(F223&lt;&gt;"", INDEX(Edges!$AG$4:$AG$431, MATCH(F223, Edges!$C$4:$C$431, 0))="Yes", FALSE), IF(G223&lt;&gt;"", INDEX(Edges!$AG$4:$AG$431, MATCH(G223, Edges!$C$4:$C$431, 0))="Yes", FALSE), IF(H223&lt;&gt;"", INDEX(Edges!$AG$4:$AG$431, MATCH(H223, Edges!$C$4:$C$431, 0))="Yes", FALSE), IF(I223&lt;&gt;"", INDEX(Edges!$AG$4:$AG$431, MATCH(I223, Edges!$C$4:$C$431, 0))="Yes", FALSE), IF(J223&lt;&gt;"", INDEX(Edges!$AG$4:$AG$431, MATCH(J223, Edges!$C$4:$C$431, 0))="Yes", FALSE), IF(K223&lt;&gt;"", INDEX(Edges!$AG$4:$AG$431, MATCH(K223, Edges!$C$4:$C$431, 0))="Yes", FALSE), IF(L223&lt;&gt;"", INDEX(Edges!$AG$4:$AG$431, MATCH(L223, Edges!$C$4:$C$431, 0))="Yes", FALSE)), "Yes","No")</f>
        <v>No</v>
      </c>
      <c r="V223" s="720" t="str">
        <f t="shared" si="10"/>
        <v>Inaccessible</v>
      </c>
      <c r="W223" s="633" t="str">
        <f>IF(AND(N223&gt;='Accessibility Standards'!$C$4, P223&lt;'Accessibility Standards'!$C$2, Q223="Yes", R223&lt;'Accessibility Standards'!$C$10), "Accessible", "Inaccessible")</f>
        <v>Inaccessible</v>
      </c>
      <c r="X223" s="633" t="str">
        <f t="shared" si="11"/>
        <v>Inaccessible</v>
      </c>
    </row>
    <row r="224" spans="1:24" s="788" customFormat="1">
      <c r="A224" s="788" t="s">
        <v>917</v>
      </c>
      <c r="B224" s="790" t="s">
        <v>752</v>
      </c>
      <c r="E224" s="794" t="s">
        <v>1206</v>
      </c>
      <c r="N224" s="791">
        <f>MIN(_xlfn.IFNA(INDEX(Nodes!$M$4:$M$449, MATCH(C224, Nodes!$C$4:$C$449, 0)), 1E+99), _xlfn.IFNA(INDEX(Nodes!$M$4:$M$449, MATCH(D224, Nodes!$C$4:$C$449, 0)), 1E+99), _xlfn.IFNA(INDEX(Edges!$M$4:$M$428, MATCH(E224, Edges!$C$4:$C$428, 0)), 1E+99), _xlfn.IFNA(INDEX(Edges!$M$4:$M$428, MATCH(F224, Edges!$C$4:$C$428, 0)), 1E+99), _xlfn.IFNA(INDEX(Edges!$M$4:$M$428, MATCH(G224, Edges!$C$4:$C$428, 0)), 1E+99), _xlfn.IFNA(INDEX(Edges!$M$4:$M$428, MATCH(H224, Edges!$C$4:$C$428, 0)), 1E+99), _xlfn.IFNA(INDEX(Edges!$M$4:$M$428, MATCH(I224, Edges!$C$4:$C$428, 0)), 1E+99), _xlfn.IFNA(INDEX(Edges!$M$4:$M$428, MATCH(J224, Edges!$C$4:$C$428, 0)), 1E+99), _xlfn.IFNA(INDEX(Edges!$M$4:$M$428, MATCH(K224, Edges!$C$4:$C$428, 0)), 1E+99), _xlfn.IFNA(INDEX(Edges!$M$4:$M$428, MATCH(L224, Edges!$C$4:$C$428, 0)), 1E+99))</f>
        <v>0</v>
      </c>
      <c r="O224" s="791" t="str">
        <f>IF(AND(IF(C224&lt;&gt;"", INDEX(Nodes!$V$4:$V$449, MATCH(C224, Nodes!$C$4:$C$449, 0))="Yes", TRUE), IF(D224&lt;&gt;"", INDEX(Nodes!$V$4:$V$449, MATCH(D224, Nodes!$C$4:$C$449, 0))="Yes", TRUE), IF(E224&lt;&gt;"", INDEX(Edges!$V$4:$V$431, MATCH(E224, Edges!$C$4:$C$431, 0))="Yes", TRUE), IF(F224&lt;&gt;"", INDEX(Edges!$V$4:$V$431, MATCH(F224, Edges!$C$4:$C$431, 0))="Yes", TRUE), IF(G224&lt;&gt;"", INDEX(Edges!$V$4:$V$431, MATCH(G224, Edges!$C$4:$C$431, 0))="Yes", TRUE), IF(H224&lt;&gt;"", INDEX(Edges!$V$4:$V$431, MATCH(H224, Edges!$C$4:$C$431, 0))="Yes", TRUE), IF(I224&lt;&gt;"", INDEX(Edges!$V$4:$V$431, MATCH(I224, Edges!$C$4:$C$431, 0))="Yes", TRUE), IF(J224&lt;&gt;"", INDEX(Edges!$V$4:$V$431, MATCH(J224, Edges!$C$4:$C$431, 0))="Yes", TRUE), IF(K224&lt;&gt;"", INDEX(Edges!$V$4:$V$431, MATCH(K224, Edges!$C$4:$C$431, 0))="Yes", TRUE), IF(L224&lt;&gt;"", INDEX(Edges!$V$4:$V$431, MATCH(L224, Edges!$C$4:$C$431, 0))="Yes", TRUE)), "Yes", "No")</f>
        <v>No</v>
      </c>
      <c r="P224" s="791">
        <f>MAX(_xlfn.IFNA(INDEX(Nodes!$I$4:$I$449, MATCH(C224, Nodes!$C$4:$C$449, 0)), -1E+99), _xlfn.IFNA(INDEX(Nodes!$I$4:$I$449, MATCH(D224, Nodes!$C$4:$C$449, 0)), -1E+99), _xlfn.IFNA(INDEX(Edges!$I$4:$I$431, MATCH(E224, Edges!$C$4:$C$431, 0)), -1E+99), _xlfn.IFNA(INDEX(Edges!$I$4:$I$431, MATCH(F224, Edges!$C$4:$C$431, 0)), -1E+99), _xlfn.IFNA(INDEX(Edges!$I$4:$I$431, MATCH(G224, Edges!$C$4:$C$431, 0)), -1E+99), _xlfn.IFNA(INDEX(Edges!$I$4:$I$431, MATCH(H224, Edges!$C$4:$C$431, 0)), -1E+99), _xlfn.IFNA(INDEX(Edges!$I$4:$I$431, MATCH(I224, Edges!$C$4:$C$431, 0)), -1E+99), _xlfn.IFNA(INDEX(Edges!$I$4:$I$431, MATCH(J224, Edges!$C$4:$C$431, 0)), -1E+99), _xlfn.IFNA(INDEX(Edges!$I$4:$I$431, MATCH(K224, Edges!$C$4:$C$431, 0)), -1E+99), _xlfn.IFNA(INDEX(Edges!$I$4:$I$431, MATCH(L224, Edges!$C$4:$C$431, 0)), -1E+99))</f>
        <v>0</v>
      </c>
      <c r="Q224" s="633" t="str">
        <f>IF(AND(IF(C224&lt;&gt;"", INDEX(Nodes!$P$4:$P$449, MATCH(C224, Nodes!$C$4:$C$449, 0))="Yes"), IF(D224&lt;&gt;"", INDEX(Nodes!$P$4:$P$449, MATCH(D224, Nodes!$C$4:$C$449, 0))="Yes")), "Yes", "No")</f>
        <v>No</v>
      </c>
      <c r="R224" s="791">
        <f>MAX(_xlfn.IFNA(INDEX(Nodes!$Q$4:$Q$449, MATCH(C224, Nodes!$C$4:$C$449, 0)), -1E+99), _xlfn.IFNA(INDEX(Nodes!$Q$4:$Q$449, MATCH(D224, Nodes!$C$4:$C$449, 0)), -1E+99), _xlfn.IFNA(INDEX(Edges!$Q$4:$Q$431, MATCH(E224, Edges!$C$4:$C$431, 0)), -1E+99), _xlfn.IFNA(INDEX(Edges!$Q$4:$Q$431, MATCH(F224, Edges!$C$4:$C$431, 0)), -1E+99), _xlfn.IFNA(INDEX(Edges!$Q$4:$Q$431, MATCH(G224, Edges!$C$4:$C$431, 0)), -1E+99), _xlfn.IFNA(INDEX(Edges!$Q$4:$Q$431, MATCH(H224, Edges!$C$4:$C$431, 0)), -1E+99), _xlfn.IFNA(INDEX(Edges!$Q$4:$Q$431, MATCH(I224, Edges!$C$4:$C$431, 0)), -1E+99), _xlfn.IFNA(INDEX(Edges!$Q$4:$Q$431, MATCH(J224, Edges!$C$4:$C$431, 0)), -1E+99), _xlfn.IFNA(INDEX(Edges!$Q$4:$Q$431, MATCH(K224, Edges!$C$4:$C$431, 0)), -1E+99), _xlfn.IFNA(INDEX(Edges!$Q$4:$Q$431, MATCH(L224, Edges!$C$4:$C$431, 0)), -1E+99))</f>
        <v>0</v>
      </c>
      <c r="S224" s="788" t="str">
        <f>IF(OR(IF(C224&lt;&gt;"", INDEX(Nodes!$Z$4:$Z$449, MATCH(C224, Nodes!$C$4:$C$449, 0))="Yes", FALSE), IF(D224&lt;&gt;"", INDEX(Nodes!$Z$4:$Z$449, MATCH(D224, Nodes!$C$4:$C$449, 0))="Yes", FALSE), IF(E224&lt;&gt;"", INDEX(Edges!$Z$4:$Z$431, MATCH(E224, Edges!$C$4:$C$431, 0))="Yes", FALSE), IF(F224&lt;&gt;"", INDEX(Edges!$Z$4:$Z$431, MATCH(F224, Edges!$C$4:$C$431, 0))="Yes", FALSE), IF(G224&lt;&gt;"", INDEX(Edges!$Z$4:$Z$431, MATCH(G224, Edges!$C$4:$C$431, 0))="Yes", FALSE), IF(H224&lt;&gt;"", INDEX(Edges!$Z$4:$Z$431, MATCH(H224, Edges!$C$4:$C$431, 0))="Yes", FALSE), IF(I224&lt;&gt;"", INDEX(Edges!$Z$4:$Z$431, MATCH(I224, Edges!$C$4:$C$431, 0))="Yes", FALSE), IF(J224&lt;&gt;"", INDEX(Edges!$Z$4:$Z$431, MATCH(J224, Edges!$C$4:$C$431, 0))="Yes", FALSE), IF(K224&lt;&gt;"", INDEX(Edges!$Z$4:$Z$431, MATCH(K224, Edges!$C$4:$C$431, 0))="Yes", FALSE), IF(L224&lt;&gt;"", INDEX(Edges!$Z$4:$Z$431, MATCH(L224, Edges!$C$4:$C$431, 0))="Yes", FALSE)), "Yes","No")</f>
        <v>Yes</v>
      </c>
      <c r="T224" s="791" t="str">
        <f>IF(OR(IF(C224&lt;&gt;"", INDEX(Nodes!$AC$4:$AC$449, MATCH(C224, Nodes!$C$4:$C$449, 0))="Yes", FALSE), IF(D224&lt;&gt;"", INDEX(Nodes!$AC$4:$AC$449, MATCH(D224, Nodes!$C$4:$C$449, 0))="Yes", FALSE), IF(E224&lt;&gt;"", INDEX(Edges!$AC$4:$AC$431, MATCH(E224, Edges!$C$4:$C$431, 0))="Yes", FALSE), IF(F224&lt;&gt;"", INDEX(Edges!$AC$4:$AC$431, MATCH(F224, Edges!$C$4:$C$431, 0))="Yes", FALSE), IF(G224&lt;&gt;"", INDEX(Edges!$AC$4:$AC$431, MATCH(G224, Edges!$C$4:$C$431, 0))="Yes", FALSE), IF(H224&lt;&gt;"", INDEX(Edges!$AC$4:$AC$431, MATCH(H224, Edges!$C$4:$C$431, 0))="Yes", FALSE), IF(I224&lt;&gt;"", INDEX(Edges!$AC$4:$AC$431, MATCH(I224, Edges!$C$4:$C$431, 0))="Yes", FALSE), IF(J224&lt;&gt;"", INDEX(Edges!$AC$4:$AC$431, MATCH(J224, Edges!$C$4:$C$431, 0))="Yes", FALSE), IF(K224&lt;&gt;"", INDEX(Edges!$AC$4:$AC$431, MATCH(K224, Edges!$C$4:$C$431, 0))="Yes", FALSE), IF(L224&lt;&gt;"", INDEX(Edges!$AC$4:$AC$431, MATCH(L224, Edges!$C$4:$C$431, 0))="Yes", FALSE)), "Yes","No")</f>
        <v>No</v>
      </c>
      <c r="U224" s="788" t="str">
        <f>IF(OR(IF(C224&lt;&gt;"", INDEX(Nodes!$AF$4:$AF$449, MATCH(C224, Nodes!$C$4:$C$449, 0))="Yes", FALSE), IF(D224&lt;&gt;"", INDEX(Nodes!$AF$4:$AF$449, MATCH(D224, Nodes!$C$4:$C$449, 0))="Yes", FALSE), IF(E224&lt;&gt;"", INDEX(Edges!$AG$4:$AG$431, MATCH(E224, Edges!$C$4:$C$431, 0))="Yes", FALSE), IF(F224&lt;&gt;"", INDEX(Edges!$AG$4:$AG$431, MATCH(F224, Edges!$C$4:$C$431, 0))="Yes", FALSE), IF(G224&lt;&gt;"", INDEX(Edges!$AG$4:$AG$431, MATCH(G224, Edges!$C$4:$C$431, 0))="Yes", FALSE), IF(H224&lt;&gt;"", INDEX(Edges!$AG$4:$AG$431, MATCH(H224, Edges!$C$4:$C$431, 0))="Yes", FALSE), IF(I224&lt;&gt;"", INDEX(Edges!$AG$4:$AG$431, MATCH(I224, Edges!$C$4:$C$431, 0))="Yes", FALSE), IF(J224&lt;&gt;"", INDEX(Edges!$AG$4:$AG$431, MATCH(J224, Edges!$C$4:$C$431, 0))="Yes", FALSE), IF(K224&lt;&gt;"", INDEX(Edges!$AG$4:$AG$431, MATCH(K224, Edges!$C$4:$C$431, 0))="Yes", FALSE), IF(L224&lt;&gt;"", INDEX(Edges!$AG$4:$AG$431, MATCH(L224, Edges!$C$4:$C$431, 0))="Yes", FALSE)), "Yes","No")</f>
        <v>No</v>
      </c>
      <c r="V224" s="798" t="str">
        <f t="shared" si="10"/>
        <v>Inaccessible</v>
      </c>
      <c r="W224" s="791" t="str">
        <f>IF(AND(N224&gt;='Accessibility Standards'!$C$4, P224&lt;'Accessibility Standards'!$C$2, Q224="Yes", R224&lt;'Accessibility Standards'!$C$10), "Accessible", "Inaccessible")</f>
        <v>Inaccessible</v>
      </c>
      <c r="X224" s="791" t="str">
        <f t="shared" si="11"/>
        <v>Inaccessible</v>
      </c>
    </row>
    <row r="225" spans="1:24" s="788" customFormat="1" hidden="1">
      <c r="A225" s="819" t="str">
        <f>A224</f>
        <v>75_76</v>
      </c>
      <c r="B225" s="790" t="s">
        <v>753</v>
      </c>
      <c r="E225" s="794" t="s">
        <v>1210</v>
      </c>
      <c r="N225" s="791">
        <f>MIN(_xlfn.IFNA(INDEX(Nodes!$M$4:$M$449, MATCH(C225, Nodes!$C$4:$C$449, 0)), 1E+99), _xlfn.IFNA(INDEX(Nodes!$M$4:$M$449, MATCH(D225, Nodes!$C$4:$C$449, 0)), 1E+99), _xlfn.IFNA(INDEX(Edges!$M$4:$M$428, MATCH(E225, Edges!$C$4:$C$428, 0)), 1E+99), _xlfn.IFNA(INDEX(Edges!$M$4:$M$428, MATCH(F225, Edges!$C$4:$C$428, 0)), 1E+99), _xlfn.IFNA(INDEX(Edges!$M$4:$M$428, MATCH(G225, Edges!$C$4:$C$428, 0)), 1E+99), _xlfn.IFNA(INDEX(Edges!$M$4:$M$428, MATCH(H225, Edges!$C$4:$C$428, 0)), 1E+99), _xlfn.IFNA(INDEX(Edges!$M$4:$M$428, MATCH(I225, Edges!$C$4:$C$428, 0)), 1E+99), _xlfn.IFNA(INDEX(Edges!$M$4:$M$428, MATCH(J225, Edges!$C$4:$C$428, 0)), 1E+99), _xlfn.IFNA(INDEX(Edges!$M$4:$M$428, MATCH(K225, Edges!$C$4:$C$428, 0)), 1E+99), _xlfn.IFNA(INDEX(Edges!$M$4:$M$428, MATCH(L225, Edges!$C$4:$C$428, 0)), 1E+99))</f>
        <v>0</v>
      </c>
      <c r="O225" s="791" t="str">
        <f>IF(AND(IF(C225&lt;&gt;"", INDEX(Nodes!$V$4:$V$449, MATCH(C225, Nodes!$C$4:$C$449, 0))="Yes", TRUE), IF(D225&lt;&gt;"", INDEX(Nodes!$V$4:$V$449, MATCH(D225, Nodes!$C$4:$C$449, 0))="Yes", TRUE), IF(E225&lt;&gt;"", INDEX(Edges!$V$4:$V$431, MATCH(E225, Edges!$C$4:$C$431, 0))="Yes", TRUE), IF(F225&lt;&gt;"", INDEX(Edges!$V$4:$V$431, MATCH(F225, Edges!$C$4:$C$431, 0))="Yes", TRUE), IF(G225&lt;&gt;"", INDEX(Edges!$V$4:$V$431, MATCH(G225, Edges!$C$4:$C$431, 0))="Yes", TRUE), IF(H225&lt;&gt;"", INDEX(Edges!$V$4:$V$431, MATCH(H225, Edges!$C$4:$C$431, 0))="Yes", TRUE), IF(I225&lt;&gt;"", INDEX(Edges!$V$4:$V$431, MATCH(I225, Edges!$C$4:$C$431, 0))="Yes", TRUE), IF(J225&lt;&gt;"", INDEX(Edges!$V$4:$V$431, MATCH(J225, Edges!$C$4:$C$431, 0))="Yes", TRUE), IF(K225&lt;&gt;"", INDEX(Edges!$V$4:$V$431, MATCH(K225, Edges!$C$4:$C$431, 0))="Yes", TRUE), IF(L225&lt;&gt;"", INDEX(Edges!$V$4:$V$431, MATCH(L225, Edges!$C$4:$C$431, 0))="Yes", TRUE)), "Yes", "No")</f>
        <v>No</v>
      </c>
      <c r="P225" s="791">
        <f>MAX(_xlfn.IFNA(INDEX(Nodes!$I$4:$I$449, MATCH(C225, Nodes!$C$4:$C$449, 0)), -1E+99), _xlfn.IFNA(INDEX(Nodes!$I$4:$I$449, MATCH(D225, Nodes!$C$4:$C$449, 0)), -1E+99), _xlfn.IFNA(INDEX(Edges!$I$4:$I$431, MATCH(E225, Edges!$C$4:$C$431, 0)), -1E+99), _xlfn.IFNA(INDEX(Edges!$I$4:$I$431, MATCH(F225, Edges!$C$4:$C$431, 0)), -1E+99), _xlfn.IFNA(INDEX(Edges!$I$4:$I$431, MATCH(G225, Edges!$C$4:$C$431, 0)), -1E+99), _xlfn.IFNA(INDEX(Edges!$I$4:$I$431, MATCH(H225, Edges!$C$4:$C$431, 0)), -1E+99), _xlfn.IFNA(INDEX(Edges!$I$4:$I$431, MATCH(I225, Edges!$C$4:$C$431, 0)), -1E+99), _xlfn.IFNA(INDEX(Edges!$I$4:$I$431, MATCH(J225, Edges!$C$4:$C$431, 0)), -1E+99), _xlfn.IFNA(INDEX(Edges!$I$4:$I$431, MATCH(K225, Edges!$C$4:$C$431, 0)), -1E+99), _xlfn.IFNA(INDEX(Edges!$I$4:$I$431, MATCH(L225, Edges!$C$4:$C$431, 0)), -1E+99))</f>
        <v>0</v>
      </c>
      <c r="Q225" s="633" t="str">
        <f>IF(AND(IF(C225&lt;&gt;"", INDEX(Nodes!$P$4:$P$449, MATCH(C225, Nodes!$C$4:$C$449, 0))="Yes"), IF(D225&lt;&gt;"", INDEX(Nodes!$P$4:$P$449, MATCH(D225, Nodes!$C$4:$C$449, 0))="Yes")), "Yes", "No")</f>
        <v>No</v>
      </c>
      <c r="R225" s="791">
        <f>MAX(_xlfn.IFNA(INDEX(Nodes!$Q$4:$Q$449, MATCH(C225, Nodes!$C$4:$C$449, 0)), -1E+99), _xlfn.IFNA(INDEX(Nodes!$Q$4:$Q$449, MATCH(D225, Nodes!$C$4:$C$449, 0)), -1E+99), _xlfn.IFNA(INDEX(Edges!$Q$4:$Q$431, MATCH(E225, Edges!$C$4:$C$431, 0)), -1E+99), _xlfn.IFNA(INDEX(Edges!$Q$4:$Q$431, MATCH(F225, Edges!$C$4:$C$431, 0)), -1E+99), _xlfn.IFNA(INDEX(Edges!$Q$4:$Q$431, MATCH(G225, Edges!$C$4:$C$431, 0)), -1E+99), _xlfn.IFNA(INDEX(Edges!$Q$4:$Q$431, MATCH(H225, Edges!$C$4:$C$431, 0)), -1E+99), _xlfn.IFNA(INDEX(Edges!$Q$4:$Q$431, MATCH(I225, Edges!$C$4:$C$431, 0)), -1E+99), _xlfn.IFNA(INDEX(Edges!$Q$4:$Q$431, MATCH(J225, Edges!$C$4:$C$431, 0)), -1E+99), _xlfn.IFNA(INDEX(Edges!$Q$4:$Q$431, MATCH(K225, Edges!$C$4:$C$431, 0)), -1E+99), _xlfn.IFNA(INDEX(Edges!$Q$4:$Q$431, MATCH(L225, Edges!$C$4:$C$431, 0)), -1E+99))</f>
        <v>0</v>
      </c>
      <c r="S225" s="788" t="str">
        <f>IF(OR(IF(C225&lt;&gt;"", INDEX(Nodes!$Z$4:$Z$449, MATCH(C225, Nodes!$C$4:$C$449, 0))="Yes", FALSE), IF(D225&lt;&gt;"", INDEX(Nodes!$Z$4:$Z$449, MATCH(D225, Nodes!$C$4:$C$449, 0))="Yes", FALSE), IF(E225&lt;&gt;"", INDEX(Edges!$Z$4:$Z$431, MATCH(E225, Edges!$C$4:$C$431, 0))="Yes", FALSE), IF(F225&lt;&gt;"", INDEX(Edges!$Z$4:$Z$431, MATCH(F225, Edges!$C$4:$C$431, 0))="Yes", FALSE), IF(G225&lt;&gt;"", INDEX(Edges!$Z$4:$Z$431, MATCH(G225, Edges!$C$4:$C$431, 0))="Yes", FALSE), IF(H225&lt;&gt;"", INDEX(Edges!$Z$4:$Z$431, MATCH(H225, Edges!$C$4:$C$431, 0))="Yes", FALSE), IF(I225&lt;&gt;"", INDEX(Edges!$Z$4:$Z$431, MATCH(I225, Edges!$C$4:$C$431, 0))="Yes", FALSE), IF(J225&lt;&gt;"", INDEX(Edges!$Z$4:$Z$431, MATCH(J225, Edges!$C$4:$C$431, 0))="Yes", FALSE), IF(K225&lt;&gt;"", INDEX(Edges!$Z$4:$Z$431, MATCH(K225, Edges!$C$4:$C$431, 0))="Yes", FALSE), IF(L225&lt;&gt;"", INDEX(Edges!$Z$4:$Z$431, MATCH(L225, Edges!$C$4:$C$431, 0))="Yes", FALSE)), "Yes","No")</f>
        <v>Yes</v>
      </c>
      <c r="T225" s="791" t="str">
        <f>IF(OR(IF(C225&lt;&gt;"", INDEX(Nodes!$AC$4:$AC$449, MATCH(C225, Nodes!$C$4:$C$449, 0))="Yes", FALSE), IF(D225&lt;&gt;"", INDEX(Nodes!$AC$4:$AC$449, MATCH(D225, Nodes!$C$4:$C$449, 0))="Yes", FALSE), IF(E225&lt;&gt;"", INDEX(Edges!$AC$4:$AC$431, MATCH(E225, Edges!$C$4:$C$431, 0))="Yes", FALSE), IF(F225&lt;&gt;"", INDEX(Edges!$AC$4:$AC$431, MATCH(F225, Edges!$C$4:$C$431, 0))="Yes", FALSE), IF(G225&lt;&gt;"", INDEX(Edges!$AC$4:$AC$431, MATCH(G225, Edges!$C$4:$C$431, 0))="Yes", FALSE), IF(H225&lt;&gt;"", INDEX(Edges!$AC$4:$AC$431, MATCH(H225, Edges!$C$4:$C$431, 0))="Yes", FALSE), IF(I225&lt;&gt;"", INDEX(Edges!$AC$4:$AC$431, MATCH(I225, Edges!$C$4:$C$431, 0))="Yes", FALSE), IF(J225&lt;&gt;"", INDEX(Edges!$AC$4:$AC$431, MATCH(J225, Edges!$C$4:$C$431, 0))="Yes", FALSE), IF(K225&lt;&gt;"", INDEX(Edges!$AC$4:$AC$431, MATCH(K225, Edges!$C$4:$C$431, 0))="Yes", FALSE), IF(L225&lt;&gt;"", INDEX(Edges!$AC$4:$AC$431, MATCH(L225, Edges!$C$4:$C$431, 0))="Yes", FALSE)), "Yes","No")</f>
        <v>No</v>
      </c>
      <c r="U225" s="788" t="str">
        <f>IF(OR(IF(C225&lt;&gt;"", INDEX(Nodes!$AF$4:$AF$449, MATCH(C225, Nodes!$C$4:$C$449, 0))="Yes", FALSE), IF(D225&lt;&gt;"", INDEX(Nodes!$AF$4:$AF$449, MATCH(D225, Nodes!$C$4:$C$449, 0))="Yes", FALSE), IF(E225&lt;&gt;"", INDEX(Edges!$AG$4:$AG$431, MATCH(E225, Edges!$C$4:$C$431, 0))="Yes", FALSE), IF(F225&lt;&gt;"", INDEX(Edges!$AG$4:$AG$431, MATCH(F225, Edges!$C$4:$C$431, 0))="Yes", FALSE), IF(G225&lt;&gt;"", INDEX(Edges!$AG$4:$AG$431, MATCH(G225, Edges!$C$4:$C$431, 0))="Yes", FALSE), IF(H225&lt;&gt;"", INDEX(Edges!$AG$4:$AG$431, MATCH(H225, Edges!$C$4:$C$431, 0))="Yes", FALSE), IF(I225&lt;&gt;"", INDEX(Edges!$AG$4:$AG$431, MATCH(I225, Edges!$C$4:$C$431, 0))="Yes", FALSE), IF(J225&lt;&gt;"", INDEX(Edges!$AG$4:$AG$431, MATCH(J225, Edges!$C$4:$C$431, 0))="Yes", FALSE), IF(K225&lt;&gt;"", INDEX(Edges!$AG$4:$AG$431, MATCH(K225, Edges!$C$4:$C$431, 0))="Yes", FALSE), IF(L225&lt;&gt;"", INDEX(Edges!$AG$4:$AG$431, MATCH(L225, Edges!$C$4:$C$431, 0))="Yes", FALSE)), "Yes","No")</f>
        <v>No</v>
      </c>
      <c r="V225" s="798" t="str">
        <f t="shared" si="10"/>
        <v>Inaccessible</v>
      </c>
      <c r="W225" s="791" t="str">
        <f>IF(AND(N225&gt;='Accessibility Standards'!$C$4, P225&lt;'Accessibility Standards'!$C$2, Q225="Yes", R225&lt;'Accessibility Standards'!$C$10), "Accessible", "Inaccessible")</f>
        <v>Inaccessible</v>
      </c>
      <c r="X225" s="791" t="str">
        <f t="shared" si="11"/>
        <v>Inaccessible</v>
      </c>
    </row>
    <row r="226" spans="1:24">
      <c r="A226" t="s">
        <v>918</v>
      </c>
      <c r="B226" s="689" t="s">
        <v>752</v>
      </c>
      <c r="E226" t="s">
        <v>1097</v>
      </c>
      <c r="N226" s="633">
        <f>MIN(_xlfn.IFNA(INDEX(Nodes!$M$4:$M$449, MATCH(C226, Nodes!$C$4:$C$449, 0)), 1E+99), _xlfn.IFNA(INDEX(Nodes!$M$4:$M$449, MATCH(D226, Nodes!$C$4:$C$449, 0)), 1E+99), _xlfn.IFNA(INDEX(Edges!$M$4:$M$428, MATCH(E226, Edges!$C$4:$C$428, 0)), 1E+99), _xlfn.IFNA(INDEX(Edges!$M$4:$M$428, MATCH(F226, Edges!$C$4:$C$428, 0)), 1E+99), _xlfn.IFNA(INDEX(Edges!$M$4:$M$428, MATCH(G226, Edges!$C$4:$C$428, 0)), 1E+99), _xlfn.IFNA(INDEX(Edges!$M$4:$M$428, MATCH(H226, Edges!$C$4:$C$428, 0)), 1E+99), _xlfn.IFNA(INDEX(Edges!$M$4:$M$428, MATCH(I226, Edges!$C$4:$C$428, 0)), 1E+99), _xlfn.IFNA(INDEX(Edges!$M$4:$M$428, MATCH(J226, Edges!$C$4:$C$428, 0)), 1E+99), _xlfn.IFNA(INDEX(Edges!$M$4:$M$428, MATCH(K226, Edges!$C$4:$C$428, 0)), 1E+99), _xlfn.IFNA(INDEX(Edges!$M$4:$M$428, MATCH(L226, Edges!$C$4:$C$428, 0)), 1E+99))</f>
        <v>80</v>
      </c>
      <c r="O226" s="633" t="str">
        <f>IF(AND(IF(C226&lt;&gt;"", INDEX(Nodes!$V$4:$V$449, MATCH(C226, Nodes!$C$4:$C$449, 0))="Yes", TRUE), IF(D226&lt;&gt;"", INDEX(Nodes!$V$4:$V$449, MATCH(D226, Nodes!$C$4:$C$449, 0))="Yes", TRUE), IF(E226&lt;&gt;"", INDEX(Edges!$V$4:$V$431, MATCH(E226, Edges!$C$4:$C$431, 0))="Yes", TRUE), IF(F226&lt;&gt;"", INDEX(Edges!$V$4:$V$431, MATCH(F226, Edges!$C$4:$C$431, 0))="Yes", TRUE), IF(G226&lt;&gt;"", INDEX(Edges!$V$4:$V$431, MATCH(G226, Edges!$C$4:$C$431, 0))="Yes", TRUE), IF(H226&lt;&gt;"", INDEX(Edges!$V$4:$V$431, MATCH(H226, Edges!$C$4:$C$431, 0))="Yes", TRUE), IF(I226&lt;&gt;"", INDEX(Edges!$V$4:$V$431, MATCH(I226, Edges!$C$4:$C$431, 0))="Yes", TRUE), IF(J226&lt;&gt;"", INDEX(Edges!$V$4:$V$431, MATCH(J226, Edges!$C$4:$C$431, 0))="Yes", TRUE), IF(K226&lt;&gt;"", INDEX(Edges!$V$4:$V$431, MATCH(K226, Edges!$C$4:$C$431, 0))="Yes", TRUE), IF(L226&lt;&gt;"", INDEX(Edges!$V$4:$V$431, MATCH(L226, Edges!$C$4:$C$431, 0))="Yes", TRUE)), "Yes", "No")</f>
        <v>No</v>
      </c>
      <c r="P226" s="633">
        <f>MAX(_xlfn.IFNA(INDEX(Nodes!$I$4:$I$449, MATCH(C226, Nodes!$C$4:$C$449, 0)), -1E+99), _xlfn.IFNA(INDEX(Nodes!$I$4:$I$449, MATCH(D226, Nodes!$C$4:$C$449, 0)), -1E+99), _xlfn.IFNA(INDEX(Edges!$I$4:$I$431, MATCH(E226, Edges!$C$4:$C$431, 0)), -1E+99), _xlfn.IFNA(INDEX(Edges!$I$4:$I$431, MATCH(F226, Edges!$C$4:$C$431, 0)), -1E+99), _xlfn.IFNA(INDEX(Edges!$I$4:$I$431, MATCH(G226, Edges!$C$4:$C$431, 0)), -1E+99), _xlfn.IFNA(INDEX(Edges!$I$4:$I$431, MATCH(H226, Edges!$C$4:$C$431, 0)), -1E+99), _xlfn.IFNA(INDEX(Edges!$I$4:$I$431, MATCH(I226, Edges!$C$4:$C$431, 0)), -1E+99), _xlfn.IFNA(INDEX(Edges!$I$4:$I$431, MATCH(J226, Edges!$C$4:$C$431, 0)), -1E+99), _xlfn.IFNA(INDEX(Edges!$I$4:$I$431, MATCH(K226, Edges!$C$4:$C$431, 0)), -1E+99), _xlfn.IFNA(INDEX(Edges!$I$4:$I$431, MATCH(L226, Edges!$C$4:$C$431, 0)), -1E+99))</f>
        <v>0</v>
      </c>
      <c r="Q226" s="633" t="str">
        <f>IF(AND(IF(C226&lt;&gt;"", INDEX(Nodes!$P$4:$P$449, MATCH(C226, Nodes!$C$4:$C$449, 0))="Yes"), IF(D226&lt;&gt;"", INDEX(Nodes!$P$4:$P$449, MATCH(D226, Nodes!$C$4:$C$449, 0))="Yes")), "Yes", "No")</f>
        <v>No</v>
      </c>
      <c r="R226" s="633">
        <f>MAX(_xlfn.IFNA(INDEX(Nodes!$Q$4:$Q$449, MATCH(C226, Nodes!$C$4:$C$449, 0)), -1E+99), _xlfn.IFNA(INDEX(Nodes!$Q$4:$Q$449, MATCH(D226, Nodes!$C$4:$C$449, 0)), -1E+99), _xlfn.IFNA(INDEX(Edges!$Q$4:$Q$431, MATCH(E226, Edges!$C$4:$C$431, 0)), -1E+99), _xlfn.IFNA(INDEX(Edges!$Q$4:$Q$431, MATCH(F226, Edges!$C$4:$C$431, 0)), -1E+99), _xlfn.IFNA(INDEX(Edges!$Q$4:$Q$431, MATCH(G226, Edges!$C$4:$C$431, 0)), -1E+99), _xlfn.IFNA(INDEX(Edges!$Q$4:$Q$431, MATCH(H226, Edges!$C$4:$C$431, 0)), -1E+99), _xlfn.IFNA(INDEX(Edges!$Q$4:$Q$431, MATCH(I226, Edges!$C$4:$C$431, 0)), -1E+99), _xlfn.IFNA(INDEX(Edges!$Q$4:$Q$431, MATCH(J226, Edges!$C$4:$C$431, 0)), -1E+99), _xlfn.IFNA(INDEX(Edges!$Q$4:$Q$431, MATCH(K226, Edges!$C$4:$C$431, 0)), -1E+99), _xlfn.IFNA(INDEX(Edges!$Q$4:$Q$431, MATCH(L226, Edges!$C$4:$C$431, 0)), -1E+99))</f>
        <v>0</v>
      </c>
      <c r="S226" t="str">
        <f>IF(OR(IF(C226&lt;&gt;"", INDEX(Nodes!$Z$4:$Z$449, MATCH(C226, Nodes!$C$4:$C$449, 0))="Yes", FALSE), IF(D226&lt;&gt;"", INDEX(Nodes!$Z$4:$Z$449, MATCH(D226, Nodes!$C$4:$C$449, 0))="Yes", FALSE), IF(E226&lt;&gt;"", INDEX(Edges!$Z$4:$Z$431, MATCH(E226, Edges!$C$4:$C$431, 0))="Yes", FALSE), IF(F226&lt;&gt;"", INDEX(Edges!$Z$4:$Z$431, MATCH(F226, Edges!$C$4:$C$431, 0))="Yes", FALSE), IF(G226&lt;&gt;"", INDEX(Edges!$Z$4:$Z$431, MATCH(G226, Edges!$C$4:$C$431, 0))="Yes", FALSE), IF(H226&lt;&gt;"", INDEX(Edges!$Z$4:$Z$431, MATCH(H226, Edges!$C$4:$C$431, 0))="Yes", FALSE), IF(I226&lt;&gt;"", INDEX(Edges!$Z$4:$Z$431, MATCH(I226, Edges!$C$4:$C$431, 0))="Yes", FALSE), IF(J226&lt;&gt;"", INDEX(Edges!$Z$4:$Z$431, MATCH(J226, Edges!$C$4:$C$431, 0))="Yes", FALSE), IF(K226&lt;&gt;"", INDEX(Edges!$Z$4:$Z$431, MATCH(K226, Edges!$C$4:$C$431, 0))="Yes", FALSE), IF(L226&lt;&gt;"", INDEX(Edges!$Z$4:$Z$431, MATCH(L226, Edges!$C$4:$C$431, 0))="Yes", FALSE)), "Yes","No")</f>
        <v>No</v>
      </c>
      <c r="T226" s="633" t="str">
        <f>IF(OR(IF(C226&lt;&gt;"", INDEX(Nodes!$AC$4:$AC$449, MATCH(C226, Nodes!$C$4:$C$449, 0))="Yes", FALSE), IF(D226&lt;&gt;"", INDEX(Nodes!$AC$4:$AC$449, MATCH(D226, Nodes!$C$4:$C$449, 0))="Yes", FALSE), IF(E226&lt;&gt;"", INDEX(Edges!$AC$4:$AC$431, MATCH(E226, Edges!$C$4:$C$431, 0))="Yes", FALSE), IF(F226&lt;&gt;"", INDEX(Edges!$AC$4:$AC$431, MATCH(F226, Edges!$C$4:$C$431, 0))="Yes", FALSE), IF(G226&lt;&gt;"", INDEX(Edges!$AC$4:$AC$431, MATCH(G226, Edges!$C$4:$C$431, 0))="Yes", FALSE), IF(H226&lt;&gt;"", INDEX(Edges!$AC$4:$AC$431, MATCH(H226, Edges!$C$4:$C$431, 0))="Yes", FALSE), IF(I226&lt;&gt;"", INDEX(Edges!$AC$4:$AC$431, MATCH(I226, Edges!$C$4:$C$431, 0))="Yes", FALSE), IF(J226&lt;&gt;"", INDEX(Edges!$AC$4:$AC$431, MATCH(J226, Edges!$C$4:$C$431, 0))="Yes", FALSE), IF(K226&lt;&gt;"", INDEX(Edges!$AC$4:$AC$431, MATCH(K226, Edges!$C$4:$C$431, 0))="Yes", FALSE), IF(L226&lt;&gt;"", INDEX(Edges!$AC$4:$AC$431, MATCH(L226, Edges!$C$4:$C$431, 0))="Yes", FALSE)), "Yes","No")</f>
        <v>No</v>
      </c>
      <c r="U226" t="str">
        <f>IF(OR(IF(C226&lt;&gt;"", INDEX(Nodes!$AF$4:$AF$449, MATCH(C226, Nodes!$C$4:$C$449, 0))="Yes", FALSE), IF(D226&lt;&gt;"", INDEX(Nodes!$AF$4:$AF$449, MATCH(D226, Nodes!$C$4:$C$449, 0))="Yes", FALSE), IF(E226&lt;&gt;"", INDEX(Edges!$AG$4:$AG$431, MATCH(E226, Edges!$C$4:$C$431, 0))="Yes", FALSE), IF(F226&lt;&gt;"", INDEX(Edges!$AG$4:$AG$431, MATCH(F226, Edges!$C$4:$C$431, 0))="Yes", FALSE), IF(G226&lt;&gt;"", INDEX(Edges!$AG$4:$AG$431, MATCH(G226, Edges!$C$4:$C$431, 0))="Yes", FALSE), IF(H226&lt;&gt;"", INDEX(Edges!$AG$4:$AG$431, MATCH(H226, Edges!$C$4:$C$431, 0))="Yes", FALSE), IF(I226&lt;&gt;"", INDEX(Edges!$AG$4:$AG$431, MATCH(I226, Edges!$C$4:$C$431, 0))="Yes", FALSE), IF(J226&lt;&gt;"", INDEX(Edges!$AG$4:$AG$431, MATCH(J226, Edges!$C$4:$C$431, 0))="Yes", FALSE), IF(K226&lt;&gt;"", INDEX(Edges!$AG$4:$AG$431, MATCH(K226, Edges!$C$4:$C$431, 0))="Yes", FALSE), IF(L226&lt;&gt;"", INDEX(Edges!$AG$4:$AG$431, MATCH(L226, Edges!$C$4:$C$431, 0))="Yes", FALSE)), "Yes","No")</f>
        <v>No</v>
      </c>
      <c r="V226" s="720" t="str">
        <f t="shared" si="10"/>
        <v>Accessible</v>
      </c>
      <c r="W226" s="633" t="str">
        <f>IF(AND(N226&gt;='Accessibility Standards'!$C$4, P226&lt;'Accessibility Standards'!$C$2, Q226="Yes", R226&lt;'Accessibility Standards'!$C$10), "Accessible", "Inaccessible")</f>
        <v>Inaccessible</v>
      </c>
      <c r="X226" s="633" t="str">
        <f t="shared" si="11"/>
        <v>Inaccessible</v>
      </c>
    </row>
    <row r="227" spans="1:24" hidden="1">
      <c r="A227" s="811" t="str">
        <f>A226</f>
        <v>27_77</v>
      </c>
      <c r="B227" s="689" t="s">
        <v>753</v>
      </c>
      <c r="E227" t="s">
        <v>1098</v>
      </c>
      <c r="N227" s="633">
        <f>MIN(_xlfn.IFNA(INDEX(Nodes!$M$4:$M$449, MATCH(C227, Nodes!$C$4:$C$449, 0)), 1E+99), _xlfn.IFNA(INDEX(Nodes!$M$4:$M$449, MATCH(D227, Nodes!$C$4:$C$449, 0)), 1E+99), _xlfn.IFNA(INDEX(Edges!$M$4:$M$428, MATCH(E227, Edges!$C$4:$C$428, 0)), 1E+99), _xlfn.IFNA(INDEX(Edges!$M$4:$M$428, MATCH(F227, Edges!$C$4:$C$428, 0)), 1E+99), _xlfn.IFNA(INDEX(Edges!$M$4:$M$428, MATCH(G227, Edges!$C$4:$C$428, 0)), 1E+99), _xlfn.IFNA(INDEX(Edges!$M$4:$M$428, MATCH(H227, Edges!$C$4:$C$428, 0)), 1E+99), _xlfn.IFNA(INDEX(Edges!$M$4:$M$428, MATCH(I227, Edges!$C$4:$C$428, 0)), 1E+99), _xlfn.IFNA(INDEX(Edges!$M$4:$M$428, MATCH(J227, Edges!$C$4:$C$428, 0)), 1E+99), _xlfn.IFNA(INDEX(Edges!$M$4:$M$428, MATCH(K227, Edges!$C$4:$C$428, 0)), 1E+99), _xlfn.IFNA(INDEX(Edges!$M$4:$M$428, MATCH(L227, Edges!$C$4:$C$428, 0)), 1E+99))</f>
        <v>0</v>
      </c>
      <c r="O227" s="633" t="str">
        <f>IF(AND(IF(C227&lt;&gt;"", INDEX(Nodes!$V$4:$V$449, MATCH(C227, Nodes!$C$4:$C$449, 0))="Yes", TRUE), IF(D227&lt;&gt;"", INDEX(Nodes!$V$4:$V$449, MATCH(D227, Nodes!$C$4:$C$449, 0))="Yes", TRUE), IF(E227&lt;&gt;"", INDEX(Edges!$V$4:$V$431, MATCH(E227, Edges!$C$4:$C$431, 0))="Yes", TRUE), IF(F227&lt;&gt;"", INDEX(Edges!$V$4:$V$431, MATCH(F227, Edges!$C$4:$C$431, 0))="Yes", TRUE), IF(G227&lt;&gt;"", INDEX(Edges!$V$4:$V$431, MATCH(G227, Edges!$C$4:$C$431, 0))="Yes", TRUE), IF(H227&lt;&gt;"", INDEX(Edges!$V$4:$V$431, MATCH(H227, Edges!$C$4:$C$431, 0))="Yes", TRUE), IF(I227&lt;&gt;"", INDEX(Edges!$V$4:$V$431, MATCH(I227, Edges!$C$4:$C$431, 0))="Yes", TRUE), IF(J227&lt;&gt;"", INDEX(Edges!$V$4:$V$431, MATCH(J227, Edges!$C$4:$C$431, 0))="Yes", TRUE), IF(K227&lt;&gt;"", INDEX(Edges!$V$4:$V$431, MATCH(K227, Edges!$C$4:$C$431, 0))="Yes", TRUE), IF(L227&lt;&gt;"", INDEX(Edges!$V$4:$V$431, MATCH(L227, Edges!$C$4:$C$431, 0))="Yes", TRUE)), "Yes", "No")</f>
        <v>No</v>
      </c>
      <c r="P227" s="633">
        <f>MAX(_xlfn.IFNA(INDEX(Nodes!$I$4:$I$449, MATCH(C227, Nodes!$C$4:$C$449, 0)), -1E+99), _xlfn.IFNA(INDEX(Nodes!$I$4:$I$449, MATCH(D227, Nodes!$C$4:$C$449, 0)), -1E+99), _xlfn.IFNA(INDEX(Edges!$I$4:$I$431, MATCH(E227, Edges!$C$4:$C$431, 0)), -1E+99), _xlfn.IFNA(INDEX(Edges!$I$4:$I$431, MATCH(F227, Edges!$C$4:$C$431, 0)), -1E+99), _xlfn.IFNA(INDEX(Edges!$I$4:$I$431, MATCH(G227, Edges!$C$4:$C$431, 0)), -1E+99), _xlfn.IFNA(INDEX(Edges!$I$4:$I$431, MATCH(H227, Edges!$C$4:$C$431, 0)), -1E+99), _xlfn.IFNA(INDEX(Edges!$I$4:$I$431, MATCH(I227, Edges!$C$4:$C$431, 0)), -1E+99), _xlfn.IFNA(INDEX(Edges!$I$4:$I$431, MATCH(J227, Edges!$C$4:$C$431, 0)), -1E+99), _xlfn.IFNA(INDEX(Edges!$I$4:$I$431, MATCH(K227, Edges!$C$4:$C$431, 0)), -1E+99), _xlfn.IFNA(INDEX(Edges!$I$4:$I$431, MATCH(L227, Edges!$C$4:$C$431, 0)), -1E+99))</f>
        <v>2</v>
      </c>
      <c r="Q227" s="633" t="str">
        <f>IF(AND(IF(C227&lt;&gt;"", INDEX(Nodes!$P$4:$P$449, MATCH(C227, Nodes!$C$4:$C$449, 0))="Yes"), IF(D227&lt;&gt;"", INDEX(Nodes!$P$4:$P$449, MATCH(D227, Nodes!$C$4:$C$449, 0))="Yes")), "Yes", "No")</f>
        <v>No</v>
      </c>
      <c r="R227" s="633">
        <f>MAX(_xlfn.IFNA(INDEX(Nodes!$Q$4:$Q$449, MATCH(C227, Nodes!$C$4:$C$449, 0)), -1E+99), _xlfn.IFNA(INDEX(Nodes!$Q$4:$Q$449, MATCH(D227, Nodes!$C$4:$C$449, 0)), -1E+99), _xlfn.IFNA(INDEX(Edges!$Q$4:$Q$431, MATCH(E227, Edges!$C$4:$C$431, 0)), -1E+99), _xlfn.IFNA(INDEX(Edges!$Q$4:$Q$431, MATCH(F227, Edges!$C$4:$C$431, 0)), -1E+99), _xlfn.IFNA(INDEX(Edges!$Q$4:$Q$431, MATCH(G227, Edges!$C$4:$C$431, 0)), -1E+99), _xlfn.IFNA(INDEX(Edges!$Q$4:$Q$431, MATCH(H227, Edges!$C$4:$C$431, 0)), -1E+99), _xlfn.IFNA(INDEX(Edges!$Q$4:$Q$431, MATCH(I227, Edges!$C$4:$C$431, 0)), -1E+99), _xlfn.IFNA(INDEX(Edges!$Q$4:$Q$431, MATCH(J227, Edges!$C$4:$C$431, 0)), -1E+99), _xlfn.IFNA(INDEX(Edges!$Q$4:$Q$431, MATCH(K227, Edges!$C$4:$C$431, 0)), -1E+99), _xlfn.IFNA(INDEX(Edges!$Q$4:$Q$431, MATCH(L227, Edges!$C$4:$C$431, 0)), -1E+99))</f>
        <v>0</v>
      </c>
      <c r="S227" t="str">
        <f>IF(OR(IF(C227&lt;&gt;"", INDEX(Nodes!$Z$4:$Z$449, MATCH(C227, Nodes!$C$4:$C$449, 0))="Yes", FALSE), IF(D227&lt;&gt;"", INDEX(Nodes!$Z$4:$Z$449, MATCH(D227, Nodes!$C$4:$C$449, 0))="Yes", FALSE), IF(E227&lt;&gt;"", INDEX(Edges!$Z$4:$Z$431, MATCH(E227, Edges!$C$4:$C$431, 0))="Yes", FALSE), IF(F227&lt;&gt;"", INDEX(Edges!$Z$4:$Z$431, MATCH(F227, Edges!$C$4:$C$431, 0))="Yes", FALSE), IF(G227&lt;&gt;"", INDEX(Edges!$Z$4:$Z$431, MATCH(G227, Edges!$C$4:$C$431, 0))="Yes", FALSE), IF(H227&lt;&gt;"", INDEX(Edges!$Z$4:$Z$431, MATCH(H227, Edges!$C$4:$C$431, 0))="Yes", FALSE), IF(I227&lt;&gt;"", INDEX(Edges!$Z$4:$Z$431, MATCH(I227, Edges!$C$4:$C$431, 0))="Yes", FALSE), IF(J227&lt;&gt;"", INDEX(Edges!$Z$4:$Z$431, MATCH(J227, Edges!$C$4:$C$431, 0))="Yes", FALSE), IF(K227&lt;&gt;"", INDEX(Edges!$Z$4:$Z$431, MATCH(K227, Edges!$C$4:$C$431, 0))="Yes", FALSE), IF(L227&lt;&gt;"", INDEX(Edges!$Z$4:$Z$431, MATCH(L227, Edges!$C$4:$C$431, 0))="Yes", FALSE)), "Yes","No")</f>
        <v>Yes</v>
      </c>
      <c r="T227" s="633" t="str">
        <f>IF(OR(IF(C227&lt;&gt;"", INDEX(Nodes!$AC$4:$AC$449, MATCH(C227, Nodes!$C$4:$C$449, 0))="Yes", FALSE), IF(D227&lt;&gt;"", INDEX(Nodes!$AC$4:$AC$449, MATCH(D227, Nodes!$C$4:$C$449, 0))="Yes", FALSE), IF(E227&lt;&gt;"", INDEX(Edges!$AC$4:$AC$431, MATCH(E227, Edges!$C$4:$C$431, 0))="Yes", FALSE), IF(F227&lt;&gt;"", INDEX(Edges!$AC$4:$AC$431, MATCH(F227, Edges!$C$4:$C$431, 0))="Yes", FALSE), IF(G227&lt;&gt;"", INDEX(Edges!$AC$4:$AC$431, MATCH(G227, Edges!$C$4:$C$431, 0))="Yes", FALSE), IF(H227&lt;&gt;"", INDEX(Edges!$AC$4:$AC$431, MATCH(H227, Edges!$C$4:$C$431, 0))="Yes", FALSE), IF(I227&lt;&gt;"", INDEX(Edges!$AC$4:$AC$431, MATCH(I227, Edges!$C$4:$C$431, 0))="Yes", FALSE), IF(J227&lt;&gt;"", INDEX(Edges!$AC$4:$AC$431, MATCH(J227, Edges!$C$4:$C$431, 0))="Yes", FALSE), IF(K227&lt;&gt;"", INDEX(Edges!$AC$4:$AC$431, MATCH(K227, Edges!$C$4:$C$431, 0))="Yes", FALSE), IF(L227&lt;&gt;"", INDEX(Edges!$AC$4:$AC$431, MATCH(L227, Edges!$C$4:$C$431, 0))="Yes", FALSE)), "Yes","No")</f>
        <v>No</v>
      </c>
      <c r="U227" t="str">
        <f>IF(OR(IF(C227&lt;&gt;"", INDEX(Nodes!$AF$4:$AF$449, MATCH(C227, Nodes!$C$4:$C$449, 0))="Yes", FALSE), IF(D227&lt;&gt;"", INDEX(Nodes!$AF$4:$AF$449, MATCH(D227, Nodes!$C$4:$C$449, 0))="Yes", FALSE), IF(E227&lt;&gt;"", INDEX(Edges!$AG$4:$AG$431, MATCH(E227, Edges!$C$4:$C$431, 0))="Yes", FALSE), IF(F227&lt;&gt;"", INDEX(Edges!$AG$4:$AG$431, MATCH(F227, Edges!$C$4:$C$431, 0))="Yes", FALSE), IF(G227&lt;&gt;"", INDEX(Edges!$AG$4:$AG$431, MATCH(G227, Edges!$C$4:$C$431, 0))="Yes", FALSE), IF(H227&lt;&gt;"", INDEX(Edges!$AG$4:$AG$431, MATCH(H227, Edges!$C$4:$C$431, 0))="Yes", FALSE), IF(I227&lt;&gt;"", INDEX(Edges!$AG$4:$AG$431, MATCH(I227, Edges!$C$4:$C$431, 0))="Yes", FALSE), IF(J227&lt;&gt;"", INDEX(Edges!$AG$4:$AG$431, MATCH(J227, Edges!$C$4:$C$431, 0))="Yes", FALSE), IF(K227&lt;&gt;"", INDEX(Edges!$AG$4:$AG$431, MATCH(K227, Edges!$C$4:$C$431, 0))="Yes", FALSE), IF(L227&lt;&gt;"", INDEX(Edges!$AG$4:$AG$431, MATCH(L227, Edges!$C$4:$C$431, 0))="Yes", FALSE)), "Yes","No")</f>
        <v>No</v>
      </c>
      <c r="V227" s="720" t="str">
        <f t="shared" si="10"/>
        <v>Inaccessible</v>
      </c>
      <c r="W227" s="633" t="str">
        <f>IF(AND(N227&gt;='Accessibility Standards'!$C$4, P227&lt;'Accessibility Standards'!$C$2, Q227="Yes", R227&lt;'Accessibility Standards'!$C$10), "Accessible", "Inaccessible")</f>
        <v>Inaccessible</v>
      </c>
      <c r="X227" s="633" t="str">
        <f t="shared" si="11"/>
        <v>Inaccessible</v>
      </c>
    </row>
    <row r="228" spans="1:24" s="788" customFormat="1">
      <c r="A228" s="788" t="s">
        <v>919</v>
      </c>
      <c r="B228" s="790" t="s">
        <v>752</v>
      </c>
      <c r="E228" s="794" t="s">
        <v>1206</v>
      </c>
      <c r="N228" s="791">
        <f>MIN(_xlfn.IFNA(INDEX(Nodes!$M$4:$M$449, MATCH(C228, Nodes!$C$4:$C$449, 0)), 1E+99), _xlfn.IFNA(INDEX(Nodes!$M$4:$M$449, MATCH(D228, Nodes!$C$4:$C$449, 0)), 1E+99), _xlfn.IFNA(INDEX(Edges!$M$4:$M$428, MATCH(E228, Edges!$C$4:$C$428, 0)), 1E+99), _xlfn.IFNA(INDEX(Edges!$M$4:$M$428, MATCH(F228, Edges!$C$4:$C$428, 0)), 1E+99), _xlfn.IFNA(INDEX(Edges!$M$4:$M$428, MATCH(G228, Edges!$C$4:$C$428, 0)), 1E+99), _xlfn.IFNA(INDEX(Edges!$M$4:$M$428, MATCH(H228, Edges!$C$4:$C$428, 0)), 1E+99), _xlfn.IFNA(INDEX(Edges!$M$4:$M$428, MATCH(I228, Edges!$C$4:$C$428, 0)), 1E+99), _xlfn.IFNA(INDEX(Edges!$M$4:$M$428, MATCH(J228, Edges!$C$4:$C$428, 0)), 1E+99), _xlfn.IFNA(INDEX(Edges!$M$4:$M$428, MATCH(K228, Edges!$C$4:$C$428, 0)), 1E+99), _xlfn.IFNA(INDEX(Edges!$M$4:$M$428, MATCH(L228, Edges!$C$4:$C$428, 0)), 1E+99))</f>
        <v>0</v>
      </c>
      <c r="O228" s="791" t="str">
        <f>IF(AND(IF(C228&lt;&gt;"", INDEX(Nodes!$V$4:$V$449, MATCH(C228, Nodes!$C$4:$C$449, 0))="Yes", TRUE), IF(D228&lt;&gt;"", INDEX(Nodes!$V$4:$V$449, MATCH(D228, Nodes!$C$4:$C$449, 0))="Yes", TRUE), IF(E228&lt;&gt;"", INDEX(Edges!$V$4:$V$431, MATCH(E228, Edges!$C$4:$C$431, 0))="Yes", TRUE), IF(F228&lt;&gt;"", INDEX(Edges!$V$4:$V$431, MATCH(F228, Edges!$C$4:$C$431, 0))="Yes", TRUE), IF(G228&lt;&gt;"", INDEX(Edges!$V$4:$V$431, MATCH(G228, Edges!$C$4:$C$431, 0))="Yes", TRUE), IF(H228&lt;&gt;"", INDEX(Edges!$V$4:$V$431, MATCH(H228, Edges!$C$4:$C$431, 0))="Yes", TRUE), IF(I228&lt;&gt;"", INDEX(Edges!$V$4:$V$431, MATCH(I228, Edges!$C$4:$C$431, 0))="Yes", TRUE), IF(J228&lt;&gt;"", INDEX(Edges!$V$4:$V$431, MATCH(J228, Edges!$C$4:$C$431, 0))="Yes", TRUE), IF(K228&lt;&gt;"", INDEX(Edges!$V$4:$V$431, MATCH(K228, Edges!$C$4:$C$431, 0))="Yes", TRUE), IF(L228&lt;&gt;"", INDEX(Edges!$V$4:$V$431, MATCH(L228, Edges!$C$4:$C$431, 0))="Yes", TRUE)), "Yes", "No")</f>
        <v>No</v>
      </c>
      <c r="P228" s="791">
        <f>MAX(_xlfn.IFNA(INDEX(Nodes!$I$4:$I$449, MATCH(C228, Nodes!$C$4:$C$449, 0)), -1E+99), _xlfn.IFNA(INDEX(Nodes!$I$4:$I$449, MATCH(D228, Nodes!$C$4:$C$449, 0)), -1E+99), _xlfn.IFNA(INDEX(Edges!$I$4:$I$431, MATCH(E228, Edges!$C$4:$C$431, 0)), -1E+99), _xlfn.IFNA(INDEX(Edges!$I$4:$I$431, MATCH(F228, Edges!$C$4:$C$431, 0)), -1E+99), _xlfn.IFNA(INDEX(Edges!$I$4:$I$431, MATCH(G228, Edges!$C$4:$C$431, 0)), -1E+99), _xlfn.IFNA(INDEX(Edges!$I$4:$I$431, MATCH(H228, Edges!$C$4:$C$431, 0)), -1E+99), _xlfn.IFNA(INDEX(Edges!$I$4:$I$431, MATCH(I228, Edges!$C$4:$C$431, 0)), -1E+99), _xlfn.IFNA(INDEX(Edges!$I$4:$I$431, MATCH(J228, Edges!$C$4:$C$431, 0)), -1E+99), _xlfn.IFNA(INDEX(Edges!$I$4:$I$431, MATCH(K228, Edges!$C$4:$C$431, 0)), -1E+99), _xlfn.IFNA(INDEX(Edges!$I$4:$I$431, MATCH(L228, Edges!$C$4:$C$431, 0)), -1E+99))</f>
        <v>0</v>
      </c>
      <c r="Q228" s="633" t="str">
        <f>IF(AND(IF(C228&lt;&gt;"", INDEX(Nodes!$P$4:$P$449, MATCH(C228, Nodes!$C$4:$C$449, 0))="Yes"), IF(D228&lt;&gt;"", INDEX(Nodes!$P$4:$P$449, MATCH(D228, Nodes!$C$4:$C$449, 0))="Yes")), "Yes", "No")</f>
        <v>No</v>
      </c>
      <c r="R228" s="791">
        <f>MAX(_xlfn.IFNA(INDEX(Nodes!$Q$4:$Q$449, MATCH(C228, Nodes!$C$4:$C$449, 0)), -1E+99), _xlfn.IFNA(INDEX(Nodes!$Q$4:$Q$449, MATCH(D228, Nodes!$C$4:$C$449, 0)), -1E+99), _xlfn.IFNA(INDEX(Edges!$Q$4:$Q$431, MATCH(E228, Edges!$C$4:$C$431, 0)), -1E+99), _xlfn.IFNA(INDEX(Edges!$Q$4:$Q$431, MATCH(F228, Edges!$C$4:$C$431, 0)), -1E+99), _xlfn.IFNA(INDEX(Edges!$Q$4:$Q$431, MATCH(G228, Edges!$C$4:$C$431, 0)), -1E+99), _xlfn.IFNA(INDEX(Edges!$Q$4:$Q$431, MATCH(H228, Edges!$C$4:$C$431, 0)), -1E+99), _xlfn.IFNA(INDEX(Edges!$Q$4:$Q$431, MATCH(I228, Edges!$C$4:$C$431, 0)), -1E+99), _xlfn.IFNA(INDEX(Edges!$Q$4:$Q$431, MATCH(J228, Edges!$C$4:$C$431, 0)), -1E+99), _xlfn.IFNA(INDEX(Edges!$Q$4:$Q$431, MATCH(K228, Edges!$C$4:$C$431, 0)), -1E+99), _xlfn.IFNA(INDEX(Edges!$Q$4:$Q$431, MATCH(L228, Edges!$C$4:$C$431, 0)), -1E+99))</f>
        <v>0</v>
      </c>
      <c r="S228" s="788" t="str">
        <f>IF(OR(IF(C228&lt;&gt;"", INDEX(Nodes!$Z$4:$Z$449, MATCH(C228, Nodes!$C$4:$C$449, 0))="Yes", FALSE), IF(D228&lt;&gt;"", INDEX(Nodes!$Z$4:$Z$449, MATCH(D228, Nodes!$C$4:$C$449, 0))="Yes", FALSE), IF(E228&lt;&gt;"", INDEX(Edges!$Z$4:$Z$431, MATCH(E228, Edges!$C$4:$C$431, 0))="Yes", FALSE), IF(F228&lt;&gt;"", INDEX(Edges!$Z$4:$Z$431, MATCH(F228, Edges!$C$4:$C$431, 0))="Yes", FALSE), IF(G228&lt;&gt;"", INDEX(Edges!$Z$4:$Z$431, MATCH(G228, Edges!$C$4:$C$431, 0))="Yes", FALSE), IF(H228&lt;&gt;"", INDEX(Edges!$Z$4:$Z$431, MATCH(H228, Edges!$C$4:$C$431, 0))="Yes", FALSE), IF(I228&lt;&gt;"", INDEX(Edges!$Z$4:$Z$431, MATCH(I228, Edges!$C$4:$C$431, 0))="Yes", FALSE), IF(J228&lt;&gt;"", INDEX(Edges!$Z$4:$Z$431, MATCH(J228, Edges!$C$4:$C$431, 0))="Yes", FALSE), IF(K228&lt;&gt;"", INDEX(Edges!$Z$4:$Z$431, MATCH(K228, Edges!$C$4:$C$431, 0))="Yes", FALSE), IF(L228&lt;&gt;"", INDEX(Edges!$Z$4:$Z$431, MATCH(L228, Edges!$C$4:$C$431, 0))="Yes", FALSE)), "Yes","No")</f>
        <v>Yes</v>
      </c>
      <c r="T228" s="791" t="str">
        <f>IF(OR(IF(C228&lt;&gt;"", INDEX(Nodes!$AC$4:$AC$449, MATCH(C228, Nodes!$C$4:$C$449, 0))="Yes", FALSE), IF(D228&lt;&gt;"", INDEX(Nodes!$AC$4:$AC$449, MATCH(D228, Nodes!$C$4:$C$449, 0))="Yes", FALSE), IF(E228&lt;&gt;"", INDEX(Edges!$AC$4:$AC$431, MATCH(E228, Edges!$C$4:$C$431, 0))="Yes", FALSE), IF(F228&lt;&gt;"", INDEX(Edges!$AC$4:$AC$431, MATCH(F228, Edges!$C$4:$C$431, 0))="Yes", FALSE), IF(G228&lt;&gt;"", INDEX(Edges!$AC$4:$AC$431, MATCH(G228, Edges!$C$4:$C$431, 0))="Yes", FALSE), IF(H228&lt;&gt;"", INDEX(Edges!$AC$4:$AC$431, MATCH(H228, Edges!$C$4:$C$431, 0))="Yes", FALSE), IF(I228&lt;&gt;"", INDEX(Edges!$AC$4:$AC$431, MATCH(I228, Edges!$C$4:$C$431, 0))="Yes", FALSE), IF(J228&lt;&gt;"", INDEX(Edges!$AC$4:$AC$431, MATCH(J228, Edges!$C$4:$C$431, 0))="Yes", FALSE), IF(K228&lt;&gt;"", INDEX(Edges!$AC$4:$AC$431, MATCH(K228, Edges!$C$4:$C$431, 0))="Yes", FALSE), IF(L228&lt;&gt;"", INDEX(Edges!$AC$4:$AC$431, MATCH(L228, Edges!$C$4:$C$431, 0))="Yes", FALSE)), "Yes","No")</f>
        <v>No</v>
      </c>
      <c r="U228" s="788" t="str">
        <f>IF(OR(IF(C228&lt;&gt;"", INDEX(Nodes!$AF$4:$AF$449, MATCH(C228, Nodes!$C$4:$C$449, 0))="Yes", FALSE), IF(D228&lt;&gt;"", INDEX(Nodes!$AF$4:$AF$449, MATCH(D228, Nodes!$C$4:$C$449, 0))="Yes", FALSE), IF(E228&lt;&gt;"", INDEX(Edges!$AG$4:$AG$431, MATCH(E228, Edges!$C$4:$C$431, 0))="Yes", FALSE), IF(F228&lt;&gt;"", INDEX(Edges!$AG$4:$AG$431, MATCH(F228, Edges!$C$4:$C$431, 0))="Yes", FALSE), IF(G228&lt;&gt;"", INDEX(Edges!$AG$4:$AG$431, MATCH(G228, Edges!$C$4:$C$431, 0))="Yes", FALSE), IF(H228&lt;&gt;"", INDEX(Edges!$AG$4:$AG$431, MATCH(H228, Edges!$C$4:$C$431, 0))="Yes", FALSE), IF(I228&lt;&gt;"", INDEX(Edges!$AG$4:$AG$431, MATCH(I228, Edges!$C$4:$C$431, 0))="Yes", FALSE), IF(J228&lt;&gt;"", INDEX(Edges!$AG$4:$AG$431, MATCH(J228, Edges!$C$4:$C$431, 0))="Yes", FALSE), IF(K228&lt;&gt;"", INDEX(Edges!$AG$4:$AG$431, MATCH(K228, Edges!$C$4:$C$431, 0))="Yes", FALSE), IF(L228&lt;&gt;"", INDEX(Edges!$AG$4:$AG$431, MATCH(L228, Edges!$C$4:$C$431, 0))="Yes", FALSE)), "Yes","No")</f>
        <v>No</v>
      </c>
      <c r="V228" s="798" t="str">
        <f t="shared" si="10"/>
        <v>Inaccessible</v>
      </c>
      <c r="W228" s="791" t="str">
        <f>IF(AND(N228&gt;='Accessibility Standards'!$C$4, P228&lt;'Accessibility Standards'!$C$2, Q228="Yes", R228&lt;'Accessibility Standards'!$C$10), "Accessible", "Inaccessible")</f>
        <v>Inaccessible</v>
      </c>
      <c r="X228" s="791" t="str">
        <f t="shared" si="11"/>
        <v>Inaccessible</v>
      </c>
    </row>
    <row r="229" spans="1:24" s="788" customFormat="1" hidden="1">
      <c r="A229" s="819" t="str">
        <f>A228</f>
        <v>76_77</v>
      </c>
      <c r="B229" s="790" t="s">
        <v>753</v>
      </c>
      <c r="E229" s="794" t="s">
        <v>1207</v>
      </c>
      <c r="N229" s="791">
        <f>MIN(_xlfn.IFNA(INDEX(Nodes!$M$4:$M$449, MATCH(C229, Nodes!$C$4:$C$449, 0)), 1E+99), _xlfn.IFNA(INDEX(Nodes!$M$4:$M$449, MATCH(D229, Nodes!$C$4:$C$449, 0)), 1E+99), _xlfn.IFNA(INDEX(Edges!$M$4:$M$428, MATCH(E229, Edges!$C$4:$C$428, 0)), 1E+99), _xlfn.IFNA(INDEX(Edges!$M$4:$M$428, MATCH(F229, Edges!$C$4:$C$428, 0)), 1E+99), _xlfn.IFNA(INDEX(Edges!$M$4:$M$428, MATCH(G229, Edges!$C$4:$C$428, 0)), 1E+99), _xlfn.IFNA(INDEX(Edges!$M$4:$M$428, MATCH(H229, Edges!$C$4:$C$428, 0)), 1E+99), _xlfn.IFNA(INDEX(Edges!$M$4:$M$428, MATCH(I229, Edges!$C$4:$C$428, 0)), 1E+99), _xlfn.IFNA(INDEX(Edges!$M$4:$M$428, MATCH(J229, Edges!$C$4:$C$428, 0)), 1E+99), _xlfn.IFNA(INDEX(Edges!$M$4:$M$428, MATCH(K229, Edges!$C$4:$C$428, 0)), 1E+99), _xlfn.IFNA(INDEX(Edges!$M$4:$M$428, MATCH(L229, Edges!$C$4:$C$428, 0)), 1E+99))</f>
        <v>0</v>
      </c>
      <c r="O229" s="791" t="str">
        <f>IF(AND(IF(C229&lt;&gt;"", INDEX(Nodes!$V$4:$V$449, MATCH(C229, Nodes!$C$4:$C$449, 0))="Yes", TRUE), IF(D229&lt;&gt;"", INDEX(Nodes!$V$4:$V$449, MATCH(D229, Nodes!$C$4:$C$449, 0))="Yes", TRUE), IF(E229&lt;&gt;"", INDEX(Edges!$V$4:$V$431, MATCH(E229, Edges!$C$4:$C$431, 0))="Yes", TRUE), IF(F229&lt;&gt;"", INDEX(Edges!$V$4:$V$431, MATCH(F229, Edges!$C$4:$C$431, 0))="Yes", TRUE), IF(G229&lt;&gt;"", INDEX(Edges!$V$4:$V$431, MATCH(G229, Edges!$C$4:$C$431, 0))="Yes", TRUE), IF(H229&lt;&gt;"", INDEX(Edges!$V$4:$V$431, MATCH(H229, Edges!$C$4:$C$431, 0))="Yes", TRUE), IF(I229&lt;&gt;"", INDEX(Edges!$V$4:$V$431, MATCH(I229, Edges!$C$4:$C$431, 0))="Yes", TRUE), IF(J229&lt;&gt;"", INDEX(Edges!$V$4:$V$431, MATCH(J229, Edges!$C$4:$C$431, 0))="Yes", TRUE), IF(K229&lt;&gt;"", INDEX(Edges!$V$4:$V$431, MATCH(K229, Edges!$C$4:$C$431, 0))="Yes", TRUE), IF(L229&lt;&gt;"", INDEX(Edges!$V$4:$V$431, MATCH(L229, Edges!$C$4:$C$431, 0))="Yes", TRUE)), "Yes", "No")</f>
        <v>No</v>
      </c>
      <c r="P229" s="791">
        <f>MAX(_xlfn.IFNA(INDEX(Nodes!$I$4:$I$449, MATCH(C229, Nodes!$C$4:$C$449, 0)), -1E+99), _xlfn.IFNA(INDEX(Nodes!$I$4:$I$449, MATCH(D229, Nodes!$C$4:$C$449, 0)), -1E+99), _xlfn.IFNA(INDEX(Edges!$I$4:$I$431, MATCH(E229, Edges!$C$4:$C$431, 0)), -1E+99), _xlfn.IFNA(INDEX(Edges!$I$4:$I$431, MATCH(F229, Edges!$C$4:$C$431, 0)), -1E+99), _xlfn.IFNA(INDEX(Edges!$I$4:$I$431, MATCH(G229, Edges!$C$4:$C$431, 0)), -1E+99), _xlfn.IFNA(INDEX(Edges!$I$4:$I$431, MATCH(H229, Edges!$C$4:$C$431, 0)), -1E+99), _xlfn.IFNA(INDEX(Edges!$I$4:$I$431, MATCH(I229, Edges!$C$4:$C$431, 0)), -1E+99), _xlfn.IFNA(INDEX(Edges!$I$4:$I$431, MATCH(J229, Edges!$C$4:$C$431, 0)), -1E+99), _xlfn.IFNA(INDEX(Edges!$I$4:$I$431, MATCH(K229, Edges!$C$4:$C$431, 0)), -1E+99), _xlfn.IFNA(INDEX(Edges!$I$4:$I$431, MATCH(L229, Edges!$C$4:$C$431, 0)), -1E+99))</f>
        <v>0</v>
      </c>
      <c r="Q229" s="633" t="str">
        <f>IF(AND(IF(C229&lt;&gt;"", INDEX(Nodes!$P$4:$P$449, MATCH(C229, Nodes!$C$4:$C$449, 0))="Yes"), IF(D229&lt;&gt;"", INDEX(Nodes!$P$4:$P$449, MATCH(D229, Nodes!$C$4:$C$449, 0))="Yes")), "Yes", "No")</f>
        <v>No</v>
      </c>
      <c r="R229" s="791">
        <f>MAX(_xlfn.IFNA(INDEX(Nodes!$Q$4:$Q$449, MATCH(C229, Nodes!$C$4:$C$449, 0)), -1E+99), _xlfn.IFNA(INDEX(Nodes!$Q$4:$Q$449, MATCH(D229, Nodes!$C$4:$C$449, 0)), -1E+99), _xlfn.IFNA(INDEX(Edges!$Q$4:$Q$431, MATCH(E229, Edges!$C$4:$C$431, 0)), -1E+99), _xlfn.IFNA(INDEX(Edges!$Q$4:$Q$431, MATCH(F229, Edges!$C$4:$C$431, 0)), -1E+99), _xlfn.IFNA(INDEX(Edges!$Q$4:$Q$431, MATCH(G229, Edges!$C$4:$C$431, 0)), -1E+99), _xlfn.IFNA(INDEX(Edges!$Q$4:$Q$431, MATCH(H229, Edges!$C$4:$C$431, 0)), -1E+99), _xlfn.IFNA(INDEX(Edges!$Q$4:$Q$431, MATCH(I229, Edges!$C$4:$C$431, 0)), -1E+99), _xlfn.IFNA(INDEX(Edges!$Q$4:$Q$431, MATCH(J229, Edges!$C$4:$C$431, 0)), -1E+99), _xlfn.IFNA(INDEX(Edges!$Q$4:$Q$431, MATCH(K229, Edges!$C$4:$C$431, 0)), -1E+99), _xlfn.IFNA(INDEX(Edges!$Q$4:$Q$431, MATCH(L229, Edges!$C$4:$C$431, 0)), -1E+99))</f>
        <v>0</v>
      </c>
      <c r="S229" s="788" t="str">
        <f>IF(OR(IF(C229&lt;&gt;"", INDEX(Nodes!$Z$4:$Z$449, MATCH(C229, Nodes!$C$4:$C$449, 0))="Yes", FALSE), IF(D229&lt;&gt;"", INDEX(Nodes!$Z$4:$Z$449, MATCH(D229, Nodes!$C$4:$C$449, 0))="Yes", FALSE), IF(E229&lt;&gt;"", INDEX(Edges!$Z$4:$Z$431, MATCH(E229, Edges!$C$4:$C$431, 0))="Yes", FALSE), IF(F229&lt;&gt;"", INDEX(Edges!$Z$4:$Z$431, MATCH(F229, Edges!$C$4:$C$431, 0))="Yes", FALSE), IF(G229&lt;&gt;"", INDEX(Edges!$Z$4:$Z$431, MATCH(G229, Edges!$C$4:$C$431, 0))="Yes", FALSE), IF(H229&lt;&gt;"", INDEX(Edges!$Z$4:$Z$431, MATCH(H229, Edges!$C$4:$C$431, 0))="Yes", FALSE), IF(I229&lt;&gt;"", INDEX(Edges!$Z$4:$Z$431, MATCH(I229, Edges!$C$4:$C$431, 0))="Yes", FALSE), IF(J229&lt;&gt;"", INDEX(Edges!$Z$4:$Z$431, MATCH(J229, Edges!$C$4:$C$431, 0))="Yes", FALSE), IF(K229&lt;&gt;"", INDEX(Edges!$Z$4:$Z$431, MATCH(K229, Edges!$C$4:$C$431, 0))="Yes", FALSE), IF(L229&lt;&gt;"", INDEX(Edges!$Z$4:$Z$431, MATCH(L229, Edges!$C$4:$C$431, 0))="Yes", FALSE)), "Yes","No")</f>
        <v>Yes</v>
      </c>
      <c r="T229" s="791" t="str">
        <f>IF(OR(IF(C229&lt;&gt;"", INDEX(Nodes!$AC$4:$AC$449, MATCH(C229, Nodes!$C$4:$C$449, 0))="Yes", FALSE), IF(D229&lt;&gt;"", INDEX(Nodes!$AC$4:$AC$449, MATCH(D229, Nodes!$C$4:$C$449, 0))="Yes", FALSE), IF(E229&lt;&gt;"", INDEX(Edges!$AC$4:$AC$431, MATCH(E229, Edges!$C$4:$C$431, 0))="Yes", FALSE), IF(F229&lt;&gt;"", INDEX(Edges!$AC$4:$AC$431, MATCH(F229, Edges!$C$4:$C$431, 0))="Yes", FALSE), IF(G229&lt;&gt;"", INDEX(Edges!$AC$4:$AC$431, MATCH(G229, Edges!$C$4:$C$431, 0))="Yes", FALSE), IF(H229&lt;&gt;"", INDEX(Edges!$AC$4:$AC$431, MATCH(H229, Edges!$C$4:$C$431, 0))="Yes", FALSE), IF(I229&lt;&gt;"", INDEX(Edges!$AC$4:$AC$431, MATCH(I229, Edges!$C$4:$C$431, 0))="Yes", FALSE), IF(J229&lt;&gt;"", INDEX(Edges!$AC$4:$AC$431, MATCH(J229, Edges!$C$4:$C$431, 0))="Yes", FALSE), IF(K229&lt;&gt;"", INDEX(Edges!$AC$4:$AC$431, MATCH(K229, Edges!$C$4:$C$431, 0))="Yes", FALSE), IF(L229&lt;&gt;"", INDEX(Edges!$AC$4:$AC$431, MATCH(L229, Edges!$C$4:$C$431, 0))="Yes", FALSE)), "Yes","No")</f>
        <v>No</v>
      </c>
      <c r="U229" s="788" t="str">
        <f>IF(OR(IF(C229&lt;&gt;"", INDEX(Nodes!$AF$4:$AF$449, MATCH(C229, Nodes!$C$4:$C$449, 0))="Yes", FALSE), IF(D229&lt;&gt;"", INDEX(Nodes!$AF$4:$AF$449, MATCH(D229, Nodes!$C$4:$C$449, 0))="Yes", FALSE), IF(E229&lt;&gt;"", INDEX(Edges!$AG$4:$AG$431, MATCH(E229, Edges!$C$4:$C$431, 0))="Yes", FALSE), IF(F229&lt;&gt;"", INDEX(Edges!$AG$4:$AG$431, MATCH(F229, Edges!$C$4:$C$431, 0))="Yes", FALSE), IF(G229&lt;&gt;"", INDEX(Edges!$AG$4:$AG$431, MATCH(G229, Edges!$C$4:$C$431, 0))="Yes", FALSE), IF(H229&lt;&gt;"", INDEX(Edges!$AG$4:$AG$431, MATCH(H229, Edges!$C$4:$C$431, 0))="Yes", FALSE), IF(I229&lt;&gt;"", INDEX(Edges!$AG$4:$AG$431, MATCH(I229, Edges!$C$4:$C$431, 0))="Yes", FALSE), IF(J229&lt;&gt;"", INDEX(Edges!$AG$4:$AG$431, MATCH(J229, Edges!$C$4:$C$431, 0))="Yes", FALSE), IF(K229&lt;&gt;"", INDEX(Edges!$AG$4:$AG$431, MATCH(K229, Edges!$C$4:$C$431, 0))="Yes", FALSE), IF(L229&lt;&gt;"", INDEX(Edges!$AG$4:$AG$431, MATCH(L229, Edges!$C$4:$C$431, 0))="Yes", FALSE)), "Yes","No")</f>
        <v>No</v>
      </c>
      <c r="V229" s="798" t="str">
        <f t="shared" si="10"/>
        <v>Inaccessible</v>
      </c>
      <c r="W229" s="791" t="str">
        <f>IF(AND(N229&gt;='Accessibility Standards'!$C$4, P229&lt;'Accessibility Standards'!$C$2, Q229="Yes", R229&lt;'Accessibility Standards'!$C$10), "Accessible", "Inaccessible")</f>
        <v>Inaccessible</v>
      </c>
      <c r="X229" s="791" t="str">
        <f t="shared" si="11"/>
        <v>Inaccessible</v>
      </c>
    </row>
    <row r="230" spans="1:24">
      <c r="A230" t="s">
        <v>920</v>
      </c>
      <c r="B230" s="689" t="s">
        <v>752</v>
      </c>
      <c r="C230" t="s">
        <v>791</v>
      </c>
      <c r="D230" t="s">
        <v>679</v>
      </c>
      <c r="E230" t="s">
        <v>1099</v>
      </c>
      <c r="N230" s="633">
        <f>MIN(_xlfn.IFNA(INDEX(Nodes!$M$4:$M$449, MATCH(C230, Nodes!$C$4:$C$449, 0)), 1E+99), _xlfn.IFNA(INDEX(Nodes!$M$4:$M$449, MATCH(D230, Nodes!$C$4:$C$449, 0)), 1E+99), _xlfn.IFNA(INDEX(Edges!$M$4:$M$428, MATCH(E230, Edges!$C$4:$C$428, 0)), 1E+99), _xlfn.IFNA(INDEX(Edges!$M$4:$M$428, MATCH(F230, Edges!$C$4:$C$428, 0)), 1E+99), _xlfn.IFNA(INDEX(Edges!$M$4:$M$428, MATCH(G230, Edges!$C$4:$C$428, 0)), 1E+99), _xlfn.IFNA(INDEX(Edges!$M$4:$M$428, MATCH(H230, Edges!$C$4:$C$428, 0)), 1E+99), _xlfn.IFNA(INDEX(Edges!$M$4:$M$428, MATCH(I230, Edges!$C$4:$C$428, 0)), 1E+99), _xlfn.IFNA(INDEX(Edges!$M$4:$M$428, MATCH(J230, Edges!$C$4:$C$428, 0)), 1E+99), _xlfn.IFNA(INDEX(Edges!$M$4:$M$428, MATCH(K230, Edges!$C$4:$C$428, 0)), 1E+99), _xlfn.IFNA(INDEX(Edges!$M$4:$M$428, MATCH(L230, Edges!$C$4:$C$428, 0)), 1E+99))</f>
        <v>0</v>
      </c>
      <c r="O230" s="633" t="str">
        <f>IF(AND(IF(C230&lt;&gt;"", INDEX(Nodes!$V$4:$V$449, MATCH(C230, Nodes!$C$4:$C$449, 0))="Yes", TRUE), IF(D230&lt;&gt;"", INDEX(Nodes!$V$4:$V$449, MATCH(D230, Nodes!$C$4:$C$449, 0))="Yes", TRUE), IF(E230&lt;&gt;"", INDEX(Edges!$V$4:$V$431, MATCH(E230, Edges!$C$4:$C$431, 0))="Yes", TRUE), IF(F230&lt;&gt;"", INDEX(Edges!$V$4:$V$431, MATCH(F230, Edges!$C$4:$C$431, 0))="Yes", TRUE), IF(G230&lt;&gt;"", INDEX(Edges!$V$4:$V$431, MATCH(G230, Edges!$C$4:$C$431, 0))="Yes", TRUE), IF(H230&lt;&gt;"", INDEX(Edges!$V$4:$V$431, MATCH(H230, Edges!$C$4:$C$431, 0))="Yes", TRUE), IF(I230&lt;&gt;"", INDEX(Edges!$V$4:$V$431, MATCH(I230, Edges!$C$4:$C$431, 0))="Yes", TRUE), IF(J230&lt;&gt;"", INDEX(Edges!$V$4:$V$431, MATCH(J230, Edges!$C$4:$C$431, 0))="Yes", TRUE), IF(K230&lt;&gt;"", INDEX(Edges!$V$4:$V$431, MATCH(K230, Edges!$C$4:$C$431, 0))="Yes", TRUE), IF(L230&lt;&gt;"", INDEX(Edges!$V$4:$V$431, MATCH(L230, Edges!$C$4:$C$431, 0))="Yes", TRUE)), "Yes", "No")</f>
        <v>No</v>
      </c>
      <c r="P230" s="633">
        <f>MAX(_xlfn.IFNA(INDEX(Nodes!$I$4:$I$449, MATCH(C230, Nodes!$C$4:$C$449, 0)), -1E+99), _xlfn.IFNA(INDEX(Nodes!$I$4:$I$449, MATCH(D230, Nodes!$C$4:$C$449, 0)), -1E+99), _xlfn.IFNA(INDEX(Edges!$I$4:$I$431, MATCH(E230, Edges!$C$4:$C$431, 0)), -1E+99), _xlfn.IFNA(INDEX(Edges!$I$4:$I$431, MATCH(F230, Edges!$C$4:$C$431, 0)), -1E+99), _xlfn.IFNA(INDEX(Edges!$I$4:$I$431, MATCH(G230, Edges!$C$4:$C$431, 0)), -1E+99), _xlfn.IFNA(INDEX(Edges!$I$4:$I$431, MATCH(H230, Edges!$C$4:$C$431, 0)), -1E+99), _xlfn.IFNA(INDEX(Edges!$I$4:$I$431, MATCH(I230, Edges!$C$4:$C$431, 0)), -1E+99), _xlfn.IFNA(INDEX(Edges!$I$4:$I$431, MATCH(J230, Edges!$C$4:$C$431, 0)), -1E+99), _xlfn.IFNA(INDEX(Edges!$I$4:$I$431, MATCH(K230, Edges!$C$4:$C$431, 0)), -1E+99), _xlfn.IFNA(INDEX(Edges!$I$4:$I$431, MATCH(L230, Edges!$C$4:$C$431, 0)), -1E+99))</f>
        <v>0.6</v>
      </c>
      <c r="Q230" s="633" t="str">
        <f>IF(AND(IF(C230&lt;&gt;"", INDEX(Nodes!$P$4:$P$449, MATCH(C230, Nodes!$C$4:$C$449, 0))="Yes"), IF(D230&lt;&gt;"", INDEX(Nodes!$P$4:$P$449, MATCH(D230, Nodes!$C$4:$C$449, 0))="Yes")), "Yes", "No")</f>
        <v>No</v>
      </c>
      <c r="R230" s="633">
        <f>MAX(_xlfn.IFNA(INDEX(Nodes!$Q$4:$Q$449, MATCH(C230, Nodes!$C$4:$C$449, 0)), -1E+99), _xlfn.IFNA(INDEX(Nodes!$Q$4:$Q$449, MATCH(D230, Nodes!$C$4:$C$449, 0)), -1E+99), _xlfn.IFNA(INDEX(Edges!$Q$4:$Q$431, MATCH(E230, Edges!$C$4:$C$431, 0)), -1E+99), _xlfn.IFNA(INDEX(Edges!$Q$4:$Q$431, MATCH(F230, Edges!$C$4:$C$431, 0)), -1E+99), _xlfn.IFNA(INDEX(Edges!$Q$4:$Q$431, MATCH(G230, Edges!$C$4:$C$431, 0)), -1E+99), _xlfn.IFNA(INDEX(Edges!$Q$4:$Q$431, MATCH(H230, Edges!$C$4:$C$431, 0)), -1E+99), _xlfn.IFNA(INDEX(Edges!$Q$4:$Q$431, MATCH(I230, Edges!$C$4:$C$431, 0)), -1E+99), _xlfn.IFNA(INDEX(Edges!$Q$4:$Q$431, MATCH(J230, Edges!$C$4:$C$431, 0)), -1E+99), _xlfn.IFNA(INDEX(Edges!$Q$4:$Q$431, MATCH(K230, Edges!$C$4:$C$431, 0)), -1E+99), _xlfn.IFNA(INDEX(Edges!$Q$4:$Q$431, MATCH(L230, Edges!$C$4:$C$431, 0)), -1E+99))</f>
        <v>0</v>
      </c>
      <c r="S230" t="str">
        <f>IF(OR(IF(C230&lt;&gt;"", INDEX(Nodes!$Z$4:$Z$449, MATCH(C230, Nodes!$C$4:$C$449, 0))="Yes", FALSE), IF(D230&lt;&gt;"", INDEX(Nodes!$Z$4:$Z$449, MATCH(D230, Nodes!$C$4:$C$449, 0))="Yes", FALSE), IF(E230&lt;&gt;"", INDEX(Edges!$Z$4:$Z$431, MATCH(E230, Edges!$C$4:$C$431, 0))="Yes", FALSE), IF(F230&lt;&gt;"", INDEX(Edges!$Z$4:$Z$431, MATCH(F230, Edges!$C$4:$C$431, 0))="Yes", FALSE), IF(G230&lt;&gt;"", INDEX(Edges!$Z$4:$Z$431, MATCH(G230, Edges!$C$4:$C$431, 0))="Yes", FALSE), IF(H230&lt;&gt;"", INDEX(Edges!$Z$4:$Z$431, MATCH(H230, Edges!$C$4:$C$431, 0))="Yes", FALSE), IF(I230&lt;&gt;"", INDEX(Edges!$Z$4:$Z$431, MATCH(I230, Edges!$C$4:$C$431, 0))="Yes", FALSE), IF(J230&lt;&gt;"", INDEX(Edges!$Z$4:$Z$431, MATCH(J230, Edges!$C$4:$C$431, 0))="Yes", FALSE), IF(K230&lt;&gt;"", INDEX(Edges!$Z$4:$Z$431, MATCH(K230, Edges!$C$4:$C$431, 0))="Yes", FALSE), IF(L230&lt;&gt;"", INDEX(Edges!$Z$4:$Z$431, MATCH(L230, Edges!$C$4:$C$431, 0))="Yes", FALSE)), "Yes","No")</f>
        <v>Yes</v>
      </c>
      <c r="T230" s="633" t="str">
        <f>IF(OR(IF(C230&lt;&gt;"", INDEX(Nodes!$AC$4:$AC$449, MATCH(C230, Nodes!$C$4:$C$449, 0))="Yes", FALSE), IF(D230&lt;&gt;"", INDEX(Nodes!$AC$4:$AC$449, MATCH(D230, Nodes!$C$4:$C$449, 0))="Yes", FALSE), IF(E230&lt;&gt;"", INDEX(Edges!$AC$4:$AC$431, MATCH(E230, Edges!$C$4:$C$431, 0))="Yes", FALSE), IF(F230&lt;&gt;"", INDEX(Edges!$AC$4:$AC$431, MATCH(F230, Edges!$C$4:$C$431, 0))="Yes", FALSE), IF(G230&lt;&gt;"", INDEX(Edges!$AC$4:$AC$431, MATCH(G230, Edges!$C$4:$C$431, 0))="Yes", FALSE), IF(H230&lt;&gt;"", INDEX(Edges!$AC$4:$AC$431, MATCH(H230, Edges!$C$4:$C$431, 0))="Yes", FALSE), IF(I230&lt;&gt;"", INDEX(Edges!$AC$4:$AC$431, MATCH(I230, Edges!$C$4:$C$431, 0))="Yes", FALSE), IF(J230&lt;&gt;"", INDEX(Edges!$AC$4:$AC$431, MATCH(J230, Edges!$C$4:$C$431, 0))="Yes", FALSE), IF(K230&lt;&gt;"", INDEX(Edges!$AC$4:$AC$431, MATCH(K230, Edges!$C$4:$C$431, 0))="Yes", FALSE), IF(L230&lt;&gt;"", INDEX(Edges!$AC$4:$AC$431, MATCH(L230, Edges!$C$4:$C$431, 0))="Yes", FALSE)), "Yes","No")</f>
        <v>No</v>
      </c>
      <c r="U230" t="str">
        <f>IF(OR(IF(C230&lt;&gt;"", INDEX(Nodes!$AF$4:$AF$449, MATCH(C230, Nodes!$C$4:$C$449, 0))="Yes", FALSE), IF(D230&lt;&gt;"", INDEX(Nodes!$AF$4:$AF$449, MATCH(D230, Nodes!$C$4:$C$449, 0))="Yes", FALSE), IF(E230&lt;&gt;"", INDEX(Edges!$AG$4:$AG$431, MATCH(E230, Edges!$C$4:$C$431, 0))="Yes", FALSE), IF(F230&lt;&gt;"", INDEX(Edges!$AG$4:$AG$431, MATCH(F230, Edges!$C$4:$C$431, 0))="Yes", FALSE), IF(G230&lt;&gt;"", INDEX(Edges!$AG$4:$AG$431, MATCH(G230, Edges!$C$4:$C$431, 0))="Yes", FALSE), IF(H230&lt;&gt;"", INDEX(Edges!$AG$4:$AG$431, MATCH(H230, Edges!$C$4:$C$431, 0))="Yes", FALSE), IF(I230&lt;&gt;"", INDEX(Edges!$AG$4:$AG$431, MATCH(I230, Edges!$C$4:$C$431, 0))="Yes", FALSE), IF(J230&lt;&gt;"", INDEX(Edges!$AG$4:$AG$431, MATCH(J230, Edges!$C$4:$C$431, 0))="Yes", FALSE), IF(K230&lt;&gt;"", INDEX(Edges!$AG$4:$AG$431, MATCH(K230, Edges!$C$4:$C$431, 0))="Yes", FALSE), IF(L230&lt;&gt;"", INDEX(Edges!$AG$4:$AG$431, MATCH(L230, Edges!$C$4:$C$431, 0))="Yes", FALSE)), "Yes","No")</f>
        <v>No</v>
      </c>
      <c r="V230" s="720" t="str">
        <f t="shared" si="10"/>
        <v>Inaccessible</v>
      </c>
      <c r="W230" s="633" t="str">
        <f>IF(AND(N230&gt;='Accessibility Standards'!$C$4, P230&lt;'Accessibility Standards'!$C$2, Q230="Yes", R230&lt;'Accessibility Standards'!$C$10), "Accessible", "Inaccessible")</f>
        <v>Inaccessible</v>
      </c>
      <c r="X230" s="633" t="str">
        <f t="shared" si="11"/>
        <v>Inaccessible</v>
      </c>
    </row>
    <row r="231" spans="1:24" hidden="1">
      <c r="A231" s="811" t="str">
        <f>A230</f>
        <v>69_77</v>
      </c>
      <c r="B231" s="689" t="s">
        <v>753</v>
      </c>
      <c r="C231" t="s">
        <v>792</v>
      </c>
      <c r="D231" t="s">
        <v>680</v>
      </c>
      <c r="E231" t="s">
        <v>1100</v>
      </c>
      <c r="N231" s="633">
        <f>MIN(_xlfn.IFNA(INDEX(Nodes!$M$4:$M$449, MATCH(C231, Nodes!$C$4:$C$449, 0)), 1E+99), _xlfn.IFNA(INDEX(Nodes!$M$4:$M$449, MATCH(D231, Nodes!$C$4:$C$449, 0)), 1E+99), _xlfn.IFNA(INDEX(Edges!$M$4:$M$428, MATCH(E231, Edges!$C$4:$C$428, 0)), 1E+99), _xlfn.IFNA(INDEX(Edges!$M$4:$M$428, MATCH(F231, Edges!$C$4:$C$428, 0)), 1E+99), _xlfn.IFNA(INDEX(Edges!$M$4:$M$428, MATCH(G231, Edges!$C$4:$C$428, 0)), 1E+99), _xlfn.IFNA(INDEX(Edges!$M$4:$M$428, MATCH(H231, Edges!$C$4:$C$428, 0)), 1E+99), _xlfn.IFNA(INDEX(Edges!$M$4:$M$428, MATCH(I231, Edges!$C$4:$C$428, 0)), 1E+99), _xlfn.IFNA(INDEX(Edges!$M$4:$M$428, MATCH(J231, Edges!$C$4:$C$428, 0)), 1E+99), _xlfn.IFNA(INDEX(Edges!$M$4:$M$428, MATCH(K231, Edges!$C$4:$C$428, 0)), 1E+99), _xlfn.IFNA(INDEX(Edges!$M$4:$M$428, MATCH(L231, Edges!$C$4:$C$428, 0)), 1E+99))</f>
        <v>0</v>
      </c>
      <c r="O231" s="633" t="str">
        <f>IF(AND(IF(C231&lt;&gt;"", INDEX(Nodes!$V$4:$V$449, MATCH(C231, Nodes!$C$4:$C$449, 0))="Yes", TRUE), IF(D231&lt;&gt;"", INDEX(Nodes!$V$4:$V$449, MATCH(D231, Nodes!$C$4:$C$449, 0))="Yes", TRUE), IF(E231&lt;&gt;"", INDEX(Edges!$V$4:$V$431, MATCH(E231, Edges!$C$4:$C$431, 0))="Yes", TRUE), IF(F231&lt;&gt;"", INDEX(Edges!$V$4:$V$431, MATCH(F231, Edges!$C$4:$C$431, 0))="Yes", TRUE), IF(G231&lt;&gt;"", INDEX(Edges!$V$4:$V$431, MATCH(G231, Edges!$C$4:$C$431, 0))="Yes", TRUE), IF(H231&lt;&gt;"", INDEX(Edges!$V$4:$V$431, MATCH(H231, Edges!$C$4:$C$431, 0))="Yes", TRUE), IF(I231&lt;&gt;"", INDEX(Edges!$V$4:$V$431, MATCH(I231, Edges!$C$4:$C$431, 0))="Yes", TRUE), IF(J231&lt;&gt;"", INDEX(Edges!$V$4:$V$431, MATCH(J231, Edges!$C$4:$C$431, 0))="Yes", TRUE), IF(K231&lt;&gt;"", INDEX(Edges!$V$4:$V$431, MATCH(K231, Edges!$C$4:$C$431, 0))="Yes", TRUE), IF(L231&lt;&gt;"", INDEX(Edges!$V$4:$V$431, MATCH(L231, Edges!$C$4:$C$431, 0))="Yes", TRUE)), "Yes", "No")</f>
        <v>No</v>
      </c>
      <c r="P231" s="633">
        <f>MAX(_xlfn.IFNA(INDEX(Nodes!$I$4:$I$449, MATCH(C231, Nodes!$C$4:$C$449, 0)), -1E+99), _xlfn.IFNA(INDEX(Nodes!$I$4:$I$449, MATCH(D231, Nodes!$C$4:$C$449, 0)), -1E+99), _xlfn.IFNA(INDEX(Edges!$I$4:$I$431, MATCH(E231, Edges!$C$4:$C$431, 0)), -1E+99), _xlfn.IFNA(INDEX(Edges!$I$4:$I$431, MATCH(F231, Edges!$C$4:$C$431, 0)), -1E+99), _xlfn.IFNA(INDEX(Edges!$I$4:$I$431, MATCH(G231, Edges!$C$4:$C$431, 0)), -1E+99), _xlfn.IFNA(INDEX(Edges!$I$4:$I$431, MATCH(H231, Edges!$C$4:$C$431, 0)), -1E+99), _xlfn.IFNA(INDEX(Edges!$I$4:$I$431, MATCH(I231, Edges!$C$4:$C$431, 0)), -1E+99), _xlfn.IFNA(INDEX(Edges!$I$4:$I$431, MATCH(J231, Edges!$C$4:$C$431, 0)), -1E+99), _xlfn.IFNA(INDEX(Edges!$I$4:$I$431, MATCH(K231, Edges!$C$4:$C$431, 0)), -1E+99), _xlfn.IFNA(INDEX(Edges!$I$4:$I$431, MATCH(L231, Edges!$C$4:$C$431, 0)), -1E+99))</f>
        <v>0</v>
      </c>
      <c r="Q231" s="633" t="str">
        <f>IF(AND(IF(C231&lt;&gt;"", INDEX(Nodes!$P$4:$P$449, MATCH(C231, Nodes!$C$4:$C$449, 0))="Yes"), IF(D231&lt;&gt;"", INDEX(Nodes!$P$4:$P$449, MATCH(D231, Nodes!$C$4:$C$449, 0))="Yes")), "Yes", "No")</f>
        <v>No</v>
      </c>
      <c r="R231" s="633">
        <f>MAX(_xlfn.IFNA(INDEX(Nodes!$Q$4:$Q$449, MATCH(C231, Nodes!$C$4:$C$449, 0)), -1E+99), _xlfn.IFNA(INDEX(Nodes!$Q$4:$Q$449, MATCH(D231, Nodes!$C$4:$C$449, 0)), -1E+99), _xlfn.IFNA(INDEX(Edges!$Q$4:$Q$431, MATCH(E231, Edges!$C$4:$C$431, 0)), -1E+99), _xlfn.IFNA(INDEX(Edges!$Q$4:$Q$431, MATCH(F231, Edges!$C$4:$C$431, 0)), -1E+99), _xlfn.IFNA(INDEX(Edges!$Q$4:$Q$431, MATCH(G231, Edges!$C$4:$C$431, 0)), -1E+99), _xlfn.IFNA(INDEX(Edges!$Q$4:$Q$431, MATCH(H231, Edges!$C$4:$C$431, 0)), -1E+99), _xlfn.IFNA(INDEX(Edges!$Q$4:$Q$431, MATCH(I231, Edges!$C$4:$C$431, 0)), -1E+99), _xlfn.IFNA(INDEX(Edges!$Q$4:$Q$431, MATCH(J231, Edges!$C$4:$C$431, 0)), -1E+99), _xlfn.IFNA(INDEX(Edges!$Q$4:$Q$431, MATCH(K231, Edges!$C$4:$C$431, 0)), -1E+99), _xlfn.IFNA(INDEX(Edges!$Q$4:$Q$431, MATCH(L231, Edges!$C$4:$C$431, 0)), -1E+99))</f>
        <v>0</v>
      </c>
      <c r="S231" t="str">
        <f>IF(OR(IF(C231&lt;&gt;"", INDEX(Nodes!$Z$4:$Z$449, MATCH(C231, Nodes!$C$4:$C$449, 0))="Yes", FALSE), IF(D231&lt;&gt;"", INDEX(Nodes!$Z$4:$Z$449, MATCH(D231, Nodes!$C$4:$C$449, 0))="Yes", FALSE), IF(E231&lt;&gt;"", INDEX(Edges!$Z$4:$Z$431, MATCH(E231, Edges!$C$4:$C$431, 0))="Yes", FALSE), IF(F231&lt;&gt;"", INDEX(Edges!$Z$4:$Z$431, MATCH(F231, Edges!$C$4:$C$431, 0))="Yes", FALSE), IF(G231&lt;&gt;"", INDEX(Edges!$Z$4:$Z$431, MATCH(G231, Edges!$C$4:$C$431, 0))="Yes", FALSE), IF(H231&lt;&gt;"", INDEX(Edges!$Z$4:$Z$431, MATCH(H231, Edges!$C$4:$C$431, 0))="Yes", FALSE), IF(I231&lt;&gt;"", INDEX(Edges!$Z$4:$Z$431, MATCH(I231, Edges!$C$4:$C$431, 0))="Yes", FALSE), IF(J231&lt;&gt;"", INDEX(Edges!$Z$4:$Z$431, MATCH(J231, Edges!$C$4:$C$431, 0))="Yes", FALSE), IF(K231&lt;&gt;"", INDEX(Edges!$Z$4:$Z$431, MATCH(K231, Edges!$C$4:$C$431, 0))="Yes", FALSE), IF(L231&lt;&gt;"", INDEX(Edges!$Z$4:$Z$431, MATCH(L231, Edges!$C$4:$C$431, 0))="Yes", FALSE)), "Yes","No")</f>
        <v>Yes</v>
      </c>
      <c r="T231" s="633" t="str">
        <f>IF(OR(IF(C231&lt;&gt;"", INDEX(Nodes!$AC$4:$AC$449, MATCH(C231, Nodes!$C$4:$C$449, 0))="Yes", FALSE), IF(D231&lt;&gt;"", INDEX(Nodes!$AC$4:$AC$449, MATCH(D231, Nodes!$C$4:$C$449, 0))="Yes", FALSE), IF(E231&lt;&gt;"", INDEX(Edges!$AC$4:$AC$431, MATCH(E231, Edges!$C$4:$C$431, 0))="Yes", FALSE), IF(F231&lt;&gt;"", INDEX(Edges!$AC$4:$AC$431, MATCH(F231, Edges!$C$4:$C$431, 0))="Yes", FALSE), IF(G231&lt;&gt;"", INDEX(Edges!$AC$4:$AC$431, MATCH(G231, Edges!$C$4:$C$431, 0))="Yes", FALSE), IF(H231&lt;&gt;"", INDEX(Edges!$AC$4:$AC$431, MATCH(H231, Edges!$C$4:$C$431, 0))="Yes", FALSE), IF(I231&lt;&gt;"", INDEX(Edges!$AC$4:$AC$431, MATCH(I231, Edges!$C$4:$C$431, 0))="Yes", FALSE), IF(J231&lt;&gt;"", INDEX(Edges!$AC$4:$AC$431, MATCH(J231, Edges!$C$4:$C$431, 0))="Yes", FALSE), IF(K231&lt;&gt;"", INDEX(Edges!$AC$4:$AC$431, MATCH(K231, Edges!$C$4:$C$431, 0))="Yes", FALSE), IF(L231&lt;&gt;"", INDEX(Edges!$AC$4:$AC$431, MATCH(L231, Edges!$C$4:$C$431, 0))="Yes", FALSE)), "Yes","No")</f>
        <v>No</v>
      </c>
      <c r="U231" t="str">
        <f>IF(OR(IF(C231&lt;&gt;"", INDEX(Nodes!$AF$4:$AF$449, MATCH(C231, Nodes!$C$4:$C$449, 0))="Yes", FALSE), IF(D231&lt;&gt;"", INDEX(Nodes!$AF$4:$AF$449, MATCH(D231, Nodes!$C$4:$C$449, 0))="Yes", FALSE), IF(E231&lt;&gt;"", INDEX(Edges!$AG$4:$AG$431, MATCH(E231, Edges!$C$4:$C$431, 0))="Yes", FALSE), IF(F231&lt;&gt;"", INDEX(Edges!$AG$4:$AG$431, MATCH(F231, Edges!$C$4:$C$431, 0))="Yes", FALSE), IF(G231&lt;&gt;"", INDEX(Edges!$AG$4:$AG$431, MATCH(G231, Edges!$C$4:$C$431, 0))="Yes", FALSE), IF(H231&lt;&gt;"", INDEX(Edges!$AG$4:$AG$431, MATCH(H231, Edges!$C$4:$C$431, 0))="Yes", FALSE), IF(I231&lt;&gt;"", INDEX(Edges!$AG$4:$AG$431, MATCH(I231, Edges!$C$4:$C$431, 0))="Yes", FALSE), IF(J231&lt;&gt;"", INDEX(Edges!$AG$4:$AG$431, MATCH(J231, Edges!$C$4:$C$431, 0))="Yes", FALSE), IF(K231&lt;&gt;"", INDEX(Edges!$AG$4:$AG$431, MATCH(K231, Edges!$C$4:$C$431, 0))="Yes", FALSE), IF(L231&lt;&gt;"", INDEX(Edges!$AG$4:$AG$431, MATCH(L231, Edges!$C$4:$C$431, 0))="Yes", FALSE)), "Yes","No")</f>
        <v>Yes</v>
      </c>
      <c r="V231" s="720" t="str">
        <f t="shared" si="10"/>
        <v>Inaccessible</v>
      </c>
      <c r="W231" s="633" t="str">
        <f>IF(AND(N231&gt;='Accessibility Standards'!$C$4, P231&lt;'Accessibility Standards'!$C$2, Q231="Yes", R231&lt;'Accessibility Standards'!$C$10), "Accessible", "Inaccessible")</f>
        <v>Inaccessible</v>
      </c>
      <c r="X231" s="633" t="str">
        <f t="shared" si="11"/>
        <v>Inaccessible</v>
      </c>
    </row>
    <row r="232" spans="1:24" s="788" customFormat="1">
      <c r="A232" s="788" t="s">
        <v>921</v>
      </c>
      <c r="B232" s="790" t="s">
        <v>752</v>
      </c>
      <c r="E232" s="793" t="s">
        <v>1211</v>
      </c>
      <c r="N232" s="791">
        <f>MIN(_xlfn.IFNA(INDEX(Nodes!$M$4:$M$449, MATCH(C232, Nodes!$C$4:$C$449, 0)), 1E+99), _xlfn.IFNA(INDEX(Nodes!$M$4:$M$449, MATCH(D232, Nodes!$C$4:$C$449, 0)), 1E+99), _xlfn.IFNA(INDEX(Edges!$M$4:$M$428, MATCH(E232, Edges!$C$4:$C$428, 0)), 1E+99), _xlfn.IFNA(INDEX(Edges!$M$4:$M$428, MATCH(F232, Edges!$C$4:$C$428, 0)), 1E+99), _xlfn.IFNA(INDEX(Edges!$M$4:$M$428, MATCH(G232, Edges!$C$4:$C$428, 0)), 1E+99), _xlfn.IFNA(INDEX(Edges!$M$4:$M$428, MATCH(H232, Edges!$C$4:$C$428, 0)), 1E+99), _xlfn.IFNA(INDEX(Edges!$M$4:$M$428, MATCH(I232, Edges!$C$4:$C$428, 0)), 1E+99), _xlfn.IFNA(INDEX(Edges!$M$4:$M$428, MATCH(J232, Edges!$C$4:$C$428, 0)), 1E+99), _xlfn.IFNA(INDEX(Edges!$M$4:$M$428, MATCH(K232, Edges!$C$4:$C$428, 0)), 1E+99), _xlfn.IFNA(INDEX(Edges!$M$4:$M$428, MATCH(L232, Edges!$C$4:$C$428, 0)), 1E+99))</f>
        <v>0</v>
      </c>
      <c r="O232" s="791" t="str">
        <f>IF(AND(IF(C232&lt;&gt;"", INDEX(Nodes!$V$4:$V$449, MATCH(C232, Nodes!$C$4:$C$449, 0))="Yes", TRUE), IF(D232&lt;&gt;"", INDEX(Nodes!$V$4:$V$449, MATCH(D232, Nodes!$C$4:$C$449, 0))="Yes", TRUE), IF(E232&lt;&gt;"", INDEX(Edges!$V$4:$V$431, MATCH(E232, Edges!$C$4:$C$431, 0))="Yes", TRUE), IF(F232&lt;&gt;"", INDEX(Edges!$V$4:$V$431, MATCH(F232, Edges!$C$4:$C$431, 0))="Yes", TRUE), IF(G232&lt;&gt;"", INDEX(Edges!$V$4:$V$431, MATCH(G232, Edges!$C$4:$C$431, 0))="Yes", TRUE), IF(H232&lt;&gt;"", INDEX(Edges!$V$4:$V$431, MATCH(H232, Edges!$C$4:$C$431, 0))="Yes", TRUE), IF(I232&lt;&gt;"", INDEX(Edges!$V$4:$V$431, MATCH(I232, Edges!$C$4:$C$431, 0))="Yes", TRUE), IF(J232&lt;&gt;"", INDEX(Edges!$V$4:$V$431, MATCH(J232, Edges!$C$4:$C$431, 0))="Yes", TRUE), IF(K232&lt;&gt;"", INDEX(Edges!$V$4:$V$431, MATCH(K232, Edges!$C$4:$C$431, 0))="Yes", TRUE), IF(L232&lt;&gt;"", INDEX(Edges!$V$4:$V$431, MATCH(L232, Edges!$C$4:$C$431, 0))="Yes", TRUE)), "Yes", "No")</f>
        <v>No</v>
      </c>
      <c r="P232" s="791">
        <f>MAX(_xlfn.IFNA(INDEX(Nodes!$I$4:$I$449, MATCH(C232, Nodes!$C$4:$C$449, 0)), -1E+99), _xlfn.IFNA(INDEX(Nodes!$I$4:$I$449, MATCH(D232, Nodes!$C$4:$C$449, 0)), -1E+99), _xlfn.IFNA(INDEX(Edges!$I$4:$I$431, MATCH(E232, Edges!$C$4:$C$431, 0)), -1E+99), _xlfn.IFNA(INDEX(Edges!$I$4:$I$431, MATCH(F232, Edges!$C$4:$C$431, 0)), -1E+99), _xlfn.IFNA(INDEX(Edges!$I$4:$I$431, MATCH(G232, Edges!$C$4:$C$431, 0)), -1E+99), _xlfn.IFNA(INDEX(Edges!$I$4:$I$431, MATCH(H232, Edges!$C$4:$C$431, 0)), -1E+99), _xlfn.IFNA(INDEX(Edges!$I$4:$I$431, MATCH(I232, Edges!$C$4:$C$431, 0)), -1E+99), _xlfn.IFNA(INDEX(Edges!$I$4:$I$431, MATCH(J232, Edges!$C$4:$C$431, 0)), -1E+99), _xlfn.IFNA(INDEX(Edges!$I$4:$I$431, MATCH(K232, Edges!$C$4:$C$431, 0)), -1E+99), _xlfn.IFNA(INDEX(Edges!$I$4:$I$431, MATCH(L232, Edges!$C$4:$C$431, 0)), -1E+99))</f>
        <v>0</v>
      </c>
      <c r="Q232" s="633" t="str">
        <f>IF(AND(IF(C232&lt;&gt;"", INDEX(Nodes!$P$4:$P$449, MATCH(C232, Nodes!$C$4:$C$449, 0))="Yes"), IF(D232&lt;&gt;"", INDEX(Nodes!$P$4:$P$449, MATCH(D232, Nodes!$C$4:$C$449, 0))="Yes")), "Yes", "No")</f>
        <v>No</v>
      </c>
      <c r="R232" s="791">
        <f>MAX(_xlfn.IFNA(INDEX(Nodes!$Q$4:$Q$449, MATCH(C232, Nodes!$C$4:$C$449, 0)), -1E+99), _xlfn.IFNA(INDEX(Nodes!$Q$4:$Q$449, MATCH(D232, Nodes!$C$4:$C$449, 0)), -1E+99), _xlfn.IFNA(INDEX(Edges!$Q$4:$Q$431, MATCH(E232, Edges!$C$4:$C$431, 0)), -1E+99), _xlfn.IFNA(INDEX(Edges!$Q$4:$Q$431, MATCH(F232, Edges!$C$4:$C$431, 0)), -1E+99), _xlfn.IFNA(INDEX(Edges!$Q$4:$Q$431, MATCH(G232, Edges!$C$4:$C$431, 0)), -1E+99), _xlfn.IFNA(INDEX(Edges!$Q$4:$Q$431, MATCH(H232, Edges!$C$4:$C$431, 0)), -1E+99), _xlfn.IFNA(INDEX(Edges!$Q$4:$Q$431, MATCH(I232, Edges!$C$4:$C$431, 0)), -1E+99), _xlfn.IFNA(INDEX(Edges!$Q$4:$Q$431, MATCH(J232, Edges!$C$4:$C$431, 0)), -1E+99), _xlfn.IFNA(INDEX(Edges!$Q$4:$Q$431, MATCH(K232, Edges!$C$4:$C$431, 0)), -1E+99), _xlfn.IFNA(INDEX(Edges!$Q$4:$Q$431, MATCH(L232, Edges!$C$4:$C$431, 0)), -1E+99))</f>
        <v>0</v>
      </c>
      <c r="S232" s="788" t="str">
        <f>IF(OR(IF(C232&lt;&gt;"", INDEX(Nodes!$Z$4:$Z$449, MATCH(C232, Nodes!$C$4:$C$449, 0))="Yes", FALSE), IF(D232&lt;&gt;"", INDEX(Nodes!$Z$4:$Z$449, MATCH(D232, Nodes!$C$4:$C$449, 0))="Yes", FALSE), IF(E232&lt;&gt;"", INDEX(Edges!$Z$4:$Z$431, MATCH(E232, Edges!$C$4:$C$431, 0))="Yes", FALSE), IF(F232&lt;&gt;"", INDEX(Edges!$Z$4:$Z$431, MATCH(F232, Edges!$C$4:$C$431, 0))="Yes", FALSE), IF(G232&lt;&gt;"", INDEX(Edges!$Z$4:$Z$431, MATCH(G232, Edges!$C$4:$C$431, 0))="Yes", FALSE), IF(H232&lt;&gt;"", INDEX(Edges!$Z$4:$Z$431, MATCH(H232, Edges!$C$4:$C$431, 0))="Yes", FALSE), IF(I232&lt;&gt;"", INDEX(Edges!$Z$4:$Z$431, MATCH(I232, Edges!$C$4:$C$431, 0))="Yes", FALSE), IF(J232&lt;&gt;"", INDEX(Edges!$Z$4:$Z$431, MATCH(J232, Edges!$C$4:$C$431, 0))="Yes", FALSE), IF(K232&lt;&gt;"", INDEX(Edges!$Z$4:$Z$431, MATCH(K232, Edges!$C$4:$C$431, 0))="Yes", FALSE), IF(L232&lt;&gt;"", INDEX(Edges!$Z$4:$Z$431, MATCH(L232, Edges!$C$4:$C$431, 0))="Yes", FALSE)), "Yes","No")</f>
        <v>Yes</v>
      </c>
      <c r="T232" s="791" t="str">
        <f>IF(OR(IF(C232&lt;&gt;"", INDEX(Nodes!$AC$4:$AC$449, MATCH(C232, Nodes!$C$4:$C$449, 0))="Yes", FALSE), IF(D232&lt;&gt;"", INDEX(Nodes!$AC$4:$AC$449, MATCH(D232, Nodes!$C$4:$C$449, 0))="Yes", FALSE), IF(E232&lt;&gt;"", INDEX(Edges!$AC$4:$AC$431, MATCH(E232, Edges!$C$4:$C$431, 0))="Yes", FALSE), IF(F232&lt;&gt;"", INDEX(Edges!$AC$4:$AC$431, MATCH(F232, Edges!$C$4:$C$431, 0))="Yes", FALSE), IF(G232&lt;&gt;"", INDEX(Edges!$AC$4:$AC$431, MATCH(G232, Edges!$C$4:$C$431, 0))="Yes", FALSE), IF(H232&lt;&gt;"", INDEX(Edges!$AC$4:$AC$431, MATCH(H232, Edges!$C$4:$C$431, 0))="Yes", FALSE), IF(I232&lt;&gt;"", INDEX(Edges!$AC$4:$AC$431, MATCH(I232, Edges!$C$4:$C$431, 0))="Yes", FALSE), IF(J232&lt;&gt;"", INDEX(Edges!$AC$4:$AC$431, MATCH(J232, Edges!$C$4:$C$431, 0))="Yes", FALSE), IF(K232&lt;&gt;"", INDEX(Edges!$AC$4:$AC$431, MATCH(K232, Edges!$C$4:$C$431, 0))="Yes", FALSE), IF(L232&lt;&gt;"", INDEX(Edges!$AC$4:$AC$431, MATCH(L232, Edges!$C$4:$C$431, 0))="Yes", FALSE)), "Yes","No")</f>
        <v>No</v>
      </c>
      <c r="U232" s="788" t="str">
        <f>IF(OR(IF(C232&lt;&gt;"", INDEX(Nodes!$AF$4:$AF$449, MATCH(C232, Nodes!$C$4:$C$449, 0))="Yes", FALSE), IF(D232&lt;&gt;"", INDEX(Nodes!$AF$4:$AF$449, MATCH(D232, Nodes!$C$4:$C$449, 0))="Yes", FALSE), IF(E232&lt;&gt;"", INDEX(Edges!$AG$4:$AG$431, MATCH(E232, Edges!$C$4:$C$431, 0))="Yes", FALSE), IF(F232&lt;&gt;"", INDEX(Edges!$AG$4:$AG$431, MATCH(F232, Edges!$C$4:$C$431, 0))="Yes", FALSE), IF(G232&lt;&gt;"", INDEX(Edges!$AG$4:$AG$431, MATCH(G232, Edges!$C$4:$C$431, 0))="Yes", FALSE), IF(H232&lt;&gt;"", INDEX(Edges!$AG$4:$AG$431, MATCH(H232, Edges!$C$4:$C$431, 0))="Yes", FALSE), IF(I232&lt;&gt;"", INDEX(Edges!$AG$4:$AG$431, MATCH(I232, Edges!$C$4:$C$431, 0))="Yes", FALSE), IF(J232&lt;&gt;"", INDEX(Edges!$AG$4:$AG$431, MATCH(J232, Edges!$C$4:$C$431, 0))="Yes", FALSE), IF(K232&lt;&gt;"", INDEX(Edges!$AG$4:$AG$431, MATCH(K232, Edges!$C$4:$C$431, 0))="Yes", FALSE), IF(L232&lt;&gt;"", INDEX(Edges!$AG$4:$AG$431, MATCH(L232, Edges!$C$4:$C$431, 0))="Yes", FALSE)), "Yes","No")</f>
        <v>No</v>
      </c>
      <c r="V232" s="792" t="s">
        <v>1200</v>
      </c>
      <c r="W232" s="791" t="str">
        <f>IF(AND(N232&gt;='Accessibility Standards'!$C$4, P232&lt;'Accessibility Standards'!$C$2, Q232="Yes", R232&lt;'Accessibility Standards'!$C$10), "Accessible", "Inaccessible")</f>
        <v>Inaccessible</v>
      </c>
      <c r="X232" s="792" t="s">
        <v>1200</v>
      </c>
    </row>
    <row r="233" spans="1:24" s="788" customFormat="1" hidden="1">
      <c r="A233" s="819" t="str">
        <f>A232</f>
        <v>77_78</v>
      </c>
      <c r="B233" s="790" t="s">
        <v>753</v>
      </c>
      <c r="E233" s="794" t="s">
        <v>1212</v>
      </c>
      <c r="N233" s="791">
        <f>MIN(_xlfn.IFNA(INDEX(Nodes!$M$4:$M$449, MATCH(C233, Nodes!$C$4:$C$449, 0)), 1E+99), _xlfn.IFNA(INDEX(Nodes!$M$4:$M$449, MATCH(D233, Nodes!$C$4:$C$449, 0)), 1E+99), _xlfn.IFNA(INDEX(Edges!$M$4:$M$428, MATCH(E233, Edges!$C$4:$C$428, 0)), 1E+99), _xlfn.IFNA(INDEX(Edges!$M$4:$M$428, MATCH(F233, Edges!$C$4:$C$428, 0)), 1E+99), _xlfn.IFNA(INDEX(Edges!$M$4:$M$428, MATCH(G233, Edges!$C$4:$C$428, 0)), 1E+99), _xlfn.IFNA(INDEX(Edges!$M$4:$M$428, MATCH(H233, Edges!$C$4:$C$428, 0)), 1E+99), _xlfn.IFNA(INDEX(Edges!$M$4:$M$428, MATCH(I233, Edges!$C$4:$C$428, 0)), 1E+99), _xlfn.IFNA(INDEX(Edges!$M$4:$M$428, MATCH(J233, Edges!$C$4:$C$428, 0)), 1E+99), _xlfn.IFNA(INDEX(Edges!$M$4:$M$428, MATCH(K233, Edges!$C$4:$C$428, 0)), 1E+99), _xlfn.IFNA(INDEX(Edges!$M$4:$M$428, MATCH(L233, Edges!$C$4:$C$428, 0)), 1E+99))</f>
        <v>0</v>
      </c>
      <c r="O233" s="791" t="str">
        <f>IF(AND(IF(C233&lt;&gt;"", INDEX(Nodes!$V$4:$V$449, MATCH(C233, Nodes!$C$4:$C$449, 0))="Yes", TRUE), IF(D233&lt;&gt;"", INDEX(Nodes!$V$4:$V$449, MATCH(D233, Nodes!$C$4:$C$449, 0))="Yes", TRUE), IF(E233&lt;&gt;"", INDEX(Edges!$V$4:$V$431, MATCH(E233, Edges!$C$4:$C$431, 0))="Yes", TRUE), IF(F233&lt;&gt;"", INDEX(Edges!$V$4:$V$431, MATCH(F233, Edges!$C$4:$C$431, 0))="Yes", TRUE), IF(G233&lt;&gt;"", INDEX(Edges!$V$4:$V$431, MATCH(G233, Edges!$C$4:$C$431, 0))="Yes", TRUE), IF(H233&lt;&gt;"", INDEX(Edges!$V$4:$V$431, MATCH(H233, Edges!$C$4:$C$431, 0))="Yes", TRUE), IF(I233&lt;&gt;"", INDEX(Edges!$V$4:$V$431, MATCH(I233, Edges!$C$4:$C$431, 0))="Yes", TRUE), IF(J233&lt;&gt;"", INDEX(Edges!$V$4:$V$431, MATCH(J233, Edges!$C$4:$C$431, 0))="Yes", TRUE), IF(K233&lt;&gt;"", INDEX(Edges!$V$4:$V$431, MATCH(K233, Edges!$C$4:$C$431, 0))="Yes", TRUE), IF(L233&lt;&gt;"", INDEX(Edges!$V$4:$V$431, MATCH(L233, Edges!$C$4:$C$431, 0))="Yes", TRUE)), "Yes", "No")</f>
        <v>No</v>
      </c>
      <c r="P233" s="791">
        <f>MAX(_xlfn.IFNA(INDEX(Nodes!$I$4:$I$449, MATCH(C233, Nodes!$C$4:$C$449, 0)), -1E+99), _xlfn.IFNA(INDEX(Nodes!$I$4:$I$449, MATCH(D233, Nodes!$C$4:$C$449, 0)), -1E+99), _xlfn.IFNA(INDEX(Edges!$I$4:$I$431, MATCH(E233, Edges!$C$4:$C$431, 0)), -1E+99), _xlfn.IFNA(INDEX(Edges!$I$4:$I$431, MATCH(F233, Edges!$C$4:$C$431, 0)), -1E+99), _xlfn.IFNA(INDEX(Edges!$I$4:$I$431, MATCH(G233, Edges!$C$4:$C$431, 0)), -1E+99), _xlfn.IFNA(INDEX(Edges!$I$4:$I$431, MATCH(H233, Edges!$C$4:$C$431, 0)), -1E+99), _xlfn.IFNA(INDEX(Edges!$I$4:$I$431, MATCH(I233, Edges!$C$4:$C$431, 0)), -1E+99), _xlfn.IFNA(INDEX(Edges!$I$4:$I$431, MATCH(J233, Edges!$C$4:$C$431, 0)), -1E+99), _xlfn.IFNA(INDEX(Edges!$I$4:$I$431, MATCH(K233, Edges!$C$4:$C$431, 0)), -1E+99), _xlfn.IFNA(INDEX(Edges!$I$4:$I$431, MATCH(L233, Edges!$C$4:$C$431, 0)), -1E+99))</f>
        <v>0</v>
      </c>
      <c r="Q233" s="633" t="str">
        <f>IF(AND(IF(C233&lt;&gt;"", INDEX(Nodes!$P$4:$P$449, MATCH(C233, Nodes!$C$4:$C$449, 0))="Yes"), IF(D233&lt;&gt;"", INDEX(Nodes!$P$4:$P$449, MATCH(D233, Nodes!$C$4:$C$449, 0))="Yes")), "Yes", "No")</f>
        <v>No</v>
      </c>
      <c r="R233" s="791">
        <f>MAX(_xlfn.IFNA(INDEX(Nodes!$Q$4:$Q$449, MATCH(C233, Nodes!$C$4:$C$449, 0)), -1E+99), _xlfn.IFNA(INDEX(Nodes!$Q$4:$Q$449, MATCH(D233, Nodes!$C$4:$C$449, 0)), -1E+99), _xlfn.IFNA(INDEX(Edges!$Q$4:$Q$431, MATCH(E233, Edges!$C$4:$C$431, 0)), -1E+99), _xlfn.IFNA(INDEX(Edges!$Q$4:$Q$431, MATCH(F233, Edges!$C$4:$C$431, 0)), -1E+99), _xlfn.IFNA(INDEX(Edges!$Q$4:$Q$431, MATCH(G233, Edges!$C$4:$C$431, 0)), -1E+99), _xlfn.IFNA(INDEX(Edges!$Q$4:$Q$431, MATCH(H233, Edges!$C$4:$C$431, 0)), -1E+99), _xlfn.IFNA(INDEX(Edges!$Q$4:$Q$431, MATCH(I233, Edges!$C$4:$C$431, 0)), -1E+99), _xlfn.IFNA(INDEX(Edges!$Q$4:$Q$431, MATCH(J233, Edges!$C$4:$C$431, 0)), -1E+99), _xlfn.IFNA(INDEX(Edges!$Q$4:$Q$431, MATCH(K233, Edges!$C$4:$C$431, 0)), -1E+99), _xlfn.IFNA(INDEX(Edges!$Q$4:$Q$431, MATCH(L233, Edges!$C$4:$C$431, 0)), -1E+99))</f>
        <v>0</v>
      </c>
      <c r="S233" s="788" t="str">
        <f>IF(OR(IF(C233&lt;&gt;"", INDEX(Nodes!$Z$4:$Z$449, MATCH(C233, Nodes!$C$4:$C$449, 0))="Yes", FALSE), IF(D233&lt;&gt;"", INDEX(Nodes!$Z$4:$Z$449, MATCH(D233, Nodes!$C$4:$C$449, 0))="Yes", FALSE), IF(E233&lt;&gt;"", INDEX(Edges!$Z$4:$Z$431, MATCH(E233, Edges!$C$4:$C$431, 0))="Yes", FALSE), IF(F233&lt;&gt;"", INDEX(Edges!$Z$4:$Z$431, MATCH(F233, Edges!$C$4:$C$431, 0))="Yes", FALSE), IF(G233&lt;&gt;"", INDEX(Edges!$Z$4:$Z$431, MATCH(G233, Edges!$C$4:$C$431, 0))="Yes", FALSE), IF(H233&lt;&gt;"", INDEX(Edges!$Z$4:$Z$431, MATCH(H233, Edges!$C$4:$C$431, 0))="Yes", FALSE), IF(I233&lt;&gt;"", INDEX(Edges!$Z$4:$Z$431, MATCH(I233, Edges!$C$4:$C$431, 0))="Yes", FALSE), IF(J233&lt;&gt;"", INDEX(Edges!$Z$4:$Z$431, MATCH(J233, Edges!$C$4:$C$431, 0))="Yes", FALSE), IF(K233&lt;&gt;"", INDEX(Edges!$Z$4:$Z$431, MATCH(K233, Edges!$C$4:$C$431, 0))="Yes", FALSE), IF(L233&lt;&gt;"", INDEX(Edges!$Z$4:$Z$431, MATCH(L233, Edges!$C$4:$C$431, 0))="Yes", FALSE)), "Yes","No")</f>
        <v>Yes</v>
      </c>
      <c r="T233" s="791" t="str">
        <f>IF(OR(IF(C233&lt;&gt;"", INDEX(Nodes!$AC$4:$AC$449, MATCH(C233, Nodes!$C$4:$C$449, 0))="Yes", FALSE), IF(D233&lt;&gt;"", INDEX(Nodes!$AC$4:$AC$449, MATCH(D233, Nodes!$C$4:$C$449, 0))="Yes", FALSE), IF(E233&lt;&gt;"", INDEX(Edges!$AC$4:$AC$431, MATCH(E233, Edges!$C$4:$C$431, 0))="Yes", FALSE), IF(F233&lt;&gt;"", INDEX(Edges!$AC$4:$AC$431, MATCH(F233, Edges!$C$4:$C$431, 0))="Yes", FALSE), IF(G233&lt;&gt;"", INDEX(Edges!$AC$4:$AC$431, MATCH(G233, Edges!$C$4:$C$431, 0))="Yes", FALSE), IF(H233&lt;&gt;"", INDEX(Edges!$AC$4:$AC$431, MATCH(H233, Edges!$C$4:$C$431, 0))="Yes", FALSE), IF(I233&lt;&gt;"", INDEX(Edges!$AC$4:$AC$431, MATCH(I233, Edges!$C$4:$C$431, 0))="Yes", FALSE), IF(J233&lt;&gt;"", INDEX(Edges!$AC$4:$AC$431, MATCH(J233, Edges!$C$4:$C$431, 0))="Yes", FALSE), IF(K233&lt;&gt;"", INDEX(Edges!$AC$4:$AC$431, MATCH(K233, Edges!$C$4:$C$431, 0))="Yes", FALSE), IF(L233&lt;&gt;"", INDEX(Edges!$AC$4:$AC$431, MATCH(L233, Edges!$C$4:$C$431, 0))="Yes", FALSE)), "Yes","No")</f>
        <v>No</v>
      </c>
      <c r="U233" s="788" t="str">
        <f>IF(OR(IF(C233&lt;&gt;"", INDEX(Nodes!$AF$4:$AF$449, MATCH(C233, Nodes!$C$4:$C$449, 0))="Yes", FALSE), IF(D233&lt;&gt;"", INDEX(Nodes!$AF$4:$AF$449, MATCH(D233, Nodes!$C$4:$C$449, 0))="Yes", FALSE), IF(E233&lt;&gt;"", INDEX(Edges!$AG$4:$AG$431, MATCH(E233, Edges!$C$4:$C$431, 0))="Yes", FALSE), IF(F233&lt;&gt;"", INDEX(Edges!$AG$4:$AG$431, MATCH(F233, Edges!$C$4:$C$431, 0))="Yes", FALSE), IF(G233&lt;&gt;"", INDEX(Edges!$AG$4:$AG$431, MATCH(G233, Edges!$C$4:$C$431, 0))="Yes", FALSE), IF(H233&lt;&gt;"", INDEX(Edges!$AG$4:$AG$431, MATCH(H233, Edges!$C$4:$C$431, 0))="Yes", FALSE), IF(I233&lt;&gt;"", INDEX(Edges!$AG$4:$AG$431, MATCH(I233, Edges!$C$4:$C$431, 0))="Yes", FALSE), IF(J233&lt;&gt;"", INDEX(Edges!$AG$4:$AG$431, MATCH(J233, Edges!$C$4:$C$431, 0))="Yes", FALSE), IF(K233&lt;&gt;"", INDEX(Edges!$AG$4:$AG$431, MATCH(K233, Edges!$C$4:$C$431, 0))="Yes", FALSE), IF(L233&lt;&gt;"", INDEX(Edges!$AG$4:$AG$431, MATCH(L233, Edges!$C$4:$C$431, 0))="Yes", FALSE)), "Yes","No")</f>
        <v>No</v>
      </c>
      <c r="V233" s="792" t="s">
        <v>1200</v>
      </c>
      <c r="W233" s="791" t="str">
        <f>IF(AND(N233&gt;='Accessibility Standards'!$C$4, P233&lt;'Accessibility Standards'!$C$2, Q233="Yes", R233&lt;'Accessibility Standards'!$C$10), "Accessible", "Inaccessible")</f>
        <v>Inaccessible</v>
      </c>
      <c r="X233" s="792" t="s">
        <v>1200</v>
      </c>
    </row>
    <row r="234" spans="1:24">
      <c r="A234" t="s">
        <v>922</v>
      </c>
      <c r="B234" s="689" t="s">
        <v>752</v>
      </c>
      <c r="C234" t="s">
        <v>662</v>
      </c>
      <c r="E234" t="s">
        <v>1101</v>
      </c>
      <c r="N234" s="633">
        <f>MIN(_xlfn.IFNA(INDEX(Nodes!$M$4:$M$449, MATCH(C234, Nodes!$C$4:$C$449, 0)), 1E+99), _xlfn.IFNA(INDEX(Nodes!$M$4:$M$449, MATCH(D234, Nodes!$C$4:$C$449, 0)), 1E+99), _xlfn.IFNA(INDEX(Edges!$M$4:$M$428, MATCH(E234, Edges!$C$4:$C$428, 0)), 1E+99), _xlfn.IFNA(INDEX(Edges!$M$4:$M$428, MATCH(F234, Edges!$C$4:$C$428, 0)), 1E+99), _xlfn.IFNA(INDEX(Edges!$M$4:$M$428, MATCH(G234, Edges!$C$4:$C$428, 0)), 1E+99), _xlfn.IFNA(INDEX(Edges!$M$4:$M$428, MATCH(H234, Edges!$C$4:$C$428, 0)), 1E+99), _xlfn.IFNA(INDEX(Edges!$M$4:$M$428, MATCH(I234, Edges!$C$4:$C$428, 0)), 1E+99), _xlfn.IFNA(INDEX(Edges!$M$4:$M$428, MATCH(J234, Edges!$C$4:$C$428, 0)), 1E+99), _xlfn.IFNA(INDEX(Edges!$M$4:$M$428, MATCH(K234, Edges!$C$4:$C$428, 0)), 1E+99), _xlfn.IFNA(INDEX(Edges!$M$4:$M$428, MATCH(L234, Edges!$C$4:$C$428, 0)), 1E+99))</f>
        <v>0</v>
      </c>
      <c r="O234" s="633" t="str">
        <f>IF(AND(IF(C234&lt;&gt;"", INDEX(Nodes!$V$4:$V$449, MATCH(C234, Nodes!$C$4:$C$449, 0))="Yes", TRUE), IF(D234&lt;&gt;"", INDEX(Nodes!$V$4:$V$449, MATCH(D234, Nodes!$C$4:$C$449, 0))="Yes", TRUE), IF(E234&lt;&gt;"", INDEX(Edges!$V$4:$V$431, MATCH(E234, Edges!$C$4:$C$431, 0))="Yes", TRUE), IF(F234&lt;&gt;"", INDEX(Edges!$V$4:$V$431, MATCH(F234, Edges!$C$4:$C$431, 0))="Yes", TRUE), IF(G234&lt;&gt;"", INDEX(Edges!$V$4:$V$431, MATCH(G234, Edges!$C$4:$C$431, 0))="Yes", TRUE), IF(H234&lt;&gt;"", INDEX(Edges!$V$4:$V$431, MATCH(H234, Edges!$C$4:$C$431, 0))="Yes", TRUE), IF(I234&lt;&gt;"", INDEX(Edges!$V$4:$V$431, MATCH(I234, Edges!$C$4:$C$431, 0))="Yes", TRUE), IF(J234&lt;&gt;"", INDEX(Edges!$V$4:$V$431, MATCH(J234, Edges!$C$4:$C$431, 0))="Yes", TRUE), IF(K234&lt;&gt;"", INDEX(Edges!$V$4:$V$431, MATCH(K234, Edges!$C$4:$C$431, 0))="Yes", TRUE), IF(L234&lt;&gt;"", INDEX(Edges!$V$4:$V$431, MATCH(L234, Edges!$C$4:$C$431, 0))="Yes", TRUE)), "Yes", "No")</f>
        <v>No</v>
      </c>
      <c r="P234" s="633">
        <f>MAX(_xlfn.IFNA(INDEX(Nodes!$I$4:$I$449, MATCH(C234, Nodes!$C$4:$C$449, 0)), -1E+99), _xlfn.IFNA(INDEX(Nodes!$I$4:$I$449, MATCH(D234, Nodes!$C$4:$C$449, 0)), -1E+99), _xlfn.IFNA(INDEX(Edges!$I$4:$I$431, MATCH(E234, Edges!$C$4:$C$431, 0)), -1E+99), _xlfn.IFNA(INDEX(Edges!$I$4:$I$431, MATCH(F234, Edges!$C$4:$C$431, 0)), -1E+99), _xlfn.IFNA(INDEX(Edges!$I$4:$I$431, MATCH(G234, Edges!$C$4:$C$431, 0)), -1E+99), _xlfn.IFNA(INDEX(Edges!$I$4:$I$431, MATCH(H234, Edges!$C$4:$C$431, 0)), -1E+99), _xlfn.IFNA(INDEX(Edges!$I$4:$I$431, MATCH(I234, Edges!$C$4:$C$431, 0)), -1E+99), _xlfn.IFNA(INDEX(Edges!$I$4:$I$431, MATCH(J234, Edges!$C$4:$C$431, 0)), -1E+99), _xlfn.IFNA(INDEX(Edges!$I$4:$I$431, MATCH(K234, Edges!$C$4:$C$431, 0)), -1E+99), _xlfn.IFNA(INDEX(Edges!$I$4:$I$431, MATCH(L234, Edges!$C$4:$C$431, 0)), -1E+99))</f>
        <v>3</v>
      </c>
      <c r="Q234" s="633" t="str">
        <f>IF(AND(IF(C234&lt;&gt;"", INDEX(Nodes!$P$4:$P$449, MATCH(C234, Nodes!$C$4:$C$449, 0))="Yes"), IF(D234&lt;&gt;"", INDEX(Nodes!$P$4:$P$449, MATCH(D234, Nodes!$C$4:$C$449, 0))="Yes")), "Yes", "No")</f>
        <v>No</v>
      </c>
      <c r="R234" s="633">
        <f>MAX(_xlfn.IFNA(INDEX(Nodes!$Q$4:$Q$449, MATCH(C234, Nodes!$C$4:$C$449, 0)), -1E+99), _xlfn.IFNA(INDEX(Nodes!$Q$4:$Q$449, MATCH(D234, Nodes!$C$4:$C$449, 0)), -1E+99), _xlfn.IFNA(INDEX(Edges!$Q$4:$Q$431, MATCH(E234, Edges!$C$4:$C$431, 0)), -1E+99), _xlfn.IFNA(INDEX(Edges!$Q$4:$Q$431, MATCH(F234, Edges!$C$4:$C$431, 0)), -1E+99), _xlfn.IFNA(INDEX(Edges!$Q$4:$Q$431, MATCH(G234, Edges!$C$4:$C$431, 0)), -1E+99), _xlfn.IFNA(INDEX(Edges!$Q$4:$Q$431, MATCH(H234, Edges!$C$4:$C$431, 0)), -1E+99), _xlfn.IFNA(INDEX(Edges!$Q$4:$Q$431, MATCH(I234, Edges!$C$4:$C$431, 0)), -1E+99), _xlfn.IFNA(INDEX(Edges!$Q$4:$Q$431, MATCH(J234, Edges!$C$4:$C$431, 0)), -1E+99), _xlfn.IFNA(INDEX(Edges!$Q$4:$Q$431, MATCH(K234, Edges!$C$4:$C$431, 0)), -1E+99), _xlfn.IFNA(INDEX(Edges!$Q$4:$Q$431, MATCH(L234, Edges!$C$4:$C$431, 0)), -1E+99))</f>
        <v>0</v>
      </c>
      <c r="S234" t="str">
        <f>IF(OR(IF(C234&lt;&gt;"", INDEX(Nodes!$Z$4:$Z$449, MATCH(C234, Nodes!$C$4:$C$449, 0))="Yes", FALSE), IF(D234&lt;&gt;"", INDEX(Nodes!$Z$4:$Z$449, MATCH(D234, Nodes!$C$4:$C$449, 0))="Yes", FALSE), IF(E234&lt;&gt;"", INDEX(Edges!$Z$4:$Z$431, MATCH(E234, Edges!$C$4:$C$431, 0))="Yes", FALSE), IF(F234&lt;&gt;"", INDEX(Edges!$Z$4:$Z$431, MATCH(F234, Edges!$C$4:$C$431, 0))="Yes", FALSE), IF(G234&lt;&gt;"", INDEX(Edges!$Z$4:$Z$431, MATCH(G234, Edges!$C$4:$C$431, 0))="Yes", FALSE), IF(H234&lt;&gt;"", INDEX(Edges!$Z$4:$Z$431, MATCH(H234, Edges!$C$4:$C$431, 0))="Yes", FALSE), IF(I234&lt;&gt;"", INDEX(Edges!$Z$4:$Z$431, MATCH(I234, Edges!$C$4:$C$431, 0))="Yes", FALSE), IF(J234&lt;&gt;"", INDEX(Edges!$Z$4:$Z$431, MATCH(J234, Edges!$C$4:$C$431, 0))="Yes", FALSE), IF(K234&lt;&gt;"", INDEX(Edges!$Z$4:$Z$431, MATCH(K234, Edges!$C$4:$C$431, 0))="Yes", FALSE), IF(L234&lt;&gt;"", INDEX(Edges!$Z$4:$Z$431, MATCH(L234, Edges!$C$4:$C$431, 0))="Yes", FALSE)), "Yes","No")</f>
        <v>Yes</v>
      </c>
      <c r="T234" s="633" t="str">
        <f>IF(OR(IF(C234&lt;&gt;"", INDEX(Nodes!$AC$4:$AC$449, MATCH(C234, Nodes!$C$4:$C$449, 0))="Yes", FALSE), IF(D234&lt;&gt;"", INDEX(Nodes!$AC$4:$AC$449, MATCH(D234, Nodes!$C$4:$C$449, 0))="Yes", FALSE), IF(E234&lt;&gt;"", INDEX(Edges!$AC$4:$AC$431, MATCH(E234, Edges!$C$4:$C$431, 0))="Yes", FALSE), IF(F234&lt;&gt;"", INDEX(Edges!$AC$4:$AC$431, MATCH(F234, Edges!$C$4:$C$431, 0))="Yes", FALSE), IF(G234&lt;&gt;"", INDEX(Edges!$AC$4:$AC$431, MATCH(G234, Edges!$C$4:$C$431, 0))="Yes", FALSE), IF(H234&lt;&gt;"", INDEX(Edges!$AC$4:$AC$431, MATCH(H234, Edges!$C$4:$C$431, 0))="Yes", FALSE), IF(I234&lt;&gt;"", INDEX(Edges!$AC$4:$AC$431, MATCH(I234, Edges!$C$4:$C$431, 0))="Yes", FALSE), IF(J234&lt;&gt;"", INDEX(Edges!$AC$4:$AC$431, MATCH(J234, Edges!$C$4:$C$431, 0))="Yes", FALSE), IF(K234&lt;&gt;"", INDEX(Edges!$AC$4:$AC$431, MATCH(K234, Edges!$C$4:$C$431, 0))="Yes", FALSE), IF(L234&lt;&gt;"", INDEX(Edges!$AC$4:$AC$431, MATCH(L234, Edges!$C$4:$C$431, 0))="Yes", FALSE)), "Yes","No")</f>
        <v>No</v>
      </c>
      <c r="U234" t="str">
        <f>IF(OR(IF(C234&lt;&gt;"", INDEX(Nodes!$AF$4:$AF$449, MATCH(C234, Nodes!$C$4:$C$449, 0))="Yes", FALSE), IF(D234&lt;&gt;"", INDEX(Nodes!$AF$4:$AF$449, MATCH(D234, Nodes!$C$4:$C$449, 0))="Yes", FALSE), IF(E234&lt;&gt;"", INDEX(Edges!$AG$4:$AG$431, MATCH(E234, Edges!$C$4:$C$431, 0))="Yes", FALSE), IF(F234&lt;&gt;"", INDEX(Edges!$AG$4:$AG$431, MATCH(F234, Edges!$C$4:$C$431, 0))="Yes", FALSE), IF(G234&lt;&gt;"", INDEX(Edges!$AG$4:$AG$431, MATCH(G234, Edges!$C$4:$C$431, 0))="Yes", FALSE), IF(H234&lt;&gt;"", INDEX(Edges!$AG$4:$AG$431, MATCH(H234, Edges!$C$4:$C$431, 0))="Yes", FALSE), IF(I234&lt;&gt;"", INDEX(Edges!$AG$4:$AG$431, MATCH(I234, Edges!$C$4:$C$431, 0))="Yes", FALSE), IF(J234&lt;&gt;"", INDEX(Edges!$AG$4:$AG$431, MATCH(J234, Edges!$C$4:$C$431, 0))="Yes", FALSE), IF(K234&lt;&gt;"", INDEX(Edges!$AG$4:$AG$431, MATCH(K234, Edges!$C$4:$C$431, 0))="Yes", FALSE), IF(L234&lt;&gt;"", INDEX(Edges!$AG$4:$AG$431, MATCH(L234, Edges!$C$4:$C$431, 0))="Yes", FALSE)), "Yes","No")</f>
        <v>No</v>
      </c>
      <c r="V234" s="720" t="str">
        <f t="shared" si="10"/>
        <v>Inaccessible</v>
      </c>
      <c r="W234" s="633" t="str">
        <f>IF(AND(N234&gt;='Accessibility Standards'!$C$4, P234&lt;'Accessibility Standards'!$C$2, Q234="Yes", R234&lt;'Accessibility Standards'!$C$10), "Accessible", "Inaccessible")</f>
        <v>Inaccessible</v>
      </c>
      <c r="X234" s="633" t="str">
        <f t="shared" si="11"/>
        <v>Inaccessible</v>
      </c>
    </row>
    <row r="235" spans="1:24" hidden="1">
      <c r="A235" s="811" t="str">
        <f>A234</f>
        <v>69_78</v>
      </c>
      <c r="B235" s="689" t="s">
        <v>753</v>
      </c>
      <c r="C235" t="s">
        <v>663</v>
      </c>
      <c r="N235" s="633">
        <f>MIN(_xlfn.IFNA(INDEX(Nodes!$M$4:$M$449, MATCH(C235, Nodes!$C$4:$C$449, 0)), 1E+99), _xlfn.IFNA(INDEX(Nodes!$M$4:$M$449, MATCH(D235, Nodes!$C$4:$C$449, 0)), 1E+99), _xlfn.IFNA(INDEX(Edges!$M$4:$M$428, MATCH(E235, Edges!$C$4:$C$428, 0)), 1E+99), _xlfn.IFNA(INDEX(Edges!$M$4:$M$428, MATCH(F235, Edges!$C$4:$C$428, 0)), 1E+99), _xlfn.IFNA(INDEX(Edges!$M$4:$M$428, MATCH(G235, Edges!$C$4:$C$428, 0)), 1E+99), _xlfn.IFNA(INDEX(Edges!$M$4:$M$428, MATCH(H235, Edges!$C$4:$C$428, 0)), 1E+99), _xlfn.IFNA(INDEX(Edges!$M$4:$M$428, MATCH(I235, Edges!$C$4:$C$428, 0)), 1E+99), _xlfn.IFNA(INDEX(Edges!$M$4:$M$428, MATCH(J235, Edges!$C$4:$C$428, 0)), 1E+99), _xlfn.IFNA(INDEX(Edges!$M$4:$M$428, MATCH(K235, Edges!$C$4:$C$428, 0)), 1E+99), _xlfn.IFNA(INDEX(Edges!$M$4:$M$428, MATCH(L235, Edges!$C$4:$C$428, 0)), 1E+99))</f>
        <v>70</v>
      </c>
      <c r="O235" s="633" t="str">
        <f>IF(AND(IF(C235&lt;&gt;"", INDEX(Nodes!$V$4:$V$449, MATCH(C235, Nodes!$C$4:$C$449, 0))="Yes", TRUE), IF(D235&lt;&gt;"", INDEX(Nodes!$V$4:$V$449, MATCH(D235, Nodes!$C$4:$C$449, 0))="Yes", TRUE), IF(E235&lt;&gt;"", INDEX(Edges!$V$4:$V$431, MATCH(E235, Edges!$C$4:$C$431, 0))="Yes", TRUE), IF(F235&lt;&gt;"", INDEX(Edges!$V$4:$V$431, MATCH(F235, Edges!$C$4:$C$431, 0))="Yes", TRUE), IF(G235&lt;&gt;"", INDEX(Edges!$V$4:$V$431, MATCH(G235, Edges!$C$4:$C$431, 0))="Yes", TRUE), IF(H235&lt;&gt;"", INDEX(Edges!$V$4:$V$431, MATCH(H235, Edges!$C$4:$C$431, 0))="Yes", TRUE), IF(I235&lt;&gt;"", INDEX(Edges!$V$4:$V$431, MATCH(I235, Edges!$C$4:$C$431, 0))="Yes", TRUE), IF(J235&lt;&gt;"", INDEX(Edges!$V$4:$V$431, MATCH(J235, Edges!$C$4:$C$431, 0))="Yes", TRUE), IF(K235&lt;&gt;"", INDEX(Edges!$V$4:$V$431, MATCH(K235, Edges!$C$4:$C$431, 0))="Yes", TRUE), IF(L235&lt;&gt;"", INDEX(Edges!$V$4:$V$431, MATCH(L235, Edges!$C$4:$C$431, 0))="Yes", TRUE)), "Yes", "No")</f>
        <v>No</v>
      </c>
      <c r="P235" s="633">
        <f>MAX(_xlfn.IFNA(INDEX(Nodes!$I$4:$I$449, MATCH(C235, Nodes!$C$4:$C$449, 0)), -1E+99), _xlfn.IFNA(INDEX(Nodes!$I$4:$I$449, MATCH(D235, Nodes!$C$4:$C$449, 0)), -1E+99), _xlfn.IFNA(INDEX(Edges!$I$4:$I$431, MATCH(E235, Edges!$C$4:$C$431, 0)), -1E+99), _xlfn.IFNA(INDEX(Edges!$I$4:$I$431, MATCH(F235, Edges!$C$4:$C$431, 0)), -1E+99), _xlfn.IFNA(INDEX(Edges!$I$4:$I$431, MATCH(G235, Edges!$C$4:$C$431, 0)), -1E+99), _xlfn.IFNA(INDEX(Edges!$I$4:$I$431, MATCH(H235, Edges!$C$4:$C$431, 0)), -1E+99), _xlfn.IFNA(INDEX(Edges!$I$4:$I$431, MATCH(I235, Edges!$C$4:$C$431, 0)), -1E+99), _xlfn.IFNA(INDEX(Edges!$I$4:$I$431, MATCH(J235, Edges!$C$4:$C$431, 0)), -1E+99), _xlfn.IFNA(INDEX(Edges!$I$4:$I$431, MATCH(K235, Edges!$C$4:$C$431, 0)), -1E+99), _xlfn.IFNA(INDEX(Edges!$I$4:$I$431, MATCH(L235, Edges!$C$4:$C$431, 0)), -1E+99))</f>
        <v>3</v>
      </c>
      <c r="Q235" s="633" t="str">
        <f>IF(AND(IF(C235&lt;&gt;"", INDEX(Nodes!$P$4:$P$449, MATCH(C235, Nodes!$C$4:$C$449, 0))="Yes"), IF(D235&lt;&gt;"", INDEX(Nodes!$P$4:$P$449, MATCH(D235, Nodes!$C$4:$C$449, 0))="Yes")), "Yes", "No")</f>
        <v>No</v>
      </c>
      <c r="R235" s="633">
        <f>MAX(_xlfn.IFNA(INDEX(Nodes!$Q$4:$Q$449, MATCH(C235, Nodes!$C$4:$C$449, 0)), -1E+99), _xlfn.IFNA(INDEX(Nodes!$Q$4:$Q$449, MATCH(D235, Nodes!$C$4:$C$449, 0)), -1E+99), _xlfn.IFNA(INDEX(Edges!$Q$4:$Q$431, MATCH(E235, Edges!$C$4:$C$431, 0)), -1E+99), _xlfn.IFNA(INDEX(Edges!$Q$4:$Q$431, MATCH(F235, Edges!$C$4:$C$431, 0)), -1E+99), _xlfn.IFNA(INDEX(Edges!$Q$4:$Q$431, MATCH(G235, Edges!$C$4:$C$431, 0)), -1E+99), _xlfn.IFNA(INDEX(Edges!$Q$4:$Q$431, MATCH(H235, Edges!$C$4:$C$431, 0)), -1E+99), _xlfn.IFNA(INDEX(Edges!$Q$4:$Q$431, MATCH(I235, Edges!$C$4:$C$431, 0)), -1E+99), _xlfn.IFNA(INDEX(Edges!$Q$4:$Q$431, MATCH(J235, Edges!$C$4:$C$431, 0)), -1E+99), _xlfn.IFNA(INDEX(Edges!$Q$4:$Q$431, MATCH(K235, Edges!$C$4:$C$431, 0)), -1E+99), _xlfn.IFNA(INDEX(Edges!$Q$4:$Q$431, MATCH(L235, Edges!$C$4:$C$431, 0)), -1E+99))</f>
        <v>0</v>
      </c>
      <c r="S235" t="str">
        <f>IF(OR(IF(C235&lt;&gt;"", INDEX(Nodes!$Z$4:$Z$449, MATCH(C235, Nodes!$C$4:$C$449, 0))="Yes", FALSE), IF(D235&lt;&gt;"", INDEX(Nodes!$Z$4:$Z$449, MATCH(D235, Nodes!$C$4:$C$449, 0))="Yes", FALSE), IF(E235&lt;&gt;"", INDEX(Edges!$Z$4:$Z$431, MATCH(E235, Edges!$C$4:$C$431, 0))="Yes", FALSE), IF(F235&lt;&gt;"", INDEX(Edges!$Z$4:$Z$431, MATCH(F235, Edges!$C$4:$C$431, 0))="Yes", FALSE), IF(G235&lt;&gt;"", INDEX(Edges!$Z$4:$Z$431, MATCH(G235, Edges!$C$4:$C$431, 0))="Yes", FALSE), IF(H235&lt;&gt;"", INDEX(Edges!$Z$4:$Z$431, MATCH(H235, Edges!$C$4:$C$431, 0))="Yes", FALSE), IF(I235&lt;&gt;"", INDEX(Edges!$Z$4:$Z$431, MATCH(I235, Edges!$C$4:$C$431, 0))="Yes", FALSE), IF(J235&lt;&gt;"", INDEX(Edges!$Z$4:$Z$431, MATCH(J235, Edges!$C$4:$C$431, 0))="Yes", FALSE), IF(K235&lt;&gt;"", INDEX(Edges!$Z$4:$Z$431, MATCH(K235, Edges!$C$4:$C$431, 0))="Yes", FALSE), IF(L235&lt;&gt;"", INDEX(Edges!$Z$4:$Z$431, MATCH(L235, Edges!$C$4:$C$431, 0))="Yes", FALSE)), "Yes","No")</f>
        <v>Yes</v>
      </c>
      <c r="T235" s="633" t="str">
        <f>IF(OR(IF(C235&lt;&gt;"", INDEX(Nodes!$AC$4:$AC$449, MATCH(C235, Nodes!$C$4:$C$449, 0))="Yes", FALSE), IF(D235&lt;&gt;"", INDEX(Nodes!$AC$4:$AC$449, MATCH(D235, Nodes!$C$4:$C$449, 0))="Yes", FALSE), IF(E235&lt;&gt;"", INDEX(Edges!$AC$4:$AC$431, MATCH(E235, Edges!$C$4:$C$431, 0))="Yes", FALSE), IF(F235&lt;&gt;"", INDEX(Edges!$AC$4:$AC$431, MATCH(F235, Edges!$C$4:$C$431, 0))="Yes", FALSE), IF(G235&lt;&gt;"", INDEX(Edges!$AC$4:$AC$431, MATCH(G235, Edges!$C$4:$C$431, 0))="Yes", FALSE), IF(H235&lt;&gt;"", INDEX(Edges!$AC$4:$AC$431, MATCH(H235, Edges!$C$4:$C$431, 0))="Yes", FALSE), IF(I235&lt;&gt;"", INDEX(Edges!$AC$4:$AC$431, MATCH(I235, Edges!$C$4:$C$431, 0))="Yes", FALSE), IF(J235&lt;&gt;"", INDEX(Edges!$AC$4:$AC$431, MATCH(J235, Edges!$C$4:$C$431, 0))="Yes", FALSE), IF(K235&lt;&gt;"", INDEX(Edges!$AC$4:$AC$431, MATCH(K235, Edges!$C$4:$C$431, 0))="Yes", FALSE), IF(L235&lt;&gt;"", INDEX(Edges!$AC$4:$AC$431, MATCH(L235, Edges!$C$4:$C$431, 0))="Yes", FALSE)), "Yes","No")</f>
        <v>No</v>
      </c>
      <c r="U235" t="str">
        <f>IF(OR(IF(C235&lt;&gt;"", INDEX(Nodes!$AF$4:$AF$449, MATCH(C235, Nodes!$C$4:$C$449, 0))="Yes", FALSE), IF(D235&lt;&gt;"", INDEX(Nodes!$AF$4:$AF$449, MATCH(D235, Nodes!$C$4:$C$449, 0))="Yes", FALSE), IF(E235&lt;&gt;"", INDEX(Edges!$AG$4:$AG$431, MATCH(E235, Edges!$C$4:$C$431, 0))="Yes", FALSE), IF(F235&lt;&gt;"", INDEX(Edges!$AG$4:$AG$431, MATCH(F235, Edges!$C$4:$C$431, 0))="Yes", FALSE), IF(G235&lt;&gt;"", INDEX(Edges!$AG$4:$AG$431, MATCH(G235, Edges!$C$4:$C$431, 0))="Yes", FALSE), IF(H235&lt;&gt;"", INDEX(Edges!$AG$4:$AG$431, MATCH(H235, Edges!$C$4:$C$431, 0))="Yes", FALSE), IF(I235&lt;&gt;"", INDEX(Edges!$AG$4:$AG$431, MATCH(I235, Edges!$C$4:$C$431, 0))="Yes", FALSE), IF(J235&lt;&gt;"", INDEX(Edges!$AG$4:$AG$431, MATCH(J235, Edges!$C$4:$C$431, 0))="Yes", FALSE), IF(K235&lt;&gt;"", INDEX(Edges!$AG$4:$AG$431, MATCH(K235, Edges!$C$4:$C$431, 0))="Yes", FALSE), IF(L235&lt;&gt;"", INDEX(Edges!$AG$4:$AG$431, MATCH(L235, Edges!$C$4:$C$431, 0))="Yes", FALSE)), "Yes","No")</f>
        <v>Yes</v>
      </c>
      <c r="V235" s="720" t="str">
        <f t="shared" si="10"/>
        <v>Accessible</v>
      </c>
      <c r="W235" s="633" t="str">
        <f>IF(AND(N235&gt;='Accessibility Standards'!$C$4, P235&lt;'Accessibility Standards'!$C$2, Q235="Yes", R235&lt;'Accessibility Standards'!$C$10), "Accessible", "Inaccessible")</f>
        <v>Inaccessible</v>
      </c>
      <c r="X235" s="633" t="str">
        <f t="shared" si="11"/>
        <v>Inaccessible</v>
      </c>
    </row>
    <row r="236" spans="1:24">
      <c r="A236" t="s">
        <v>923</v>
      </c>
      <c r="B236" s="689" t="s">
        <v>752</v>
      </c>
      <c r="C236" t="s">
        <v>695</v>
      </c>
      <c r="N236" s="633">
        <f>MIN(_xlfn.IFNA(INDEX(Nodes!$M$4:$M$449, MATCH(C236, Nodes!$C$4:$C$449, 0)), 1E+99), _xlfn.IFNA(INDEX(Nodes!$M$4:$M$449, MATCH(D236, Nodes!$C$4:$C$449, 0)), 1E+99), _xlfn.IFNA(INDEX(Edges!$M$4:$M$428, MATCH(E236, Edges!$C$4:$C$428, 0)), 1E+99), _xlfn.IFNA(INDEX(Edges!$M$4:$M$428, MATCH(F236, Edges!$C$4:$C$428, 0)), 1E+99), _xlfn.IFNA(INDEX(Edges!$M$4:$M$428, MATCH(G236, Edges!$C$4:$C$428, 0)), 1E+99), _xlfn.IFNA(INDEX(Edges!$M$4:$M$428, MATCH(H236, Edges!$C$4:$C$428, 0)), 1E+99), _xlfn.IFNA(INDEX(Edges!$M$4:$M$428, MATCH(I236, Edges!$C$4:$C$428, 0)), 1E+99), _xlfn.IFNA(INDEX(Edges!$M$4:$M$428, MATCH(J236, Edges!$C$4:$C$428, 0)), 1E+99), _xlfn.IFNA(INDEX(Edges!$M$4:$M$428, MATCH(K236, Edges!$C$4:$C$428, 0)), 1E+99), _xlfn.IFNA(INDEX(Edges!$M$4:$M$428, MATCH(L236, Edges!$C$4:$C$428, 0)), 1E+99))</f>
        <v>140</v>
      </c>
      <c r="O236" s="633" t="str">
        <f>IF(AND(IF(C236&lt;&gt;"", INDEX(Nodes!$V$4:$V$449, MATCH(C236, Nodes!$C$4:$C$449, 0))="Yes", TRUE), IF(D236&lt;&gt;"", INDEX(Nodes!$V$4:$V$449, MATCH(D236, Nodes!$C$4:$C$449, 0))="Yes", TRUE), IF(E236&lt;&gt;"", INDEX(Edges!$V$4:$V$431, MATCH(E236, Edges!$C$4:$C$431, 0))="Yes", TRUE), IF(F236&lt;&gt;"", INDEX(Edges!$V$4:$V$431, MATCH(F236, Edges!$C$4:$C$431, 0))="Yes", TRUE), IF(G236&lt;&gt;"", INDEX(Edges!$V$4:$V$431, MATCH(G236, Edges!$C$4:$C$431, 0))="Yes", TRUE), IF(H236&lt;&gt;"", INDEX(Edges!$V$4:$V$431, MATCH(H236, Edges!$C$4:$C$431, 0))="Yes", TRUE), IF(I236&lt;&gt;"", INDEX(Edges!$V$4:$V$431, MATCH(I236, Edges!$C$4:$C$431, 0))="Yes", TRUE), IF(J236&lt;&gt;"", INDEX(Edges!$V$4:$V$431, MATCH(J236, Edges!$C$4:$C$431, 0))="Yes", TRUE), IF(K236&lt;&gt;"", INDEX(Edges!$V$4:$V$431, MATCH(K236, Edges!$C$4:$C$431, 0))="Yes", TRUE), IF(L236&lt;&gt;"", INDEX(Edges!$V$4:$V$431, MATCH(L236, Edges!$C$4:$C$431, 0))="Yes", TRUE)), "Yes", "No")</f>
        <v>No</v>
      </c>
      <c r="P236" s="633">
        <f>MAX(_xlfn.IFNA(INDEX(Nodes!$I$4:$I$449, MATCH(C236, Nodes!$C$4:$C$449, 0)), -1E+99), _xlfn.IFNA(INDEX(Nodes!$I$4:$I$449, MATCH(D236, Nodes!$C$4:$C$449, 0)), -1E+99), _xlfn.IFNA(INDEX(Edges!$I$4:$I$431, MATCH(E236, Edges!$C$4:$C$431, 0)), -1E+99), _xlfn.IFNA(INDEX(Edges!$I$4:$I$431, MATCH(F236, Edges!$C$4:$C$431, 0)), -1E+99), _xlfn.IFNA(INDEX(Edges!$I$4:$I$431, MATCH(G236, Edges!$C$4:$C$431, 0)), -1E+99), _xlfn.IFNA(INDEX(Edges!$I$4:$I$431, MATCH(H236, Edges!$C$4:$C$431, 0)), -1E+99), _xlfn.IFNA(INDEX(Edges!$I$4:$I$431, MATCH(I236, Edges!$C$4:$C$431, 0)), -1E+99), _xlfn.IFNA(INDEX(Edges!$I$4:$I$431, MATCH(J236, Edges!$C$4:$C$431, 0)), -1E+99), _xlfn.IFNA(INDEX(Edges!$I$4:$I$431, MATCH(K236, Edges!$C$4:$C$431, 0)), -1E+99), _xlfn.IFNA(INDEX(Edges!$I$4:$I$431, MATCH(L236, Edges!$C$4:$C$431, 0)), -1E+99))</f>
        <v>3</v>
      </c>
      <c r="Q236" s="633" t="str">
        <f>IF(AND(IF(C236&lt;&gt;"", INDEX(Nodes!$P$4:$P$449, MATCH(C236, Nodes!$C$4:$C$449, 0))="Yes"), IF(D236&lt;&gt;"", INDEX(Nodes!$P$4:$P$449, MATCH(D236, Nodes!$C$4:$C$449, 0))="Yes")), "Yes", "No")</f>
        <v>No</v>
      </c>
      <c r="R236" s="633">
        <f>MAX(_xlfn.IFNA(INDEX(Nodes!$Q$4:$Q$449, MATCH(C236, Nodes!$C$4:$C$449, 0)), -1E+99), _xlfn.IFNA(INDEX(Nodes!$Q$4:$Q$449, MATCH(D236, Nodes!$C$4:$C$449, 0)), -1E+99), _xlfn.IFNA(INDEX(Edges!$Q$4:$Q$431, MATCH(E236, Edges!$C$4:$C$431, 0)), -1E+99), _xlfn.IFNA(INDEX(Edges!$Q$4:$Q$431, MATCH(F236, Edges!$C$4:$C$431, 0)), -1E+99), _xlfn.IFNA(INDEX(Edges!$Q$4:$Q$431, MATCH(G236, Edges!$C$4:$C$431, 0)), -1E+99), _xlfn.IFNA(INDEX(Edges!$Q$4:$Q$431, MATCH(H236, Edges!$C$4:$C$431, 0)), -1E+99), _xlfn.IFNA(INDEX(Edges!$Q$4:$Q$431, MATCH(I236, Edges!$C$4:$C$431, 0)), -1E+99), _xlfn.IFNA(INDEX(Edges!$Q$4:$Q$431, MATCH(J236, Edges!$C$4:$C$431, 0)), -1E+99), _xlfn.IFNA(INDEX(Edges!$Q$4:$Q$431, MATCH(K236, Edges!$C$4:$C$431, 0)), -1E+99), _xlfn.IFNA(INDEX(Edges!$Q$4:$Q$431, MATCH(L236, Edges!$C$4:$C$431, 0)), -1E+99))</f>
        <v>0</v>
      </c>
      <c r="S236" t="str">
        <f>IF(OR(IF(C236&lt;&gt;"", INDEX(Nodes!$Z$4:$Z$449, MATCH(C236, Nodes!$C$4:$C$449, 0))="Yes", FALSE), IF(D236&lt;&gt;"", INDEX(Nodes!$Z$4:$Z$449, MATCH(D236, Nodes!$C$4:$C$449, 0))="Yes", FALSE), IF(E236&lt;&gt;"", INDEX(Edges!$Z$4:$Z$431, MATCH(E236, Edges!$C$4:$C$431, 0))="Yes", FALSE), IF(F236&lt;&gt;"", INDEX(Edges!$Z$4:$Z$431, MATCH(F236, Edges!$C$4:$C$431, 0))="Yes", FALSE), IF(G236&lt;&gt;"", INDEX(Edges!$Z$4:$Z$431, MATCH(G236, Edges!$C$4:$C$431, 0))="Yes", FALSE), IF(H236&lt;&gt;"", INDEX(Edges!$Z$4:$Z$431, MATCH(H236, Edges!$C$4:$C$431, 0))="Yes", FALSE), IF(I236&lt;&gt;"", INDEX(Edges!$Z$4:$Z$431, MATCH(I236, Edges!$C$4:$C$431, 0))="Yes", FALSE), IF(J236&lt;&gt;"", INDEX(Edges!$Z$4:$Z$431, MATCH(J236, Edges!$C$4:$C$431, 0))="Yes", FALSE), IF(K236&lt;&gt;"", INDEX(Edges!$Z$4:$Z$431, MATCH(K236, Edges!$C$4:$C$431, 0))="Yes", FALSE), IF(L236&lt;&gt;"", INDEX(Edges!$Z$4:$Z$431, MATCH(L236, Edges!$C$4:$C$431, 0))="Yes", FALSE)), "Yes","No")</f>
        <v>Yes</v>
      </c>
      <c r="T236" s="633" t="str">
        <f>IF(OR(IF(C236&lt;&gt;"", INDEX(Nodes!$AC$4:$AC$449, MATCH(C236, Nodes!$C$4:$C$449, 0))="Yes", FALSE), IF(D236&lt;&gt;"", INDEX(Nodes!$AC$4:$AC$449, MATCH(D236, Nodes!$C$4:$C$449, 0))="Yes", FALSE), IF(E236&lt;&gt;"", INDEX(Edges!$AC$4:$AC$431, MATCH(E236, Edges!$C$4:$C$431, 0))="Yes", FALSE), IF(F236&lt;&gt;"", INDEX(Edges!$AC$4:$AC$431, MATCH(F236, Edges!$C$4:$C$431, 0))="Yes", FALSE), IF(G236&lt;&gt;"", INDEX(Edges!$AC$4:$AC$431, MATCH(G236, Edges!$C$4:$C$431, 0))="Yes", FALSE), IF(H236&lt;&gt;"", INDEX(Edges!$AC$4:$AC$431, MATCH(H236, Edges!$C$4:$C$431, 0))="Yes", FALSE), IF(I236&lt;&gt;"", INDEX(Edges!$AC$4:$AC$431, MATCH(I236, Edges!$C$4:$C$431, 0))="Yes", FALSE), IF(J236&lt;&gt;"", INDEX(Edges!$AC$4:$AC$431, MATCH(J236, Edges!$C$4:$C$431, 0))="Yes", FALSE), IF(K236&lt;&gt;"", INDEX(Edges!$AC$4:$AC$431, MATCH(K236, Edges!$C$4:$C$431, 0))="Yes", FALSE), IF(L236&lt;&gt;"", INDEX(Edges!$AC$4:$AC$431, MATCH(L236, Edges!$C$4:$C$431, 0))="Yes", FALSE)), "Yes","No")</f>
        <v>No</v>
      </c>
      <c r="U236" t="str">
        <f>IF(OR(IF(C236&lt;&gt;"", INDEX(Nodes!$AF$4:$AF$449, MATCH(C236, Nodes!$C$4:$C$449, 0))="Yes", FALSE), IF(D236&lt;&gt;"", INDEX(Nodes!$AF$4:$AF$449, MATCH(D236, Nodes!$C$4:$C$449, 0))="Yes", FALSE), IF(E236&lt;&gt;"", INDEX(Edges!$AG$4:$AG$431, MATCH(E236, Edges!$C$4:$C$431, 0))="Yes", FALSE), IF(F236&lt;&gt;"", INDEX(Edges!$AG$4:$AG$431, MATCH(F236, Edges!$C$4:$C$431, 0))="Yes", FALSE), IF(G236&lt;&gt;"", INDEX(Edges!$AG$4:$AG$431, MATCH(G236, Edges!$C$4:$C$431, 0))="Yes", FALSE), IF(H236&lt;&gt;"", INDEX(Edges!$AG$4:$AG$431, MATCH(H236, Edges!$C$4:$C$431, 0))="Yes", FALSE), IF(I236&lt;&gt;"", INDEX(Edges!$AG$4:$AG$431, MATCH(I236, Edges!$C$4:$C$431, 0))="Yes", FALSE), IF(J236&lt;&gt;"", INDEX(Edges!$AG$4:$AG$431, MATCH(J236, Edges!$C$4:$C$431, 0))="Yes", FALSE), IF(K236&lt;&gt;"", INDEX(Edges!$AG$4:$AG$431, MATCH(K236, Edges!$C$4:$C$431, 0))="Yes", FALSE), IF(L236&lt;&gt;"", INDEX(Edges!$AG$4:$AG$431, MATCH(L236, Edges!$C$4:$C$431, 0))="Yes", FALSE)), "Yes","No")</f>
        <v>Yes</v>
      </c>
      <c r="V236" s="720" t="str">
        <f t="shared" si="10"/>
        <v>Accessible</v>
      </c>
      <c r="W236" s="633" t="str">
        <f>IF(AND(N236&gt;='Accessibility Standards'!$C$4, P236&lt;'Accessibility Standards'!$C$2, Q236="Yes", R236&lt;'Accessibility Standards'!$C$10), "Accessible", "Inaccessible")</f>
        <v>Inaccessible</v>
      </c>
      <c r="X236" s="633" t="str">
        <f t="shared" si="11"/>
        <v>Inaccessible</v>
      </c>
    </row>
    <row r="237" spans="1:24" hidden="1">
      <c r="A237" s="811" t="str">
        <f>A236</f>
        <v>23_78</v>
      </c>
      <c r="B237" s="689" t="s">
        <v>753</v>
      </c>
      <c r="C237" t="s">
        <v>696</v>
      </c>
      <c r="N237" s="633">
        <f>MIN(_xlfn.IFNA(INDEX(Nodes!$M$4:$M$449, MATCH(C237, Nodes!$C$4:$C$449, 0)), 1E+99), _xlfn.IFNA(INDEX(Nodes!$M$4:$M$449, MATCH(D237, Nodes!$C$4:$C$449, 0)), 1E+99), _xlfn.IFNA(INDEX(Edges!$M$4:$M$428, MATCH(E237, Edges!$C$4:$C$428, 0)), 1E+99), _xlfn.IFNA(INDEX(Edges!$M$4:$M$428, MATCH(F237, Edges!$C$4:$C$428, 0)), 1E+99), _xlfn.IFNA(INDEX(Edges!$M$4:$M$428, MATCH(G237, Edges!$C$4:$C$428, 0)), 1E+99), _xlfn.IFNA(INDEX(Edges!$M$4:$M$428, MATCH(H237, Edges!$C$4:$C$428, 0)), 1E+99), _xlfn.IFNA(INDEX(Edges!$M$4:$M$428, MATCH(I237, Edges!$C$4:$C$428, 0)), 1E+99), _xlfn.IFNA(INDEX(Edges!$M$4:$M$428, MATCH(J237, Edges!$C$4:$C$428, 0)), 1E+99), _xlfn.IFNA(INDEX(Edges!$M$4:$M$428, MATCH(K237, Edges!$C$4:$C$428, 0)), 1E+99), _xlfn.IFNA(INDEX(Edges!$M$4:$M$428, MATCH(L237, Edges!$C$4:$C$428, 0)), 1E+99))</f>
        <v>140</v>
      </c>
      <c r="O237" s="633" t="str">
        <f>IF(AND(IF(C237&lt;&gt;"", INDEX(Nodes!$V$4:$V$449, MATCH(C237, Nodes!$C$4:$C$449, 0))="Yes", TRUE), IF(D237&lt;&gt;"", INDEX(Nodes!$V$4:$V$449, MATCH(D237, Nodes!$C$4:$C$449, 0))="Yes", TRUE), IF(E237&lt;&gt;"", INDEX(Edges!$V$4:$V$431, MATCH(E237, Edges!$C$4:$C$431, 0))="Yes", TRUE), IF(F237&lt;&gt;"", INDEX(Edges!$V$4:$V$431, MATCH(F237, Edges!$C$4:$C$431, 0))="Yes", TRUE), IF(G237&lt;&gt;"", INDEX(Edges!$V$4:$V$431, MATCH(G237, Edges!$C$4:$C$431, 0))="Yes", TRUE), IF(H237&lt;&gt;"", INDEX(Edges!$V$4:$V$431, MATCH(H237, Edges!$C$4:$C$431, 0))="Yes", TRUE), IF(I237&lt;&gt;"", INDEX(Edges!$V$4:$V$431, MATCH(I237, Edges!$C$4:$C$431, 0))="Yes", TRUE), IF(J237&lt;&gt;"", INDEX(Edges!$V$4:$V$431, MATCH(J237, Edges!$C$4:$C$431, 0))="Yes", TRUE), IF(K237&lt;&gt;"", INDEX(Edges!$V$4:$V$431, MATCH(K237, Edges!$C$4:$C$431, 0))="Yes", TRUE), IF(L237&lt;&gt;"", INDEX(Edges!$V$4:$V$431, MATCH(L237, Edges!$C$4:$C$431, 0))="Yes", TRUE)), "Yes", "No")</f>
        <v>No</v>
      </c>
      <c r="P237" s="633">
        <f>MAX(_xlfn.IFNA(INDEX(Nodes!$I$4:$I$449, MATCH(C237, Nodes!$C$4:$C$449, 0)), -1E+99), _xlfn.IFNA(INDEX(Nodes!$I$4:$I$449, MATCH(D237, Nodes!$C$4:$C$449, 0)), -1E+99), _xlfn.IFNA(INDEX(Edges!$I$4:$I$431, MATCH(E237, Edges!$C$4:$C$431, 0)), -1E+99), _xlfn.IFNA(INDEX(Edges!$I$4:$I$431, MATCH(F237, Edges!$C$4:$C$431, 0)), -1E+99), _xlfn.IFNA(INDEX(Edges!$I$4:$I$431, MATCH(G237, Edges!$C$4:$C$431, 0)), -1E+99), _xlfn.IFNA(INDEX(Edges!$I$4:$I$431, MATCH(H237, Edges!$C$4:$C$431, 0)), -1E+99), _xlfn.IFNA(INDEX(Edges!$I$4:$I$431, MATCH(I237, Edges!$C$4:$C$431, 0)), -1E+99), _xlfn.IFNA(INDEX(Edges!$I$4:$I$431, MATCH(J237, Edges!$C$4:$C$431, 0)), -1E+99), _xlfn.IFNA(INDEX(Edges!$I$4:$I$431, MATCH(K237, Edges!$C$4:$C$431, 0)), -1E+99), _xlfn.IFNA(INDEX(Edges!$I$4:$I$431, MATCH(L237, Edges!$C$4:$C$431, 0)), -1E+99))</f>
        <v>3</v>
      </c>
      <c r="Q237" s="633" t="str">
        <f>IF(AND(IF(C237&lt;&gt;"", INDEX(Nodes!$P$4:$P$449, MATCH(C237, Nodes!$C$4:$C$449, 0))="Yes"), IF(D237&lt;&gt;"", INDEX(Nodes!$P$4:$P$449, MATCH(D237, Nodes!$C$4:$C$449, 0))="Yes")), "Yes", "No")</f>
        <v>No</v>
      </c>
      <c r="R237" s="633">
        <f>MAX(_xlfn.IFNA(INDEX(Nodes!$Q$4:$Q$449, MATCH(C237, Nodes!$C$4:$C$449, 0)), -1E+99), _xlfn.IFNA(INDEX(Nodes!$Q$4:$Q$449, MATCH(D237, Nodes!$C$4:$C$449, 0)), -1E+99), _xlfn.IFNA(INDEX(Edges!$Q$4:$Q$431, MATCH(E237, Edges!$C$4:$C$431, 0)), -1E+99), _xlfn.IFNA(INDEX(Edges!$Q$4:$Q$431, MATCH(F237, Edges!$C$4:$C$431, 0)), -1E+99), _xlfn.IFNA(INDEX(Edges!$Q$4:$Q$431, MATCH(G237, Edges!$C$4:$C$431, 0)), -1E+99), _xlfn.IFNA(INDEX(Edges!$Q$4:$Q$431, MATCH(H237, Edges!$C$4:$C$431, 0)), -1E+99), _xlfn.IFNA(INDEX(Edges!$Q$4:$Q$431, MATCH(I237, Edges!$C$4:$C$431, 0)), -1E+99), _xlfn.IFNA(INDEX(Edges!$Q$4:$Q$431, MATCH(J237, Edges!$C$4:$C$431, 0)), -1E+99), _xlfn.IFNA(INDEX(Edges!$Q$4:$Q$431, MATCH(K237, Edges!$C$4:$C$431, 0)), -1E+99), _xlfn.IFNA(INDEX(Edges!$Q$4:$Q$431, MATCH(L237, Edges!$C$4:$C$431, 0)), -1E+99))</f>
        <v>0</v>
      </c>
      <c r="S237" t="str">
        <f>IF(OR(IF(C237&lt;&gt;"", INDEX(Nodes!$Z$4:$Z$449, MATCH(C237, Nodes!$C$4:$C$449, 0))="Yes", FALSE), IF(D237&lt;&gt;"", INDEX(Nodes!$Z$4:$Z$449, MATCH(D237, Nodes!$C$4:$C$449, 0))="Yes", FALSE), IF(E237&lt;&gt;"", INDEX(Edges!$Z$4:$Z$431, MATCH(E237, Edges!$C$4:$C$431, 0))="Yes", FALSE), IF(F237&lt;&gt;"", INDEX(Edges!$Z$4:$Z$431, MATCH(F237, Edges!$C$4:$C$431, 0))="Yes", FALSE), IF(G237&lt;&gt;"", INDEX(Edges!$Z$4:$Z$431, MATCH(G237, Edges!$C$4:$C$431, 0))="Yes", FALSE), IF(H237&lt;&gt;"", INDEX(Edges!$Z$4:$Z$431, MATCH(H237, Edges!$C$4:$C$431, 0))="Yes", FALSE), IF(I237&lt;&gt;"", INDEX(Edges!$Z$4:$Z$431, MATCH(I237, Edges!$C$4:$C$431, 0))="Yes", FALSE), IF(J237&lt;&gt;"", INDEX(Edges!$Z$4:$Z$431, MATCH(J237, Edges!$C$4:$C$431, 0))="Yes", FALSE), IF(K237&lt;&gt;"", INDEX(Edges!$Z$4:$Z$431, MATCH(K237, Edges!$C$4:$C$431, 0))="Yes", FALSE), IF(L237&lt;&gt;"", INDEX(Edges!$Z$4:$Z$431, MATCH(L237, Edges!$C$4:$C$431, 0))="Yes", FALSE)), "Yes","No")</f>
        <v>Yes</v>
      </c>
      <c r="T237" s="633" t="str">
        <f>IF(OR(IF(C237&lt;&gt;"", INDEX(Nodes!$AC$4:$AC$449, MATCH(C237, Nodes!$C$4:$C$449, 0))="Yes", FALSE), IF(D237&lt;&gt;"", INDEX(Nodes!$AC$4:$AC$449, MATCH(D237, Nodes!$C$4:$C$449, 0))="Yes", FALSE), IF(E237&lt;&gt;"", INDEX(Edges!$AC$4:$AC$431, MATCH(E237, Edges!$C$4:$C$431, 0))="Yes", FALSE), IF(F237&lt;&gt;"", INDEX(Edges!$AC$4:$AC$431, MATCH(F237, Edges!$C$4:$C$431, 0))="Yes", FALSE), IF(G237&lt;&gt;"", INDEX(Edges!$AC$4:$AC$431, MATCH(G237, Edges!$C$4:$C$431, 0))="Yes", FALSE), IF(H237&lt;&gt;"", INDEX(Edges!$AC$4:$AC$431, MATCH(H237, Edges!$C$4:$C$431, 0))="Yes", FALSE), IF(I237&lt;&gt;"", INDEX(Edges!$AC$4:$AC$431, MATCH(I237, Edges!$C$4:$C$431, 0))="Yes", FALSE), IF(J237&lt;&gt;"", INDEX(Edges!$AC$4:$AC$431, MATCH(J237, Edges!$C$4:$C$431, 0))="Yes", FALSE), IF(K237&lt;&gt;"", INDEX(Edges!$AC$4:$AC$431, MATCH(K237, Edges!$C$4:$C$431, 0))="Yes", FALSE), IF(L237&lt;&gt;"", INDEX(Edges!$AC$4:$AC$431, MATCH(L237, Edges!$C$4:$C$431, 0))="Yes", FALSE)), "Yes","No")</f>
        <v>No</v>
      </c>
      <c r="U237" t="str">
        <f>IF(OR(IF(C237&lt;&gt;"", INDEX(Nodes!$AF$4:$AF$449, MATCH(C237, Nodes!$C$4:$C$449, 0))="Yes", FALSE), IF(D237&lt;&gt;"", INDEX(Nodes!$AF$4:$AF$449, MATCH(D237, Nodes!$C$4:$C$449, 0))="Yes", FALSE), IF(E237&lt;&gt;"", INDEX(Edges!$AG$4:$AG$431, MATCH(E237, Edges!$C$4:$C$431, 0))="Yes", FALSE), IF(F237&lt;&gt;"", INDEX(Edges!$AG$4:$AG$431, MATCH(F237, Edges!$C$4:$C$431, 0))="Yes", FALSE), IF(G237&lt;&gt;"", INDEX(Edges!$AG$4:$AG$431, MATCH(G237, Edges!$C$4:$C$431, 0))="Yes", FALSE), IF(H237&lt;&gt;"", INDEX(Edges!$AG$4:$AG$431, MATCH(H237, Edges!$C$4:$C$431, 0))="Yes", FALSE), IF(I237&lt;&gt;"", INDEX(Edges!$AG$4:$AG$431, MATCH(I237, Edges!$C$4:$C$431, 0))="Yes", FALSE), IF(J237&lt;&gt;"", INDEX(Edges!$AG$4:$AG$431, MATCH(J237, Edges!$C$4:$C$431, 0))="Yes", FALSE), IF(K237&lt;&gt;"", INDEX(Edges!$AG$4:$AG$431, MATCH(K237, Edges!$C$4:$C$431, 0))="Yes", FALSE), IF(L237&lt;&gt;"", INDEX(Edges!$AG$4:$AG$431, MATCH(L237, Edges!$C$4:$C$431, 0))="Yes", FALSE)), "Yes","No")</f>
        <v>No</v>
      </c>
      <c r="V237" s="720" t="str">
        <f t="shared" si="10"/>
        <v>Accessible</v>
      </c>
      <c r="W237" s="633" t="str">
        <f>IF(AND(N237&gt;='Accessibility Standards'!$C$4, P237&lt;'Accessibility Standards'!$C$2, Q237="Yes", R237&lt;'Accessibility Standards'!$C$10), "Accessible", "Inaccessible")</f>
        <v>Inaccessible</v>
      </c>
      <c r="X237" s="633" t="str">
        <f t="shared" si="11"/>
        <v>Inaccessible</v>
      </c>
    </row>
    <row r="238" spans="1:24">
      <c r="A238" t="s">
        <v>924</v>
      </c>
      <c r="B238" s="689" t="s">
        <v>752</v>
      </c>
      <c r="C238" t="s">
        <v>436</v>
      </c>
      <c r="E238" t="s">
        <v>1102</v>
      </c>
      <c r="N238" s="633">
        <f>MIN(_xlfn.IFNA(INDEX(Nodes!$M$4:$M$449, MATCH(C238, Nodes!$C$4:$C$449, 0)), 1E+99), _xlfn.IFNA(INDEX(Nodes!$M$4:$M$449, MATCH(D238, Nodes!$C$4:$C$449, 0)), 1E+99), _xlfn.IFNA(INDEX(Edges!$M$4:$M$428, MATCH(E238, Edges!$C$4:$C$428, 0)), 1E+99), _xlfn.IFNA(INDEX(Edges!$M$4:$M$428, MATCH(F238, Edges!$C$4:$C$428, 0)), 1E+99), _xlfn.IFNA(INDEX(Edges!$M$4:$M$428, MATCH(G238, Edges!$C$4:$C$428, 0)), 1E+99), _xlfn.IFNA(INDEX(Edges!$M$4:$M$428, MATCH(H238, Edges!$C$4:$C$428, 0)), 1E+99), _xlfn.IFNA(INDEX(Edges!$M$4:$M$428, MATCH(I238, Edges!$C$4:$C$428, 0)), 1E+99), _xlfn.IFNA(INDEX(Edges!$M$4:$M$428, MATCH(J238, Edges!$C$4:$C$428, 0)), 1E+99), _xlfn.IFNA(INDEX(Edges!$M$4:$M$428, MATCH(K238, Edges!$C$4:$C$428, 0)), 1E+99), _xlfn.IFNA(INDEX(Edges!$M$4:$M$428, MATCH(L238, Edges!$C$4:$C$428, 0)), 1E+99))</f>
        <v>0</v>
      </c>
      <c r="O238" s="633" t="str">
        <f>IF(AND(IF(C238&lt;&gt;"", INDEX(Nodes!$V$4:$V$449, MATCH(C238, Nodes!$C$4:$C$449, 0))="Yes", TRUE), IF(D238&lt;&gt;"", INDEX(Nodes!$V$4:$V$449, MATCH(D238, Nodes!$C$4:$C$449, 0))="Yes", TRUE), IF(E238&lt;&gt;"", INDEX(Edges!$V$4:$V$431, MATCH(E238, Edges!$C$4:$C$431, 0))="Yes", TRUE), IF(F238&lt;&gt;"", INDEX(Edges!$V$4:$V$431, MATCH(F238, Edges!$C$4:$C$431, 0))="Yes", TRUE), IF(G238&lt;&gt;"", INDEX(Edges!$V$4:$V$431, MATCH(G238, Edges!$C$4:$C$431, 0))="Yes", TRUE), IF(H238&lt;&gt;"", INDEX(Edges!$V$4:$V$431, MATCH(H238, Edges!$C$4:$C$431, 0))="Yes", TRUE), IF(I238&lt;&gt;"", INDEX(Edges!$V$4:$V$431, MATCH(I238, Edges!$C$4:$C$431, 0))="Yes", TRUE), IF(J238&lt;&gt;"", INDEX(Edges!$V$4:$V$431, MATCH(J238, Edges!$C$4:$C$431, 0))="Yes", TRUE), IF(K238&lt;&gt;"", INDEX(Edges!$V$4:$V$431, MATCH(K238, Edges!$C$4:$C$431, 0))="Yes", TRUE), IF(L238&lt;&gt;"", INDEX(Edges!$V$4:$V$431, MATCH(L238, Edges!$C$4:$C$431, 0))="Yes", TRUE)), "Yes", "No")</f>
        <v>No</v>
      </c>
      <c r="P238" s="633">
        <f>MAX(_xlfn.IFNA(INDEX(Nodes!$I$4:$I$449, MATCH(C238, Nodes!$C$4:$C$449, 0)), -1E+99), _xlfn.IFNA(INDEX(Nodes!$I$4:$I$449, MATCH(D238, Nodes!$C$4:$C$449, 0)), -1E+99), _xlfn.IFNA(INDEX(Edges!$I$4:$I$431, MATCH(E238, Edges!$C$4:$C$431, 0)), -1E+99), _xlfn.IFNA(INDEX(Edges!$I$4:$I$431, MATCH(F238, Edges!$C$4:$C$431, 0)), -1E+99), _xlfn.IFNA(INDEX(Edges!$I$4:$I$431, MATCH(G238, Edges!$C$4:$C$431, 0)), -1E+99), _xlfn.IFNA(INDEX(Edges!$I$4:$I$431, MATCH(H238, Edges!$C$4:$C$431, 0)), -1E+99), _xlfn.IFNA(INDEX(Edges!$I$4:$I$431, MATCH(I238, Edges!$C$4:$C$431, 0)), -1E+99), _xlfn.IFNA(INDEX(Edges!$I$4:$I$431, MATCH(J238, Edges!$C$4:$C$431, 0)), -1E+99), _xlfn.IFNA(INDEX(Edges!$I$4:$I$431, MATCH(K238, Edges!$C$4:$C$431, 0)), -1E+99), _xlfn.IFNA(INDEX(Edges!$I$4:$I$431, MATCH(L238, Edges!$C$4:$C$431, 0)), -1E+99))</f>
        <v>7.3</v>
      </c>
      <c r="Q238" s="633" t="str">
        <f>IF(AND(IF(C238&lt;&gt;"", INDEX(Nodes!$P$4:$P$449, MATCH(C238, Nodes!$C$4:$C$449, 0))="Yes"), IF(D238&lt;&gt;"", INDEX(Nodes!$P$4:$P$449, MATCH(D238, Nodes!$C$4:$C$449, 0))="Yes")), "Yes", "No")</f>
        <v>No</v>
      </c>
      <c r="R238" s="633">
        <f>MAX(_xlfn.IFNA(INDEX(Nodes!$Q$4:$Q$449, MATCH(C238, Nodes!$C$4:$C$449, 0)), -1E+99), _xlfn.IFNA(INDEX(Nodes!$Q$4:$Q$449, MATCH(D238, Nodes!$C$4:$C$449, 0)), -1E+99), _xlfn.IFNA(INDEX(Edges!$Q$4:$Q$431, MATCH(E238, Edges!$C$4:$C$431, 0)), -1E+99), _xlfn.IFNA(INDEX(Edges!$Q$4:$Q$431, MATCH(F238, Edges!$C$4:$C$431, 0)), -1E+99), _xlfn.IFNA(INDEX(Edges!$Q$4:$Q$431, MATCH(G238, Edges!$C$4:$C$431, 0)), -1E+99), _xlfn.IFNA(INDEX(Edges!$Q$4:$Q$431, MATCH(H238, Edges!$C$4:$C$431, 0)), -1E+99), _xlfn.IFNA(INDEX(Edges!$Q$4:$Q$431, MATCH(I238, Edges!$C$4:$C$431, 0)), -1E+99), _xlfn.IFNA(INDEX(Edges!$Q$4:$Q$431, MATCH(J238, Edges!$C$4:$C$431, 0)), -1E+99), _xlfn.IFNA(INDEX(Edges!$Q$4:$Q$431, MATCH(K238, Edges!$C$4:$C$431, 0)), -1E+99), _xlfn.IFNA(INDEX(Edges!$Q$4:$Q$431, MATCH(L238, Edges!$C$4:$C$431, 0)), -1E+99))</f>
        <v>0</v>
      </c>
      <c r="S238" t="str">
        <f>IF(OR(IF(C238&lt;&gt;"", INDEX(Nodes!$Z$4:$Z$449, MATCH(C238, Nodes!$C$4:$C$449, 0))="Yes", FALSE), IF(D238&lt;&gt;"", INDEX(Nodes!$Z$4:$Z$449, MATCH(D238, Nodes!$C$4:$C$449, 0))="Yes", FALSE), IF(E238&lt;&gt;"", INDEX(Edges!$Z$4:$Z$431, MATCH(E238, Edges!$C$4:$C$431, 0))="Yes", FALSE), IF(F238&lt;&gt;"", INDEX(Edges!$Z$4:$Z$431, MATCH(F238, Edges!$C$4:$C$431, 0))="Yes", FALSE), IF(G238&lt;&gt;"", INDEX(Edges!$Z$4:$Z$431, MATCH(G238, Edges!$C$4:$C$431, 0))="Yes", FALSE), IF(H238&lt;&gt;"", INDEX(Edges!$Z$4:$Z$431, MATCH(H238, Edges!$C$4:$C$431, 0))="Yes", FALSE), IF(I238&lt;&gt;"", INDEX(Edges!$Z$4:$Z$431, MATCH(I238, Edges!$C$4:$C$431, 0))="Yes", FALSE), IF(J238&lt;&gt;"", INDEX(Edges!$Z$4:$Z$431, MATCH(J238, Edges!$C$4:$C$431, 0))="Yes", FALSE), IF(K238&lt;&gt;"", INDEX(Edges!$Z$4:$Z$431, MATCH(K238, Edges!$C$4:$C$431, 0))="Yes", FALSE), IF(L238&lt;&gt;"", INDEX(Edges!$Z$4:$Z$431, MATCH(L238, Edges!$C$4:$C$431, 0))="Yes", FALSE)), "Yes","No")</f>
        <v>Yes</v>
      </c>
      <c r="T238" s="633" t="str">
        <f>IF(OR(IF(C238&lt;&gt;"", INDEX(Nodes!$AC$4:$AC$449, MATCH(C238, Nodes!$C$4:$C$449, 0))="Yes", FALSE), IF(D238&lt;&gt;"", INDEX(Nodes!$AC$4:$AC$449, MATCH(D238, Nodes!$C$4:$C$449, 0))="Yes", FALSE), IF(E238&lt;&gt;"", INDEX(Edges!$AC$4:$AC$431, MATCH(E238, Edges!$C$4:$C$431, 0))="Yes", FALSE), IF(F238&lt;&gt;"", INDEX(Edges!$AC$4:$AC$431, MATCH(F238, Edges!$C$4:$C$431, 0))="Yes", FALSE), IF(G238&lt;&gt;"", INDEX(Edges!$AC$4:$AC$431, MATCH(G238, Edges!$C$4:$C$431, 0))="Yes", FALSE), IF(H238&lt;&gt;"", INDEX(Edges!$AC$4:$AC$431, MATCH(H238, Edges!$C$4:$C$431, 0))="Yes", FALSE), IF(I238&lt;&gt;"", INDEX(Edges!$AC$4:$AC$431, MATCH(I238, Edges!$C$4:$C$431, 0))="Yes", FALSE), IF(J238&lt;&gt;"", INDEX(Edges!$AC$4:$AC$431, MATCH(J238, Edges!$C$4:$C$431, 0))="Yes", FALSE), IF(K238&lt;&gt;"", INDEX(Edges!$AC$4:$AC$431, MATCH(K238, Edges!$C$4:$C$431, 0))="Yes", FALSE), IF(L238&lt;&gt;"", INDEX(Edges!$AC$4:$AC$431, MATCH(L238, Edges!$C$4:$C$431, 0))="Yes", FALSE)), "Yes","No")</f>
        <v>No</v>
      </c>
      <c r="U238" t="str">
        <f>IF(OR(IF(C238&lt;&gt;"", INDEX(Nodes!$AF$4:$AF$449, MATCH(C238, Nodes!$C$4:$C$449, 0))="Yes", FALSE), IF(D238&lt;&gt;"", INDEX(Nodes!$AF$4:$AF$449, MATCH(D238, Nodes!$C$4:$C$449, 0))="Yes", FALSE), IF(E238&lt;&gt;"", INDEX(Edges!$AG$4:$AG$431, MATCH(E238, Edges!$C$4:$C$431, 0))="Yes", FALSE), IF(F238&lt;&gt;"", INDEX(Edges!$AG$4:$AG$431, MATCH(F238, Edges!$C$4:$C$431, 0))="Yes", FALSE), IF(G238&lt;&gt;"", INDEX(Edges!$AG$4:$AG$431, MATCH(G238, Edges!$C$4:$C$431, 0))="Yes", FALSE), IF(H238&lt;&gt;"", INDEX(Edges!$AG$4:$AG$431, MATCH(H238, Edges!$C$4:$C$431, 0))="Yes", FALSE), IF(I238&lt;&gt;"", INDEX(Edges!$AG$4:$AG$431, MATCH(I238, Edges!$C$4:$C$431, 0))="Yes", FALSE), IF(J238&lt;&gt;"", INDEX(Edges!$AG$4:$AG$431, MATCH(J238, Edges!$C$4:$C$431, 0))="Yes", FALSE), IF(K238&lt;&gt;"", INDEX(Edges!$AG$4:$AG$431, MATCH(K238, Edges!$C$4:$C$431, 0))="Yes", FALSE), IF(L238&lt;&gt;"", INDEX(Edges!$AG$4:$AG$431, MATCH(L238, Edges!$C$4:$C$431, 0))="Yes", FALSE)), "Yes","No")</f>
        <v>No</v>
      </c>
      <c r="V238" s="720" t="str">
        <f t="shared" si="10"/>
        <v>Inaccessible</v>
      </c>
      <c r="W238" s="633" t="str">
        <f>IF(AND(N238&gt;='Accessibility Standards'!$C$4, P238&lt;'Accessibility Standards'!$C$2, Q238="Yes", R238&lt;'Accessibility Standards'!$C$10), "Accessible", "Inaccessible")</f>
        <v>Inaccessible</v>
      </c>
      <c r="X238" s="633" t="str">
        <f t="shared" si="11"/>
        <v>Inaccessible</v>
      </c>
    </row>
    <row r="239" spans="1:24" hidden="1">
      <c r="A239" s="811" t="str">
        <f>A238</f>
        <v>24_26</v>
      </c>
      <c r="B239" s="689" t="s">
        <v>753</v>
      </c>
      <c r="C239" t="s">
        <v>437</v>
      </c>
      <c r="E239" t="s">
        <v>1103</v>
      </c>
      <c r="N239" s="633">
        <f>MIN(_xlfn.IFNA(INDEX(Nodes!$M$4:$M$449, MATCH(C239, Nodes!$C$4:$C$449, 0)), 1E+99), _xlfn.IFNA(INDEX(Nodes!$M$4:$M$449, MATCH(D239, Nodes!$C$4:$C$449, 0)), 1E+99), _xlfn.IFNA(INDEX(Edges!$M$4:$M$431, MATCH(E239, Edges!$C$4:$C$431, 0)), 1E+99), _xlfn.IFNA(INDEX(Edges!$M$4:$M$431, MATCH(F239, Edges!$C$4:$C$431, 0)), 1E+99), _xlfn.IFNA(INDEX(Edges!$M$4:$M$431, MATCH(G239, Edges!$C$4:$C$431, 0)), 1E+99), _xlfn.IFNA(INDEX(Edges!$M$4:$M$431, MATCH(H239, Edges!$C$4:$C$431, 0)), 1E+99), _xlfn.IFNA(INDEX(Edges!$M$4:$M$431, MATCH(I239, Edges!$C$4:$C$431, 0)), 1E+99), _xlfn.IFNA(INDEX(Edges!$M$4:$M$431, MATCH(J239, Edges!$C$4:$C$431, 0)), 1E+99), _xlfn.IFNA(INDEX(Edges!$M$4:$M$431, MATCH(K239, Edges!$C$4:$C$431, 0)), 1E+99), _xlfn.IFNA(INDEX(Edges!$M$4:$M$431, MATCH(L239, Edges!$C$4:$C$431, 0)), 1E+99))</f>
        <v>0</v>
      </c>
      <c r="O239" s="633" t="str">
        <f>IF(AND(IF(C239&lt;&gt;"", INDEX(Nodes!$V$4:$V$449, MATCH(C239, Nodes!$C$4:$C$449, 0))="Yes", TRUE), IF(D239&lt;&gt;"", INDEX(Nodes!$V$4:$V$449, MATCH(D239, Nodes!$C$4:$C$449, 0))="Yes", TRUE), IF(E239&lt;&gt;"", INDEX(Edges!$V$4:$V$431, MATCH(E239, Edges!$C$4:$C$431, 0))="Yes", TRUE), IF(F239&lt;&gt;"", INDEX(Edges!$V$4:$V$431, MATCH(F239, Edges!$C$4:$C$431, 0))="Yes", TRUE), IF(G239&lt;&gt;"", INDEX(Edges!$V$4:$V$431, MATCH(G239, Edges!$C$4:$C$431, 0))="Yes", TRUE), IF(H239&lt;&gt;"", INDEX(Edges!$V$4:$V$431, MATCH(H239, Edges!$C$4:$C$431, 0))="Yes", TRUE), IF(I239&lt;&gt;"", INDEX(Edges!$V$4:$V$431, MATCH(I239, Edges!$C$4:$C$431, 0))="Yes", TRUE), IF(J239&lt;&gt;"", INDEX(Edges!$V$4:$V$431, MATCH(J239, Edges!$C$4:$C$431, 0))="Yes", TRUE), IF(K239&lt;&gt;"", INDEX(Edges!$V$4:$V$431, MATCH(K239, Edges!$C$4:$C$431, 0))="Yes", TRUE), IF(L239&lt;&gt;"", INDEX(Edges!$V$4:$V$431, MATCH(L239, Edges!$C$4:$C$431, 0))="Yes", TRUE)), "Yes", "No")</f>
        <v>No</v>
      </c>
      <c r="P239" s="633">
        <f>MAX(_xlfn.IFNA(INDEX(Nodes!$I$4:$I$449, MATCH(C239, Nodes!$C$4:$C$449, 0)), -1E+99), _xlfn.IFNA(INDEX(Nodes!$I$4:$I$449, MATCH(D239, Nodes!$C$4:$C$449, 0)), -1E+99), _xlfn.IFNA(INDEX(Edges!$I$4:$I$431, MATCH(E239, Edges!$C$4:$C$431, 0)), -1E+99), _xlfn.IFNA(INDEX(Edges!$I$4:$I$431, MATCH(F239, Edges!$C$4:$C$431, 0)), -1E+99), _xlfn.IFNA(INDEX(Edges!$I$4:$I$431, MATCH(G239, Edges!$C$4:$C$431, 0)), -1E+99), _xlfn.IFNA(INDEX(Edges!$I$4:$I$431, MATCH(H239, Edges!$C$4:$C$431, 0)), -1E+99), _xlfn.IFNA(INDEX(Edges!$I$4:$I$431, MATCH(I239, Edges!$C$4:$C$431, 0)), -1E+99), _xlfn.IFNA(INDEX(Edges!$I$4:$I$431, MATCH(J239, Edges!$C$4:$C$431, 0)), -1E+99), _xlfn.IFNA(INDEX(Edges!$I$4:$I$431, MATCH(K239, Edges!$C$4:$C$431, 0)), -1E+99), _xlfn.IFNA(INDEX(Edges!$I$4:$I$431, MATCH(L239, Edges!$C$4:$C$431, 0)), -1E+99))</f>
        <v>4.9000000000000004</v>
      </c>
      <c r="Q239" s="633" t="str">
        <f>IF(AND(IF(C239&lt;&gt;"", INDEX(Nodes!$P$4:$P$449, MATCH(C239, Nodes!$C$4:$C$449, 0))="Yes"), IF(D239&lt;&gt;"", INDEX(Nodes!$P$4:$P$449, MATCH(D239, Nodes!$C$4:$C$449, 0))="Yes")), "Yes", "No")</f>
        <v>No</v>
      </c>
      <c r="R239" s="633">
        <f>MAX(_xlfn.IFNA(INDEX(Nodes!$Q$4:$Q$449, MATCH(C239, Nodes!$C$4:$C$449, 0)), -1E+99), _xlfn.IFNA(INDEX(Nodes!$Q$4:$Q$449, MATCH(D239, Nodes!$C$4:$C$449, 0)), -1E+99), _xlfn.IFNA(INDEX(Edges!$Q$4:$Q$431, MATCH(E239, Edges!$C$4:$C$431, 0)), -1E+99), _xlfn.IFNA(INDEX(Edges!$Q$4:$Q$431, MATCH(F239, Edges!$C$4:$C$431, 0)), -1E+99), _xlfn.IFNA(INDEX(Edges!$Q$4:$Q$431, MATCH(G239, Edges!$C$4:$C$431, 0)), -1E+99), _xlfn.IFNA(INDEX(Edges!$Q$4:$Q$431, MATCH(H239, Edges!$C$4:$C$431, 0)), -1E+99), _xlfn.IFNA(INDEX(Edges!$Q$4:$Q$431, MATCH(I239, Edges!$C$4:$C$431, 0)), -1E+99), _xlfn.IFNA(INDEX(Edges!$Q$4:$Q$431, MATCH(J239, Edges!$C$4:$C$431, 0)), -1E+99), _xlfn.IFNA(INDEX(Edges!$Q$4:$Q$431, MATCH(K239, Edges!$C$4:$C$431, 0)), -1E+99), _xlfn.IFNA(INDEX(Edges!$Q$4:$Q$431, MATCH(L239, Edges!$C$4:$C$431, 0)), -1E+99))</f>
        <v>0</v>
      </c>
      <c r="S239" t="str">
        <f>IF(OR(IF(C239&lt;&gt;"", INDEX(Nodes!$Z$4:$Z$449, MATCH(C239, Nodes!$C$4:$C$449, 0))="Yes", FALSE), IF(D239&lt;&gt;"", INDEX(Nodes!$Z$4:$Z$449, MATCH(D239, Nodes!$C$4:$C$449, 0))="Yes", FALSE), IF(E239&lt;&gt;"", INDEX(Edges!$Z$4:$Z$431, MATCH(E239, Edges!$C$4:$C$431, 0))="Yes", FALSE), IF(F239&lt;&gt;"", INDEX(Edges!$Z$4:$Z$431, MATCH(F239, Edges!$C$4:$C$431, 0))="Yes", FALSE), IF(G239&lt;&gt;"", INDEX(Edges!$Z$4:$Z$431, MATCH(G239, Edges!$C$4:$C$431, 0))="Yes", FALSE), IF(H239&lt;&gt;"", INDEX(Edges!$Z$4:$Z$431, MATCH(H239, Edges!$C$4:$C$431, 0))="Yes", FALSE), IF(I239&lt;&gt;"", INDEX(Edges!$Z$4:$Z$431, MATCH(I239, Edges!$C$4:$C$431, 0))="Yes", FALSE), IF(J239&lt;&gt;"", INDEX(Edges!$Z$4:$Z$431, MATCH(J239, Edges!$C$4:$C$431, 0))="Yes", FALSE), IF(K239&lt;&gt;"", INDEX(Edges!$Z$4:$Z$431, MATCH(K239, Edges!$C$4:$C$431, 0))="Yes", FALSE), IF(L239&lt;&gt;"", INDEX(Edges!$Z$4:$Z$431, MATCH(L239, Edges!$C$4:$C$431, 0))="Yes", FALSE)), "Yes","No")</f>
        <v>Yes</v>
      </c>
      <c r="T239" s="633" t="str">
        <f>IF(OR(IF(C239&lt;&gt;"", INDEX(Nodes!$AC$4:$AC$449, MATCH(C239, Nodes!$C$4:$C$449, 0))="Yes", FALSE), IF(D239&lt;&gt;"", INDEX(Nodes!$AC$4:$AC$449, MATCH(D239, Nodes!$C$4:$C$449, 0))="Yes", FALSE), IF(E239&lt;&gt;"", INDEX(Edges!$AC$4:$AC$431, MATCH(E239, Edges!$C$4:$C$431, 0))="Yes", FALSE), IF(F239&lt;&gt;"", INDEX(Edges!$AC$4:$AC$431, MATCH(F239, Edges!$C$4:$C$431, 0))="Yes", FALSE), IF(G239&lt;&gt;"", INDEX(Edges!$AC$4:$AC$431, MATCH(G239, Edges!$C$4:$C$431, 0))="Yes", FALSE), IF(H239&lt;&gt;"", INDEX(Edges!$AC$4:$AC$431, MATCH(H239, Edges!$C$4:$C$431, 0))="Yes", FALSE), IF(I239&lt;&gt;"", INDEX(Edges!$AC$4:$AC$431, MATCH(I239, Edges!$C$4:$C$431, 0))="Yes", FALSE), IF(J239&lt;&gt;"", INDEX(Edges!$AC$4:$AC$431, MATCH(J239, Edges!$C$4:$C$431, 0))="Yes", FALSE), IF(K239&lt;&gt;"", INDEX(Edges!$AC$4:$AC$431, MATCH(K239, Edges!$C$4:$C$431, 0))="Yes", FALSE), IF(L239&lt;&gt;"", INDEX(Edges!$AC$4:$AC$431, MATCH(L239, Edges!$C$4:$C$431, 0))="Yes", FALSE)), "Yes","No")</f>
        <v>No</v>
      </c>
      <c r="U239" t="str">
        <f>IF(OR(IF(C239&lt;&gt;"", INDEX(Nodes!$AF$4:$AF$449, MATCH(C239, Nodes!$C$4:$C$449, 0))="Yes", FALSE), IF(D239&lt;&gt;"", INDEX(Nodes!$AF$4:$AF$449, MATCH(D239, Nodes!$C$4:$C$449, 0))="Yes", FALSE), IF(E239&lt;&gt;"", INDEX(Edges!$AG$4:$AG$431, MATCH(E239, Edges!$C$4:$C$431, 0))="Yes", FALSE), IF(F239&lt;&gt;"", INDEX(Edges!$AG$4:$AG$431, MATCH(F239, Edges!$C$4:$C$431, 0))="Yes", FALSE), IF(G239&lt;&gt;"", INDEX(Edges!$AG$4:$AG$431, MATCH(G239, Edges!$C$4:$C$431, 0))="Yes", FALSE), IF(H239&lt;&gt;"", INDEX(Edges!$AG$4:$AG$431, MATCH(H239, Edges!$C$4:$C$431, 0))="Yes", FALSE), IF(I239&lt;&gt;"", INDEX(Edges!$AG$4:$AG$431, MATCH(I239, Edges!$C$4:$C$431, 0))="Yes", FALSE), IF(J239&lt;&gt;"", INDEX(Edges!$AG$4:$AG$431, MATCH(J239, Edges!$C$4:$C$431, 0))="Yes", FALSE), IF(K239&lt;&gt;"", INDEX(Edges!$AG$4:$AG$431, MATCH(K239, Edges!$C$4:$C$431, 0))="Yes", FALSE), IF(L239&lt;&gt;"", INDEX(Edges!$AG$4:$AG$431, MATCH(L239, Edges!$C$4:$C$431, 0))="Yes", FALSE)), "Yes","No")</f>
        <v>No</v>
      </c>
      <c r="V239" s="720" t="str">
        <f t="shared" si="10"/>
        <v>Inaccessible</v>
      </c>
      <c r="W239" s="633" t="str">
        <f>IF(AND(N239&gt;='Accessibility Standards'!$C$4, P239&lt;'Accessibility Standards'!$C$2, Q239="Yes", R239&lt;'Accessibility Standards'!$C$10), "Accessible", "Inaccessible")</f>
        <v>Inaccessible</v>
      </c>
      <c r="X239" s="633" t="str">
        <f t="shared" si="11"/>
        <v>Inaccessible</v>
      </c>
    </row>
    <row r="240" spans="1:24" hidden="1">
      <c r="A240" s="787" t="s">
        <v>1196</v>
      </c>
      <c r="B240" s="787" t="s">
        <v>753</v>
      </c>
      <c r="E240" s="785" t="s">
        <v>1197</v>
      </c>
      <c r="N240" s="633">
        <f>MIN(_xlfn.IFNA(INDEX(Nodes!$M$4:$M$449, MATCH(C240, Nodes!$C$4:$C$449, 0)), 1E+99), _xlfn.IFNA(INDEX(Nodes!$M$4:$M$449, MATCH(D240, Nodes!$C$4:$C$449, 0)), 1E+99), _xlfn.IFNA(INDEX(Edges!$M$4:$M$431, MATCH(E240, Edges!$C$4:$C$431, 0)), 1E+99), _xlfn.IFNA(INDEX(Edges!$M$4:$M$431, MATCH(F240, Edges!$C$4:$C$431, 0)), 1E+99), _xlfn.IFNA(INDEX(Edges!$M$4:$M$431, MATCH(G240, Edges!$C$4:$C$431, 0)), 1E+99), _xlfn.IFNA(INDEX(Edges!$M$4:$M$431, MATCH(H240, Edges!$C$4:$C$431, 0)), 1E+99), _xlfn.IFNA(INDEX(Edges!$M$4:$M$431, MATCH(I240, Edges!$C$4:$C$431, 0)), 1E+99), _xlfn.IFNA(INDEX(Edges!$M$4:$M$431, MATCH(J240, Edges!$C$4:$C$431, 0)), 1E+99), _xlfn.IFNA(INDEX(Edges!$M$4:$M$431, MATCH(K240, Edges!$C$4:$C$431, 0)), 1E+99), _xlfn.IFNA(INDEX(Edges!$M$4:$M$431, MATCH(L240, Edges!$C$4:$C$431, 0)), 1E+99))</f>
        <v>150</v>
      </c>
      <c r="O240" s="633" t="str">
        <f>IF(AND(IF(C240&lt;&gt;"", INDEX(Nodes!$V$4:$V$449, MATCH(C240, Nodes!$C$4:$C$449, 0))="Yes", TRUE), IF(D240&lt;&gt;"", INDEX(Nodes!$V$4:$V$449, MATCH(D240, Nodes!$C$4:$C$449, 0))="Yes", TRUE), IF(E240&lt;&gt;"", INDEX(Edges!$V$4:$V$431, MATCH(E240, Edges!$C$4:$C$431, 0))="Yes", TRUE), IF(F240&lt;&gt;"", INDEX(Edges!$V$4:$V$431, MATCH(F240, Edges!$C$4:$C$431, 0))="Yes", TRUE), IF(G240&lt;&gt;"", INDEX(Edges!$V$4:$V$431, MATCH(G240, Edges!$C$4:$C$431, 0))="Yes", TRUE), IF(H240&lt;&gt;"", INDEX(Edges!$V$4:$V$431, MATCH(H240, Edges!$C$4:$C$431, 0))="Yes", TRUE), IF(I240&lt;&gt;"", INDEX(Edges!$V$4:$V$431, MATCH(I240, Edges!$C$4:$C$431, 0))="Yes", TRUE), IF(J240&lt;&gt;"", INDEX(Edges!$V$4:$V$431, MATCH(J240, Edges!$C$4:$C$431, 0))="Yes", TRUE), IF(K240&lt;&gt;"", INDEX(Edges!$V$4:$V$431, MATCH(K240, Edges!$C$4:$C$431, 0))="Yes", TRUE), IF(L240&lt;&gt;"", INDEX(Edges!$V$4:$V$431, MATCH(L240, Edges!$C$4:$C$431, 0))="Yes", TRUE)), "Yes", "No")</f>
        <v>No</v>
      </c>
      <c r="P240" s="633">
        <f>MAX(_xlfn.IFNA(INDEX(Nodes!$I$4:$I$449, MATCH(C240, Nodes!$C$4:$C$449, 0)), -1E+99), _xlfn.IFNA(INDEX(Nodes!$I$4:$I$449, MATCH(D240, Nodes!$C$4:$C$449, 0)), -1E+99), _xlfn.IFNA(INDEX(Edges!$I$4:$I$431, MATCH(E240, Edges!$C$4:$C$431, 0)), -1E+99), _xlfn.IFNA(INDEX(Edges!$I$4:$I$431, MATCH(F240, Edges!$C$4:$C$431, 0)), -1E+99), _xlfn.IFNA(INDEX(Edges!$I$4:$I$431, MATCH(G240, Edges!$C$4:$C$431, 0)), -1E+99), _xlfn.IFNA(INDEX(Edges!$I$4:$I$431, MATCH(H240, Edges!$C$4:$C$431, 0)), -1E+99), _xlfn.IFNA(INDEX(Edges!$I$4:$I$431, MATCH(I240, Edges!$C$4:$C$431, 0)), -1E+99), _xlfn.IFNA(INDEX(Edges!$I$4:$I$431, MATCH(J240, Edges!$C$4:$C$431, 0)), -1E+99), _xlfn.IFNA(INDEX(Edges!$I$4:$I$431, MATCH(K240, Edges!$C$4:$C$431, 0)), -1E+99), _xlfn.IFNA(INDEX(Edges!$I$4:$I$431, MATCH(L240, Edges!$C$4:$C$431, 0)), -1E+99))</f>
        <v>0</v>
      </c>
      <c r="Q240" s="633" t="str">
        <f>IF(AND(IF(C240&lt;&gt;"", INDEX(Nodes!$P$4:$P$449, MATCH(C240, Nodes!$C$4:$C$449, 0))="Yes"), IF(D240&lt;&gt;"", INDEX(Nodes!$P$4:$P$449, MATCH(D240, Nodes!$C$4:$C$449, 0))="Yes")), "Yes", "No")</f>
        <v>No</v>
      </c>
      <c r="R240" s="633">
        <f>MAX(_xlfn.IFNA(INDEX(Nodes!$Q$4:$Q$449, MATCH(C240, Nodes!$C$4:$C$449, 0)), -1E+99), _xlfn.IFNA(INDEX(Nodes!$Q$4:$Q$449, MATCH(D240, Nodes!$C$4:$C$449, 0)), -1E+99), _xlfn.IFNA(INDEX(Edges!$Q$4:$Q$431, MATCH(E240, Edges!$C$4:$C$431, 0)), -1E+99), _xlfn.IFNA(INDEX(Edges!$Q$4:$Q$431, MATCH(F240, Edges!$C$4:$C$431, 0)), -1E+99), _xlfn.IFNA(INDEX(Edges!$Q$4:$Q$431, MATCH(G240, Edges!$C$4:$C$431, 0)), -1E+99), _xlfn.IFNA(INDEX(Edges!$Q$4:$Q$431, MATCH(H240, Edges!$C$4:$C$431, 0)), -1E+99), _xlfn.IFNA(INDEX(Edges!$Q$4:$Q$431, MATCH(I240, Edges!$C$4:$C$431, 0)), -1E+99), _xlfn.IFNA(INDEX(Edges!$Q$4:$Q$431, MATCH(J240, Edges!$C$4:$C$431, 0)), -1E+99), _xlfn.IFNA(INDEX(Edges!$Q$4:$Q$431, MATCH(K240, Edges!$C$4:$C$431, 0)), -1E+99), _xlfn.IFNA(INDEX(Edges!$Q$4:$Q$431, MATCH(L240, Edges!$C$4:$C$431, 0)), -1E+99))</f>
        <v>0</v>
      </c>
      <c r="S240" t="str">
        <f>IF(OR(IF(C240&lt;&gt;"", INDEX(Nodes!$Z$4:$Z$449, MATCH(C240, Nodes!$C$4:$C$449, 0))="Yes", FALSE), IF(D240&lt;&gt;"", INDEX(Nodes!$Z$4:$Z$449, MATCH(D240, Nodes!$C$4:$C$449, 0))="Yes", FALSE), IF(E240&lt;&gt;"", INDEX(Edges!$Z$4:$Z$431, MATCH(E240, Edges!$C$4:$C$431, 0))="Yes", FALSE), IF(F240&lt;&gt;"", INDEX(Edges!$Z$4:$Z$431, MATCH(F240, Edges!$C$4:$C$431, 0))="Yes", FALSE), IF(G240&lt;&gt;"", INDEX(Edges!$Z$4:$Z$431, MATCH(G240, Edges!$C$4:$C$431, 0))="Yes", FALSE), IF(H240&lt;&gt;"", INDEX(Edges!$Z$4:$Z$431, MATCH(H240, Edges!$C$4:$C$431, 0))="Yes", FALSE), IF(I240&lt;&gt;"", INDEX(Edges!$Z$4:$Z$431, MATCH(I240, Edges!$C$4:$C$431, 0))="Yes", FALSE), IF(J240&lt;&gt;"", INDEX(Edges!$Z$4:$Z$431, MATCH(J240, Edges!$C$4:$C$431, 0))="Yes", FALSE), IF(K240&lt;&gt;"", INDEX(Edges!$Z$4:$Z$431, MATCH(K240, Edges!$C$4:$C$431, 0))="Yes", FALSE), IF(L240&lt;&gt;"", INDEX(Edges!$Z$4:$Z$431, MATCH(L240, Edges!$C$4:$C$431, 0))="Yes", FALSE)), "Yes","No")</f>
        <v>Yes</v>
      </c>
      <c r="T240" s="633" t="str">
        <f>IF(OR(IF(C240&lt;&gt;"", INDEX(Nodes!$AC$4:$AC$449, MATCH(C240, Nodes!$C$4:$C$449, 0))="Yes", FALSE), IF(D240&lt;&gt;"", INDEX(Nodes!$AC$4:$AC$449, MATCH(D240, Nodes!$C$4:$C$449, 0))="Yes", FALSE), IF(E240&lt;&gt;"", INDEX(Edges!$AC$4:$AC$431, MATCH(E240, Edges!$C$4:$C$431, 0))="Yes", FALSE), IF(F240&lt;&gt;"", INDEX(Edges!$AC$4:$AC$431, MATCH(F240, Edges!$C$4:$C$431, 0))="Yes", FALSE), IF(G240&lt;&gt;"", INDEX(Edges!$AC$4:$AC$431, MATCH(G240, Edges!$C$4:$C$431, 0))="Yes", FALSE), IF(H240&lt;&gt;"", INDEX(Edges!$AC$4:$AC$431, MATCH(H240, Edges!$C$4:$C$431, 0))="Yes", FALSE), IF(I240&lt;&gt;"", INDEX(Edges!$AC$4:$AC$431, MATCH(I240, Edges!$C$4:$C$431, 0))="Yes", FALSE), IF(J240&lt;&gt;"", INDEX(Edges!$AC$4:$AC$431, MATCH(J240, Edges!$C$4:$C$431, 0))="Yes", FALSE), IF(K240&lt;&gt;"", INDEX(Edges!$AC$4:$AC$431, MATCH(K240, Edges!$C$4:$C$431, 0))="Yes", FALSE), IF(L240&lt;&gt;"", INDEX(Edges!$AC$4:$AC$431, MATCH(L240, Edges!$C$4:$C$431, 0))="Yes", FALSE)), "Yes","No")</f>
        <v>No</v>
      </c>
      <c r="U240" t="str">
        <f>IF(OR(IF(C240&lt;&gt;"", INDEX(Nodes!$AF$4:$AF$449, MATCH(C240, Nodes!$C$4:$C$449, 0))="Yes", FALSE), IF(D240&lt;&gt;"", INDEX(Nodes!$AF$4:$AF$449, MATCH(D240, Nodes!$C$4:$C$449, 0))="Yes", FALSE), IF(E240&lt;&gt;"", INDEX(Edges!$AG$4:$AG$431, MATCH(E240, Edges!$C$4:$C$431, 0))="Yes", FALSE), IF(F240&lt;&gt;"", INDEX(Edges!$AG$4:$AG$431, MATCH(F240, Edges!$C$4:$C$431, 0))="Yes", FALSE), IF(G240&lt;&gt;"", INDEX(Edges!$AG$4:$AG$431, MATCH(G240, Edges!$C$4:$C$431, 0))="Yes", FALSE), IF(H240&lt;&gt;"", INDEX(Edges!$AG$4:$AG$431, MATCH(H240, Edges!$C$4:$C$431, 0))="Yes", FALSE), IF(I240&lt;&gt;"", INDEX(Edges!$AG$4:$AG$431, MATCH(I240, Edges!$C$4:$C$431, 0))="Yes", FALSE), IF(J240&lt;&gt;"", INDEX(Edges!$AG$4:$AG$431, MATCH(J240, Edges!$C$4:$C$431, 0))="Yes", FALSE), IF(K240&lt;&gt;"", INDEX(Edges!$AG$4:$AG$431, MATCH(K240, Edges!$C$4:$C$431, 0))="Yes", FALSE), IF(L240&lt;&gt;"", INDEX(Edges!$AG$4:$AG$431, MATCH(L240, Edges!$C$4:$C$431, 0))="Yes", FALSE)), "Yes","No")</f>
        <v>No</v>
      </c>
      <c r="V240" s="720" t="str">
        <f t="shared" si="10"/>
        <v>Accessible</v>
      </c>
      <c r="W240" s="633" t="str">
        <f>IF(AND(N240&gt;='Accessibility Standards'!$C$4, P240&lt;'Accessibility Standards'!$C$2, Q240="Yes", R240&lt;'Accessibility Standards'!$C$10), "Accessible", "Inaccessible")</f>
        <v>Inaccessible</v>
      </c>
      <c r="X240" s="633" t="str">
        <f t="shared" si="11"/>
        <v>Inaccessible</v>
      </c>
    </row>
    <row r="241" spans="2:2" hidden="1">
      <c r="B241" s="689"/>
    </row>
    <row r="242" spans="2:2" hidden="1"/>
  </sheetData>
  <autoFilter ref="B1:B242" xr:uid="{B09C6EAA-F605-426A-AE58-417D9F4BF314}">
    <filterColumn colId="0">
      <filters>
        <filter val="Side 1"/>
      </filters>
    </filterColumn>
  </autoFilter>
  <conditionalFormatting sqref="W2:W240">
    <cfRule type="expression" dxfId="5" priority="4">
      <formula>"IF(F2&lt;=150)"</formula>
    </cfRule>
  </conditionalFormatting>
  <conditionalFormatting sqref="Z9">
    <cfRule type="expression" dxfId="4" priority="1">
      <formula>"IF($T$2=""Inaccessible"")"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612-18E2-4D57-A616-1E45F880DDE9}">
  <dimension ref="A1:G29"/>
  <sheetViews>
    <sheetView zoomScale="70" zoomScaleNormal="70" workbookViewId="0">
      <selection activeCell="A19" sqref="A19:A21"/>
    </sheetView>
  </sheetViews>
  <sheetFormatPr defaultColWidth="8.7265625" defaultRowHeight="14.5"/>
  <cols>
    <col min="1" max="1" width="33.54296875" style="741" bestFit="1" customWidth="1"/>
    <col min="2" max="2" width="15.54296875" style="741" bestFit="1" customWidth="1"/>
    <col min="3" max="3" width="30.54296875" style="741" bestFit="1" customWidth="1"/>
    <col min="4" max="4" width="31.453125" style="741" bestFit="1" customWidth="1"/>
    <col min="5" max="5" width="15.54296875" style="741" customWidth="1"/>
    <col min="6" max="6" width="47.453125" style="741" customWidth="1"/>
    <col min="7" max="7" width="48.1796875" style="758" customWidth="1"/>
    <col min="8" max="16384" width="8.7265625" style="741"/>
  </cols>
  <sheetData>
    <row r="1" spans="1:7">
      <c r="A1" s="825" t="s">
        <v>1194</v>
      </c>
      <c r="B1" s="826"/>
      <c r="C1" s="816" t="s">
        <v>1193</v>
      </c>
      <c r="D1" s="816" t="s">
        <v>1192</v>
      </c>
      <c r="E1" s="816" t="s">
        <v>1191</v>
      </c>
      <c r="F1" s="816" t="s">
        <v>1190</v>
      </c>
      <c r="G1" s="766" t="s">
        <v>1195</v>
      </c>
    </row>
    <row r="2" spans="1:7">
      <c r="A2" s="752" t="s">
        <v>4</v>
      </c>
      <c r="B2" s="751"/>
      <c r="C2" s="767">
        <v>12</v>
      </c>
      <c r="D2" s="755" t="s">
        <v>1189</v>
      </c>
      <c r="E2" s="754"/>
      <c r="F2" s="753" t="s">
        <v>1188</v>
      </c>
      <c r="G2" s="758" t="s">
        <v>360</v>
      </c>
    </row>
    <row r="3" spans="1:7">
      <c r="A3" s="752" t="s">
        <v>5</v>
      </c>
      <c r="B3" s="751"/>
      <c r="C3" s="767">
        <v>2</v>
      </c>
      <c r="D3" s="754" t="s">
        <v>1187</v>
      </c>
      <c r="E3" s="754"/>
      <c r="F3" s="755" t="s">
        <v>1186</v>
      </c>
      <c r="G3" s="758" t="s">
        <v>360</v>
      </c>
    </row>
    <row r="4" spans="1:7">
      <c r="A4" s="752" t="s">
        <v>1185</v>
      </c>
      <c r="B4" s="751"/>
      <c r="C4" s="767">
        <v>150</v>
      </c>
      <c r="D4" s="751" t="s">
        <v>1184</v>
      </c>
      <c r="E4" s="754"/>
      <c r="F4" s="753" t="s">
        <v>1183</v>
      </c>
      <c r="G4" s="809" t="s">
        <v>361</v>
      </c>
    </row>
    <row r="5" spans="1:7">
      <c r="A5" s="823" t="s">
        <v>1182</v>
      </c>
      <c r="B5" s="752" t="s">
        <v>1181</v>
      </c>
      <c r="C5" s="767">
        <v>205</v>
      </c>
      <c r="D5" s="754" t="s">
        <v>1140</v>
      </c>
      <c r="E5" s="754"/>
      <c r="F5" s="754" t="s">
        <v>1140</v>
      </c>
      <c r="G5" s="809" t="s">
        <v>361</v>
      </c>
    </row>
    <row r="6" spans="1:7">
      <c r="A6" s="823"/>
      <c r="B6" s="752" t="s">
        <v>1180</v>
      </c>
      <c r="C6" s="767">
        <v>205</v>
      </c>
      <c r="D6" s="754" t="s">
        <v>1140</v>
      </c>
      <c r="E6" s="754"/>
      <c r="F6" s="754" t="s">
        <v>1140</v>
      </c>
      <c r="G6" s="810" t="s">
        <v>361</v>
      </c>
    </row>
    <row r="7" spans="1:7">
      <c r="A7" s="823"/>
      <c r="B7" s="752" t="s">
        <v>1179</v>
      </c>
      <c r="C7" s="767">
        <v>150</v>
      </c>
      <c r="D7" s="754" t="s">
        <v>1140</v>
      </c>
      <c r="E7" s="754"/>
      <c r="F7" s="754" t="s">
        <v>1140</v>
      </c>
      <c r="G7" s="809" t="s">
        <v>361</v>
      </c>
    </row>
    <row r="8" spans="1:7">
      <c r="A8" s="823"/>
      <c r="B8" s="752" t="s">
        <v>1178</v>
      </c>
      <c r="C8" s="767" t="s">
        <v>1177</v>
      </c>
      <c r="D8" s="754" t="s">
        <v>1140</v>
      </c>
      <c r="E8" s="754"/>
      <c r="F8" s="754" t="s">
        <v>1140</v>
      </c>
      <c r="G8" s="809" t="s">
        <v>361</v>
      </c>
    </row>
    <row r="9" spans="1:7">
      <c r="A9" s="752" t="s">
        <v>1176</v>
      </c>
      <c r="B9" s="751"/>
      <c r="C9" s="767">
        <v>220</v>
      </c>
      <c r="D9" s="754" t="s">
        <v>1175</v>
      </c>
      <c r="E9" s="754" t="s">
        <v>182</v>
      </c>
      <c r="F9" s="753" t="s">
        <v>1174</v>
      </c>
      <c r="G9" s="809" t="s">
        <v>361</v>
      </c>
    </row>
    <row r="10" spans="1:7">
      <c r="A10" s="752" t="s">
        <v>1173</v>
      </c>
      <c r="B10" s="751"/>
      <c r="C10" s="767">
        <v>5</v>
      </c>
      <c r="D10" s="751" t="s">
        <v>1172</v>
      </c>
      <c r="E10" s="754"/>
      <c r="F10" s="765" t="s">
        <v>1171</v>
      </c>
      <c r="G10" s="758" t="s">
        <v>360</v>
      </c>
    </row>
    <row r="11" spans="1:7">
      <c r="A11" s="752" t="s">
        <v>1170</v>
      </c>
      <c r="B11" s="751"/>
      <c r="C11" s="767">
        <v>150</v>
      </c>
      <c r="D11" s="754" t="s">
        <v>1169</v>
      </c>
      <c r="E11" s="754"/>
      <c r="F11" s="753" t="s">
        <v>1168</v>
      </c>
      <c r="G11" s="809" t="s">
        <v>361</v>
      </c>
    </row>
    <row r="12" spans="1:7">
      <c r="A12" s="752" t="s">
        <v>1167</v>
      </c>
      <c r="B12" s="751"/>
      <c r="C12" s="755"/>
      <c r="D12" s="754" t="s">
        <v>1166</v>
      </c>
      <c r="E12" s="754"/>
      <c r="F12" s="753"/>
      <c r="G12" s="758" t="s">
        <v>357</v>
      </c>
    </row>
    <row r="13" spans="1:7">
      <c r="A13" s="823" t="s">
        <v>1165</v>
      </c>
      <c r="B13" s="751"/>
      <c r="C13" s="763" t="s">
        <v>1164</v>
      </c>
      <c r="D13" s="764" t="s">
        <v>1163</v>
      </c>
      <c r="E13" s="754"/>
      <c r="F13" s="757" t="s">
        <v>1162</v>
      </c>
      <c r="G13" s="758" t="s">
        <v>182</v>
      </c>
    </row>
    <row r="14" spans="1:7">
      <c r="A14" s="823"/>
      <c r="B14" s="751"/>
      <c r="C14" s="763" t="s">
        <v>1161</v>
      </c>
      <c r="D14" s="762" t="s">
        <v>1160</v>
      </c>
      <c r="E14" s="754"/>
      <c r="F14" s="757" t="s">
        <v>1159</v>
      </c>
      <c r="G14" s="758" t="s">
        <v>182</v>
      </c>
    </row>
    <row r="15" spans="1:7">
      <c r="A15" s="823"/>
      <c r="B15" s="751"/>
      <c r="C15" s="761" t="s">
        <v>1158</v>
      </c>
      <c r="D15" s="754"/>
      <c r="E15" s="754"/>
      <c r="F15" s="757" t="s">
        <v>1157</v>
      </c>
      <c r="G15" s="758" t="s">
        <v>182</v>
      </c>
    </row>
    <row r="16" spans="1:7" ht="29">
      <c r="A16" s="823"/>
      <c r="B16" s="751"/>
      <c r="C16" s="761" t="s">
        <v>1156</v>
      </c>
      <c r="D16" s="754"/>
      <c r="E16" s="754"/>
      <c r="F16" s="760" t="s">
        <v>1155</v>
      </c>
      <c r="G16" s="758" t="s">
        <v>182</v>
      </c>
    </row>
    <row r="17" spans="1:7">
      <c r="A17" s="823"/>
      <c r="B17" s="751"/>
      <c r="C17" s="759"/>
      <c r="D17" s="754"/>
      <c r="E17" s="754"/>
      <c r="F17" s="760" t="s">
        <v>1154</v>
      </c>
      <c r="G17" s="758" t="s">
        <v>182</v>
      </c>
    </row>
    <row r="18" spans="1:7">
      <c r="A18" s="823"/>
      <c r="B18" s="751"/>
      <c r="C18" s="759"/>
      <c r="D18" s="749"/>
      <c r="E18" s="754"/>
      <c r="F18" s="757" t="s">
        <v>1153</v>
      </c>
      <c r="G18" s="758" t="s">
        <v>182</v>
      </c>
    </row>
    <row r="19" spans="1:7" ht="43.5">
      <c r="A19" s="824" t="s">
        <v>1152</v>
      </c>
      <c r="B19" s="752" t="s">
        <v>1151</v>
      </c>
      <c r="C19" s="754"/>
      <c r="D19" s="754"/>
      <c r="E19" s="754"/>
      <c r="F19" s="757" t="s">
        <v>1150</v>
      </c>
    </row>
    <row r="20" spans="1:7" ht="29">
      <c r="A20" s="824"/>
      <c r="B20" s="752" t="s">
        <v>1149</v>
      </c>
      <c r="C20" s="754"/>
      <c r="D20" s="754"/>
      <c r="E20" s="754" t="s">
        <v>182</v>
      </c>
      <c r="F20" s="757" t="s">
        <v>1148</v>
      </c>
      <c r="G20" s="756"/>
    </row>
    <row r="21" spans="1:7" ht="29">
      <c r="A21" s="824"/>
      <c r="B21" s="752" t="s">
        <v>1147</v>
      </c>
      <c r="C21" s="754"/>
      <c r="D21" s="754"/>
      <c r="E21" s="754" t="s">
        <v>182</v>
      </c>
      <c r="F21" s="757" t="s">
        <v>1146</v>
      </c>
      <c r="G21" s="756"/>
    </row>
    <row r="22" spans="1:7">
      <c r="A22" s="752" t="s">
        <v>1145</v>
      </c>
      <c r="B22" s="751"/>
      <c r="C22" s="755" t="s">
        <v>1144</v>
      </c>
      <c r="D22" s="754" t="s">
        <v>1143</v>
      </c>
      <c r="E22" s="754" t="s">
        <v>182</v>
      </c>
      <c r="F22" s="753" t="s">
        <v>1142</v>
      </c>
      <c r="G22" s="756"/>
    </row>
    <row r="23" spans="1:7">
      <c r="A23" s="752" t="s">
        <v>1141</v>
      </c>
      <c r="B23" s="751"/>
      <c r="C23" s="755" t="s">
        <v>1140</v>
      </c>
      <c r="D23" s="754"/>
      <c r="E23" s="754"/>
      <c r="F23" s="753" t="s">
        <v>1139</v>
      </c>
    </row>
    <row r="24" spans="1:7">
      <c r="A24" s="752" t="s">
        <v>1138</v>
      </c>
      <c r="B24" s="751"/>
      <c r="C24" s="750" t="s">
        <v>1137</v>
      </c>
      <c r="D24" s="749" t="s">
        <v>1136</v>
      </c>
      <c r="E24" s="748" t="s">
        <v>1135</v>
      </c>
      <c r="F24" s="747" t="s">
        <v>1134</v>
      </c>
      <c r="G24" s="746"/>
    </row>
    <row r="25" spans="1:7" ht="29.15" customHeight="1">
      <c r="D25" s="741" t="s">
        <v>1133</v>
      </c>
      <c r="E25" s="745"/>
    </row>
    <row r="26" spans="1:7">
      <c r="D26" s="744" t="s">
        <v>1132</v>
      </c>
      <c r="F26" s="743"/>
    </row>
    <row r="29" spans="1:7">
      <c r="E29" s="742"/>
    </row>
  </sheetData>
  <mergeCells count="4">
    <mergeCell ref="A13:A18"/>
    <mergeCell ref="A19:A21"/>
    <mergeCell ref="A5:A8"/>
    <mergeCell ref="A1:B1"/>
  </mergeCells>
  <hyperlinks>
    <hyperlink ref="E24" r:id="rId1" xr:uid="{8FC655EF-E372-4C38-8201-0A381C06938A}"/>
    <hyperlink ref="F24" r:id="rId2" xr:uid="{3A465B0F-093D-4CE2-AA75-E98FC0588ED0}"/>
    <hyperlink ref="C24" r:id="rId3" xr:uid="{48FC66B7-B756-45E8-9111-0708E9A459D5}"/>
    <hyperlink ref="D26" r:id="rId4" xr:uid="{FCFF9C2A-FAE4-4E17-9DC7-9F3CE09D0BC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C19D-B520-4279-A985-0B761AAC3052}">
  <dimension ref="A1:C241"/>
  <sheetViews>
    <sheetView workbookViewId="0">
      <selection activeCell="G2" sqref="G2"/>
    </sheetView>
  </sheetViews>
  <sheetFormatPr defaultRowHeight="14.5"/>
  <cols>
    <col min="2" max="2" width="13.6328125" customWidth="1"/>
    <col min="3" max="3" width="18" bestFit="1" customWidth="1"/>
  </cols>
  <sheetData>
    <row r="1" spans="1:3">
      <c r="A1" s="620" t="s">
        <v>705</v>
      </c>
      <c r="B1" s="630" t="s">
        <v>803</v>
      </c>
      <c r="C1" s="808" t="s">
        <v>810</v>
      </c>
    </row>
    <row r="2" spans="1:3">
      <c r="A2" s="618" t="s">
        <v>707</v>
      </c>
      <c r="B2" s="624" t="s">
        <v>752</v>
      </c>
      <c r="C2" s="633" t="s">
        <v>1200</v>
      </c>
    </row>
    <row r="3" spans="1:3">
      <c r="A3" s="811" t="str">
        <f>A2</f>
        <v>1_2</v>
      </c>
      <c r="B3" s="625" t="s">
        <v>753</v>
      </c>
      <c r="C3" s="633" t="s">
        <v>1200</v>
      </c>
    </row>
    <row r="4" spans="1:3">
      <c r="A4" t="s">
        <v>751</v>
      </c>
      <c r="B4" s="625" t="s">
        <v>752</v>
      </c>
      <c r="C4" s="633" t="s">
        <v>1200</v>
      </c>
    </row>
    <row r="5" spans="1:3">
      <c r="A5" s="811" t="str">
        <f>A4</f>
        <v>2_1</v>
      </c>
      <c r="B5" s="625" t="s">
        <v>753</v>
      </c>
      <c r="C5" s="633" t="s">
        <v>1200</v>
      </c>
    </row>
    <row r="6" spans="1:3">
      <c r="A6" s="615" t="s">
        <v>743</v>
      </c>
      <c r="B6" s="625" t="s">
        <v>752</v>
      </c>
      <c r="C6" s="633" t="s">
        <v>1200</v>
      </c>
    </row>
    <row r="7" spans="1:3">
      <c r="A7" s="811" t="str">
        <f>A6</f>
        <v>2_3</v>
      </c>
      <c r="B7" s="625" t="s">
        <v>753</v>
      </c>
      <c r="C7" s="633" t="s">
        <v>1200</v>
      </c>
    </row>
    <row r="8" spans="1:3">
      <c r="A8" s="615" t="s">
        <v>745</v>
      </c>
      <c r="B8" s="625" t="s">
        <v>752</v>
      </c>
      <c r="C8" s="633" t="s">
        <v>1200</v>
      </c>
    </row>
    <row r="9" spans="1:3">
      <c r="A9" s="811" t="str">
        <f>A8</f>
        <v>3_4</v>
      </c>
      <c r="B9" s="812" t="s">
        <v>753</v>
      </c>
      <c r="C9" s="633" t="s">
        <v>1200</v>
      </c>
    </row>
    <row r="10" spans="1:3">
      <c r="A10" s="615" t="s">
        <v>746</v>
      </c>
      <c r="B10" s="625" t="s">
        <v>752</v>
      </c>
      <c r="C10" s="633" t="s">
        <v>1200</v>
      </c>
    </row>
    <row r="11" spans="1:3">
      <c r="A11" s="811" t="str">
        <f>A10</f>
        <v>4_5</v>
      </c>
      <c r="B11" s="812" t="s">
        <v>753</v>
      </c>
      <c r="C11" s="633" t="s">
        <v>1200</v>
      </c>
    </row>
    <row r="12" spans="1:3">
      <c r="A12" s="615" t="s">
        <v>747</v>
      </c>
      <c r="B12" s="625" t="s">
        <v>752</v>
      </c>
      <c r="C12" s="633" t="s">
        <v>1200</v>
      </c>
    </row>
    <row r="13" spans="1:3">
      <c r="A13" s="811" t="str">
        <f>A12</f>
        <v>5_6</v>
      </c>
      <c r="B13" s="812" t="s">
        <v>753</v>
      </c>
      <c r="C13" s="633" t="s">
        <v>1200</v>
      </c>
    </row>
    <row r="14" spans="1:3">
      <c r="A14" s="621" t="s">
        <v>750</v>
      </c>
      <c r="B14" s="625" t="s">
        <v>752</v>
      </c>
      <c r="C14" s="633" t="s">
        <v>1200</v>
      </c>
    </row>
    <row r="15" spans="1:3">
      <c r="A15" s="813" t="str">
        <f>A14</f>
        <v>6_7</v>
      </c>
      <c r="B15" s="787" t="s">
        <v>753</v>
      </c>
      <c r="C15" s="787" t="s">
        <v>1200</v>
      </c>
    </row>
    <row r="16" spans="1:3">
      <c r="A16" t="s">
        <v>818</v>
      </c>
      <c r="B16" s="675" t="s">
        <v>752</v>
      </c>
      <c r="C16" s="633" t="s">
        <v>1200</v>
      </c>
    </row>
    <row r="17" spans="1:3">
      <c r="A17" s="811" t="str">
        <f>A16</f>
        <v>7_8</v>
      </c>
      <c r="B17" s="675" t="s">
        <v>753</v>
      </c>
      <c r="C17" s="633" t="s">
        <v>1200</v>
      </c>
    </row>
    <row r="18" spans="1:3">
      <c r="A18" t="s">
        <v>819</v>
      </c>
      <c r="B18" s="675" t="s">
        <v>752</v>
      </c>
      <c r="C18" s="633" t="s">
        <v>1200</v>
      </c>
    </row>
    <row r="19" spans="1:3">
      <c r="A19" s="811" t="str">
        <f>A18</f>
        <v>8_9</v>
      </c>
      <c r="B19" s="675" t="s">
        <v>753</v>
      </c>
      <c r="C19" s="633" t="s">
        <v>1200</v>
      </c>
    </row>
    <row r="20" spans="1:3">
      <c r="A20" t="s">
        <v>820</v>
      </c>
      <c r="B20" s="675" t="s">
        <v>752</v>
      </c>
      <c r="C20" s="633" t="s">
        <v>1200</v>
      </c>
    </row>
    <row r="21" spans="1:3">
      <c r="A21" s="811" t="str">
        <f>A20</f>
        <v>9_10</v>
      </c>
      <c r="B21" s="675" t="s">
        <v>753</v>
      </c>
      <c r="C21" s="633" t="s">
        <v>1200</v>
      </c>
    </row>
    <row r="22" spans="1:3">
      <c r="A22" s="689" t="s">
        <v>821</v>
      </c>
      <c r="B22" s="689" t="s">
        <v>752</v>
      </c>
      <c r="C22" s="633" t="s">
        <v>1200</v>
      </c>
    </row>
    <row r="23" spans="1:3">
      <c r="A23" s="811" t="str">
        <f>A22</f>
        <v>10_11</v>
      </c>
      <c r="B23" s="689" t="s">
        <v>753</v>
      </c>
      <c r="C23" s="633" t="s">
        <v>1200</v>
      </c>
    </row>
    <row r="24" spans="1:3">
      <c r="A24" s="689" t="s">
        <v>822</v>
      </c>
      <c r="B24" s="689" t="s">
        <v>752</v>
      </c>
      <c r="C24" s="633" t="s">
        <v>1200</v>
      </c>
    </row>
    <row r="25" spans="1:3">
      <c r="A25" s="811" t="str">
        <f>A24</f>
        <v>11_12</v>
      </c>
      <c r="B25" s="689" t="s">
        <v>753</v>
      </c>
      <c r="C25" s="633" t="s">
        <v>1200</v>
      </c>
    </row>
    <row r="26" spans="1:3">
      <c r="A26" s="689" t="s">
        <v>823</v>
      </c>
      <c r="B26" s="689" t="s">
        <v>752</v>
      </c>
      <c r="C26" s="633" t="s">
        <v>1200</v>
      </c>
    </row>
    <row r="27" spans="1:3">
      <c r="A27" s="811" t="str">
        <f>A26</f>
        <v>12_13</v>
      </c>
      <c r="B27" s="689" t="s">
        <v>753</v>
      </c>
      <c r="C27" s="633" t="s">
        <v>1200</v>
      </c>
    </row>
    <row r="28" spans="1:3">
      <c r="A28" s="689" t="s">
        <v>824</v>
      </c>
      <c r="B28" s="689" t="s">
        <v>752</v>
      </c>
      <c r="C28" s="633" t="s">
        <v>1200</v>
      </c>
    </row>
    <row r="29" spans="1:3">
      <c r="A29" s="811" t="str">
        <f>A28</f>
        <v>13_14</v>
      </c>
      <c r="B29" s="689" t="s">
        <v>753</v>
      </c>
      <c r="C29" s="633" t="s">
        <v>1200</v>
      </c>
    </row>
    <row r="30" spans="1:3">
      <c r="A30" s="689" t="s">
        <v>825</v>
      </c>
      <c r="B30" s="689" t="s">
        <v>752</v>
      </c>
      <c r="C30" s="633" t="s">
        <v>1200</v>
      </c>
    </row>
    <row r="31" spans="1:3">
      <c r="A31" s="811" t="str">
        <f>A30</f>
        <v>14_15</v>
      </c>
      <c r="B31" s="689" t="s">
        <v>753</v>
      </c>
      <c r="C31" s="633" t="s">
        <v>1200</v>
      </c>
    </row>
    <row r="32" spans="1:3">
      <c r="A32" s="689" t="s">
        <v>826</v>
      </c>
      <c r="B32" s="689" t="s">
        <v>752</v>
      </c>
      <c r="C32" s="633" t="s">
        <v>1200</v>
      </c>
    </row>
    <row r="33" spans="1:3">
      <c r="A33" s="811" t="str">
        <f>A32</f>
        <v>15_16</v>
      </c>
      <c r="B33" s="689" t="s">
        <v>753</v>
      </c>
      <c r="C33" s="633" t="s">
        <v>1200</v>
      </c>
    </row>
    <row r="34" spans="1:3">
      <c r="A34" s="689" t="s">
        <v>827</v>
      </c>
      <c r="B34" s="689" t="s">
        <v>752</v>
      </c>
      <c r="C34" s="633" t="s">
        <v>1200</v>
      </c>
    </row>
    <row r="35" spans="1:3">
      <c r="A35" s="811" t="str">
        <f>A34</f>
        <v>16_17</v>
      </c>
      <c r="B35" s="689" t="s">
        <v>753</v>
      </c>
      <c r="C35" s="633" t="s">
        <v>1200</v>
      </c>
    </row>
    <row r="36" spans="1:3">
      <c r="A36" s="689" t="s">
        <v>828</v>
      </c>
      <c r="B36" s="689" t="s">
        <v>752</v>
      </c>
      <c r="C36" s="633" t="s">
        <v>1200</v>
      </c>
    </row>
    <row r="37" spans="1:3">
      <c r="A37" s="811" t="str">
        <f>A36</f>
        <v>17_18</v>
      </c>
      <c r="B37" s="689" t="s">
        <v>753</v>
      </c>
      <c r="C37" s="633" t="s">
        <v>1200</v>
      </c>
    </row>
    <row r="38" spans="1:3">
      <c r="A38" s="689" t="s">
        <v>829</v>
      </c>
      <c r="B38" s="689" t="s">
        <v>752</v>
      </c>
      <c r="C38" s="633" t="s">
        <v>1200</v>
      </c>
    </row>
    <row r="39" spans="1:3">
      <c r="A39" s="811" t="str">
        <f>A38</f>
        <v>18_19</v>
      </c>
      <c r="B39" s="689" t="s">
        <v>753</v>
      </c>
      <c r="C39" s="633" t="s">
        <v>1200</v>
      </c>
    </row>
    <row r="40" spans="1:3">
      <c r="A40" s="689" t="s">
        <v>830</v>
      </c>
      <c r="B40" s="689" t="s">
        <v>752</v>
      </c>
      <c r="C40" s="633" t="s">
        <v>1200</v>
      </c>
    </row>
    <row r="41" spans="1:3">
      <c r="A41" s="811" t="str">
        <f>A40</f>
        <v>19_20</v>
      </c>
      <c r="B41" s="689" t="s">
        <v>753</v>
      </c>
      <c r="C41" s="633" t="s">
        <v>1200</v>
      </c>
    </row>
    <row r="42" spans="1:3">
      <c r="A42" s="689" t="s">
        <v>831</v>
      </c>
      <c r="B42" s="689" t="s">
        <v>752</v>
      </c>
      <c r="C42" s="633" t="s">
        <v>1200</v>
      </c>
    </row>
    <row r="43" spans="1:3">
      <c r="A43" s="811" t="str">
        <f>A42</f>
        <v>20_21</v>
      </c>
      <c r="B43" s="689" t="s">
        <v>753</v>
      </c>
      <c r="C43" s="633" t="s">
        <v>1200</v>
      </c>
    </row>
    <row r="44" spans="1:3">
      <c r="A44" s="689" t="s">
        <v>832</v>
      </c>
      <c r="B44" s="689" t="s">
        <v>752</v>
      </c>
      <c r="C44" s="633" t="s">
        <v>1200</v>
      </c>
    </row>
    <row r="45" spans="1:3">
      <c r="A45" s="811" t="str">
        <f>A44</f>
        <v>21_22</v>
      </c>
      <c r="B45" s="689" t="s">
        <v>753</v>
      </c>
      <c r="C45" s="633" t="s">
        <v>1200</v>
      </c>
    </row>
    <row r="46" spans="1:3">
      <c r="A46" s="689" t="s">
        <v>833</v>
      </c>
      <c r="B46" s="689" t="s">
        <v>752</v>
      </c>
      <c r="C46" s="633" t="s">
        <v>1200</v>
      </c>
    </row>
    <row r="47" spans="1:3">
      <c r="A47" s="811" t="str">
        <f>A46</f>
        <v>22_23</v>
      </c>
      <c r="B47" s="689" t="s">
        <v>753</v>
      </c>
      <c r="C47" s="633" t="s">
        <v>1200</v>
      </c>
    </row>
    <row r="48" spans="1:3">
      <c r="A48" s="689" t="s">
        <v>834</v>
      </c>
      <c r="B48" s="689" t="s">
        <v>752</v>
      </c>
      <c r="C48" s="633" t="s">
        <v>1200</v>
      </c>
    </row>
    <row r="49" spans="1:3">
      <c r="A49" s="811" t="str">
        <f>A48</f>
        <v>23_24</v>
      </c>
      <c r="B49" s="689" t="s">
        <v>753</v>
      </c>
      <c r="C49" s="633" t="s">
        <v>1200</v>
      </c>
    </row>
    <row r="50" spans="1:3">
      <c r="A50" s="689" t="s">
        <v>835</v>
      </c>
      <c r="B50" s="689" t="s">
        <v>752</v>
      </c>
      <c r="C50" s="633" t="s">
        <v>1200</v>
      </c>
    </row>
    <row r="51" spans="1:3">
      <c r="A51" s="811" t="str">
        <f>A50</f>
        <v>24_25</v>
      </c>
      <c r="B51" s="689" t="s">
        <v>753</v>
      </c>
      <c r="C51" s="633" t="s">
        <v>1200</v>
      </c>
    </row>
    <row r="52" spans="1:3">
      <c r="A52" s="689" t="s">
        <v>836</v>
      </c>
      <c r="B52" s="689" t="s">
        <v>752</v>
      </c>
      <c r="C52" s="633" t="s">
        <v>1200</v>
      </c>
    </row>
    <row r="53" spans="1:3">
      <c r="A53" s="811" t="str">
        <f>A52</f>
        <v>25_26</v>
      </c>
      <c r="B53" s="689" t="s">
        <v>753</v>
      </c>
      <c r="C53" s="633" t="s">
        <v>1200</v>
      </c>
    </row>
    <row r="54" spans="1:3">
      <c r="A54" s="689" t="s">
        <v>837</v>
      </c>
      <c r="B54" s="689" t="s">
        <v>752</v>
      </c>
      <c r="C54" s="633" t="s">
        <v>1200</v>
      </c>
    </row>
    <row r="55" spans="1:3">
      <c r="A55" s="811" t="str">
        <f>A54</f>
        <v>26_27</v>
      </c>
      <c r="B55" s="689" t="s">
        <v>753</v>
      </c>
      <c r="C55" s="633" t="s">
        <v>1200</v>
      </c>
    </row>
    <row r="56" spans="1:3">
      <c r="A56" s="689" t="s">
        <v>838</v>
      </c>
      <c r="B56" s="689" t="s">
        <v>752</v>
      </c>
      <c r="C56" s="633" t="s">
        <v>1200</v>
      </c>
    </row>
    <row r="57" spans="1:3">
      <c r="A57" s="811" t="str">
        <f>A56</f>
        <v>27_28</v>
      </c>
      <c r="B57" s="689" t="s">
        <v>753</v>
      </c>
      <c r="C57" s="633" t="s">
        <v>1200</v>
      </c>
    </row>
    <row r="58" spans="1:3">
      <c r="A58" s="689" t="s">
        <v>839</v>
      </c>
      <c r="B58" s="689" t="s">
        <v>752</v>
      </c>
      <c r="C58" s="633" t="s">
        <v>1200</v>
      </c>
    </row>
    <row r="59" spans="1:3">
      <c r="A59" s="811" t="str">
        <f>A58</f>
        <v>28_29</v>
      </c>
      <c r="B59" s="689" t="s">
        <v>753</v>
      </c>
      <c r="C59" s="633" t="s">
        <v>1200</v>
      </c>
    </row>
    <row r="60" spans="1:3">
      <c r="A60" s="689" t="s">
        <v>840</v>
      </c>
      <c r="B60" s="689" t="s">
        <v>752</v>
      </c>
      <c r="C60" s="633" t="s">
        <v>1200</v>
      </c>
    </row>
    <row r="61" spans="1:3">
      <c r="A61" s="811" t="str">
        <f>A60</f>
        <v>29_30</v>
      </c>
      <c r="B61" s="689" t="s">
        <v>753</v>
      </c>
      <c r="C61" s="633" t="s">
        <v>1200</v>
      </c>
    </row>
    <row r="62" spans="1:3">
      <c r="A62" s="689" t="s">
        <v>841</v>
      </c>
      <c r="B62" s="689" t="s">
        <v>752</v>
      </c>
      <c r="C62" s="633" t="s">
        <v>1200</v>
      </c>
    </row>
    <row r="63" spans="1:3">
      <c r="A63" s="811" t="str">
        <f>A62</f>
        <v>30_31</v>
      </c>
      <c r="B63" s="689" t="s">
        <v>753</v>
      </c>
      <c r="C63" s="633" t="s">
        <v>1200</v>
      </c>
    </row>
    <row r="64" spans="1:3">
      <c r="A64" s="689" t="s">
        <v>842</v>
      </c>
      <c r="B64" s="689" t="s">
        <v>752</v>
      </c>
      <c r="C64" s="633" t="s">
        <v>1200</v>
      </c>
    </row>
    <row r="65" spans="1:3">
      <c r="A65" s="811" t="str">
        <f>A64</f>
        <v>31_32</v>
      </c>
      <c r="B65" s="689" t="s">
        <v>753</v>
      </c>
      <c r="C65" s="633" t="s">
        <v>1200</v>
      </c>
    </row>
    <row r="66" spans="1:3">
      <c r="A66" s="689" t="s">
        <v>843</v>
      </c>
      <c r="B66" s="689" t="s">
        <v>752</v>
      </c>
      <c r="C66" s="633" t="s">
        <v>1200</v>
      </c>
    </row>
    <row r="67" spans="1:3">
      <c r="A67" s="811" t="str">
        <f>A66</f>
        <v>32_81</v>
      </c>
      <c r="B67" s="689" t="s">
        <v>753</v>
      </c>
      <c r="C67" s="633" t="s">
        <v>1200</v>
      </c>
    </row>
    <row r="68" spans="1:3">
      <c r="A68" t="s">
        <v>844</v>
      </c>
      <c r="B68" s="689" t="s">
        <v>752</v>
      </c>
      <c r="C68" s="633" t="s">
        <v>807</v>
      </c>
    </row>
    <row r="69" spans="1:3">
      <c r="A69" s="811" t="str">
        <f>A68</f>
        <v>80_81</v>
      </c>
      <c r="B69" s="689" t="s">
        <v>753</v>
      </c>
      <c r="C69" s="633" t="s">
        <v>807</v>
      </c>
    </row>
    <row r="70" spans="1:3">
      <c r="A70" t="s">
        <v>845</v>
      </c>
      <c r="B70" s="689" t="s">
        <v>752</v>
      </c>
      <c r="C70" s="633" t="s">
        <v>807</v>
      </c>
    </row>
    <row r="71" spans="1:3">
      <c r="A71" s="811" t="str">
        <f>A70</f>
        <v>33_80</v>
      </c>
      <c r="B71" s="689" t="s">
        <v>753</v>
      </c>
      <c r="C71" s="633" t="s">
        <v>807</v>
      </c>
    </row>
    <row r="72" spans="1:3">
      <c r="A72" t="s">
        <v>846</v>
      </c>
      <c r="B72" s="689" t="s">
        <v>752</v>
      </c>
      <c r="C72" s="633" t="s">
        <v>1200</v>
      </c>
    </row>
    <row r="73" spans="1:3">
      <c r="A73" s="811" t="str">
        <f>A72</f>
        <v>33_34</v>
      </c>
      <c r="B73" s="689" t="s">
        <v>753</v>
      </c>
      <c r="C73" s="633" t="s">
        <v>1200</v>
      </c>
    </row>
    <row r="74" spans="1:3">
      <c r="A74" t="s">
        <v>847</v>
      </c>
      <c r="B74" s="689" t="s">
        <v>752</v>
      </c>
      <c r="C74" s="633" t="s">
        <v>1200</v>
      </c>
    </row>
    <row r="75" spans="1:3">
      <c r="A75" s="811" t="str">
        <f>A74</f>
        <v>34_79</v>
      </c>
      <c r="B75" s="689" t="s">
        <v>753</v>
      </c>
      <c r="C75" s="633" t="s">
        <v>1200</v>
      </c>
    </row>
    <row r="76" spans="1:3">
      <c r="A76" t="s">
        <v>848</v>
      </c>
      <c r="B76" s="689" t="s">
        <v>752</v>
      </c>
      <c r="C76" s="633" t="s">
        <v>1200</v>
      </c>
    </row>
    <row r="77" spans="1:3">
      <c r="A77" s="811" t="str">
        <f>A76</f>
        <v>35_79</v>
      </c>
      <c r="B77" s="689" t="s">
        <v>753</v>
      </c>
      <c r="C77" s="633" t="s">
        <v>1200</v>
      </c>
    </row>
    <row r="78" spans="1:3">
      <c r="A78" t="s">
        <v>813</v>
      </c>
      <c r="B78" s="689" t="s">
        <v>752</v>
      </c>
      <c r="C78" s="633" t="s">
        <v>1200</v>
      </c>
    </row>
    <row r="79" spans="1:3">
      <c r="A79" s="811" t="str">
        <f>A78</f>
        <v>1_35</v>
      </c>
      <c r="B79" s="689" t="s">
        <v>753</v>
      </c>
      <c r="C79" s="633" t="s">
        <v>1200</v>
      </c>
    </row>
    <row r="80" spans="1:3">
      <c r="A80" t="s">
        <v>849</v>
      </c>
      <c r="B80" s="689" t="s">
        <v>752</v>
      </c>
      <c r="C80" s="633" t="s">
        <v>1200</v>
      </c>
    </row>
    <row r="81" spans="1:3">
      <c r="A81" s="811" t="str">
        <f>A80</f>
        <v>2_36</v>
      </c>
      <c r="B81" s="689" t="s">
        <v>753</v>
      </c>
      <c r="C81" s="633" t="s">
        <v>1200</v>
      </c>
    </row>
    <row r="82" spans="1:3">
      <c r="A82" t="s">
        <v>850</v>
      </c>
      <c r="B82" s="689" t="s">
        <v>752</v>
      </c>
      <c r="C82" s="633" t="s">
        <v>807</v>
      </c>
    </row>
    <row r="83" spans="1:3">
      <c r="A83" s="811" t="str">
        <f>A82</f>
        <v>35_36</v>
      </c>
      <c r="B83" s="689" t="s">
        <v>753</v>
      </c>
      <c r="C83" s="633" t="s">
        <v>1200</v>
      </c>
    </row>
    <row r="84" spans="1:3">
      <c r="A84" t="s">
        <v>851</v>
      </c>
      <c r="B84" s="689" t="s">
        <v>752</v>
      </c>
      <c r="C84" s="633" t="s">
        <v>1200</v>
      </c>
    </row>
    <row r="85" spans="1:3">
      <c r="A85" s="811" t="str">
        <f>A84</f>
        <v>36_37</v>
      </c>
      <c r="B85" s="689" t="s">
        <v>753</v>
      </c>
      <c r="C85" s="633" t="s">
        <v>807</v>
      </c>
    </row>
    <row r="86" spans="1:3">
      <c r="A86" t="s">
        <v>852</v>
      </c>
      <c r="B86" s="689" t="s">
        <v>752</v>
      </c>
      <c r="C86" s="633" t="s">
        <v>1200</v>
      </c>
    </row>
    <row r="87" spans="1:3">
      <c r="A87" s="811" t="str">
        <f>A86</f>
        <v>3_37</v>
      </c>
      <c r="B87" s="689" t="s">
        <v>753</v>
      </c>
      <c r="C87" s="633" t="s">
        <v>1200</v>
      </c>
    </row>
    <row r="88" spans="1:3">
      <c r="A88" t="s">
        <v>853</v>
      </c>
      <c r="B88" s="689" t="s">
        <v>752</v>
      </c>
      <c r="C88" s="633" t="s">
        <v>1200</v>
      </c>
    </row>
    <row r="89" spans="1:3">
      <c r="A89" s="811" t="str">
        <f>A88</f>
        <v>34_38</v>
      </c>
      <c r="B89" s="689" t="s">
        <v>753</v>
      </c>
      <c r="C89" s="633" t="s">
        <v>1200</v>
      </c>
    </row>
    <row r="90" spans="1:3">
      <c r="A90" t="s">
        <v>854</v>
      </c>
      <c r="B90" s="689" t="s">
        <v>752</v>
      </c>
      <c r="C90" s="633" t="s">
        <v>1200</v>
      </c>
    </row>
    <row r="91" spans="1:3">
      <c r="A91" s="811" t="str">
        <f>A90</f>
        <v>36_38</v>
      </c>
      <c r="B91" s="689" t="s">
        <v>753</v>
      </c>
      <c r="C91" s="633" t="s">
        <v>1200</v>
      </c>
    </row>
    <row r="92" spans="1:3">
      <c r="A92" t="s">
        <v>855</v>
      </c>
      <c r="B92" s="689" t="s">
        <v>752</v>
      </c>
      <c r="C92" s="633" t="s">
        <v>807</v>
      </c>
    </row>
    <row r="93" spans="1:3">
      <c r="A93" s="811" t="str">
        <f>A92</f>
        <v>38_39</v>
      </c>
      <c r="B93" s="689" t="s">
        <v>753</v>
      </c>
      <c r="C93" s="633" t="s">
        <v>807</v>
      </c>
    </row>
    <row r="94" spans="1:3">
      <c r="A94" t="s">
        <v>856</v>
      </c>
      <c r="B94" s="689" t="s">
        <v>752</v>
      </c>
      <c r="C94" s="633" t="s">
        <v>1200</v>
      </c>
    </row>
    <row r="95" spans="1:3">
      <c r="A95" s="811" t="str">
        <f>A94</f>
        <v>37_39</v>
      </c>
      <c r="B95" s="689" t="s">
        <v>753</v>
      </c>
      <c r="C95" s="633" t="s">
        <v>807</v>
      </c>
    </row>
    <row r="96" spans="1:3">
      <c r="A96" t="s">
        <v>857</v>
      </c>
      <c r="B96" s="689" t="s">
        <v>752</v>
      </c>
      <c r="C96" s="633" t="s">
        <v>1200</v>
      </c>
    </row>
    <row r="97" spans="1:3">
      <c r="A97" s="811" t="str">
        <f>A96</f>
        <v>33_40</v>
      </c>
      <c r="B97" s="689" t="s">
        <v>753</v>
      </c>
      <c r="C97" s="633" t="s">
        <v>807</v>
      </c>
    </row>
    <row r="98" spans="1:3">
      <c r="A98" t="s">
        <v>858</v>
      </c>
      <c r="B98" s="689" t="s">
        <v>752</v>
      </c>
      <c r="C98" s="633" t="s">
        <v>1200</v>
      </c>
    </row>
    <row r="99" spans="1:3">
      <c r="A99" s="811" t="str">
        <f>A98</f>
        <v>38_40</v>
      </c>
      <c r="B99" s="689" t="s">
        <v>753</v>
      </c>
      <c r="C99" s="633" t="s">
        <v>1200</v>
      </c>
    </row>
    <row r="100" spans="1:3">
      <c r="A100" t="s">
        <v>859</v>
      </c>
      <c r="B100" s="689" t="s">
        <v>752</v>
      </c>
      <c r="C100" s="633" t="s">
        <v>1200</v>
      </c>
    </row>
    <row r="101" spans="1:3">
      <c r="A101" s="811" t="str">
        <f>A100</f>
        <v>40_41</v>
      </c>
      <c r="B101" s="689" t="s">
        <v>753</v>
      </c>
      <c r="C101" s="633" t="s">
        <v>807</v>
      </c>
    </row>
    <row r="102" spans="1:3">
      <c r="A102" t="s">
        <v>860</v>
      </c>
      <c r="B102" s="689" t="s">
        <v>752</v>
      </c>
      <c r="C102" s="633" t="s">
        <v>1200</v>
      </c>
    </row>
    <row r="103" spans="1:3">
      <c r="A103" s="811" t="str">
        <f>A102</f>
        <v>39_42</v>
      </c>
      <c r="B103" s="689" t="s">
        <v>753</v>
      </c>
      <c r="C103" s="633" t="s">
        <v>807</v>
      </c>
    </row>
    <row r="104" spans="1:3">
      <c r="A104" t="s">
        <v>861</v>
      </c>
      <c r="B104" s="689" t="s">
        <v>752</v>
      </c>
      <c r="C104" s="633" t="s">
        <v>1200</v>
      </c>
    </row>
    <row r="105" spans="1:3">
      <c r="A105" s="811" t="str">
        <f>A104</f>
        <v>41_42</v>
      </c>
      <c r="B105" s="689" t="s">
        <v>753</v>
      </c>
      <c r="C105" s="633" t="s">
        <v>807</v>
      </c>
    </row>
    <row r="106" spans="1:3">
      <c r="A106" t="s">
        <v>862</v>
      </c>
      <c r="B106" s="689" t="s">
        <v>752</v>
      </c>
      <c r="C106" s="633" t="s">
        <v>1200</v>
      </c>
    </row>
    <row r="107" spans="1:3">
      <c r="A107" s="811" t="str">
        <f>A106</f>
        <v>42_45</v>
      </c>
      <c r="B107" s="689" t="s">
        <v>753</v>
      </c>
      <c r="C107" s="633" t="s">
        <v>1200</v>
      </c>
    </row>
    <row r="108" spans="1:3">
      <c r="A108" t="s">
        <v>863</v>
      </c>
      <c r="B108" s="689" t="s">
        <v>752</v>
      </c>
      <c r="C108" s="633" t="s">
        <v>1200</v>
      </c>
    </row>
    <row r="109" spans="1:3">
      <c r="A109" s="811" t="str">
        <f>A108</f>
        <v>41_43</v>
      </c>
      <c r="B109" s="689" t="s">
        <v>753</v>
      </c>
      <c r="C109" s="633" t="s">
        <v>807</v>
      </c>
    </row>
    <row r="110" spans="1:3">
      <c r="A110" t="s">
        <v>864</v>
      </c>
      <c r="B110" s="689" t="s">
        <v>752</v>
      </c>
      <c r="C110" s="633" t="s">
        <v>1200</v>
      </c>
    </row>
    <row r="111" spans="1:3">
      <c r="A111" s="811" t="str">
        <f>A110</f>
        <v>43_44</v>
      </c>
      <c r="B111" s="689" t="s">
        <v>753</v>
      </c>
      <c r="C111" s="633" t="s">
        <v>1200</v>
      </c>
    </row>
    <row r="112" spans="1:3">
      <c r="A112" t="s">
        <v>865</v>
      </c>
      <c r="B112" s="689" t="s">
        <v>752</v>
      </c>
      <c r="C112" s="633" t="s">
        <v>1200</v>
      </c>
    </row>
    <row r="113" spans="1:3">
      <c r="A113" s="811" t="str">
        <f>A112</f>
        <v>44_45</v>
      </c>
      <c r="B113" s="689" t="s">
        <v>753</v>
      </c>
      <c r="C113" s="633" t="s">
        <v>1200</v>
      </c>
    </row>
    <row r="114" spans="1:3">
      <c r="A114" t="s">
        <v>925</v>
      </c>
      <c r="B114" s="689" t="s">
        <v>752</v>
      </c>
      <c r="C114" s="633" t="s">
        <v>1200</v>
      </c>
    </row>
    <row r="115" spans="1:3">
      <c r="A115" s="811" t="str">
        <f>A114</f>
        <v>45_46</v>
      </c>
      <c r="B115" s="689" t="s">
        <v>753</v>
      </c>
      <c r="C115" s="633" t="s">
        <v>1200</v>
      </c>
    </row>
    <row r="116" spans="1:3">
      <c r="A116" t="s">
        <v>866</v>
      </c>
      <c r="B116" s="689" t="s">
        <v>752</v>
      </c>
      <c r="C116" s="633" t="s">
        <v>1200</v>
      </c>
    </row>
    <row r="117" spans="1:3">
      <c r="A117" s="811" t="str">
        <f>A116</f>
        <v>47_48</v>
      </c>
      <c r="B117" s="799" t="s">
        <v>753</v>
      </c>
      <c r="C117" s="633" t="s">
        <v>1200</v>
      </c>
    </row>
    <row r="118" spans="1:3">
      <c r="A118" t="s">
        <v>926</v>
      </c>
      <c r="B118" s="799" t="s">
        <v>752</v>
      </c>
      <c r="C118" s="633" t="s">
        <v>1200</v>
      </c>
    </row>
    <row r="119" spans="1:3">
      <c r="A119" s="811" t="str">
        <f>A118</f>
        <v>43_47</v>
      </c>
      <c r="B119" s="799" t="s">
        <v>753</v>
      </c>
      <c r="C119" s="633" t="s">
        <v>1200</v>
      </c>
    </row>
    <row r="120" spans="1:3">
      <c r="A120" t="s">
        <v>867</v>
      </c>
      <c r="B120" s="799" t="s">
        <v>752</v>
      </c>
      <c r="C120" s="633" t="s">
        <v>1200</v>
      </c>
    </row>
    <row r="121" spans="1:3">
      <c r="A121" s="811" t="str">
        <f>A120</f>
        <v>44_48</v>
      </c>
      <c r="B121" s="689" t="s">
        <v>753</v>
      </c>
      <c r="C121" s="633" t="s">
        <v>1200</v>
      </c>
    </row>
    <row r="122" spans="1:3">
      <c r="A122" t="s">
        <v>868</v>
      </c>
      <c r="B122" s="689" t="s">
        <v>752</v>
      </c>
      <c r="C122" s="633" t="s">
        <v>1200</v>
      </c>
    </row>
    <row r="123" spans="1:3">
      <c r="A123" s="811" t="str">
        <f>A122</f>
        <v>48_49</v>
      </c>
      <c r="B123" s="689" t="s">
        <v>753</v>
      </c>
      <c r="C123" s="633" t="s">
        <v>1200</v>
      </c>
    </row>
    <row r="124" spans="1:3">
      <c r="A124" t="s">
        <v>869</v>
      </c>
      <c r="B124" s="689" t="s">
        <v>752</v>
      </c>
      <c r="C124" s="633" t="s">
        <v>1200</v>
      </c>
    </row>
    <row r="125" spans="1:3">
      <c r="A125" s="811" t="str">
        <f>A124</f>
        <v>49_50</v>
      </c>
      <c r="B125" s="689" t="s">
        <v>753</v>
      </c>
      <c r="C125" s="633" t="s">
        <v>1200</v>
      </c>
    </row>
    <row r="126" spans="1:3">
      <c r="A126" t="s">
        <v>870</v>
      </c>
      <c r="B126" s="689" t="s">
        <v>752</v>
      </c>
      <c r="C126" s="633" t="s">
        <v>1200</v>
      </c>
    </row>
    <row r="127" spans="1:3">
      <c r="A127" s="811" t="str">
        <f>A126</f>
        <v>46_50</v>
      </c>
      <c r="B127" s="689" t="s">
        <v>753</v>
      </c>
      <c r="C127" s="633" t="s">
        <v>1200</v>
      </c>
    </row>
    <row r="128" spans="1:3">
      <c r="A128" t="s">
        <v>871</v>
      </c>
      <c r="B128" s="689" t="s">
        <v>752</v>
      </c>
      <c r="C128" s="633" t="s">
        <v>1200</v>
      </c>
    </row>
    <row r="129" spans="1:3">
      <c r="A129" s="811" t="str">
        <f>A128</f>
        <v>50_51</v>
      </c>
      <c r="B129" s="689" t="s">
        <v>753</v>
      </c>
      <c r="C129" s="633" t="s">
        <v>1200</v>
      </c>
    </row>
    <row r="130" spans="1:3">
      <c r="A130" t="s">
        <v>872</v>
      </c>
      <c r="B130" s="689" t="s">
        <v>752</v>
      </c>
      <c r="C130" s="633" t="s">
        <v>1200</v>
      </c>
    </row>
    <row r="131" spans="1:3">
      <c r="A131" s="811" t="str">
        <f>A130</f>
        <v>51_52</v>
      </c>
      <c r="B131" s="689" t="s">
        <v>753</v>
      </c>
      <c r="C131" s="633" t="s">
        <v>1200</v>
      </c>
    </row>
    <row r="132" spans="1:3">
      <c r="A132" t="s">
        <v>873</v>
      </c>
      <c r="B132" s="689" t="s">
        <v>752</v>
      </c>
      <c r="C132" s="633" t="s">
        <v>1200</v>
      </c>
    </row>
    <row r="133" spans="1:3">
      <c r="A133" s="811" t="str">
        <f>A132</f>
        <v>52_53</v>
      </c>
      <c r="B133" s="689" t="s">
        <v>753</v>
      </c>
      <c r="C133" s="633" t="s">
        <v>1200</v>
      </c>
    </row>
    <row r="134" spans="1:3">
      <c r="A134" t="s">
        <v>874</v>
      </c>
      <c r="B134" s="689" t="s">
        <v>752</v>
      </c>
      <c r="C134" s="633" t="s">
        <v>1200</v>
      </c>
    </row>
    <row r="135" spans="1:3">
      <c r="A135" s="811" t="str">
        <f>A134</f>
        <v>53_54</v>
      </c>
      <c r="B135" s="689" t="s">
        <v>753</v>
      </c>
      <c r="C135" s="633" t="s">
        <v>1200</v>
      </c>
    </row>
    <row r="136" spans="1:3">
      <c r="A136" t="s">
        <v>875</v>
      </c>
      <c r="B136" s="689" t="s">
        <v>752</v>
      </c>
      <c r="C136" s="633" t="s">
        <v>1200</v>
      </c>
    </row>
    <row r="137" spans="1:3">
      <c r="A137" s="811" t="str">
        <f>A136</f>
        <v>54_55</v>
      </c>
      <c r="B137" s="689" t="s">
        <v>753</v>
      </c>
      <c r="C137" s="633" t="s">
        <v>1200</v>
      </c>
    </row>
    <row r="138" spans="1:3">
      <c r="A138" t="s">
        <v>876</v>
      </c>
      <c r="B138" s="689" t="s">
        <v>752</v>
      </c>
      <c r="C138" s="633" t="s">
        <v>1200</v>
      </c>
    </row>
    <row r="139" spans="1:3">
      <c r="A139" s="811" t="str">
        <f>A138</f>
        <v>55_59</v>
      </c>
      <c r="B139" s="689" t="s">
        <v>753</v>
      </c>
      <c r="C139" s="633" t="s">
        <v>1200</v>
      </c>
    </row>
    <row r="140" spans="1:3">
      <c r="A140" t="s">
        <v>877</v>
      </c>
      <c r="B140" s="689" t="s">
        <v>752</v>
      </c>
      <c r="C140" s="633" t="s">
        <v>1200</v>
      </c>
    </row>
    <row r="141" spans="1:3">
      <c r="A141" s="811" t="str">
        <f>A140</f>
        <v>11_59</v>
      </c>
      <c r="B141" s="689" t="s">
        <v>753</v>
      </c>
      <c r="C141" s="633" t="s">
        <v>1200</v>
      </c>
    </row>
    <row r="142" spans="1:3">
      <c r="A142" t="s">
        <v>878</v>
      </c>
      <c r="B142" s="689" t="s">
        <v>752</v>
      </c>
      <c r="C142" s="633" t="s">
        <v>1200</v>
      </c>
    </row>
    <row r="143" spans="1:3">
      <c r="A143" s="811" t="str">
        <f>A142</f>
        <v>59_60</v>
      </c>
      <c r="B143" s="689" t="s">
        <v>753</v>
      </c>
      <c r="C143" s="633" t="s">
        <v>1200</v>
      </c>
    </row>
    <row r="144" spans="1:3">
      <c r="A144" t="s">
        <v>880</v>
      </c>
      <c r="B144" s="689" t="s">
        <v>752</v>
      </c>
      <c r="C144" s="633" t="s">
        <v>1200</v>
      </c>
    </row>
    <row r="145" spans="1:3">
      <c r="A145" s="811" t="str">
        <f>A144</f>
        <v>60_13</v>
      </c>
      <c r="B145" s="689" t="s">
        <v>753</v>
      </c>
      <c r="C145" s="633" t="s">
        <v>1200</v>
      </c>
    </row>
    <row r="146" spans="1:3">
      <c r="A146" t="s">
        <v>881</v>
      </c>
      <c r="B146" s="689" t="s">
        <v>752</v>
      </c>
      <c r="C146" s="633" t="s">
        <v>1200</v>
      </c>
    </row>
    <row r="147" spans="1:3">
      <c r="A147" s="811" t="str">
        <f>A146</f>
        <v>55_56</v>
      </c>
      <c r="B147" s="689" t="s">
        <v>753</v>
      </c>
      <c r="C147" s="633" t="s">
        <v>1200</v>
      </c>
    </row>
    <row r="148" spans="1:3">
      <c r="A148" t="s">
        <v>882</v>
      </c>
      <c r="B148" s="689" t="s">
        <v>752</v>
      </c>
      <c r="C148" s="633" t="s">
        <v>1200</v>
      </c>
    </row>
    <row r="149" spans="1:3">
      <c r="A149" s="811" t="str">
        <f>A148</f>
        <v>56_57</v>
      </c>
      <c r="B149" s="689" t="s">
        <v>753</v>
      </c>
      <c r="C149" s="633" t="s">
        <v>1200</v>
      </c>
    </row>
    <row r="150" spans="1:3">
      <c r="A150" t="s">
        <v>1119</v>
      </c>
      <c r="B150" s="689" t="s">
        <v>752</v>
      </c>
      <c r="C150" s="633" t="s">
        <v>1200</v>
      </c>
    </row>
    <row r="151" spans="1:3">
      <c r="A151" s="811" t="str">
        <f>A150</f>
        <v>57_58</v>
      </c>
      <c r="B151" s="689" t="s">
        <v>753</v>
      </c>
      <c r="C151" s="633" t="s">
        <v>1200</v>
      </c>
    </row>
    <row r="152" spans="1:3">
      <c r="A152" t="s">
        <v>883</v>
      </c>
      <c r="B152" s="689" t="s">
        <v>752</v>
      </c>
      <c r="C152" s="633" t="s">
        <v>1200</v>
      </c>
    </row>
    <row r="153" spans="1:3">
      <c r="A153" s="811" t="str">
        <f>A152</f>
        <v>58_60</v>
      </c>
      <c r="B153" s="689" t="s">
        <v>753</v>
      </c>
      <c r="C153" s="633" t="s">
        <v>1200</v>
      </c>
    </row>
    <row r="154" spans="1:3">
      <c r="A154" t="s">
        <v>884</v>
      </c>
      <c r="B154" s="689" t="s">
        <v>752</v>
      </c>
      <c r="C154" s="633" t="s">
        <v>1200</v>
      </c>
    </row>
    <row r="155" spans="1:3">
      <c r="A155" s="811" t="str">
        <f>A154</f>
        <v>15_58</v>
      </c>
      <c r="B155" s="689" t="s">
        <v>753</v>
      </c>
      <c r="C155" s="633" t="s">
        <v>1200</v>
      </c>
    </row>
    <row r="156" spans="1:3">
      <c r="A156" t="s">
        <v>885</v>
      </c>
      <c r="B156" s="689" t="s">
        <v>752</v>
      </c>
      <c r="C156" s="633" t="s">
        <v>1200</v>
      </c>
    </row>
    <row r="157" spans="1:3">
      <c r="A157" s="811" t="str">
        <f>A156</f>
        <v>18_57</v>
      </c>
      <c r="B157" s="689" t="s">
        <v>753</v>
      </c>
      <c r="C157" s="633" t="s">
        <v>1200</v>
      </c>
    </row>
    <row r="158" spans="1:3">
      <c r="A158" t="s">
        <v>886</v>
      </c>
      <c r="B158" s="689" t="s">
        <v>752</v>
      </c>
      <c r="C158" s="633" t="s">
        <v>1200</v>
      </c>
    </row>
    <row r="159" spans="1:3">
      <c r="A159" s="811" t="str">
        <f>A158</f>
        <v>19_57</v>
      </c>
      <c r="B159" s="689" t="s">
        <v>753</v>
      </c>
      <c r="C159" s="633" t="s">
        <v>1200</v>
      </c>
    </row>
    <row r="160" spans="1:3">
      <c r="A160" t="s">
        <v>887</v>
      </c>
      <c r="B160" s="689" t="s">
        <v>752</v>
      </c>
      <c r="C160" s="633" t="s">
        <v>1200</v>
      </c>
    </row>
    <row r="161" spans="1:3">
      <c r="A161" s="811" t="str">
        <f>A160</f>
        <v>32_61</v>
      </c>
      <c r="B161" s="689" t="s">
        <v>753</v>
      </c>
      <c r="C161" s="633" t="s">
        <v>1200</v>
      </c>
    </row>
    <row r="162" spans="1:3">
      <c r="A162" t="s">
        <v>888</v>
      </c>
      <c r="B162" s="689" t="s">
        <v>752</v>
      </c>
      <c r="C162" s="814" t="s">
        <v>1200</v>
      </c>
    </row>
    <row r="163" spans="1:3">
      <c r="A163" s="811" t="str">
        <f>A162</f>
        <v>47_61</v>
      </c>
      <c r="B163" s="689" t="s">
        <v>753</v>
      </c>
      <c r="C163" s="814" t="s">
        <v>1200</v>
      </c>
    </row>
    <row r="164" spans="1:3">
      <c r="A164" t="s">
        <v>889</v>
      </c>
      <c r="B164" s="689" t="s">
        <v>752</v>
      </c>
      <c r="C164" s="633" t="s">
        <v>1200</v>
      </c>
    </row>
    <row r="165" spans="1:3">
      <c r="A165" s="811" t="str">
        <f>A164</f>
        <v>61_62</v>
      </c>
      <c r="B165" s="689" t="s">
        <v>753</v>
      </c>
      <c r="C165" s="633" t="s">
        <v>1200</v>
      </c>
    </row>
    <row r="166" spans="1:3">
      <c r="A166" t="s">
        <v>890</v>
      </c>
      <c r="B166" s="689" t="s">
        <v>752</v>
      </c>
      <c r="C166" s="633" t="s">
        <v>1200</v>
      </c>
    </row>
    <row r="167" spans="1:3">
      <c r="A167" s="811" t="str">
        <f>A166</f>
        <v>62_63</v>
      </c>
      <c r="B167" s="689" t="s">
        <v>753</v>
      </c>
      <c r="C167" s="633" t="s">
        <v>1200</v>
      </c>
    </row>
    <row r="168" spans="1:3">
      <c r="A168" t="s">
        <v>891</v>
      </c>
      <c r="B168" s="689" t="s">
        <v>752</v>
      </c>
      <c r="C168" s="633" t="s">
        <v>1200</v>
      </c>
    </row>
    <row r="169" spans="1:3">
      <c r="A169" s="811" t="str">
        <f>A168</f>
        <v>49_63</v>
      </c>
      <c r="B169" s="689" t="s">
        <v>753</v>
      </c>
      <c r="C169" s="633" t="s">
        <v>1200</v>
      </c>
    </row>
    <row r="170" spans="1:3">
      <c r="A170" t="s">
        <v>892</v>
      </c>
      <c r="B170" s="689" t="s">
        <v>752</v>
      </c>
      <c r="C170" s="633" t="s">
        <v>1200</v>
      </c>
    </row>
    <row r="171" spans="1:3">
      <c r="A171" s="811" t="str">
        <f>A170</f>
        <v>63_64</v>
      </c>
      <c r="B171" s="689" t="s">
        <v>753</v>
      </c>
      <c r="C171" s="633" t="s">
        <v>1200</v>
      </c>
    </row>
    <row r="172" spans="1:3">
      <c r="A172" t="s">
        <v>893</v>
      </c>
      <c r="B172" s="689" t="s">
        <v>752</v>
      </c>
      <c r="C172" s="633" t="s">
        <v>1200</v>
      </c>
    </row>
    <row r="173" spans="1:3">
      <c r="A173" s="811" t="str">
        <f>A172</f>
        <v>50_64</v>
      </c>
      <c r="B173" s="689" t="s">
        <v>753</v>
      </c>
      <c r="C173" s="633" t="s">
        <v>1200</v>
      </c>
    </row>
    <row r="174" spans="1:3">
      <c r="A174" t="s">
        <v>894</v>
      </c>
      <c r="B174" s="689" t="s">
        <v>752</v>
      </c>
      <c r="C174" s="633" t="s">
        <v>1200</v>
      </c>
    </row>
    <row r="175" spans="1:3">
      <c r="A175" s="811" t="str">
        <f>A174</f>
        <v>64_65</v>
      </c>
      <c r="B175" s="689" t="s">
        <v>753</v>
      </c>
      <c r="C175" s="633" t="s">
        <v>1200</v>
      </c>
    </row>
    <row r="176" spans="1:3">
      <c r="A176" t="s">
        <v>895</v>
      </c>
      <c r="B176" s="689" t="s">
        <v>752</v>
      </c>
      <c r="C176" s="633" t="s">
        <v>1200</v>
      </c>
    </row>
    <row r="177" spans="1:3">
      <c r="A177" s="811" t="str">
        <f>A176</f>
        <v>51_65</v>
      </c>
      <c r="B177" s="689" t="s">
        <v>753</v>
      </c>
      <c r="C177" s="633" t="s">
        <v>1200</v>
      </c>
    </row>
    <row r="178" spans="1:3">
      <c r="A178" t="s">
        <v>896</v>
      </c>
      <c r="B178" s="689" t="s">
        <v>752</v>
      </c>
      <c r="C178" s="633" t="s">
        <v>1200</v>
      </c>
    </row>
    <row r="179" spans="1:3">
      <c r="A179" s="811" t="str">
        <f>A178</f>
        <v>31_61</v>
      </c>
      <c r="B179" s="689" t="s">
        <v>753</v>
      </c>
      <c r="C179" s="633" t="s">
        <v>1200</v>
      </c>
    </row>
    <row r="180" spans="1:3">
      <c r="A180" t="s">
        <v>897</v>
      </c>
      <c r="B180" s="689" t="s">
        <v>752</v>
      </c>
      <c r="C180" s="633" t="s">
        <v>1200</v>
      </c>
    </row>
    <row r="181" spans="1:3">
      <c r="A181" s="811" t="str">
        <f>A180</f>
        <v>31_66</v>
      </c>
      <c r="B181" s="689" t="s">
        <v>753</v>
      </c>
      <c r="C181" s="633" t="s">
        <v>1200</v>
      </c>
    </row>
    <row r="182" spans="1:3">
      <c r="A182" t="s">
        <v>898</v>
      </c>
      <c r="B182" s="689" t="s">
        <v>752</v>
      </c>
      <c r="C182" s="633" t="s">
        <v>1200</v>
      </c>
    </row>
    <row r="183" spans="1:3">
      <c r="A183" s="811" t="str">
        <f>A182</f>
        <v>66_67</v>
      </c>
      <c r="B183" s="689" t="s">
        <v>753</v>
      </c>
      <c r="C183" s="633" t="s">
        <v>1200</v>
      </c>
    </row>
    <row r="184" spans="1:3">
      <c r="A184" t="s">
        <v>899</v>
      </c>
      <c r="B184" s="689" t="s">
        <v>752</v>
      </c>
      <c r="C184" s="633" t="s">
        <v>1200</v>
      </c>
    </row>
    <row r="185" spans="1:3">
      <c r="A185" s="811" t="str">
        <f>A184</f>
        <v>63_67</v>
      </c>
      <c r="B185" s="689" t="s">
        <v>753</v>
      </c>
      <c r="C185" s="633" t="s">
        <v>1200</v>
      </c>
    </row>
    <row r="186" spans="1:3">
      <c r="A186" t="s">
        <v>900</v>
      </c>
      <c r="B186" s="689" t="s">
        <v>752</v>
      </c>
      <c r="C186" s="633" t="s">
        <v>1200</v>
      </c>
    </row>
    <row r="187" spans="1:3">
      <c r="A187" s="811" t="str">
        <f>A186</f>
        <v>67_68</v>
      </c>
      <c r="B187" s="689" t="s">
        <v>753</v>
      </c>
      <c r="C187" s="633" t="s">
        <v>1200</v>
      </c>
    </row>
    <row r="188" spans="1:3">
      <c r="A188" t="s">
        <v>901</v>
      </c>
      <c r="B188" s="689" t="s">
        <v>752</v>
      </c>
      <c r="C188" s="633" t="s">
        <v>1200</v>
      </c>
    </row>
    <row r="189" spans="1:3">
      <c r="A189" s="811" t="str">
        <f>A188</f>
        <v>64_68</v>
      </c>
      <c r="B189" s="689" t="s">
        <v>753</v>
      </c>
      <c r="C189" s="633" t="s">
        <v>1200</v>
      </c>
    </row>
    <row r="190" spans="1:3">
      <c r="A190" t="s">
        <v>902</v>
      </c>
      <c r="B190" s="689" t="s">
        <v>752</v>
      </c>
      <c r="C190" s="633" t="s">
        <v>1200</v>
      </c>
    </row>
    <row r="191" spans="1:3">
      <c r="A191" s="811" t="str">
        <f>A190</f>
        <v>68_69</v>
      </c>
      <c r="B191" s="689" t="s">
        <v>753</v>
      </c>
      <c r="C191" s="633" t="s">
        <v>1200</v>
      </c>
    </row>
    <row r="192" spans="1:3">
      <c r="A192" t="s">
        <v>903</v>
      </c>
      <c r="B192" s="689" t="s">
        <v>752</v>
      </c>
      <c r="C192" s="633" t="s">
        <v>1200</v>
      </c>
    </row>
    <row r="193" spans="1:3">
      <c r="A193" s="811" t="str">
        <f>A192</f>
        <v>65_69</v>
      </c>
      <c r="B193" s="689" t="s">
        <v>753</v>
      </c>
      <c r="C193" s="633" t="s">
        <v>1200</v>
      </c>
    </row>
    <row r="194" spans="1:3">
      <c r="A194" t="s">
        <v>904</v>
      </c>
      <c r="B194" s="689" t="s">
        <v>752</v>
      </c>
      <c r="C194" s="633" t="s">
        <v>1200</v>
      </c>
    </row>
    <row r="195" spans="1:3">
      <c r="A195" s="811" t="str">
        <f>A194</f>
        <v>69_70</v>
      </c>
      <c r="B195" s="689" t="s">
        <v>753</v>
      </c>
      <c r="C195" s="633" t="s">
        <v>1200</v>
      </c>
    </row>
    <row r="196" spans="1:3">
      <c r="A196" t="s">
        <v>905</v>
      </c>
      <c r="B196" s="689" t="s">
        <v>752</v>
      </c>
      <c r="C196" s="633" t="s">
        <v>1200</v>
      </c>
    </row>
    <row r="197" spans="1:3">
      <c r="A197" s="811" t="str">
        <f>A196</f>
        <v>53_70</v>
      </c>
      <c r="B197" s="689" t="s">
        <v>753</v>
      </c>
      <c r="C197" s="633" t="s">
        <v>1200</v>
      </c>
    </row>
    <row r="198" spans="1:3">
      <c r="A198" t="s">
        <v>906</v>
      </c>
      <c r="B198" s="689" t="s">
        <v>752</v>
      </c>
      <c r="C198" s="633" t="s">
        <v>1200</v>
      </c>
    </row>
    <row r="199" spans="1:3">
      <c r="A199" s="811" t="str">
        <f>A198</f>
        <v>70_71</v>
      </c>
      <c r="B199" s="689" t="s">
        <v>753</v>
      </c>
      <c r="C199" s="633" t="s">
        <v>1200</v>
      </c>
    </row>
    <row r="200" spans="1:3">
      <c r="A200" t="s">
        <v>907</v>
      </c>
      <c r="B200" s="689" t="s">
        <v>752</v>
      </c>
      <c r="C200" s="633" t="s">
        <v>1200</v>
      </c>
    </row>
    <row r="201" spans="1:3">
      <c r="A201" s="811" t="str">
        <f>A200</f>
        <v>54_71</v>
      </c>
      <c r="B201" s="689" t="s">
        <v>753</v>
      </c>
      <c r="C201" s="633" t="s">
        <v>1200</v>
      </c>
    </row>
    <row r="202" spans="1:3">
      <c r="A202" s="799" t="s">
        <v>908</v>
      </c>
      <c r="B202" s="799" t="s">
        <v>752</v>
      </c>
      <c r="C202" s="633" t="s">
        <v>1200</v>
      </c>
    </row>
    <row r="203" spans="1:3">
      <c r="A203" s="811" t="str">
        <f>A202</f>
        <v>71_72</v>
      </c>
      <c r="B203" s="799" t="s">
        <v>753</v>
      </c>
      <c r="C203" s="633" t="s">
        <v>1200</v>
      </c>
    </row>
    <row r="204" spans="1:3">
      <c r="A204" t="s">
        <v>909</v>
      </c>
      <c r="B204" s="689" t="s">
        <v>752</v>
      </c>
      <c r="C204" s="633" t="s">
        <v>1200</v>
      </c>
    </row>
    <row r="205" spans="1:3">
      <c r="A205" s="811" t="str">
        <f>A204</f>
        <v>72_73</v>
      </c>
      <c r="B205" s="689" t="s">
        <v>753</v>
      </c>
      <c r="C205" s="633" t="s">
        <v>1200</v>
      </c>
    </row>
    <row r="206" spans="1:3">
      <c r="A206" t="s">
        <v>910</v>
      </c>
      <c r="B206" s="689" t="s">
        <v>752</v>
      </c>
      <c r="C206" s="633" t="s">
        <v>1200</v>
      </c>
    </row>
    <row r="207" spans="1:3">
      <c r="A207" s="811" t="str">
        <f>A206</f>
        <v>55_73</v>
      </c>
      <c r="B207" s="689" t="s">
        <v>753</v>
      </c>
      <c r="C207" s="633" t="s">
        <v>1200</v>
      </c>
    </row>
    <row r="208" spans="1:3">
      <c r="A208" t="s">
        <v>911</v>
      </c>
      <c r="B208" s="689" t="s">
        <v>752</v>
      </c>
      <c r="C208" s="633" t="s">
        <v>1200</v>
      </c>
    </row>
    <row r="209" spans="1:3">
      <c r="A209" s="811" t="str">
        <f>A208</f>
        <v>73_74</v>
      </c>
      <c r="B209" s="689" t="s">
        <v>753</v>
      </c>
      <c r="C209" s="633" t="s">
        <v>1200</v>
      </c>
    </row>
    <row r="210" spans="1:3">
      <c r="A210" t="s">
        <v>912</v>
      </c>
      <c r="B210" s="689" t="s">
        <v>752</v>
      </c>
      <c r="C210" s="633" t="s">
        <v>1200</v>
      </c>
    </row>
    <row r="211" spans="1:3">
      <c r="A211" s="811" t="str">
        <f>A210</f>
        <v>56_74</v>
      </c>
      <c r="B211" s="689" t="s">
        <v>753</v>
      </c>
      <c r="C211" s="633" t="s">
        <v>1200</v>
      </c>
    </row>
    <row r="212" spans="1:3">
      <c r="A212" t="s">
        <v>913</v>
      </c>
      <c r="B212" s="689" t="s">
        <v>752</v>
      </c>
      <c r="C212" s="633" t="s">
        <v>1200</v>
      </c>
    </row>
    <row r="213" spans="1:3">
      <c r="A213" s="811" t="str">
        <f>A212</f>
        <v>20_74</v>
      </c>
      <c r="B213" s="689" t="s">
        <v>753</v>
      </c>
      <c r="C213" s="633" t="s">
        <v>1200</v>
      </c>
    </row>
    <row r="214" spans="1:3">
      <c r="A214" t="s">
        <v>886</v>
      </c>
      <c r="B214" s="689" t="s">
        <v>752</v>
      </c>
      <c r="C214" s="633" t="s">
        <v>1200</v>
      </c>
    </row>
    <row r="215" spans="1:3">
      <c r="A215" s="811" t="str">
        <f>A214</f>
        <v>19_57</v>
      </c>
      <c r="B215" s="689" t="s">
        <v>753</v>
      </c>
      <c r="C215" s="633" t="s">
        <v>1200</v>
      </c>
    </row>
    <row r="216" spans="1:3">
      <c r="A216" t="s">
        <v>885</v>
      </c>
      <c r="B216" s="689" t="s">
        <v>752</v>
      </c>
      <c r="C216" s="633" t="s">
        <v>1200</v>
      </c>
    </row>
    <row r="217" spans="1:3">
      <c r="A217" s="811" t="str">
        <f>A216</f>
        <v>18_57</v>
      </c>
      <c r="B217" s="689" t="s">
        <v>753</v>
      </c>
      <c r="C217" s="633" t="s">
        <v>1200</v>
      </c>
    </row>
    <row r="218" spans="1:3">
      <c r="A218" t="s">
        <v>914</v>
      </c>
      <c r="B218" s="689" t="s">
        <v>752</v>
      </c>
      <c r="C218" s="633" t="s">
        <v>1200</v>
      </c>
    </row>
    <row r="219" spans="1:3">
      <c r="A219" s="811" t="str">
        <f>A218</f>
        <v>66_75</v>
      </c>
      <c r="B219" s="689" t="s">
        <v>753</v>
      </c>
      <c r="C219" s="633" t="s">
        <v>1200</v>
      </c>
    </row>
    <row r="220" spans="1:3">
      <c r="A220" t="s">
        <v>915</v>
      </c>
      <c r="B220" s="689" t="s">
        <v>752</v>
      </c>
      <c r="C220" s="633" t="s">
        <v>1200</v>
      </c>
    </row>
    <row r="221" spans="1:3">
      <c r="A221" s="811" t="str">
        <f>A220</f>
        <v>29_75</v>
      </c>
      <c r="B221" s="689" t="s">
        <v>753</v>
      </c>
      <c r="C221" s="633" t="s">
        <v>1200</v>
      </c>
    </row>
    <row r="222" spans="1:3">
      <c r="A222" t="s">
        <v>916</v>
      </c>
      <c r="B222" s="689" t="s">
        <v>752</v>
      </c>
      <c r="C222" s="633" t="s">
        <v>1200</v>
      </c>
    </row>
    <row r="223" spans="1:3">
      <c r="A223" s="811" t="str">
        <f>A222</f>
        <v>28_76</v>
      </c>
      <c r="B223" s="689" t="s">
        <v>753</v>
      </c>
      <c r="C223" s="633" t="s">
        <v>1200</v>
      </c>
    </row>
    <row r="224" spans="1:3">
      <c r="A224" t="s">
        <v>917</v>
      </c>
      <c r="B224" s="689" t="s">
        <v>752</v>
      </c>
      <c r="C224" s="633" t="s">
        <v>1200</v>
      </c>
    </row>
    <row r="225" spans="1:3">
      <c r="A225" s="811" t="str">
        <f>A224</f>
        <v>75_76</v>
      </c>
      <c r="B225" s="689" t="s">
        <v>753</v>
      </c>
      <c r="C225" s="633" t="s">
        <v>1200</v>
      </c>
    </row>
    <row r="226" spans="1:3">
      <c r="A226" t="s">
        <v>918</v>
      </c>
      <c r="B226" s="689" t="s">
        <v>752</v>
      </c>
      <c r="C226" s="633" t="s">
        <v>1200</v>
      </c>
    </row>
    <row r="227" spans="1:3">
      <c r="A227" s="811" t="str">
        <f>A226</f>
        <v>27_77</v>
      </c>
      <c r="B227" s="689" t="s">
        <v>753</v>
      </c>
      <c r="C227" s="633" t="s">
        <v>1200</v>
      </c>
    </row>
    <row r="228" spans="1:3">
      <c r="A228" t="s">
        <v>919</v>
      </c>
      <c r="B228" s="689" t="s">
        <v>752</v>
      </c>
      <c r="C228" s="633" t="s">
        <v>1200</v>
      </c>
    </row>
    <row r="229" spans="1:3">
      <c r="A229" s="811" t="str">
        <f>A228</f>
        <v>76_77</v>
      </c>
      <c r="B229" s="689" t="s">
        <v>753</v>
      </c>
      <c r="C229" s="633" t="s">
        <v>1200</v>
      </c>
    </row>
    <row r="230" spans="1:3">
      <c r="A230" t="s">
        <v>920</v>
      </c>
      <c r="B230" s="689" t="s">
        <v>752</v>
      </c>
      <c r="C230" s="633" t="s">
        <v>1200</v>
      </c>
    </row>
    <row r="231" spans="1:3">
      <c r="A231" s="811" t="str">
        <f>A230</f>
        <v>69_77</v>
      </c>
      <c r="B231" s="689" t="s">
        <v>753</v>
      </c>
      <c r="C231" s="633" t="s">
        <v>1200</v>
      </c>
    </row>
    <row r="232" spans="1:3">
      <c r="A232" t="s">
        <v>921</v>
      </c>
      <c r="B232" s="689" t="s">
        <v>752</v>
      </c>
      <c r="C232" s="812" t="s">
        <v>1200</v>
      </c>
    </row>
    <row r="233" spans="1:3">
      <c r="A233" s="811" t="str">
        <f>A232</f>
        <v>77_78</v>
      </c>
      <c r="B233" s="689" t="s">
        <v>753</v>
      </c>
      <c r="C233" s="812" t="s">
        <v>1200</v>
      </c>
    </row>
    <row r="234" spans="1:3">
      <c r="A234" t="s">
        <v>922</v>
      </c>
      <c r="B234" s="689" t="s">
        <v>752</v>
      </c>
      <c r="C234" s="633" t="s">
        <v>1200</v>
      </c>
    </row>
    <row r="235" spans="1:3">
      <c r="A235" s="811" t="str">
        <f>A234</f>
        <v>69_78</v>
      </c>
      <c r="B235" s="689" t="s">
        <v>753</v>
      </c>
      <c r="C235" s="633" t="s">
        <v>1200</v>
      </c>
    </row>
    <row r="236" spans="1:3">
      <c r="A236" t="s">
        <v>923</v>
      </c>
      <c r="B236" s="689" t="s">
        <v>752</v>
      </c>
      <c r="C236" s="633" t="s">
        <v>1200</v>
      </c>
    </row>
    <row r="237" spans="1:3">
      <c r="A237" s="811" t="str">
        <f>A236</f>
        <v>23_78</v>
      </c>
      <c r="B237" s="689" t="s">
        <v>753</v>
      </c>
      <c r="C237" s="633" t="s">
        <v>1200</v>
      </c>
    </row>
    <row r="238" spans="1:3">
      <c r="A238" t="s">
        <v>924</v>
      </c>
      <c r="B238" s="689" t="s">
        <v>752</v>
      </c>
      <c r="C238" s="633" t="s">
        <v>1200</v>
      </c>
    </row>
    <row r="239" spans="1:3">
      <c r="A239" s="811" t="str">
        <f>A238</f>
        <v>24_26</v>
      </c>
      <c r="B239" s="689" t="s">
        <v>753</v>
      </c>
      <c r="C239" s="633" t="s">
        <v>1200</v>
      </c>
    </row>
    <row r="240" spans="1:3">
      <c r="A240" s="787" t="s">
        <v>1196</v>
      </c>
      <c r="B240" s="787" t="s">
        <v>753</v>
      </c>
      <c r="C240" s="633" t="s">
        <v>1200</v>
      </c>
    </row>
    <row r="241" spans="2:2">
      <c r="B241" s="689"/>
    </row>
  </sheetData>
  <autoFilter ref="B1:B241" xr:uid="{98CBC19D-B520-4279-A985-0B761AAC30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FootwayLog_pythondata</vt:lpstr>
      <vt:lpstr>Footway Log</vt:lpstr>
      <vt:lpstr>Nodes</vt:lpstr>
      <vt:lpstr>Edges</vt:lpstr>
      <vt:lpstr>Centroid Nodes</vt:lpstr>
      <vt:lpstr>Sheet1</vt:lpstr>
      <vt:lpstr>Edges-Links</vt:lpstr>
      <vt:lpstr>Accessibility Standards</vt:lpstr>
      <vt:lpstr>Sheet2</vt:lpstr>
      <vt:lpstr>TEST</vt:lpstr>
      <vt:lpstr>Pedestrian Accessibility </vt:lpstr>
      <vt:lpstr>Visually Impaired Accessibility</vt:lpstr>
      <vt:lpstr>Mobility Impaired Accessibility</vt:lpstr>
      <vt:lpstr>Distances</vt:lpstr>
      <vt:lpstr>Times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Karekla, Xenia</dc:creator>
  <cp:lastModifiedBy>Konstantinos-Eirinaios Kaselouris</cp:lastModifiedBy>
  <dcterms:created xsi:type="dcterms:W3CDTF">2021-01-14T11:54:12Z</dcterms:created>
  <dcterms:modified xsi:type="dcterms:W3CDTF">2025-03-12T15:35:17Z</dcterms:modified>
</cp:coreProperties>
</file>