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gonzales21\Downloads\IE things\IE things\Major Projects\Building-a-Transformer-from-scratch-using-Pytorch\"/>
    </mc:Choice>
  </mc:AlternateContent>
  <xr:revisionPtr revIDLastSave="0" documentId="13_ncr:1_{63EE79B5-4303-4D43-8CE1-DC8761F42974}" xr6:coauthVersionLast="47" xr6:coauthVersionMax="47" xr10:uidLastSave="{00000000-0000-0000-0000-000000000000}"/>
  <bookViews>
    <workbookView xWindow="28680" yWindow="-120" windowWidth="29040" windowHeight="15840" tabRatio="863" activeTab="6" xr2:uid="{B6E777E1-0DF3-4A26-B79D-D8B12E8CCB74}"/>
  </bookViews>
  <sheets>
    <sheet name="Model Architecture" sheetId="13" r:id="rId1"/>
    <sheet name="Input | Output Embedding" sheetId="6" r:id="rId2"/>
    <sheet name="+ Positional Embedding" sheetId="2" r:id="rId3"/>
    <sheet name="-&gt; Q, K, V" sheetId="4" r:id="rId4"/>
    <sheet name="-&gt; Self - Attention" sheetId="1" r:id="rId5"/>
    <sheet name="-&gt; Add &amp; Norm" sheetId="8" r:id="rId6"/>
    <sheet name="-&gt; Feed Forward" sheetId="5" r:id="rId7"/>
    <sheet name="-&gt; Cross Attention" sheetId="12" r:id="rId8"/>
    <sheet name="-&gt; Linear" sheetId="9" state="hidden" r:id="rId9"/>
    <sheet name="-&gt; Softmax" sheetId="10" state="hidden" r:id="rId10"/>
    <sheet name="-&gt; Output Probabilitie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 i="5" l="1"/>
  <c r="F50" i="5"/>
  <c r="F49" i="5"/>
  <c r="F48" i="5"/>
  <c r="F47" i="5"/>
  <c r="O7" i="2" a="1"/>
  <c r="O7" i="2" s="1"/>
  <c r="Z14" i="5" a="1"/>
  <c r="Z14" i="5" s="1"/>
  <c r="E20" i="8" s="1" a="1"/>
  <c r="E20" i="8" s="1"/>
  <c r="AE18" i="8" s="1"/>
  <c r="S22" i="5" a="1"/>
  <c r="S22" i="5" s="1"/>
  <c r="O22" i="5" a="1"/>
  <c r="O22" i="5" s="1"/>
  <c r="K22" i="5" a="1"/>
  <c r="K22" i="5" s="1"/>
  <c r="S9" i="5" a="1"/>
  <c r="S9" i="5" s="1"/>
  <c r="O9" i="5" a="1"/>
  <c r="O9" i="5" s="1"/>
  <c r="K9" i="5" a="1"/>
  <c r="K9" i="5" s="1"/>
  <c r="J47" i="5" s="1" a="1"/>
  <c r="J47" i="5" s="1"/>
  <c r="X36" i="1" a="1"/>
  <c r="X36" i="1" s="1"/>
  <c r="X28" i="1" a="1"/>
  <c r="X28" i="1" s="1"/>
  <c r="M26" i="4" a="1"/>
  <c r="M26" i="4" s="1"/>
  <c r="M16" i="4" a="1"/>
  <c r="M16" i="4" s="1"/>
  <c r="M7" i="4" a="1"/>
  <c r="M7" i="4" s="1"/>
  <c r="N35" i="4"/>
  <c r="M35" i="4"/>
  <c r="I51" i="11" a="1"/>
  <c r="I51" i="11" s="1"/>
  <c r="H51" i="11" a="1"/>
  <c r="H51" i="11" s="1"/>
  <c r="D31" i="6" a="1"/>
  <c r="D31" i="6" s="1"/>
  <c r="D26" i="6" a="1"/>
  <c r="D26" i="6" s="1"/>
  <c r="V19" i="6" a="1"/>
  <c r="V19" i="6" s="1"/>
  <c r="D14" i="6" s="1" a="1"/>
  <c r="D14" i="6" s="1"/>
  <c r="N17" i="12" s="1" a="1"/>
  <c r="N17" i="12" s="1"/>
  <c r="M19" i="6" a="1"/>
  <c r="M19" i="6" s="1"/>
  <c r="D6" i="6" s="1" a="1"/>
  <c r="D6" i="6" s="1"/>
  <c r="N20" i="11"/>
  <c r="N43" i="11"/>
  <c r="N10" i="11"/>
  <c r="L26" i="4" a="1"/>
  <c r="L26" i="4" s="1"/>
  <c r="L16" i="4" a="1"/>
  <c r="L16" i="4" s="1"/>
  <c r="L7" i="4" a="1"/>
  <c r="L7" i="4" s="1"/>
  <c r="X9" i="1" a="1"/>
  <c r="X9" i="1" s="1"/>
  <c r="E17" i="12" l="1" a="1"/>
  <c r="E17" i="12" s="1"/>
  <c r="W17" i="12" s="1" a="1"/>
  <c r="W17" i="12" s="1"/>
  <c r="D7" i="4" a="1"/>
  <c r="D7" i="4" s="1"/>
  <c r="V7" i="4" s="1" a="1"/>
  <c r="V7" i="4" s="1"/>
  <c r="F9" i="1" s="1" a="1"/>
  <c r="F9" i="1" s="1"/>
  <c r="AE19" i="8"/>
  <c r="AF23" i="8"/>
  <c r="AF22" i="8"/>
  <c r="AF21" i="8"/>
  <c r="AF20" i="8"/>
  <c r="AF19" i="8"/>
  <c r="AE23" i="8"/>
  <c r="AE22" i="8"/>
  <c r="AE21" i="8"/>
  <c r="AE20" i="8"/>
  <c r="AF18" i="8"/>
  <c r="AC18" i="8" s="1"/>
  <c r="AC23" i="8" l="1"/>
  <c r="AC22" i="8"/>
  <c r="AC20" i="8"/>
  <c r="AB19" i="8"/>
  <c r="Y23" i="8"/>
  <c r="Z23" i="8"/>
  <c r="AA23" i="8"/>
  <c r="AB23" i="8"/>
  <c r="Y22" i="8"/>
  <c r="Z22" i="8"/>
  <c r="AA22" i="8"/>
  <c r="AB22" i="8"/>
  <c r="AC21" i="8"/>
  <c r="Y21" i="8"/>
  <c r="Z21" i="8"/>
  <c r="AA21" i="8"/>
  <c r="AB21" i="8"/>
  <c r="Y19" i="8"/>
  <c r="Y20" i="8"/>
  <c r="Z20" i="8"/>
  <c r="AA20" i="8"/>
  <c r="AB20" i="8"/>
  <c r="Z19" i="8"/>
  <c r="X23" i="8"/>
  <c r="AC19" i="8"/>
  <c r="AA19" i="8"/>
  <c r="X22" i="8"/>
  <c r="X21" i="8"/>
  <c r="X20" i="8"/>
  <c r="V16" i="4" a="1"/>
  <c r="V16" i="4" s="1"/>
  <c r="O9" i="1" s="1" a="1"/>
  <c r="O9" i="1" s="1"/>
  <c r="Y9" i="1" s="1" a="1"/>
  <c r="Y9" i="1" s="1"/>
  <c r="V26" i="4" a="1"/>
  <c r="V26" i="4" s="1"/>
  <c r="AI9" i="1" s="1" a="1"/>
  <c r="AI9" i="1" s="1"/>
  <c r="X19" i="8"/>
  <c r="Y18" i="8"/>
  <c r="X18" i="8"/>
  <c r="Z18" i="8"/>
  <c r="AA18" i="8"/>
  <c r="AB18" i="8"/>
  <c r="Y28" i="1" l="1" a="1"/>
  <c r="Y28" i="1" l="1"/>
  <c r="W32" i="1"/>
  <c r="Y40" i="1" s="1"/>
  <c r="W29" i="1"/>
  <c r="Y37" i="1" s="1"/>
  <c r="W30" i="1"/>
  <c r="Y38" i="1" s="1"/>
  <c r="W31" i="1"/>
  <c r="Y39" i="1" s="1"/>
  <c r="W33" i="1"/>
  <c r="Y41" i="1" s="1"/>
  <c r="AA41" i="1" l="1"/>
  <c r="AD38" i="1"/>
  <c r="AB41" i="1"/>
  <c r="AD41" i="1"/>
  <c r="AC41" i="1"/>
  <c r="Z41" i="1"/>
  <c r="AC40" i="1"/>
  <c r="AB40" i="1"/>
  <c r="AD40" i="1"/>
  <c r="AA40" i="1"/>
  <c r="Z40" i="1"/>
  <c r="AC38" i="1"/>
  <c r="AB38" i="1"/>
  <c r="AD39" i="1"/>
  <c r="AC39" i="1"/>
  <c r="AB39" i="1"/>
  <c r="AA39" i="1"/>
  <c r="AD37" i="1"/>
  <c r="Z39" i="1"/>
  <c r="AA38" i="1"/>
  <c r="Z38" i="1"/>
  <c r="AC37" i="1"/>
  <c r="AB37" i="1"/>
  <c r="AA37" i="1"/>
  <c r="Z37" i="1"/>
  <c r="W28" i="1"/>
  <c r="AE37" i="1" l="1"/>
  <c r="AE38" i="1"/>
  <c r="AE41" i="1"/>
  <c r="AE39" i="1"/>
  <c r="AE40" i="1"/>
  <c r="Y36" i="1"/>
  <c r="Z36" i="1"/>
  <c r="AA36" i="1"/>
  <c r="AN20" i="1" s="1"/>
  <c r="AB36" i="1"/>
  <c r="AC36" i="1"/>
  <c r="AD36" i="1"/>
  <c r="AI23" i="1" l="1"/>
  <c r="AJ23" i="1"/>
  <c r="AK23" i="1"/>
  <c r="AL23" i="1"/>
  <c r="AM23" i="1"/>
  <c r="AN23" i="1"/>
  <c r="AI22" i="1"/>
  <c r="AJ22" i="1"/>
  <c r="AK22" i="1"/>
  <c r="AL22" i="1"/>
  <c r="AM22" i="1"/>
  <c r="AN22" i="1"/>
  <c r="AI21" i="1"/>
  <c r="AJ21" i="1"/>
  <c r="AK21" i="1"/>
  <c r="AL21" i="1"/>
  <c r="AM21" i="1"/>
  <c r="AN21" i="1"/>
  <c r="AI20" i="1"/>
  <c r="AJ20" i="1"/>
  <c r="AK20" i="1"/>
  <c r="AL20" i="1"/>
  <c r="AM20" i="1"/>
  <c r="AI19" i="1"/>
  <c r="AJ19" i="1"/>
  <c r="AK19" i="1"/>
  <c r="AM19" i="1"/>
  <c r="AN19" i="1"/>
  <c r="AL19" i="1"/>
  <c r="AJ18" i="1"/>
  <c r="AK18" i="1"/>
  <c r="AI18" i="1"/>
  <c r="AL18" i="1"/>
  <c r="AM18" i="1"/>
  <c r="AN18" i="1"/>
  <c r="AR9" i="1" a="1"/>
  <c r="AR9" i="1" s="1"/>
  <c r="E7" i="8" s="1" a="1"/>
  <c r="AE36" i="1"/>
  <c r="AI26" i="1" l="1"/>
  <c r="AJ26" i="1"/>
  <c r="AE8" i="8"/>
  <c r="AF8" i="8"/>
  <c r="AF9" i="8"/>
  <c r="AF10" i="8"/>
  <c r="AF11" i="8"/>
  <c r="AF12" i="8"/>
  <c r="AE9" i="8"/>
  <c r="AE10" i="8"/>
  <c r="AE11" i="8"/>
  <c r="AE12" i="8"/>
  <c r="E7" i="8"/>
  <c r="AE7" i="8" s="1"/>
  <c r="AB8" i="8" l="1"/>
  <c r="Y10" i="8"/>
  <c r="Y12" i="8"/>
  <c r="Y11" i="8"/>
  <c r="AC12" i="8"/>
  <c r="AB12" i="8"/>
  <c r="AA12" i="8"/>
  <c r="Z12" i="8"/>
  <c r="Y9" i="8"/>
  <c r="AB11" i="8"/>
  <c r="AC9" i="8"/>
  <c r="AA11" i="8"/>
  <c r="AC11" i="8"/>
  <c r="Z11" i="8"/>
  <c r="AC10" i="8"/>
  <c r="AA10" i="8"/>
  <c r="AB10" i="8"/>
  <c r="Z10" i="8"/>
  <c r="AB9" i="8"/>
  <c r="AA9" i="8"/>
  <c r="Z9" i="8"/>
  <c r="Y8" i="8"/>
  <c r="X12" i="8"/>
  <c r="AC8" i="8"/>
  <c r="AA8" i="8"/>
  <c r="X9" i="8"/>
  <c r="Z8" i="8"/>
  <c r="AF7" i="8"/>
  <c r="AC7" i="8" s="1"/>
  <c r="X11" i="8"/>
  <c r="X10" i="8"/>
  <c r="X8" i="8"/>
  <c r="G22" i="5" l="1" a="1"/>
  <c r="G22" i="5" s="1"/>
  <c r="Z7" i="8"/>
  <c r="X7" i="8"/>
  <c r="Y7" i="8"/>
  <c r="AA7" i="8"/>
  <c r="AB7" i="8"/>
  <c r="G9" i="5" l="1" a="1"/>
  <c r="G9" i="5" s="1"/>
  <c r="C47" i="5" s="1" a="1"/>
  <c r="C4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<sst xmlns="http://schemas.openxmlformats.org/spreadsheetml/2006/main" count="561" uniqueCount="183">
  <si>
    <t>a</t>
  </si>
  <si>
    <t>…</t>
  </si>
  <si>
    <t>x</t>
  </si>
  <si>
    <t>=</t>
  </si>
  <si>
    <t>Sentence 1</t>
  </si>
  <si>
    <t>YOUR</t>
  </si>
  <si>
    <t xml:space="preserve">CAT </t>
  </si>
  <si>
    <t>IS</t>
  </si>
  <si>
    <t>PE(0,0)</t>
  </si>
  <si>
    <t>PE(0,1)</t>
  </si>
  <si>
    <t>PE(0,2)</t>
  </si>
  <si>
    <t>PE(0, 510)</t>
  </si>
  <si>
    <t>PE(0, 511)</t>
  </si>
  <si>
    <t>Sentence 2</t>
  </si>
  <si>
    <t>I</t>
  </si>
  <si>
    <t xml:space="preserve">LOVE </t>
  </si>
  <si>
    <t>YOU</t>
  </si>
  <si>
    <t>POSITION IDs to POSITION EMBEDDING</t>
  </si>
  <si>
    <t>softmax</t>
  </si>
  <si>
    <t>Your</t>
  </si>
  <si>
    <t>cat</t>
  </si>
  <si>
    <t>is</t>
  </si>
  <si>
    <t>lovely</t>
  </si>
  <si>
    <t xml:space="preserve">a </t>
  </si>
  <si>
    <t xml:space="preserve">is </t>
  </si>
  <si>
    <t xml:space="preserve"> a </t>
  </si>
  <si>
    <t>Summation</t>
  </si>
  <si>
    <r>
      <t>ENCODER INPUT (sequence, d</t>
    </r>
    <r>
      <rPr>
        <b/>
        <sz val="8"/>
        <color theme="1"/>
        <rFont val="Bierstadt"/>
        <family val="2"/>
      </rPr>
      <t>model</t>
    </r>
    <r>
      <rPr>
        <b/>
        <sz val="11"/>
        <color theme="1"/>
        <rFont val="Bierstadt"/>
        <family val="2"/>
      </rPr>
      <t>)</t>
    </r>
  </si>
  <si>
    <t>E1</t>
  </si>
  <si>
    <t>E2</t>
  </si>
  <si>
    <t>E3</t>
  </si>
  <si>
    <t>E4</t>
  </si>
  <si>
    <t>E5</t>
  </si>
  <si>
    <t>E6</t>
  </si>
  <si>
    <t>Q1</t>
  </si>
  <si>
    <t>Q2</t>
  </si>
  <si>
    <t>Q3</t>
  </si>
  <si>
    <t>Q4</t>
  </si>
  <si>
    <t>Q5</t>
  </si>
  <si>
    <t>Q6</t>
  </si>
  <si>
    <r>
      <t>W</t>
    </r>
    <r>
      <rPr>
        <b/>
        <sz val="8"/>
        <color theme="1"/>
        <rFont val="Bierstadt"/>
        <family val="2"/>
      </rPr>
      <t>Q</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</si>
  <si>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W</t>
    </r>
    <r>
      <rPr>
        <sz val="8"/>
        <color theme="1"/>
        <rFont val="Bierstadt"/>
        <family val="2"/>
      </rPr>
      <t>Q</t>
    </r>
  </si>
  <si>
    <r>
      <t>Q' (sequence, d</t>
    </r>
    <r>
      <rPr>
        <b/>
        <sz val="8"/>
        <color theme="1"/>
        <rFont val="Bierstadt"/>
        <family val="2"/>
      </rPr>
      <t>model</t>
    </r>
    <r>
      <rPr>
        <b/>
        <sz val="11"/>
        <color theme="1"/>
        <rFont val="Bierstadt"/>
        <family val="2"/>
      </rPr>
      <t>)</t>
    </r>
  </si>
  <si>
    <r>
      <t>W</t>
    </r>
    <r>
      <rPr>
        <b/>
        <sz val="8"/>
        <color theme="1"/>
        <rFont val="Bierstadt"/>
        <family val="2"/>
      </rPr>
      <t>K</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</si>
  <si>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K' (sequence, d</t>
    </r>
    <r>
      <rPr>
        <b/>
        <sz val="8"/>
        <color theme="1"/>
        <rFont val="Bierstadt"/>
        <family val="2"/>
      </rPr>
      <t>model</t>
    </r>
    <r>
      <rPr>
        <b/>
        <sz val="11"/>
        <color theme="1"/>
        <rFont val="Bierstadt"/>
        <family val="2"/>
      </rPr>
      <t>)</t>
    </r>
  </si>
  <si>
    <r>
      <t>W</t>
    </r>
    <r>
      <rPr>
        <b/>
        <sz val="8"/>
        <color theme="1"/>
        <rFont val="Bierstadt"/>
        <family val="2"/>
      </rPr>
      <t>V</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</si>
  <si>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V' (sequence, d</t>
    </r>
    <r>
      <rPr>
        <b/>
        <sz val="8"/>
        <color theme="1"/>
        <rFont val="Bierstadt"/>
        <family val="2"/>
      </rPr>
      <t>model</t>
    </r>
    <r>
      <rPr>
        <b/>
        <sz val="11"/>
        <color theme="1"/>
        <rFont val="Bierstadt"/>
        <family val="2"/>
      </rPr>
      <t>)</t>
    </r>
  </si>
  <si>
    <r>
      <t>K'</t>
    </r>
    <r>
      <rPr>
        <b/>
        <sz val="8"/>
        <color theme="1"/>
        <rFont val="Bierstadt"/>
        <family val="2"/>
      </rPr>
      <t>T</t>
    </r>
    <r>
      <rPr>
        <b/>
        <sz val="11"/>
        <color theme="1"/>
        <rFont val="Bierstadt"/>
        <family val="2"/>
      </rPr>
      <t xml:space="preserve"> (sequence, d</t>
    </r>
    <r>
      <rPr>
        <b/>
        <sz val="8"/>
        <color theme="1"/>
        <rFont val="Bierstadt"/>
        <family val="2"/>
      </rPr>
      <t>model</t>
    </r>
    <r>
      <rPr>
        <b/>
        <sz val="11"/>
        <color theme="1"/>
        <rFont val="Bierstadt"/>
        <family val="2"/>
      </rPr>
      <t>)</t>
    </r>
  </si>
  <si>
    <t>K1</t>
  </si>
  <si>
    <t>K2</t>
  </si>
  <si>
    <t>K3</t>
  </si>
  <si>
    <t>K4</t>
  </si>
  <si>
    <t>K5</t>
  </si>
  <si>
    <t>K6</t>
  </si>
  <si>
    <t>V1</t>
  </si>
  <si>
    <t>V2</t>
  </si>
  <si>
    <t>V3</t>
  </si>
  <si>
    <t>V4</t>
  </si>
  <si>
    <t>V5</t>
  </si>
  <si>
    <t>V6</t>
  </si>
  <si>
    <t>"meaning and positional meaning"</t>
  </si>
  <si>
    <t>Q1 x V1</t>
  </si>
  <si>
    <t>Q2 X V2</t>
  </si>
  <si>
    <t>Q3 X V3</t>
  </si>
  <si>
    <t>Q4 X V4</t>
  </si>
  <si>
    <t>Q5 X V5</t>
  </si>
  <si>
    <t>Q6 X V6</t>
  </si>
  <si>
    <r>
      <t>W</t>
    </r>
    <r>
      <rPr>
        <sz val="8"/>
        <color theme="1"/>
        <rFont val="Bierstadt"/>
        <family val="2"/>
      </rPr>
      <t>K</t>
    </r>
  </si>
  <si>
    <r>
      <t>W</t>
    </r>
    <r>
      <rPr>
        <sz val="8"/>
        <color theme="1"/>
        <rFont val="Bierstadt"/>
        <family val="2"/>
      </rPr>
      <t>V</t>
    </r>
  </si>
  <si>
    <t>Self - Attention (Single Head)</t>
  </si>
  <si>
    <r>
      <t>A' (sequence, d</t>
    </r>
    <r>
      <rPr>
        <b/>
        <sz val="8"/>
        <color theme="1"/>
        <rFont val="Bierstadt"/>
        <family val="2"/>
      </rPr>
      <t>model</t>
    </r>
    <r>
      <rPr>
        <b/>
        <sz val="11"/>
        <color theme="1"/>
        <rFont val="Bierstadt"/>
        <family val="2"/>
      </rPr>
      <t>)</t>
    </r>
  </si>
  <si>
    <r>
      <t>512 (d</t>
    </r>
    <r>
      <rPr>
        <b/>
        <sz val="14"/>
        <color rgb="FF0070C0"/>
        <rFont val="Bierstadt"/>
        <family val="2"/>
      </rPr>
      <t>model</t>
    </r>
    <r>
      <rPr>
        <b/>
        <sz val="22"/>
        <color rgb="FF0070C0"/>
        <rFont val="Bierstadt"/>
        <family val="2"/>
      </rPr>
      <t>)</t>
    </r>
  </si>
  <si>
    <r>
      <t>512 (d</t>
    </r>
    <r>
      <rPr>
        <b/>
        <sz val="8"/>
        <color theme="1"/>
        <rFont val="Bierstadt"/>
        <family val="2"/>
      </rPr>
      <t>model</t>
    </r>
    <r>
      <rPr>
        <b/>
        <sz val="11"/>
        <color theme="1"/>
        <rFont val="Bierstadt"/>
        <family val="2"/>
      </rPr>
      <t>)</t>
    </r>
  </si>
  <si>
    <t>Input Layer</t>
  </si>
  <si>
    <t>Layer 1</t>
  </si>
  <si>
    <t>Hidden Layers</t>
  </si>
  <si>
    <t>Output Layer</t>
  </si>
  <si>
    <r>
      <t>E' (sequence, d</t>
    </r>
    <r>
      <rPr>
        <b/>
        <sz val="8"/>
        <color theme="1"/>
        <rFont val="Bierstadt"/>
        <family val="2"/>
      </rPr>
      <t>model</t>
    </r>
    <r>
      <rPr>
        <b/>
        <sz val="11"/>
        <color theme="1"/>
        <rFont val="Bierstadt"/>
        <family val="2"/>
      </rPr>
      <t>)</t>
    </r>
  </si>
  <si>
    <t>En</t>
  </si>
  <si>
    <t>TRAINING</t>
  </si>
  <si>
    <t>1st token</t>
  </si>
  <si>
    <t>2nd token</t>
  </si>
  <si>
    <t>3rd token</t>
  </si>
  <si>
    <t>Ti</t>
  </si>
  <si>
    <t>molto</t>
  </si>
  <si>
    <t>amo</t>
  </si>
  <si>
    <r>
      <t>y</t>
    </r>
    <r>
      <rPr>
        <sz val="8"/>
        <color theme="1"/>
        <rFont val="Bierstadt"/>
        <family val="2"/>
      </rPr>
      <t>1</t>
    </r>
    <r>
      <rPr>
        <sz val="11"/>
        <color theme="1"/>
        <rFont val="Bierstadt"/>
        <family val="2"/>
      </rPr>
      <t xml:space="preserve"> - hat</t>
    </r>
  </si>
  <si>
    <r>
      <t>y</t>
    </r>
    <r>
      <rPr>
        <sz val="8"/>
        <color theme="1"/>
        <rFont val="Bierstadt"/>
        <family val="2"/>
      </rPr>
      <t>2</t>
    </r>
    <r>
      <rPr>
        <sz val="11"/>
        <color theme="1"/>
        <rFont val="Bierstadt"/>
        <family val="2"/>
      </rPr>
      <t xml:space="preserve"> - hat</t>
    </r>
  </si>
  <si>
    <r>
      <t>y</t>
    </r>
    <r>
      <rPr>
        <sz val="8"/>
        <color theme="1"/>
        <rFont val="Bierstadt"/>
        <family val="2"/>
      </rPr>
      <t>3</t>
    </r>
    <r>
      <rPr>
        <sz val="11"/>
        <color theme="1"/>
        <rFont val="Bierstadt"/>
        <family val="2"/>
      </rPr>
      <t xml:space="preserve"> - hat</t>
    </r>
  </si>
  <si>
    <r>
      <t>y</t>
    </r>
    <r>
      <rPr>
        <sz val="8"/>
        <color theme="1"/>
        <rFont val="Bierstadt"/>
        <family val="2"/>
      </rPr>
      <t>1</t>
    </r>
    <r>
      <rPr>
        <sz val="11"/>
        <color theme="1"/>
        <rFont val="Bierstadt"/>
        <family val="2"/>
      </rPr>
      <t xml:space="preserve"> - true</t>
    </r>
  </si>
  <si>
    <r>
      <t>y</t>
    </r>
    <r>
      <rPr>
        <sz val="8"/>
        <color theme="1"/>
        <rFont val="Bierstadt"/>
        <family val="2"/>
      </rPr>
      <t>2</t>
    </r>
    <r>
      <rPr>
        <sz val="11"/>
        <color theme="1"/>
        <rFont val="Bierstadt"/>
        <family val="2"/>
      </rPr>
      <t xml:space="preserve"> - true</t>
    </r>
  </si>
  <si>
    <r>
      <t>y</t>
    </r>
    <r>
      <rPr>
        <sz val="8"/>
        <color theme="1"/>
        <rFont val="Bierstadt"/>
        <family val="2"/>
      </rPr>
      <t>3</t>
    </r>
    <r>
      <rPr>
        <sz val="11"/>
        <color theme="1"/>
        <rFont val="Bierstadt"/>
        <family val="2"/>
      </rPr>
      <t xml:space="preserve"> - true</t>
    </r>
  </si>
  <si>
    <t xml:space="preserve">love </t>
  </si>
  <si>
    <t>you</t>
  </si>
  <si>
    <t xml:space="preserve">so </t>
  </si>
  <si>
    <t>much</t>
  </si>
  <si>
    <t>COST FUNCTION</t>
  </si>
  <si>
    <t>each y - data</t>
  </si>
  <si>
    <t>OUTPUT SEQUENCE</t>
  </si>
  <si>
    <t>INPUT SEQUENCE</t>
  </si>
  <si>
    <t>Attention Output 1</t>
  </si>
  <si>
    <t>Attention Output n</t>
  </si>
  <si>
    <t>INPUT EMBEDDING + POSITIONAL EMBEDDING = ENCODER INPUT</t>
  </si>
  <si>
    <r>
      <t>POSITION EMBEDDING (sequence, d</t>
    </r>
    <r>
      <rPr>
        <b/>
        <sz val="8"/>
        <color theme="1"/>
        <rFont val="Bierstadt"/>
        <family val="2"/>
      </rPr>
      <t>model</t>
    </r>
    <r>
      <rPr>
        <b/>
        <sz val="11"/>
        <color theme="1"/>
        <rFont val="Bierstadt"/>
        <family val="2"/>
      </rPr>
      <t>)</t>
    </r>
  </si>
  <si>
    <r>
      <t>(output_sequence, vocab</t>
    </r>
    <r>
      <rPr>
        <b/>
        <sz val="8"/>
        <color theme="1"/>
        <rFont val="Bierstadt"/>
        <family val="2"/>
      </rPr>
      <t>size</t>
    </r>
    <r>
      <rPr>
        <b/>
        <sz val="11"/>
        <color theme="1"/>
        <rFont val="Bierstadt"/>
        <family val="2"/>
      </rPr>
      <t>)</t>
    </r>
  </si>
  <si>
    <t>&lt;SOS&gt;</t>
  </si>
  <si>
    <t>&lt;EOS&gt;</t>
  </si>
  <si>
    <t>CROSS ATTENTION</t>
  </si>
  <si>
    <t>Time step 1</t>
  </si>
  <si>
    <t>Time step 2</t>
  </si>
  <si>
    <t>Time step n</t>
  </si>
  <si>
    <t>…......... Repeats 'til &lt;EOS&gt;</t>
  </si>
  <si>
    <t>TARGET SEQUENCE</t>
  </si>
  <si>
    <t>INFERENCE</t>
  </si>
  <si>
    <t>1st logit</t>
  </si>
  <si>
    <t>2nd logit</t>
  </si>
  <si>
    <t>ATTENTION OUTPUT EMBEDDING</t>
  </si>
  <si>
    <t>+</t>
  </si>
  <si>
    <r>
      <t>E' (input_sequence, d</t>
    </r>
    <r>
      <rPr>
        <b/>
        <sz val="8"/>
        <color theme="1"/>
        <rFont val="Bierstadt"/>
        <family val="2"/>
      </rPr>
      <t>model</t>
    </r>
    <r>
      <rPr>
        <b/>
        <sz val="11"/>
        <color theme="1"/>
        <rFont val="Bierstadt"/>
        <family val="2"/>
      </rPr>
      <t>)</t>
    </r>
  </si>
  <si>
    <t>y - hat</t>
  </si>
  <si>
    <t>C1</t>
  </si>
  <si>
    <t>C2</t>
  </si>
  <si>
    <t>Token 7</t>
  </si>
  <si>
    <t>Token 8</t>
  </si>
  <si>
    <t>Token 37k</t>
  </si>
  <si>
    <t>ke</t>
  </si>
  <si>
    <t>qi</t>
  </si>
  <si>
    <t>re</t>
  </si>
  <si>
    <r>
      <t>INPUT | OUTPUT EMBEDDING (sequence, d</t>
    </r>
    <r>
      <rPr>
        <b/>
        <sz val="8"/>
        <color theme="1"/>
        <rFont val="Bierstadt"/>
        <family val="2"/>
      </rPr>
      <t>model</t>
    </r>
    <r>
      <rPr>
        <b/>
        <sz val="11"/>
        <color theme="1"/>
        <rFont val="Bierstadt"/>
        <family val="2"/>
      </rPr>
      <t>)</t>
    </r>
  </si>
  <si>
    <t>INPUT | OUTPUT SEQUENCE to INPUT | OUTPUT EMBEDDING</t>
  </si>
  <si>
    <t>&lt;pad&gt;</t>
  </si>
  <si>
    <t>PADDING MASK for INPUT SEQUENCE</t>
  </si>
  <si>
    <t>Padding?</t>
  </si>
  <si>
    <t>PADDING MASK for OUTPUT SEQUENCE</t>
  </si>
  <si>
    <t>tokens</t>
  </si>
  <si>
    <t>P(y1 - hat)</t>
  </si>
  <si>
    <t>LOOKUP MATRIX</t>
  </si>
  <si>
    <r>
      <t>Q, K, V MATRIX (sequence, d</t>
    </r>
    <r>
      <rPr>
        <b/>
        <sz val="8"/>
        <color theme="1"/>
        <rFont val="Bierstadt"/>
        <family val="2"/>
      </rPr>
      <t>model</t>
    </r>
    <r>
      <rPr>
        <b/>
        <sz val="11"/>
        <color theme="1"/>
        <rFont val="Bierstadt"/>
        <family val="2"/>
      </rPr>
      <t>)</t>
    </r>
  </si>
  <si>
    <t>ATTENTION SCORE MATRIX</t>
  </si>
  <si>
    <t>ATTENTION OUTPUT MATRIX</t>
  </si>
  <si>
    <t>FEED FORWARD MATRIX</t>
  </si>
  <si>
    <r>
      <t xml:space="preserve">FEED FORWARD MATRIX </t>
    </r>
    <r>
      <rPr>
        <b/>
        <sz val="8"/>
        <color theme="1"/>
        <rFont val="Bierstadt"/>
        <family val="2"/>
      </rPr>
      <t>cross tensor</t>
    </r>
  </si>
  <si>
    <r>
      <t xml:space="preserve">FEED FORWARD MATRIX </t>
    </r>
    <r>
      <rPr>
        <b/>
        <sz val="8"/>
        <color theme="1"/>
        <rFont val="Bierstadt"/>
        <family val="2"/>
      </rPr>
      <t>cross matrix</t>
    </r>
  </si>
  <si>
    <t>TARGET MATRIX (ONE-HOT)</t>
  </si>
  <si>
    <t>ENCODER INPUT to Q, K, V MATRIX</t>
  </si>
  <si>
    <t>Q, K, V MATRIX to ATTENTION SCORE MATRIX</t>
  </si>
  <si>
    <t>ATTENTION SCORE MATRIX to ATTENTION OUTPUT MATRIX</t>
  </si>
  <si>
    <r>
      <t>FEED FORWARD MATRIX (sequence, d</t>
    </r>
    <r>
      <rPr>
        <b/>
        <sz val="8"/>
        <rFont val="Bierstadt"/>
        <family val="2"/>
      </rPr>
      <t>model</t>
    </r>
    <r>
      <rPr>
        <b/>
        <sz val="11"/>
        <rFont val="Bierstadt"/>
        <family val="2"/>
      </rPr>
      <t>)</t>
    </r>
  </si>
  <si>
    <t>An(Qn, Kn, Vn)</t>
  </si>
  <si>
    <t>A1 (Q1, K1, V1)</t>
  </si>
  <si>
    <t>Feed Forward for A1 (Q1, K1, V1)</t>
  </si>
  <si>
    <t>Feed Forward for An (Qn, Kn, Vn)</t>
  </si>
  <si>
    <t>Each embedding in the Attention Output Matrix - A1 (Q1, K1, V1) to An (Qn, Kn, Vn)</t>
  </si>
  <si>
    <r>
      <t>An (1, d</t>
    </r>
    <r>
      <rPr>
        <b/>
        <sz val="8"/>
        <color theme="1"/>
        <rFont val="Bierstadt"/>
        <family val="2"/>
      </rPr>
      <t>model</t>
    </r>
    <r>
      <rPr>
        <b/>
        <sz val="11"/>
        <color theme="1"/>
        <rFont val="Bierstadt"/>
        <family val="2"/>
      </rPr>
      <t>)</t>
    </r>
  </si>
  <si>
    <t>CROSS ATTENTION MATRIX</t>
  </si>
  <si>
    <r>
      <t xml:space="preserve">E' </t>
    </r>
    <r>
      <rPr>
        <b/>
        <sz val="8"/>
        <color theme="1"/>
        <rFont val="Bierstadt"/>
        <family val="2"/>
      </rPr>
      <t>cross matrix</t>
    </r>
    <r>
      <rPr>
        <b/>
        <sz val="11"/>
        <color theme="1"/>
        <rFont val="Bierstadt"/>
        <family val="2"/>
      </rPr>
      <t xml:space="preserve"> (output_sequence, vocab</t>
    </r>
    <r>
      <rPr>
        <b/>
        <sz val="8"/>
        <color theme="1"/>
        <rFont val="Bierstadt"/>
        <family val="2"/>
      </rPr>
      <t>size</t>
    </r>
    <r>
      <rPr>
        <b/>
        <sz val="11"/>
        <color theme="1"/>
        <rFont val="Bierstadt"/>
        <family val="2"/>
      </rPr>
      <t>)</t>
    </r>
  </si>
  <si>
    <r>
      <t>Cn (output_sequence, d</t>
    </r>
    <r>
      <rPr>
        <b/>
        <sz val="8"/>
        <color theme="1"/>
        <rFont val="Bierstadt"/>
        <family val="2"/>
      </rPr>
      <t>model</t>
    </r>
    <r>
      <rPr>
        <b/>
        <sz val="11"/>
        <color theme="1"/>
        <rFont val="Bierstadt"/>
        <family val="2"/>
      </rPr>
      <t>)</t>
    </r>
  </si>
  <si>
    <t>TRAINING, INFERENCE, COST FUNCTION</t>
  </si>
  <si>
    <t>Position in sequence</t>
  </si>
  <si>
    <t>Normalization</t>
  </si>
  <si>
    <t>A's (sequence, sequence)</t>
  </si>
  <si>
    <t>each</t>
  </si>
  <si>
    <t>norm</t>
  </si>
  <si>
    <t>or</t>
  </si>
  <si>
    <t>act(z)</t>
  </si>
  <si>
    <t>Embedding</t>
  </si>
  <si>
    <t>Neurons</t>
  </si>
  <si>
    <t>lower</t>
  </si>
  <si>
    <t>upper</t>
  </si>
  <si>
    <t>Mean</t>
  </si>
  <si>
    <t>Std. Dev</t>
  </si>
  <si>
    <t>Sum</t>
  </si>
  <si>
    <t>IMPLEMENTATION</t>
  </si>
  <si>
    <t>*applied to attention score before softmax*</t>
  </si>
  <si>
    <t>Gradient of the error</t>
  </si>
  <si>
    <t>b2048</t>
  </si>
  <si>
    <t>w1</t>
  </si>
  <si>
    <t>w2</t>
  </si>
  <si>
    <t>w3</t>
  </si>
  <si>
    <t>w4</t>
  </si>
  <si>
    <t>w5</t>
  </si>
  <si>
    <t>w512</t>
  </si>
  <si>
    <t>Layer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</si>
</sst>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1"/>
      <color theme="1"/>
      <name val="Calibri"/>
      <family val="2"/>
      <scheme val="minor"/>
    </font>
    <font>
      <sz val="11"/>
      <color theme="1"/>
      <name val="Bierstadt"/>
      <family val="2"/>
    </font>
    <font>
      <sz val="8"/>
      <color theme="1"/>
      <name val="Bierstadt"/>
      <family val="2"/>
    </font>
    <font>
      <sz val="9"/>
      <color theme="1"/>
      <name val="Bierstadt"/>
      <family val="2"/>
    </font>
    <font>
      <b/>
      <sz val="11"/>
      <color theme="1"/>
      <name val="Bierstadt"/>
      <family val="2"/>
    </font>
    <font>
      <b/>
      <sz val="8"/>
      <color theme="1"/>
      <name val="Bierstadt"/>
      <family val="2"/>
    </font>
    <font>
      <b/>
      <sz val="22"/>
      <color rgb="FF0070C0"/>
      <name val="Bierstadt"/>
      <family val="2"/>
    </font>
    <font>
      <b/>
      <sz val="14"/>
      <color rgb="FF0070C0"/>
      <name val="Bierstadt"/>
      <family val="2"/>
    </font>
    <font>
      <b/>
      <i/>
      <sz val="11"/>
      <color theme="1"/>
      <name val="Bierstadt"/>
      <family val="2"/>
    </font>
    <font>
      <b/>
      <sz val="11"/>
      <color theme="0"/>
      <name val="Bierstadt"/>
      <family val="2"/>
    </font>
    <font>
      <b/>
      <sz val="11"/>
      <name val="Bierstadt"/>
      <family val="2"/>
    </font>
    <font>
      <b/>
      <sz val="8"/>
      <name val="Bierstadt"/>
      <family val="2"/>
    </font>
    <font>
      <sz val="11"/>
      <color theme="1"/>
      <name val="Calibri"/>
      <family val="2"/>
    </font>
    <font>
      <sz val="11"/>
      <name val="Bierstadt"/>
      <family val="2"/>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horizontal="center"/>
    </xf>
    <xf numFmtId="0" fontId="1" fillId="0" borderId="1" xfId="0" applyFont="1" applyBorder="1"/>
    <xf numFmtId="0" fontId="1"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6" borderId="4" xfId="0" applyFont="1" applyFill="1" applyBorder="1"/>
    <xf numFmtId="0" fontId="1" fillId="7" borderId="5" xfId="0" applyFont="1" applyFill="1" applyBorder="1"/>
    <xf numFmtId="0" fontId="1" fillId="2" borderId="6" xfId="0" applyFont="1" applyFill="1" applyBorder="1"/>
    <xf numFmtId="0" fontId="1" fillId="3" borderId="7" xfId="0" applyFont="1" applyFill="1" applyBorder="1"/>
    <xf numFmtId="0" fontId="1" fillId="4" borderId="7" xfId="0" applyFont="1" applyFill="1" applyBorder="1"/>
    <xf numFmtId="0" fontId="1" fillId="5" borderId="7" xfId="0" applyFont="1" applyFill="1" applyBorder="1"/>
    <xf numFmtId="0" fontId="1" fillId="6" borderId="7" xfId="0" applyFont="1" applyFill="1" applyBorder="1"/>
    <xf numFmtId="0" fontId="1" fillId="7" borderId="8" xfId="0" applyFont="1" applyFill="1" applyBorder="1"/>
    <xf numFmtId="0" fontId="4" fillId="0" borderId="0" xfId="0" applyFont="1" applyAlignment="1">
      <alignment horizontal="center"/>
    </xf>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8" borderId="1" xfId="0" applyFont="1" applyFill="1" applyBorder="1" applyAlignment="1">
      <alignment horizontal="center"/>
    </xf>
    <xf numFmtId="0" fontId="1" fillId="6" borderId="1"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center" vertical="center" wrapText="1"/>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applyAlignment="1">
      <alignment horizontal="center"/>
    </xf>
    <xf numFmtId="0" fontId="3" fillId="0" borderId="1" xfId="0" applyFont="1" applyBorder="1"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xf numFmtId="0" fontId="1" fillId="0" borderId="0" xfId="0" applyFont="1" applyFill="1" applyBorder="1" applyAlignment="1">
      <alignment horizontal="center"/>
    </xf>
    <xf numFmtId="0" fontId="4" fillId="0" borderId="0" xfId="0" applyFont="1" applyAlignment="1"/>
    <xf numFmtId="0" fontId="1" fillId="0" borderId="0" xfId="0" applyFont="1" applyAlignment="1">
      <alignment horizontal="center"/>
    </xf>
    <xf numFmtId="0" fontId="4" fillId="0" borderId="0" xfId="0" applyFont="1" applyFill="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xf>
    <xf numFmtId="0" fontId="1" fillId="3" borderId="0" xfId="0" applyFont="1" applyFill="1" applyAlignment="1">
      <alignment horizontal="center"/>
    </xf>
    <xf numFmtId="0" fontId="1" fillId="3" borderId="2" xfId="0" applyFont="1" applyFill="1" applyBorder="1" applyAlignment="1">
      <alignment horizontal="center"/>
    </xf>
    <xf numFmtId="0" fontId="1" fillId="0" borderId="0" xfId="0" applyFont="1" applyAlignment="1">
      <alignment horizontal="center"/>
    </xf>
    <xf numFmtId="0" fontId="4" fillId="0" borderId="0" xfId="0" applyFont="1"/>
    <xf numFmtId="0" fontId="12"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2" fontId="1" fillId="0" borderId="1" xfId="0" applyNumberFormat="1" applyFont="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4" borderId="4" xfId="0" applyFont="1" applyFill="1" applyBorder="1" applyAlignment="1">
      <alignment horizontal="center"/>
    </xf>
    <xf numFmtId="0" fontId="1" fillId="5" borderId="4" xfId="0" applyFont="1" applyFill="1" applyBorder="1" applyAlignment="1">
      <alignment horizontal="center"/>
    </xf>
    <xf numFmtId="0" fontId="1" fillId="6" borderId="4" xfId="0" applyFont="1" applyFill="1" applyBorder="1" applyAlignment="1">
      <alignment horizontal="center"/>
    </xf>
    <xf numFmtId="0" fontId="1" fillId="7" borderId="5" xfId="0" applyFont="1" applyFill="1" applyBorder="1" applyAlignment="1">
      <alignment horizontal="center"/>
    </xf>
    <xf numFmtId="164" fontId="1" fillId="0" borderId="0" xfId="0" applyNumberFormat="1" applyFont="1"/>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0" borderId="2" xfId="0" applyFont="1" applyBorder="1" applyAlignment="1">
      <alignment horizontal="center"/>
    </xf>
    <xf numFmtId="0" fontId="1" fillId="4" borderId="7" xfId="0" applyFont="1" applyFill="1" applyBorder="1" applyAlignment="1">
      <alignment horizontal="center"/>
    </xf>
    <xf numFmtId="0" fontId="1" fillId="5" borderId="7" xfId="0" applyFont="1" applyFill="1" applyBorder="1" applyAlignment="1">
      <alignment horizontal="center"/>
    </xf>
    <xf numFmtId="0" fontId="1" fillId="6" borderId="7" xfId="0" applyFont="1" applyFill="1" applyBorder="1" applyAlignment="1">
      <alignment horizontal="center"/>
    </xf>
    <xf numFmtId="0" fontId="1" fillId="7" borderId="8" xfId="0" applyFont="1" applyFill="1" applyBorder="1" applyAlignment="1">
      <alignment horizontal="center"/>
    </xf>
    <xf numFmtId="0" fontId="1" fillId="0" borderId="18" xfId="0" applyFont="1" applyBorder="1" applyAlignment="1">
      <alignment horizontal="center"/>
    </xf>
    <xf numFmtId="0" fontId="1" fillId="0" borderId="17" xfId="0" applyFont="1" applyBorder="1"/>
    <xf numFmtId="0" fontId="1" fillId="2" borderId="17" xfId="0" applyFont="1" applyFill="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8" xfId="0" applyFont="1" applyFill="1" applyBorder="1"/>
    <xf numFmtId="0" fontId="1" fillId="0" borderId="18" xfId="0" applyFont="1" applyFill="1" applyBorder="1" applyAlignment="1">
      <alignment horizontal="center"/>
    </xf>
    <xf numFmtId="0" fontId="1" fillId="0" borderId="19" xfId="0" applyFont="1" applyBorder="1" applyAlignment="1">
      <alignment horizontal="center"/>
    </xf>
    <xf numFmtId="0" fontId="13" fillId="5" borderId="1" xfId="0" applyFont="1" applyFill="1" applyBorder="1" applyAlignment="1">
      <alignment horizontal="center"/>
    </xf>
    <xf numFmtId="0" fontId="4" fillId="0" borderId="0" xfId="0" applyFont="1" applyAlignment="1">
      <alignment horizontal="center"/>
    </xf>
    <xf numFmtId="0" fontId="9" fillId="11" borderId="0" xfId="0" applyFont="1" applyFill="1" applyAlignment="1">
      <alignment horizontal="center"/>
    </xf>
    <xf numFmtId="0" fontId="1" fillId="0" borderId="0" xfId="0" applyFont="1" applyAlignment="1">
      <alignment horizontal="center"/>
    </xf>
    <xf numFmtId="0" fontId="8" fillId="0" borderId="0" xfId="0" applyFont="1" applyAlignment="1">
      <alignment horizontal="center"/>
    </xf>
    <xf numFmtId="0" fontId="4" fillId="10" borderId="0" xfId="0" applyFont="1" applyFill="1" applyAlignment="1">
      <alignment horizontal="center"/>
    </xf>
    <xf numFmtId="0" fontId="6" fillId="0" borderId="0" xfId="0" applyFont="1" applyFill="1" applyAlignment="1">
      <alignment horizontal="center" vertical="center"/>
    </xf>
    <xf numFmtId="0" fontId="1" fillId="10" borderId="0" xfId="0" applyFont="1" applyFill="1" applyAlignment="1">
      <alignment horizontal="center"/>
    </xf>
    <xf numFmtId="0" fontId="4" fillId="9" borderId="0" xfId="0" applyFont="1" applyFill="1" applyAlignment="1">
      <alignment horizontal="center"/>
    </xf>
    <xf numFmtId="0" fontId="4" fillId="0" borderId="0" xfId="0" applyFont="1" applyBorder="1" applyAlignment="1">
      <alignment horizontal="center"/>
    </xf>
    <xf numFmtId="0" fontId="4" fillId="0" borderId="10" xfId="0" applyFont="1" applyBorder="1" applyAlignment="1">
      <alignment horizontal="center"/>
    </xf>
    <xf numFmtId="0" fontId="4" fillId="0" borderId="0" xfId="0" applyFont="1" applyAlignment="1">
      <alignment horizontal="center" vertical="center"/>
    </xf>
    <xf numFmtId="0" fontId="4" fillId="10" borderId="12" xfId="0" applyFont="1" applyFill="1" applyBorder="1" applyAlignment="1">
      <alignment horizontal="center"/>
    </xf>
    <xf numFmtId="0" fontId="4" fillId="10" borderId="0" xfId="0" applyFont="1" applyFill="1" applyBorder="1" applyAlignment="1">
      <alignment horizont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9" xfId="0" applyFont="1" applyBorder="1" applyAlignment="1">
      <alignment horizontal="center"/>
    </xf>
    <xf numFmtId="0" fontId="9" fillId="11" borderId="0" xfId="0" applyFont="1" applyFill="1" applyAlignment="1">
      <alignment horizontal="center" vertical="center"/>
    </xf>
    <xf numFmtId="0" fontId="10" fillId="10" borderId="0" xfId="0" applyFont="1" applyFill="1" applyAlignment="1">
      <alignment horizontal="center"/>
    </xf>
    <xf numFmtId="0" fontId="4" fillId="10" borderId="0" xfId="0" applyFont="1" applyFill="1" applyAlignment="1">
      <alignment horizontal="center"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Bierstadt" panose="020B0004020202020204" pitchFamily="34" charset="0"/>
              <a:ea typeface="+mn-ea"/>
              <a:cs typeface="+mn-cs"/>
            </a:defRPr>
          </a:pPr>
          <a:endParaRPr lang="en-US"/>
        </a:p>
      </c:txPr>
    </c:title>
    <c:autoTitleDeleted val="0"/>
    <c:plotArea>
      <c:layout/>
      <c:barChart>
        <c:barDir val="col"/>
        <c:grouping val="clustered"/>
        <c:varyColors val="0"/>
        <c:ser>
          <c:idx val="0"/>
          <c:order val="0"/>
          <c:tx>
            <c:strRef>
              <c:f>'-&gt; Output Probabilities'!$I$50</c:f>
              <c:strCache>
                <c:ptCount val="1"/>
                <c:pt idx="0">
                  <c:v>P(y1 - hat)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'-&gt; Output Probabilities'!$H$51:$H$56</c:f>
              <c:strCache>
                <c:ptCount val="6"/>
                <c:pt idx="0">
                  <c:v>&lt;SOS&gt;</c:v>
                </c:pt>
                <c:pt idx="1">
                  <c:v>amo</c:v>
                </c:pt>
                <c:pt idx="2">
                  <c:v>&lt;EOS&gt;</c:v>
                </c:pt>
                <c:pt idx="3">
                  <c:v>molto</c:v>
                </c:pt>
                <c:pt idx="4">
                  <c:v>…</c:v>
                </c:pt>
                <c:pt idx="5">
                  <c:v>Ti</c:v>
                </c:pt>
              </c:strCache>
            </c:strRef>
          </c:cat>
          <c:val>
            <c:numRef>
              <c:f>'-&gt; Output Probabilities'!$I$51:$I$56</c:f>
              <c:numCache>
                <c:formatCode>General</c:formatCode>
                <c:ptCount val="6"/>
                <c:pt idx="0">
                  <c:v>0.11</c:v>
                </c:pt>
                <c:pt idx="1">
                  <c:v>0.12</c:v>
                </c:pt>
                <c:pt idx="2">
                  <c:v>0.14000000000000001</c:v>
                </c:pt>
                <c:pt idx="3">
                  <c:v>0.15</c:v>
                </c:pt>
                <c:pt idx="4">
                  <c:v>0.16</c:v>
                </c:pt>
                <c:pt idx="5">
                  <c:v>0.32</c:v>
                </c:pt>
              </c:numCache>
            </c:numRef>
          </c:val>
          <c:extLst>
            <c:ext xmlns:c16="http://schemas.microsoft.com/office/drawing/2014/chart" uri="{C3380CC4-5D6E-409C-BE32-E72D297353CC}">
              <c16:uniqueId val="{00000000-E827-47C3-8C87-9036EBDC4713}"/>
            </c:ext>
          </c:extLst>
        </c:ser>
        <c:dLbls>
          <c:showLegendKey val="0"/>
          <c:showVal val="0"/>
          <c:showCatName val="0"/>
          <c:showSerName val="0"/>
          <c:showPercent val="0"/>
          <c:showBubbleSize val="0"/>
        </c:dLbls>
        <c:gapWidth val="20"/>
        <c:overlap val="-24"/>
        <c:axId val="543825632"/>
        <c:axId val="543828032"/>
        <c:extLst>
          <c:ext xmlns:c15="http://schemas.microsoft.com/office/drawing/2012/chart" uri="{02D57815-91ED-43cb-92C2-25804820EDAC}">
            <c15:filteredBarSeries>
              <c15:ser>
                <c:idx val="1"/>
                <c:order val="1"/>
                <c:tx>
                  <c:strRef>
                    <c:extLst>
                      <c:ext uri="{02D57815-91ED-43cb-92C2-25804820EDAC}">
                        <c15:formulaRef>
                          <c15:sqref>'-&gt; Output Probabilities'!$J$50</c15:sqref>
                        </c15:formulaRef>
                      </c:ext>
                    </c:extLst>
                    <c:strCache>
                      <c:ptCount val="1"/>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c:ext uri="{02D57815-91ED-43cb-92C2-25804820EDAC}">
                        <c15:formulaRef>
                          <c15:sqref>'-&gt; Output Probabilities'!$H$51:$H$56</c15:sqref>
                        </c15:formulaRef>
                      </c:ext>
                    </c:extLst>
                    <c:strCache>
                      <c:ptCount val="6"/>
                      <c:pt idx="0">
                        <c:v>&lt;SOS&gt;</c:v>
                      </c:pt>
                      <c:pt idx="1">
                        <c:v>amo</c:v>
                      </c:pt>
                      <c:pt idx="2">
                        <c:v>&lt;EOS&gt;</c:v>
                      </c:pt>
                      <c:pt idx="3">
                        <c:v>molto</c:v>
                      </c:pt>
                      <c:pt idx="4">
                        <c:v>…</c:v>
                      </c:pt>
                      <c:pt idx="5">
                        <c:v>Ti</c:v>
                      </c:pt>
                    </c:strCache>
                  </c:strRef>
                </c:cat>
                <c:val>
                  <c:numRef>
                    <c:extLst>
                      <c:ext uri="{02D57815-91ED-43cb-92C2-25804820EDAC}">
                        <c15:formulaRef>
                          <c15:sqref>'-&gt; Output Probabilities'!$J$51:$J$56</c15:sqref>
                        </c15:formulaRef>
                      </c:ext>
                    </c:extLst>
                    <c:numCache>
                      <c:formatCode>General</c:formatCode>
                      <c:ptCount val="6"/>
                    </c:numCache>
                  </c:numRef>
                </c:val>
                <c:extLst>
                  <c:ext xmlns:c16="http://schemas.microsoft.com/office/drawing/2014/chart" uri="{C3380CC4-5D6E-409C-BE32-E72D297353CC}">
                    <c16:uniqueId val="{00000001-E827-47C3-8C87-9036EBDC4713}"/>
                  </c:ext>
                </c:extLst>
              </c15:ser>
            </c15:filteredBarSeries>
          </c:ext>
        </c:extLst>
      </c:barChart>
      <c:catAx>
        <c:axId val="5438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8032"/>
        <c:crosses val="autoZero"/>
        <c:auto val="1"/>
        <c:lblAlgn val="ctr"/>
        <c:lblOffset val="100"/>
        <c:noMultiLvlLbl val="0"/>
      </c:catAx>
      <c:valAx>
        <c:axId val="543828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5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6.png"/><Relationship Id="rId7" Type="http://schemas.openxmlformats.org/officeDocument/2006/relationships/image" Target="../media/image3.sv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2.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1.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201929</xdr:colOff>
      <xdr:row>2</xdr:row>
      <xdr:rowOff>114300</xdr:rowOff>
    </xdr:from>
    <xdr:to>
      <xdr:col>9</xdr:col>
      <xdr:colOff>400049</xdr:colOff>
      <xdr:row>36</xdr:row>
      <xdr:rowOff>89055</xdr:rowOff>
    </xdr:to>
    <xdr:pic>
      <xdr:nvPicPr>
        <xdr:cNvPr id="2" name="Picture 1">
          <a:extLst>
            <a:ext uri="{FF2B5EF4-FFF2-40B4-BE49-F238E27FC236}">
              <a16:creationId xmlns:a16="http://schemas.microsoft.com/office/drawing/2014/main" id="{9C97AE19-F6FA-FB26-8AB7-4886D3A09C98}"/>
            </a:ext>
          </a:extLst>
        </xdr:cNvPr>
        <xdr:cNvPicPr>
          <a:picLocks noChangeAspect="1"/>
        </xdr:cNvPicPr>
      </xdr:nvPicPr>
      <xdr:blipFill>
        <a:blip xmlns:r="http://schemas.openxmlformats.org/officeDocument/2006/relationships" r:embed="rId1"/>
        <a:stretch>
          <a:fillRect/>
        </a:stretch>
      </xdr:blipFill>
      <xdr:spPr>
        <a:xfrm>
          <a:off x="811529" y="476250"/>
          <a:ext cx="5074920" cy="6127905"/>
        </a:xfrm>
        <a:prstGeom prst="rect">
          <a:avLst/>
        </a:prstGeom>
      </xdr:spPr>
    </xdr:pic>
    <xdr:clientData/>
  </xdr:twoCellAnchor>
  <xdr:twoCellAnchor>
    <xdr:from>
      <xdr:col>5</xdr:col>
      <xdr:colOff>443865</xdr:colOff>
      <xdr:row>16</xdr:row>
      <xdr:rowOff>167640</xdr:rowOff>
    </xdr:from>
    <xdr:to>
      <xdr:col>7</xdr:col>
      <xdr:colOff>190500</xdr:colOff>
      <xdr:row>19</xdr:row>
      <xdr:rowOff>57150</xdr:rowOff>
    </xdr:to>
    <xdr:sp macro="" textlink="">
      <xdr:nvSpPr>
        <xdr:cNvPr id="3" name="Rectangle 2">
          <a:extLst>
            <a:ext uri="{FF2B5EF4-FFF2-40B4-BE49-F238E27FC236}">
              <a16:creationId xmlns:a16="http://schemas.microsoft.com/office/drawing/2014/main" id="{C7682A4D-9B75-9A8A-4C19-0074C2BABFB9}"/>
            </a:ext>
          </a:extLst>
        </xdr:cNvPr>
        <xdr:cNvSpPr/>
      </xdr:nvSpPr>
      <xdr:spPr>
        <a:xfrm>
          <a:off x="3491865" y="3063240"/>
          <a:ext cx="965835" cy="4324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190500</xdr:colOff>
      <xdr:row>16</xdr:row>
      <xdr:rowOff>23813</xdr:rowOff>
    </xdr:from>
    <xdr:to>
      <xdr:col>10</xdr:col>
      <xdr:colOff>358140</xdr:colOff>
      <xdr:row>18</xdr:row>
      <xdr:rowOff>21908</xdr:rowOff>
    </xdr:to>
    <xdr:cxnSp macro="">
      <xdr:nvCxnSpPr>
        <xdr:cNvPr id="5" name="Straight Arrow Connector 4">
          <a:extLst>
            <a:ext uri="{FF2B5EF4-FFF2-40B4-BE49-F238E27FC236}">
              <a16:creationId xmlns:a16="http://schemas.microsoft.com/office/drawing/2014/main" id="{96141D15-DB1C-3EC3-E35B-798701FE98DD}"/>
            </a:ext>
          </a:extLst>
        </xdr:cNvPr>
        <xdr:cNvCxnSpPr>
          <a:stCxn id="3" idx="3"/>
          <a:endCxn id="7" idx="1"/>
        </xdr:cNvCxnSpPr>
      </xdr:nvCxnSpPr>
      <xdr:spPr>
        <a:xfrm flipV="1">
          <a:off x="4457700" y="2919413"/>
          <a:ext cx="1996440" cy="360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358140</xdr:colOff>
      <xdr:row>14</xdr:row>
      <xdr:rowOff>171451</xdr:rowOff>
    </xdr:from>
    <xdr:to>
      <xdr:col>14</xdr:col>
      <xdr:colOff>129540</xdr:colOff>
      <xdr:row>17</xdr:row>
      <xdr:rowOff>57150</xdr:rowOff>
    </xdr:to>
    <xdr:sp macro="" textlink="">
      <xdr:nvSpPr>
        <xdr:cNvPr id="7" name="TextBox 6">
          <a:extLst>
            <a:ext uri="{FF2B5EF4-FFF2-40B4-BE49-F238E27FC236}">
              <a16:creationId xmlns:a16="http://schemas.microsoft.com/office/drawing/2014/main" id="{4EF395EE-5E67-41DA-A035-73CAB6D28757}"/>
            </a:ext>
          </a:extLst>
        </xdr:cNvPr>
        <xdr:cNvSpPr txBox="1"/>
      </xdr:nvSpPr>
      <xdr:spPr>
        <a:xfrm>
          <a:off x="6454140" y="2705101"/>
          <a:ext cx="22098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Cross Attention</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Cn (output_sequence,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62865</xdr:colOff>
      <xdr:row>15</xdr:row>
      <xdr:rowOff>76200</xdr:rowOff>
    </xdr:from>
    <xdr:to>
      <xdr:col>5</xdr:col>
      <xdr:colOff>396240</xdr:colOff>
      <xdr:row>26</xdr:row>
      <xdr:rowOff>66675</xdr:rowOff>
    </xdr:to>
    <xdr:sp macro="" textlink="">
      <xdr:nvSpPr>
        <xdr:cNvPr id="8" name="Rectangle 7">
          <a:extLst>
            <a:ext uri="{FF2B5EF4-FFF2-40B4-BE49-F238E27FC236}">
              <a16:creationId xmlns:a16="http://schemas.microsoft.com/office/drawing/2014/main" id="{D7D223B0-CDA3-B354-41A9-836D791B9484}"/>
            </a:ext>
          </a:extLst>
        </xdr:cNvPr>
        <xdr:cNvSpPr/>
      </xdr:nvSpPr>
      <xdr:spPr>
        <a:xfrm>
          <a:off x="1282065" y="2790825"/>
          <a:ext cx="2162175" cy="198120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255270</xdr:colOff>
      <xdr:row>13</xdr:row>
      <xdr:rowOff>125729</xdr:rowOff>
    </xdr:from>
    <xdr:to>
      <xdr:col>3</xdr:col>
      <xdr:colOff>534353</xdr:colOff>
      <xdr:row>15</xdr:row>
      <xdr:rowOff>76200</xdr:rowOff>
    </xdr:to>
    <xdr:cxnSp macro="">
      <xdr:nvCxnSpPr>
        <xdr:cNvPr id="9" name="Straight Arrow Connector 8">
          <a:extLst>
            <a:ext uri="{FF2B5EF4-FFF2-40B4-BE49-F238E27FC236}">
              <a16:creationId xmlns:a16="http://schemas.microsoft.com/office/drawing/2014/main" id="{1F39B320-1085-28D4-ADF3-E4A40188D3F7}"/>
            </a:ext>
          </a:extLst>
        </xdr:cNvPr>
        <xdr:cNvCxnSpPr>
          <a:stCxn id="8" idx="0"/>
          <a:endCxn id="13" idx="2"/>
        </xdr:cNvCxnSpPr>
      </xdr:nvCxnSpPr>
      <xdr:spPr>
        <a:xfrm flipH="1" flipV="1">
          <a:off x="2084070" y="2478404"/>
          <a:ext cx="279083" cy="3124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11</xdr:row>
      <xdr:rowOff>93345</xdr:rowOff>
    </xdr:from>
    <xdr:to>
      <xdr:col>4</xdr:col>
      <xdr:colOff>506730</xdr:colOff>
      <xdr:row>13</xdr:row>
      <xdr:rowOff>123824</xdr:rowOff>
    </xdr:to>
    <xdr:sp macro="" textlink="">
      <xdr:nvSpPr>
        <xdr:cNvPr id="13" name="TextBox 12">
          <a:extLst>
            <a:ext uri="{FF2B5EF4-FFF2-40B4-BE49-F238E27FC236}">
              <a16:creationId xmlns:a16="http://schemas.microsoft.com/office/drawing/2014/main" id="{20A82A45-2BEA-2547-19EF-80F6057A809F}"/>
            </a:ext>
          </a:extLst>
        </xdr:cNvPr>
        <xdr:cNvSpPr txBox="1"/>
      </xdr:nvSpPr>
      <xdr:spPr>
        <a:xfrm>
          <a:off x="1219200" y="2084070"/>
          <a:ext cx="1725930" cy="392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Encoder Block (2 sublayers)</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(input 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1</xdr:col>
      <xdr:colOff>243840</xdr:colOff>
      <xdr:row>5</xdr:row>
      <xdr:rowOff>49530</xdr:rowOff>
    </xdr:from>
    <xdr:to>
      <xdr:col>14</xdr:col>
      <xdr:colOff>438150</xdr:colOff>
      <xdr:row>35</xdr:row>
      <xdr:rowOff>161925</xdr:rowOff>
    </xdr:to>
    <xdr:sp macro="" textlink="">
      <xdr:nvSpPr>
        <xdr:cNvPr id="17" name="Rectangle 16">
          <a:extLst>
            <a:ext uri="{FF2B5EF4-FFF2-40B4-BE49-F238E27FC236}">
              <a16:creationId xmlns:a16="http://schemas.microsoft.com/office/drawing/2014/main" id="{3C8034FE-EB9C-88B6-705D-2D926EC3B94E}"/>
            </a:ext>
          </a:extLst>
        </xdr:cNvPr>
        <xdr:cNvSpPr/>
      </xdr:nvSpPr>
      <xdr:spPr>
        <a:xfrm>
          <a:off x="853440" y="954405"/>
          <a:ext cx="8119110" cy="554164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320993</xdr:colOff>
      <xdr:row>3</xdr:row>
      <xdr:rowOff>24766</xdr:rowOff>
    </xdr:from>
    <xdr:to>
      <xdr:col>8</xdr:col>
      <xdr:colOff>524827</xdr:colOff>
      <xdr:row>5</xdr:row>
      <xdr:rowOff>154305</xdr:rowOff>
    </xdr:to>
    <xdr:cxnSp macro="">
      <xdr:nvCxnSpPr>
        <xdr:cNvPr id="18" name="Straight Arrow Connector 17">
          <a:extLst>
            <a:ext uri="{FF2B5EF4-FFF2-40B4-BE49-F238E27FC236}">
              <a16:creationId xmlns:a16="http://schemas.microsoft.com/office/drawing/2014/main" id="{5BB731F7-E80B-DC7F-3F78-E38E6CFC6069}"/>
            </a:ext>
          </a:extLst>
        </xdr:cNvPr>
        <xdr:cNvCxnSpPr>
          <a:stCxn id="31" idx="0"/>
          <a:endCxn id="19" idx="2"/>
        </xdr:cNvCxnSpPr>
      </xdr:nvCxnSpPr>
      <xdr:spPr>
        <a:xfrm flipV="1">
          <a:off x="3978593" y="567691"/>
          <a:ext cx="1423034" cy="4914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268604</xdr:colOff>
      <xdr:row>1</xdr:row>
      <xdr:rowOff>97156</xdr:rowOff>
    </xdr:from>
    <xdr:to>
      <xdr:col>11</xdr:col>
      <xdr:colOff>175259</xdr:colOff>
      <xdr:row>3</xdr:row>
      <xdr:rowOff>26671</xdr:rowOff>
    </xdr:to>
    <xdr:sp macro="" textlink="">
      <xdr:nvSpPr>
        <xdr:cNvPr id="19" name="TextBox 18">
          <a:extLst>
            <a:ext uri="{FF2B5EF4-FFF2-40B4-BE49-F238E27FC236}">
              <a16:creationId xmlns:a16="http://schemas.microsoft.com/office/drawing/2014/main" id="{4392E7FD-0937-5407-16B7-A7B7E6903773}"/>
            </a:ext>
          </a:extLst>
        </xdr:cNvPr>
        <xdr:cNvSpPr txBox="1"/>
      </xdr:nvSpPr>
      <xdr:spPr>
        <a:xfrm>
          <a:off x="3926204" y="278131"/>
          <a:ext cx="2954655" cy="291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P' (output_sequence, vocab_size)</a:t>
          </a:r>
          <a:endParaRPr lang="en-PH" sz="900" b="0" u="none">
            <a:solidFill>
              <a:sysClr val="windowText" lastClr="000000"/>
            </a:solidFill>
            <a:latin typeface="Bierstadt" panose="020B0004020202020204" pitchFamily="34" charset="0"/>
          </a:endParaRPr>
        </a:p>
      </xdr:txBody>
    </xdr:sp>
    <xdr:clientData/>
  </xdr:twoCellAnchor>
  <xdr:twoCellAnchor editAs="oneCell">
    <xdr:from>
      <xdr:col>15</xdr:col>
      <xdr:colOff>161925</xdr:colOff>
      <xdr:row>2</xdr:row>
      <xdr:rowOff>74294</xdr:rowOff>
    </xdr:from>
    <xdr:to>
      <xdr:col>16</xdr:col>
      <xdr:colOff>215266</xdr:colOff>
      <xdr:row>6</xdr:row>
      <xdr:rowOff>45641</xdr:rowOff>
    </xdr:to>
    <xdr:pic>
      <xdr:nvPicPr>
        <xdr:cNvPr id="20" name="Graphic 19" descr="Lights On with solid fill">
          <a:extLst>
            <a:ext uri="{FF2B5EF4-FFF2-40B4-BE49-F238E27FC236}">
              <a16:creationId xmlns:a16="http://schemas.microsoft.com/office/drawing/2014/main" id="{37435BCF-498A-4C63-8D49-1498E1A494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05925" y="436244"/>
          <a:ext cx="662941" cy="695247"/>
        </a:xfrm>
        <a:prstGeom prst="rect">
          <a:avLst/>
        </a:prstGeom>
      </xdr:spPr>
    </xdr:pic>
    <xdr:clientData/>
  </xdr:twoCellAnchor>
  <xdr:twoCellAnchor>
    <xdr:from>
      <xdr:col>16</xdr:col>
      <xdr:colOff>303372</xdr:colOff>
      <xdr:row>2</xdr:row>
      <xdr:rowOff>102871</xdr:rowOff>
    </xdr:from>
    <xdr:to>
      <xdr:col>21</xdr:col>
      <xdr:colOff>491491</xdr:colOff>
      <xdr:row>4</xdr:row>
      <xdr:rowOff>152401</xdr:rowOff>
    </xdr:to>
    <xdr:sp macro="" textlink="">
      <xdr:nvSpPr>
        <xdr:cNvPr id="21" name="TextBox 20">
          <a:extLst>
            <a:ext uri="{FF2B5EF4-FFF2-40B4-BE49-F238E27FC236}">
              <a16:creationId xmlns:a16="http://schemas.microsoft.com/office/drawing/2014/main" id="{4CA4C3E7-A47D-4C47-9EA4-4FA24087AB5B}"/>
            </a:ext>
          </a:extLst>
        </xdr:cNvPr>
        <xdr:cNvSpPr txBox="1"/>
      </xdr:nvSpPr>
      <xdr:spPr>
        <a:xfrm>
          <a:off x="10056972" y="464821"/>
          <a:ext cx="3236119"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900" baseline="0">
              <a:latin typeface="Bierstadt" panose="020B0004020202020204" pitchFamily="34" charset="0"/>
            </a:rPr>
            <a:t>The </a:t>
          </a:r>
          <a:r>
            <a:rPr lang="en-PH" sz="900" b="1" baseline="0">
              <a:latin typeface="Bierstadt" panose="020B0004020202020204" pitchFamily="34" charset="0"/>
            </a:rPr>
            <a:t>output_sequence </a:t>
          </a:r>
          <a:r>
            <a:rPr lang="en-PH" sz="900" b="0" baseline="0">
              <a:latin typeface="Bierstadt" panose="020B0004020202020204" pitchFamily="34" charset="0"/>
            </a:rPr>
            <a:t> changes incrementally with each time step. Thus </a:t>
          </a:r>
          <a:r>
            <a:rPr lang="en-PH" sz="900" b="1" baseline="0">
              <a:latin typeface="Bierstadt" panose="020B0004020202020204" pitchFamily="34" charset="0"/>
            </a:rPr>
            <a:t>output_sequence = time_step.</a:t>
          </a:r>
          <a:endParaRPr lang="en-PH" sz="900" baseline="0">
            <a:latin typeface="Bierstadt" panose="020B0004020202020204" pitchFamily="34" charset="0"/>
          </a:endParaRPr>
        </a:p>
      </xdr:txBody>
    </xdr:sp>
    <xdr:clientData/>
  </xdr:twoCellAnchor>
  <xdr:twoCellAnchor>
    <xdr:from>
      <xdr:col>2</xdr:col>
      <xdr:colOff>379095</xdr:colOff>
      <xdr:row>20</xdr:row>
      <xdr:rowOff>120015</xdr:rowOff>
    </xdr:from>
    <xdr:to>
      <xdr:col>3</xdr:col>
      <xdr:colOff>255270</xdr:colOff>
      <xdr:row>22</xdr:row>
      <xdr:rowOff>53340</xdr:rowOff>
    </xdr:to>
    <xdr:sp macro="" textlink="">
      <xdr:nvSpPr>
        <xdr:cNvPr id="22" name="Rectangle 21">
          <a:extLst>
            <a:ext uri="{FF2B5EF4-FFF2-40B4-BE49-F238E27FC236}">
              <a16:creationId xmlns:a16="http://schemas.microsoft.com/office/drawing/2014/main" id="{D0C953C5-CC83-A78A-02B0-74EC283C84F9}"/>
            </a:ext>
          </a:extLst>
        </xdr:cNvPr>
        <xdr:cNvSpPr/>
      </xdr:nvSpPr>
      <xdr:spPr>
        <a:xfrm>
          <a:off x="1598295" y="3739515"/>
          <a:ext cx="485775" cy="29527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7</xdr:col>
      <xdr:colOff>390526</xdr:colOff>
      <xdr:row>18</xdr:row>
      <xdr:rowOff>59055</xdr:rowOff>
    </xdr:from>
    <xdr:to>
      <xdr:col>8</xdr:col>
      <xdr:colOff>91442</xdr:colOff>
      <xdr:row>20</xdr:row>
      <xdr:rowOff>15240</xdr:rowOff>
    </xdr:to>
    <xdr:sp macro="" textlink="">
      <xdr:nvSpPr>
        <xdr:cNvPr id="23" name="Rectangle 22">
          <a:extLst>
            <a:ext uri="{FF2B5EF4-FFF2-40B4-BE49-F238E27FC236}">
              <a16:creationId xmlns:a16="http://schemas.microsoft.com/office/drawing/2014/main" id="{8A3F5446-04AB-C154-B632-67EE79BF890E}"/>
            </a:ext>
          </a:extLst>
        </xdr:cNvPr>
        <xdr:cNvSpPr/>
      </xdr:nvSpPr>
      <xdr:spPr>
        <a:xfrm>
          <a:off x="4657726" y="3316605"/>
          <a:ext cx="310516" cy="3181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548642</xdr:colOff>
      <xdr:row>20</xdr:row>
      <xdr:rowOff>19050</xdr:rowOff>
    </xdr:from>
    <xdr:to>
      <xdr:col>12</xdr:col>
      <xdr:colOff>114298</xdr:colOff>
      <xdr:row>31</xdr:row>
      <xdr:rowOff>64770</xdr:rowOff>
    </xdr:to>
    <xdr:cxnSp macro="">
      <xdr:nvCxnSpPr>
        <xdr:cNvPr id="24" name="Straight Arrow Connector 23">
          <a:extLst>
            <a:ext uri="{FF2B5EF4-FFF2-40B4-BE49-F238E27FC236}">
              <a16:creationId xmlns:a16="http://schemas.microsoft.com/office/drawing/2014/main" id="{11F15B27-BD3E-1B7D-4DBE-E8125A5D6F85}"/>
            </a:ext>
          </a:extLst>
        </xdr:cNvPr>
        <xdr:cNvCxnSpPr>
          <a:stCxn id="23" idx="2"/>
          <a:endCxn id="30" idx="1"/>
        </xdr:cNvCxnSpPr>
      </xdr:nvCxnSpPr>
      <xdr:spPr>
        <a:xfrm>
          <a:off x="4815842" y="3638550"/>
          <a:ext cx="2613656" cy="2036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xdr:colOff>
      <xdr:row>22</xdr:row>
      <xdr:rowOff>57150</xdr:rowOff>
    </xdr:from>
    <xdr:to>
      <xdr:col>12</xdr:col>
      <xdr:colOff>114298</xdr:colOff>
      <xdr:row>31</xdr:row>
      <xdr:rowOff>64770</xdr:rowOff>
    </xdr:to>
    <xdr:cxnSp macro="">
      <xdr:nvCxnSpPr>
        <xdr:cNvPr id="27" name="Straight Arrow Connector 26">
          <a:extLst>
            <a:ext uri="{FF2B5EF4-FFF2-40B4-BE49-F238E27FC236}">
              <a16:creationId xmlns:a16="http://schemas.microsoft.com/office/drawing/2014/main" id="{97F577BE-6B7A-6577-4138-F015DAD732D5}"/>
            </a:ext>
          </a:extLst>
        </xdr:cNvPr>
        <xdr:cNvCxnSpPr>
          <a:stCxn id="22" idx="2"/>
          <a:endCxn id="30" idx="1"/>
        </xdr:cNvCxnSpPr>
      </xdr:nvCxnSpPr>
      <xdr:spPr>
        <a:xfrm>
          <a:off x="1840230" y="4038600"/>
          <a:ext cx="5589268" cy="1636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114298</xdr:colOff>
      <xdr:row>27</xdr:row>
      <xdr:rowOff>112395</xdr:rowOff>
    </xdr:from>
    <xdr:to>
      <xdr:col>18</xdr:col>
      <xdr:colOff>95249</xdr:colOff>
      <xdr:row>35</xdr:row>
      <xdr:rowOff>13334</xdr:rowOff>
    </xdr:to>
    <xdr:sp macro="" textlink="">
      <xdr:nvSpPr>
        <xdr:cNvPr id="30" name="TextBox 29">
          <a:extLst>
            <a:ext uri="{FF2B5EF4-FFF2-40B4-BE49-F238E27FC236}">
              <a16:creationId xmlns:a16="http://schemas.microsoft.com/office/drawing/2014/main" id="{B655851D-83E2-535E-FA17-D30116356974}"/>
            </a:ext>
          </a:extLst>
        </xdr:cNvPr>
        <xdr:cNvSpPr txBox="1"/>
      </xdr:nvSpPr>
      <xdr:spPr>
        <a:xfrm>
          <a:off x="7429498" y="4998720"/>
          <a:ext cx="3638551" cy="1348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"N" means, the encoder or decoder block runs a matrix "N" times. "N" determines how many layers basically.</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e.g.</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A' -&gt; Layer 1 (Self-Attention, Feed Forward) -&gt; Layer 2 (Self-Attention, Feed Forward)...</a:t>
          </a: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360045</xdr:colOff>
      <xdr:row>5</xdr:row>
      <xdr:rowOff>154305</xdr:rowOff>
    </xdr:from>
    <xdr:to>
      <xdr:col>7</xdr:col>
      <xdr:colOff>276225</xdr:colOff>
      <xdr:row>8</xdr:row>
      <xdr:rowOff>19050</xdr:rowOff>
    </xdr:to>
    <xdr:sp macro="" textlink="">
      <xdr:nvSpPr>
        <xdr:cNvPr id="31" name="Rectangle 30">
          <a:extLst>
            <a:ext uri="{FF2B5EF4-FFF2-40B4-BE49-F238E27FC236}">
              <a16:creationId xmlns:a16="http://schemas.microsoft.com/office/drawing/2014/main" id="{ED7BB396-C08D-825B-1231-687B58ADED65}"/>
            </a:ext>
          </a:extLst>
        </xdr:cNvPr>
        <xdr:cNvSpPr/>
      </xdr:nvSpPr>
      <xdr:spPr>
        <a:xfrm>
          <a:off x="3408045" y="1059180"/>
          <a:ext cx="1135380" cy="40767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5</xdr:col>
      <xdr:colOff>253365</xdr:colOff>
      <xdr:row>11</xdr:row>
      <xdr:rowOff>93345</xdr:rowOff>
    </xdr:from>
    <xdr:to>
      <xdr:col>8</xdr:col>
      <xdr:colOff>592455</xdr:colOff>
      <xdr:row>26</xdr:row>
      <xdr:rowOff>104775</xdr:rowOff>
    </xdr:to>
    <xdr:sp macro="" textlink="">
      <xdr:nvSpPr>
        <xdr:cNvPr id="36" name="Rectangle 35">
          <a:extLst>
            <a:ext uri="{FF2B5EF4-FFF2-40B4-BE49-F238E27FC236}">
              <a16:creationId xmlns:a16="http://schemas.microsoft.com/office/drawing/2014/main" id="{602C0807-FC4D-C997-BEB3-9521416DE76F}"/>
            </a:ext>
          </a:extLst>
        </xdr:cNvPr>
        <xdr:cNvSpPr/>
      </xdr:nvSpPr>
      <xdr:spPr>
        <a:xfrm>
          <a:off x="3301365" y="2084070"/>
          <a:ext cx="2167890" cy="272605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588645</xdr:colOff>
      <xdr:row>9</xdr:row>
      <xdr:rowOff>63819</xdr:rowOff>
    </xdr:from>
    <xdr:to>
      <xdr:col>9</xdr:col>
      <xdr:colOff>340994</xdr:colOff>
      <xdr:row>19</xdr:row>
      <xdr:rowOff>9525</xdr:rowOff>
    </xdr:to>
    <xdr:cxnSp macro="">
      <xdr:nvCxnSpPr>
        <xdr:cNvPr id="37" name="Straight Arrow Connector 36">
          <a:extLst>
            <a:ext uri="{FF2B5EF4-FFF2-40B4-BE49-F238E27FC236}">
              <a16:creationId xmlns:a16="http://schemas.microsoft.com/office/drawing/2014/main" id="{3BB81D85-F81B-C27B-63C3-DC00BB6C4C43}"/>
            </a:ext>
          </a:extLst>
        </xdr:cNvPr>
        <xdr:cNvCxnSpPr>
          <a:stCxn id="36" idx="3"/>
          <a:endCxn id="40" idx="1"/>
        </xdr:cNvCxnSpPr>
      </xdr:nvCxnSpPr>
      <xdr:spPr>
        <a:xfrm flipV="1">
          <a:off x="5465445" y="1692594"/>
          <a:ext cx="361949" cy="1755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340994</xdr:colOff>
      <xdr:row>8</xdr:row>
      <xdr:rowOff>9527</xdr:rowOff>
    </xdr:from>
    <xdr:to>
      <xdr:col>14</xdr:col>
      <xdr:colOff>74294</xdr:colOff>
      <xdr:row>10</xdr:row>
      <xdr:rowOff>116205</xdr:rowOff>
    </xdr:to>
    <xdr:sp macro="" textlink="">
      <xdr:nvSpPr>
        <xdr:cNvPr id="40" name="TextBox 39">
          <a:extLst>
            <a:ext uri="{FF2B5EF4-FFF2-40B4-BE49-F238E27FC236}">
              <a16:creationId xmlns:a16="http://schemas.microsoft.com/office/drawing/2014/main" id="{1EE23BA9-ECB2-2D4D-0626-849392101175}"/>
            </a:ext>
          </a:extLst>
        </xdr:cNvPr>
        <xdr:cNvSpPr txBox="1"/>
      </xdr:nvSpPr>
      <xdr:spPr>
        <a:xfrm>
          <a:off x="5827394" y="1457327"/>
          <a:ext cx="2781300" cy="468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Decoder Block (2 sublayers)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dmodel)</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443865</xdr:colOff>
      <xdr:row>21</xdr:row>
      <xdr:rowOff>85725</xdr:rowOff>
    </xdr:from>
    <xdr:to>
      <xdr:col>7</xdr:col>
      <xdr:colOff>201930</xdr:colOff>
      <xdr:row>24</xdr:row>
      <xdr:rowOff>114300</xdr:rowOff>
    </xdr:to>
    <xdr:sp macro="" textlink="">
      <xdr:nvSpPr>
        <xdr:cNvPr id="56" name="Rectangle 55">
          <a:extLst>
            <a:ext uri="{FF2B5EF4-FFF2-40B4-BE49-F238E27FC236}">
              <a16:creationId xmlns:a16="http://schemas.microsoft.com/office/drawing/2014/main" id="{B9F3CE29-911C-2C34-3421-2498A5198308}"/>
            </a:ext>
          </a:extLst>
        </xdr:cNvPr>
        <xdr:cNvSpPr/>
      </xdr:nvSpPr>
      <xdr:spPr>
        <a:xfrm>
          <a:off x="3491865" y="3886200"/>
          <a:ext cx="977265" cy="57150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388620</xdr:colOff>
      <xdr:row>20</xdr:row>
      <xdr:rowOff>104776</xdr:rowOff>
    </xdr:from>
    <xdr:to>
      <xdr:col>14</xdr:col>
      <xdr:colOff>160020</xdr:colOff>
      <xdr:row>24</xdr:row>
      <xdr:rowOff>76200</xdr:rowOff>
    </xdr:to>
    <xdr:sp macro="" textlink="">
      <xdr:nvSpPr>
        <xdr:cNvPr id="57" name="TextBox 56">
          <a:extLst>
            <a:ext uri="{FF2B5EF4-FFF2-40B4-BE49-F238E27FC236}">
              <a16:creationId xmlns:a16="http://schemas.microsoft.com/office/drawing/2014/main" id="{6454FBDA-5F55-AFB5-4E50-D0AAB62BC49B}"/>
            </a:ext>
          </a:extLst>
        </xdr:cNvPr>
        <xdr:cNvSpPr txBox="1"/>
      </xdr:nvSpPr>
      <xdr:spPr>
        <a:xfrm>
          <a:off x="6484620" y="3724276"/>
          <a:ext cx="2209800" cy="695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"Masked" means we convert future tokens of a matrix into -inf so that during softmax, they will all be converted to virtually 0</a:t>
          </a:r>
          <a:endParaRPr lang="en-PH" sz="900" b="0" u="none">
            <a:solidFill>
              <a:sysClr val="windowText" lastClr="000000"/>
            </a:solidFill>
            <a:latin typeface="Bierstadt" panose="020B0004020202020204" pitchFamily="34" charset="0"/>
          </a:endParaRPr>
        </a:p>
      </xdr:txBody>
    </xdr:sp>
    <xdr:clientData/>
  </xdr:twoCellAnchor>
  <xdr:twoCellAnchor>
    <xdr:from>
      <xdr:col>7</xdr:col>
      <xdr:colOff>205740</xdr:colOff>
      <xdr:row>22</xdr:row>
      <xdr:rowOff>90488</xdr:rowOff>
    </xdr:from>
    <xdr:to>
      <xdr:col>10</xdr:col>
      <xdr:colOff>388620</xdr:colOff>
      <xdr:row>23</xdr:row>
      <xdr:rowOff>10478</xdr:rowOff>
    </xdr:to>
    <xdr:cxnSp macro="">
      <xdr:nvCxnSpPr>
        <xdr:cNvPr id="58" name="Straight Arrow Connector 57">
          <a:extLst>
            <a:ext uri="{FF2B5EF4-FFF2-40B4-BE49-F238E27FC236}">
              <a16:creationId xmlns:a16="http://schemas.microsoft.com/office/drawing/2014/main" id="{C0FA7601-B018-FFAF-BB20-A84303F26F28}"/>
            </a:ext>
          </a:extLst>
        </xdr:cNvPr>
        <xdr:cNvCxnSpPr>
          <a:stCxn id="56" idx="3"/>
          <a:endCxn id="57" idx="1"/>
        </xdr:cNvCxnSpPr>
      </xdr:nvCxnSpPr>
      <xdr:spPr>
        <a:xfrm flipV="1">
          <a:off x="4472940" y="4071938"/>
          <a:ext cx="2011680" cy="100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417196</xdr:colOff>
      <xdr:row>9</xdr:row>
      <xdr:rowOff>161926</xdr:rowOff>
    </xdr:from>
    <xdr:to>
      <xdr:col>7</xdr:col>
      <xdr:colOff>200026</xdr:colOff>
      <xdr:row>11</xdr:row>
      <xdr:rowOff>114300</xdr:rowOff>
    </xdr:to>
    <xdr:sp macro="" textlink="">
      <xdr:nvSpPr>
        <xdr:cNvPr id="62" name="Rectangle 61">
          <a:extLst>
            <a:ext uri="{FF2B5EF4-FFF2-40B4-BE49-F238E27FC236}">
              <a16:creationId xmlns:a16="http://schemas.microsoft.com/office/drawing/2014/main" id="{A1DE55AB-4D9A-B94C-7F5D-8DC7A146EC02}"/>
            </a:ext>
          </a:extLst>
        </xdr:cNvPr>
        <xdr:cNvSpPr/>
      </xdr:nvSpPr>
      <xdr:spPr>
        <a:xfrm>
          <a:off x="3465196" y="1790701"/>
          <a:ext cx="1002030" cy="314324"/>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201931</xdr:colOff>
      <xdr:row>5</xdr:row>
      <xdr:rowOff>62867</xdr:rowOff>
    </xdr:from>
    <xdr:to>
      <xdr:col>8</xdr:col>
      <xdr:colOff>280034</xdr:colOff>
      <xdr:row>10</xdr:row>
      <xdr:rowOff>139066</xdr:rowOff>
    </xdr:to>
    <xdr:cxnSp macro="">
      <xdr:nvCxnSpPr>
        <xdr:cNvPr id="63" name="Straight Arrow Connector 62">
          <a:extLst>
            <a:ext uri="{FF2B5EF4-FFF2-40B4-BE49-F238E27FC236}">
              <a16:creationId xmlns:a16="http://schemas.microsoft.com/office/drawing/2014/main" id="{EF996AB3-7DE0-75C1-CAFA-9430D97CB9B6}"/>
            </a:ext>
          </a:extLst>
        </xdr:cNvPr>
        <xdr:cNvCxnSpPr>
          <a:stCxn id="62" idx="3"/>
          <a:endCxn id="66" idx="1"/>
        </xdr:cNvCxnSpPr>
      </xdr:nvCxnSpPr>
      <xdr:spPr>
        <a:xfrm flipV="1">
          <a:off x="4469131" y="967742"/>
          <a:ext cx="687703" cy="981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280034</xdr:colOff>
      <xdr:row>4</xdr:row>
      <xdr:rowOff>116208</xdr:rowOff>
    </xdr:from>
    <xdr:to>
      <xdr:col>13</xdr:col>
      <xdr:colOff>13334</xdr:colOff>
      <xdr:row>6</xdr:row>
      <xdr:rowOff>9526</xdr:rowOff>
    </xdr:to>
    <xdr:sp macro="" textlink="">
      <xdr:nvSpPr>
        <xdr:cNvPr id="66" name="TextBox 65">
          <a:extLst>
            <a:ext uri="{FF2B5EF4-FFF2-40B4-BE49-F238E27FC236}">
              <a16:creationId xmlns:a16="http://schemas.microsoft.com/office/drawing/2014/main" id="{A8E435CF-7D4E-D10A-7872-B075B0B95406}"/>
            </a:ext>
          </a:extLst>
        </xdr:cNvPr>
        <xdr:cNvSpPr txBox="1"/>
      </xdr:nvSpPr>
      <xdr:spPr>
        <a:xfrm>
          <a:off x="5156834" y="840108"/>
          <a:ext cx="2781300" cy="255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vocab_size)</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323850</xdr:colOff>
      <xdr:row>25</xdr:row>
      <xdr:rowOff>95250</xdr:rowOff>
    </xdr:from>
    <xdr:to>
      <xdr:col>3</xdr:col>
      <xdr:colOff>591503</xdr:colOff>
      <xdr:row>30</xdr:row>
      <xdr:rowOff>38100</xdr:rowOff>
    </xdr:to>
    <xdr:cxnSp macro="">
      <xdr:nvCxnSpPr>
        <xdr:cNvPr id="4" name="Straight Arrow Connector 3">
          <a:extLst>
            <a:ext uri="{FF2B5EF4-FFF2-40B4-BE49-F238E27FC236}">
              <a16:creationId xmlns:a16="http://schemas.microsoft.com/office/drawing/2014/main" id="{3D401675-06B6-CD5A-559F-ED8AF3F4B351}"/>
            </a:ext>
          </a:extLst>
        </xdr:cNvPr>
        <xdr:cNvCxnSpPr>
          <a:endCxn id="14" idx="0"/>
        </xdr:cNvCxnSpPr>
      </xdr:nvCxnSpPr>
      <xdr:spPr>
        <a:xfrm flipH="1">
          <a:off x="1543050" y="4619625"/>
          <a:ext cx="877253"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20</xdr:row>
      <xdr:rowOff>100965</xdr:rowOff>
    </xdr:from>
    <xdr:to>
      <xdr:col>3</xdr:col>
      <xdr:colOff>510540</xdr:colOff>
      <xdr:row>30</xdr:row>
      <xdr:rowOff>38100</xdr:rowOff>
    </xdr:to>
    <xdr:cxnSp macro="">
      <xdr:nvCxnSpPr>
        <xdr:cNvPr id="10" name="Straight Arrow Connector 9">
          <a:extLst>
            <a:ext uri="{FF2B5EF4-FFF2-40B4-BE49-F238E27FC236}">
              <a16:creationId xmlns:a16="http://schemas.microsoft.com/office/drawing/2014/main" id="{672C08B7-CF48-CC05-16ED-8B92C2EB239C}"/>
            </a:ext>
          </a:extLst>
        </xdr:cNvPr>
        <xdr:cNvCxnSpPr>
          <a:endCxn id="14" idx="0"/>
        </xdr:cNvCxnSpPr>
      </xdr:nvCxnSpPr>
      <xdr:spPr>
        <a:xfrm flipH="1">
          <a:off x="1543050" y="3720465"/>
          <a:ext cx="796290" cy="1746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30</xdr:row>
      <xdr:rowOff>38100</xdr:rowOff>
    </xdr:from>
    <xdr:to>
      <xdr:col>3</xdr:col>
      <xdr:colOff>190500</xdr:colOff>
      <xdr:row>32</xdr:row>
      <xdr:rowOff>60959</xdr:rowOff>
    </xdr:to>
    <xdr:sp macro="" textlink="">
      <xdr:nvSpPr>
        <xdr:cNvPr id="14" name="TextBox 13">
          <a:extLst>
            <a:ext uri="{FF2B5EF4-FFF2-40B4-BE49-F238E27FC236}">
              <a16:creationId xmlns:a16="http://schemas.microsoft.com/office/drawing/2014/main" id="{7C23FBFD-9709-0CB5-2155-A1A5F3337CA1}"/>
            </a:ext>
          </a:extLst>
        </xdr:cNvPr>
        <xdr:cNvSpPr txBox="1"/>
      </xdr:nvSpPr>
      <xdr:spPr>
        <a:xfrm>
          <a:off x="1066800" y="5467350"/>
          <a:ext cx="952500" cy="384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Residual Connection</a:t>
          </a:r>
          <a:endParaRPr lang="en-PH" sz="900" b="0" u="none">
            <a:solidFill>
              <a:sysClr val="windowText" lastClr="000000"/>
            </a:solidFill>
            <a:latin typeface="Bierstadt" panose="020B00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239607</xdr:colOff>
      <xdr:row>29</xdr:row>
      <xdr:rowOff>146897</xdr:rowOff>
    </xdr:from>
    <xdr:to>
      <xdr:col>19</xdr:col>
      <xdr:colOff>488103</xdr:colOff>
      <xdr:row>43</xdr:row>
      <xdr:rowOff>75565</xdr:rowOff>
    </xdr:to>
    <xdr:sp macro="" textlink="">
      <xdr:nvSpPr>
        <xdr:cNvPr id="2" name="TextBox 1">
          <a:extLst>
            <a:ext uri="{FF2B5EF4-FFF2-40B4-BE49-F238E27FC236}">
              <a16:creationId xmlns:a16="http://schemas.microsoft.com/office/drawing/2014/main" id="{4EEA74F8-B7B8-49D5-A42C-02B0E6C3A856}"/>
            </a:ext>
          </a:extLst>
        </xdr:cNvPr>
        <xdr:cNvSpPr txBox="1"/>
      </xdr:nvSpPr>
      <xdr:spPr>
        <a:xfrm>
          <a:off x="8431107" y="5364480"/>
          <a:ext cx="3931496" cy="2447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During</a:t>
          </a:r>
          <a:r>
            <a:rPr lang="en-PH" sz="1100" baseline="0">
              <a:latin typeface="Bierstadt" panose="020B0004020202020204" pitchFamily="34" charset="0"/>
            </a:rPr>
            <a:t> training, a dataset is converted into a lookup matrix of size (vocab</a:t>
          </a:r>
          <a:r>
            <a:rPr lang="en-PH" sz="800" baseline="0">
              <a:latin typeface="Bierstadt" panose="020B0004020202020204" pitchFamily="34" charset="0"/>
            </a:rPr>
            <a:t>size</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1" baseline="0">
              <a:latin typeface="Bierstadt" panose="020B0004020202020204" pitchFamily="34" charset="0"/>
            </a:rPr>
            <a:t>vocab</a:t>
          </a:r>
          <a:r>
            <a:rPr lang="en-PH" sz="800" b="1" baseline="0">
              <a:latin typeface="Bierstadt" panose="020B0004020202020204" pitchFamily="34" charset="0"/>
            </a:rPr>
            <a:t>size</a:t>
          </a:r>
          <a:r>
            <a:rPr lang="en-PH" sz="1100" baseline="0">
              <a:latin typeface="Bierstadt" panose="020B0004020202020204" pitchFamily="34" charset="0"/>
            </a:rPr>
            <a:t> - size of the vocabulary ( in this case, 37, 000 each)</a:t>
          </a:r>
        </a:p>
        <a:p>
          <a:r>
            <a:rPr lang="en-PH" sz="1100" b="1" baseline="0">
              <a:latin typeface="Bierstadt" panose="020B0004020202020204" pitchFamily="34" charset="0"/>
            </a:rPr>
            <a:t>d</a:t>
          </a:r>
          <a:r>
            <a:rPr lang="en-PH" sz="800" b="1" baseline="0">
              <a:latin typeface="Bierstadt" panose="020B0004020202020204" pitchFamily="34" charset="0"/>
            </a:rPr>
            <a:t>model</a:t>
          </a:r>
          <a:r>
            <a:rPr lang="en-PH" sz="1100" baseline="0">
              <a:latin typeface="Bierstadt" panose="020B0004020202020204" pitchFamily="34" charset="0"/>
            </a:rPr>
            <a:t>- size of the dimension model.a hymperparameter to decide how many features should an embedding / vector / array have. (  in this case, 512 each)</a:t>
          </a:r>
        </a:p>
        <a:p>
          <a:endParaRPr lang="en-PH" sz="1100">
            <a:latin typeface="Bierstadt" panose="020B0004020202020204" pitchFamily="34" charset="0"/>
          </a:endParaRPr>
        </a:p>
        <a:p>
          <a:r>
            <a:rPr lang="en-PH" sz="1100">
              <a:latin typeface="Bierstadt" panose="020B0004020202020204" pitchFamily="34" charset="0"/>
            </a:rPr>
            <a:t>The </a:t>
          </a:r>
          <a:r>
            <a:rPr lang="en-PH" sz="1100" b="1">
              <a:latin typeface="Bierstadt" panose="020B0004020202020204" pitchFamily="34" charset="0"/>
            </a:rPr>
            <a:t>values</a:t>
          </a:r>
          <a:r>
            <a:rPr lang="en-PH" sz="1100" b="1" baseline="0">
              <a:latin typeface="Bierstadt" panose="020B0004020202020204" pitchFamily="34" charset="0"/>
            </a:rPr>
            <a:t> of the matrix are randomized </a:t>
          </a:r>
          <a:r>
            <a:rPr lang="en-PH" sz="1100" baseline="0">
              <a:latin typeface="Bierstadt" panose="020B0004020202020204" pitchFamily="34" charset="0"/>
            </a:rPr>
            <a:t>and will automatically be optimized during training feed forward.</a:t>
          </a:r>
          <a:endParaRPr lang="en-PH" sz="1100">
            <a:latin typeface="Bierstadt" panose="020B0004020202020204" pitchFamily="34" charset="0"/>
          </a:endParaRPr>
        </a:p>
      </xdr:txBody>
    </xdr:sp>
    <xdr:clientData/>
  </xdr:twoCellAnchor>
  <xdr:twoCellAnchor>
    <xdr:from>
      <xdr:col>19</xdr:col>
      <xdr:colOff>589702</xdr:colOff>
      <xdr:row>29</xdr:row>
      <xdr:rowOff>154729</xdr:rowOff>
    </xdr:from>
    <xdr:to>
      <xdr:col>25</xdr:col>
      <xdr:colOff>88264</xdr:colOff>
      <xdr:row>43</xdr:row>
      <xdr:rowOff>63500</xdr:rowOff>
    </xdr:to>
    <xdr:sp macro="" textlink="">
      <xdr:nvSpPr>
        <xdr:cNvPr id="3" name="TextBox 2">
          <a:extLst>
            <a:ext uri="{FF2B5EF4-FFF2-40B4-BE49-F238E27FC236}">
              <a16:creationId xmlns:a16="http://schemas.microsoft.com/office/drawing/2014/main" id="{B138D27B-757A-40D0-BA3A-8B6E3A8B9AAC}"/>
            </a:ext>
          </a:extLst>
        </xdr:cNvPr>
        <xdr:cNvSpPr txBox="1"/>
      </xdr:nvSpPr>
      <xdr:spPr>
        <a:xfrm>
          <a:off x="12464202" y="5372312"/>
          <a:ext cx="3276812" cy="2427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For example, in the original paper "Attention is all you</a:t>
          </a:r>
          <a:r>
            <a:rPr lang="en-PH" sz="1100" b="0" i="0" baseline="0">
              <a:solidFill>
                <a:schemeClr val="dk1"/>
              </a:solidFill>
              <a:effectLst/>
              <a:latin typeface="Bierstadt" panose="020B0004020202020204" pitchFamily="34" charset="0"/>
              <a:ea typeface="+mn-ea"/>
              <a:cs typeface="+mn-cs"/>
            </a:rPr>
            <a:t> need"</a:t>
          </a:r>
          <a:r>
            <a:rPr lang="en-PH" sz="1100" b="0" i="0">
              <a:solidFill>
                <a:schemeClr val="dk1"/>
              </a:solidFill>
              <a:effectLst/>
              <a:latin typeface="Bierstadt" panose="020B0004020202020204" pitchFamily="34" charset="0"/>
              <a:ea typeface="+mn-ea"/>
              <a:cs typeface="+mn-cs"/>
            </a:rPr>
            <a:t>, the authors used the </a:t>
          </a:r>
          <a:r>
            <a:rPr lang="en-PH" sz="1100" b="1" i="0">
              <a:solidFill>
                <a:schemeClr val="dk1"/>
              </a:solidFill>
              <a:effectLst/>
              <a:latin typeface="Bierstadt" panose="020B0004020202020204" pitchFamily="34" charset="0"/>
              <a:ea typeface="+mn-ea"/>
              <a:cs typeface="+mn-cs"/>
            </a:rPr>
            <a:t>WMT 2014 English-to-German</a:t>
          </a:r>
          <a:r>
            <a:rPr lang="en-PH" sz="1100" b="0" i="0">
              <a:solidFill>
                <a:schemeClr val="dk1"/>
              </a:solidFill>
              <a:effectLst/>
              <a:latin typeface="Bierstadt" panose="020B0004020202020204" pitchFamily="34" charset="0"/>
              <a:ea typeface="+mn-ea"/>
              <a:cs typeface="+mn-cs"/>
            </a:rPr>
            <a:t> which</a:t>
          </a:r>
          <a:r>
            <a:rPr lang="en-PH" sz="1100" b="0" i="0" baseline="0">
              <a:solidFill>
                <a:schemeClr val="dk1"/>
              </a:solidFill>
              <a:effectLst/>
              <a:latin typeface="Bierstadt" panose="020B0004020202020204" pitchFamily="34" charset="0"/>
              <a:ea typeface="+mn-ea"/>
              <a:cs typeface="+mn-cs"/>
            </a:rPr>
            <a:t> generated an English and German Vocabulary of size 37,000 tokens each.</a:t>
          </a:r>
        </a:p>
        <a:p>
          <a:endParaRPr lang="en-PH" sz="1100" b="0" i="0" u="none" baseline="0">
            <a:solidFill>
              <a:schemeClr val="dk1"/>
            </a:solidFill>
            <a:effectLst/>
            <a:latin typeface="Bierstadt" panose="020B0004020202020204" pitchFamily="34" charset="0"/>
            <a:ea typeface="+mn-ea"/>
            <a:cs typeface="+mn-cs"/>
          </a:endParaRPr>
        </a:p>
        <a:p>
          <a:r>
            <a:rPr lang="en-PH" sz="1100" b="0" i="0" u="none" baseline="0">
              <a:solidFill>
                <a:schemeClr val="dk1"/>
              </a:solidFill>
              <a:effectLst/>
              <a:latin typeface="Bierstadt" panose="020B0004020202020204" pitchFamily="34" charset="0"/>
              <a:ea typeface="+mn-ea"/>
              <a:cs typeface="+mn-cs"/>
            </a:rPr>
            <a:t>In the training, there were sentence pairs each with size English Sentence Input (sequence, dmodel) and German Sentence Outpt (sequence, dmodel). Each batch of training contains sentence pairs of approximately 25,000 tokens for the English Sentence Input and the German Sentence Output.</a:t>
          </a:r>
          <a:endParaRPr lang="en-PH" sz="1100" b="1" u="none">
            <a:solidFill>
              <a:sysClr val="windowText" lastClr="000000"/>
            </a:solidFill>
            <a:latin typeface="Bierstadt" panose="020B0004020202020204" pitchFamily="34" charset="0"/>
          </a:endParaRPr>
        </a:p>
      </xdr:txBody>
    </xdr:sp>
    <xdr:clientData/>
  </xdr:twoCellAnchor>
  <xdr:twoCellAnchor>
    <xdr:from>
      <xdr:col>26</xdr:col>
      <xdr:colOff>582930</xdr:colOff>
      <xdr:row>17</xdr:row>
      <xdr:rowOff>105834</xdr:rowOff>
    </xdr:from>
    <xdr:to>
      <xdr:col>27</xdr:col>
      <xdr:colOff>529166</xdr:colOff>
      <xdr:row>18</xdr:row>
      <xdr:rowOff>55880</xdr:rowOff>
    </xdr:to>
    <xdr:cxnSp macro="">
      <xdr:nvCxnSpPr>
        <xdr:cNvPr id="5" name="Straight Arrow Connector 4">
          <a:extLst>
            <a:ext uri="{FF2B5EF4-FFF2-40B4-BE49-F238E27FC236}">
              <a16:creationId xmlns:a16="http://schemas.microsoft.com/office/drawing/2014/main" id="{AE4C4E6E-5A28-5FE7-20BD-692E09BFD948}"/>
            </a:ext>
          </a:extLst>
        </xdr:cNvPr>
        <xdr:cNvCxnSpPr/>
      </xdr:nvCxnSpPr>
      <xdr:spPr>
        <a:xfrm flipV="1">
          <a:off x="16849513" y="3164417"/>
          <a:ext cx="560070" cy="129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586316</xdr:colOff>
      <xdr:row>16</xdr:row>
      <xdr:rowOff>152824</xdr:rowOff>
    </xdr:from>
    <xdr:to>
      <xdr:col>30</xdr:col>
      <xdr:colOff>386291</xdr:colOff>
      <xdr:row>18</xdr:row>
      <xdr:rowOff>110914</xdr:rowOff>
    </xdr:to>
    <xdr:sp macro="" textlink="">
      <xdr:nvSpPr>
        <xdr:cNvPr id="6" name="TextBox 5">
          <a:extLst>
            <a:ext uri="{FF2B5EF4-FFF2-40B4-BE49-F238E27FC236}">
              <a16:creationId xmlns:a16="http://schemas.microsoft.com/office/drawing/2014/main" id="{3B186565-0C8E-08EA-E0A4-4C9D8224D029}"/>
            </a:ext>
          </a:extLst>
        </xdr:cNvPr>
        <xdr:cNvSpPr txBox="1"/>
      </xdr:nvSpPr>
      <xdr:spPr>
        <a:xfrm>
          <a:off x="17466733" y="3031491"/>
          <a:ext cx="1641475" cy="317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single</a:t>
          </a:r>
          <a:r>
            <a:rPr lang="en-PH" sz="1100" b="0" i="0" baseline="0">
              <a:solidFill>
                <a:schemeClr val="dk1"/>
              </a:solidFill>
              <a:effectLst/>
              <a:latin typeface="Bierstadt" panose="020B0004020202020204" pitchFamily="34" charset="0"/>
              <a:ea typeface="+mn-ea"/>
              <a:cs typeface="+mn-cs"/>
            </a:rPr>
            <a:t> e</a:t>
          </a:r>
          <a:r>
            <a:rPr lang="en-PH" sz="1100" b="0" i="0">
              <a:solidFill>
                <a:schemeClr val="dk1"/>
              </a:solidFill>
              <a:effectLst/>
              <a:latin typeface="Bierstadt" panose="020B0004020202020204" pitchFamily="34" charset="0"/>
              <a:ea typeface="+mn-ea"/>
              <a:cs typeface="+mn-cs"/>
            </a:rPr>
            <a:t>mbedding layer</a:t>
          </a:r>
          <a:endParaRPr lang="en-PH" sz="1100" b="1" u="none">
            <a:solidFill>
              <a:sysClr val="windowText" lastClr="000000"/>
            </a:solidFill>
            <a:latin typeface="Bierstadt" panose="020B0004020202020204" pitchFamily="34" charset="0"/>
          </a:endParaRPr>
        </a:p>
      </xdr:txBody>
    </xdr:sp>
    <xdr:clientData/>
  </xdr:twoCellAnchor>
  <xdr:twoCellAnchor>
    <xdr:from>
      <xdr:col>16</xdr:col>
      <xdr:colOff>366607</xdr:colOff>
      <xdr:row>2</xdr:row>
      <xdr:rowOff>16299</xdr:rowOff>
    </xdr:from>
    <xdr:to>
      <xdr:col>21</xdr:col>
      <xdr:colOff>554143</xdr:colOff>
      <xdr:row>4</xdr:row>
      <xdr:rowOff>127000</xdr:rowOff>
    </xdr:to>
    <xdr:sp macro="" textlink="">
      <xdr:nvSpPr>
        <xdr:cNvPr id="7" name="TextBox 6">
          <a:extLst>
            <a:ext uri="{FF2B5EF4-FFF2-40B4-BE49-F238E27FC236}">
              <a16:creationId xmlns:a16="http://schemas.microsoft.com/office/drawing/2014/main" id="{544B4198-A957-3E47-E3E1-8964635883E4}"/>
            </a:ext>
          </a:extLst>
        </xdr:cNvPr>
        <xdr:cNvSpPr txBox="1"/>
      </xdr:nvSpPr>
      <xdr:spPr>
        <a:xfrm>
          <a:off x="10399607" y="376132"/>
          <a:ext cx="3256703" cy="470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WMT 2014 English-to-German</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(4.5 million English-German sentence pairs)</a:t>
          </a:r>
          <a:endParaRPr lang="en-PH" sz="1100" b="0" u="none">
            <a:solidFill>
              <a:sysClr val="windowText" lastClr="000000"/>
            </a:solidFill>
            <a:latin typeface="Bierstadt" panose="020B0004020202020204" pitchFamily="34" charset="0"/>
          </a:endParaRPr>
        </a:p>
      </xdr:txBody>
    </xdr:sp>
    <xdr:clientData/>
  </xdr:twoCellAnchor>
  <xdr:twoCellAnchor>
    <xdr:from>
      <xdr:col>13</xdr:col>
      <xdr:colOff>130598</xdr:colOff>
      <xdr:row>8</xdr:row>
      <xdr:rowOff>120015</xdr:rowOff>
    </xdr:from>
    <xdr:to>
      <xdr:col>16</xdr:col>
      <xdr:colOff>503978</xdr:colOff>
      <xdr:row>11</xdr:row>
      <xdr:rowOff>48683</xdr:rowOff>
    </xdr:to>
    <xdr:sp macro="" textlink="">
      <xdr:nvSpPr>
        <xdr:cNvPr id="8" name="TextBox 7">
          <a:extLst>
            <a:ext uri="{FF2B5EF4-FFF2-40B4-BE49-F238E27FC236}">
              <a16:creationId xmlns:a16="http://schemas.microsoft.com/office/drawing/2014/main" id="{1C4F7C82-B517-7C45-82C4-E14773F33E20}"/>
            </a:ext>
          </a:extLst>
        </xdr:cNvPr>
        <xdr:cNvSpPr txBox="1"/>
      </xdr:nvSpPr>
      <xdr:spPr>
        <a:xfrm>
          <a:off x="8322098" y="1559348"/>
          <a:ext cx="2214880" cy="4684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English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15</xdr:col>
      <xdr:colOff>13229</xdr:colOff>
      <xdr:row>4</xdr:row>
      <xdr:rowOff>130810</xdr:rowOff>
    </xdr:from>
    <xdr:to>
      <xdr:col>19</xdr:col>
      <xdr:colOff>149649</xdr:colOff>
      <xdr:row>8</xdr:row>
      <xdr:rowOff>121920</xdr:rowOff>
    </xdr:to>
    <xdr:cxnSp macro="">
      <xdr:nvCxnSpPr>
        <xdr:cNvPr id="9" name="Straight Arrow Connector 8">
          <a:extLst>
            <a:ext uri="{FF2B5EF4-FFF2-40B4-BE49-F238E27FC236}">
              <a16:creationId xmlns:a16="http://schemas.microsoft.com/office/drawing/2014/main" id="{1D34227C-7E7B-1FE5-C5A1-26B05D7A8A38}"/>
            </a:ext>
          </a:extLst>
        </xdr:cNvPr>
        <xdr:cNvCxnSpPr>
          <a:stCxn id="7" idx="2"/>
          <a:endCxn id="8" idx="0"/>
        </xdr:cNvCxnSpPr>
      </xdr:nvCxnSpPr>
      <xdr:spPr>
        <a:xfrm flipH="1">
          <a:off x="9432396" y="850477"/>
          <a:ext cx="2591753" cy="710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17250</xdr:colOff>
      <xdr:row>11</xdr:row>
      <xdr:rowOff>54398</xdr:rowOff>
    </xdr:from>
    <xdr:to>
      <xdr:col>15</xdr:col>
      <xdr:colOff>27728</xdr:colOff>
      <xdr:row>15</xdr:row>
      <xdr:rowOff>116204</xdr:rowOff>
    </xdr:to>
    <xdr:cxnSp macro="">
      <xdr:nvCxnSpPr>
        <xdr:cNvPr id="13" name="Straight Arrow Connector 12">
          <a:extLst>
            <a:ext uri="{FF2B5EF4-FFF2-40B4-BE49-F238E27FC236}">
              <a16:creationId xmlns:a16="http://schemas.microsoft.com/office/drawing/2014/main" id="{1CF567A8-2A3F-E764-4CDC-10030A7959EA}"/>
            </a:ext>
          </a:extLst>
        </xdr:cNvPr>
        <xdr:cNvCxnSpPr>
          <a:stCxn id="8" idx="2"/>
        </xdr:cNvCxnSpPr>
      </xdr:nvCxnSpPr>
      <xdr:spPr>
        <a:xfrm>
          <a:off x="9436417" y="2033481"/>
          <a:ext cx="10478" cy="781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558164</xdr:colOff>
      <xdr:row>8</xdr:row>
      <xdr:rowOff>155152</xdr:rowOff>
    </xdr:from>
    <xdr:to>
      <xdr:col>25</xdr:col>
      <xdr:colOff>323426</xdr:colOff>
      <xdr:row>11</xdr:row>
      <xdr:rowOff>100965</xdr:rowOff>
    </xdr:to>
    <xdr:sp macro="" textlink="">
      <xdr:nvSpPr>
        <xdr:cNvPr id="31" name="TextBox 30">
          <a:extLst>
            <a:ext uri="{FF2B5EF4-FFF2-40B4-BE49-F238E27FC236}">
              <a16:creationId xmlns:a16="http://schemas.microsoft.com/office/drawing/2014/main" id="{A096EA97-0AE9-2F8D-5BC4-5D1A2E42938C}"/>
            </a:ext>
          </a:extLst>
        </xdr:cNvPr>
        <xdr:cNvSpPr txBox="1"/>
      </xdr:nvSpPr>
      <xdr:spPr>
        <a:xfrm>
          <a:off x="13660331" y="1594485"/>
          <a:ext cx="2220595" cy="485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German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19</xdr:col>
      <xdr:colOff>149649</xdr:colOff>
      <xdr:row>4</xdr:row>
      <xdr:rowOff>130810</xdr:rowOff>
    </xdr:from>
    <xdr:to>
      <xdr:col>23</xdr:col>
      <xdr:colOff>440796</xdr:colOff>
      <xdr:row>8</xdr:row>
      <xdr:rowOff>155152</xdr:rowOff>
    </xdr:to>
    <xdr:cxnSp macro="">
      <xdr:nvCxnSpPr>
        <xdr:cNvPr id="33" name="Straight Arrow Connector 32">
          <a:extLst>
            <a:ext uri="{FF2B5EF4-FFF2-40B4-BE49-F238E27FC236}">
              <a16:creationId xmlns:a16="http://schemas.microsoft.com/office/drawing/2014/main" id="{521DBC6A-D762-4355-6502-C2680E972215}"/>
            </a:ext>
          </a:extLst>
        </xdr:cNvPr>
        <xdr:cNvCxnSpPr>
          <a:stCxn id="7" idx="2"/>
          <a:endCxn id="31" idx="0"/>
        </xdr:cNvCxnSpPr>
      </xdr:nvCxnSpPr>
      <xdr:spPr>
        <a:xfrm>
          <a:off x="12024149" y="850477"/>
          <a:ext cx="2746480" cy="7440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440796</xdr:colOff>
      <xdr:row>11</xdr:row>
      <xdr:rowOff>97155</xdr:rowOff>
    </xdr:from>
    <xdr:to>
      <xdr:col>23</xdr:col>
      <xdr:colOff>455084</xdr:colOff>
      <xdr:row>16</xdr:row>
      <xdr:rowOff>31750</xdr:rowOff>
    </xdr:to>
    <xdr:cxnSp macro="">
      <xdr:nvCxnSpPr>
        <xdr:cNvPr id="39" name="Straight Arrow Connector 38">
          <a:extLst>
            <a:ext uri="{FF2B5EF4-FFF2-40B4-BE49-F238E27FC236}">
              <a16:creationId xmlns:a16="http://schemas.microsoft.com/office/drawing/2014/main" id="{06962908-E98C-A9BA-3250-26E06F8C3BBD}"/>
            </a:ext>
          </a:extLst>
        </xdr:cNvPr>
        <xdr:cNvCxnSpPr>
          <a:stCxn id="31" idx="2"/>
        </xdr:cNvCxnSpPr>
      </xdr:nvCxnSpPr>
      <xdr:spPr>
        <a:xfrm>
          <a:off x="14770629" y="2076238"/>
          <a:ext cx="14288" cy="834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497417</xdr:colOff>
      <xdr:row>20</xdr:row>
      <xdr:rowOff>74084</xdr:rowOff>
    </xdr:from>
    <xdr:to>
      <xdr:col>9</xdr:col>
      <xdr:colOff>169334</xdr:colOff>
      <xdr:row>35</xdr:row>
      <xdr:rowOff>42334</xdr:rowOff>
    </xdr:to>
    <xdr:sp macro="" textlink="">
      <xdr:nvSpPr>
        <xdr:cNvPr id="43" name="Rectangle 42">
          <a:extLst>
            <a:ext uri="{FF2B5EF4-FFF2-40B4-BE49-F238E27FC236}">
              <a16:creationId xmlns:a16="http://schemas.microsoft.com/office/drawing/2014/main" id="{0636B0D0-7B47-2F53-8961-4A42B0A83A6A}"/>
            </a:ext>
          </a:extLst>
        </xdr:cNvPr>
        <xdr:cNvSpPr/>
      </xdr:nvSpPr>
      <xdr:spPr>
        <a:xfrm>
          <a:off x="497417" y="3672417"/>
          <a:ext cx="5302250" cy="2667000"/>
        </a:xfrm>
        <a:prstGeom prst="rect">
          <a:avLst/>
        </a:prstGeom>
        <a:no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194311</xdr:colOff>
      <xdr:row>4</xdr:row>
      <xdr:rowOff>171238</xdr:rowOff>
    </xdr:from>
    <xdr:to>
      <xdr:col>9</xdr:col>
      <xdr:colOff>559012</xdr:colOff>
      <xdr:row>10</xdr:row>
      <xdr:rowOff>173143</xdr:rowOff>
    </xdr:to>
    <xdr:sp macro="" textlink="">
      <xdr:nvSpPr>
        <xdr:cNvPr id="4" name="Right Brace 3">
          <a:extLst>
            <a:ext uri="{FF2B5EF4-FFF2-40B4-BE49-F238E27FC236}">
              <a16:creationId xmlns:a16="http://schemas.microsoft.com/office/drawing/2014/main" id="{6FD8FBE8-6F49-E489-B3F8-1EDD1E889EE1}"/>
            </a:ext>
          </a:extLst>
        </xdr:cNvPr>
        <xdr:cNvSpPr/>
      </xdr:nvSpPr>
      <xdr:spPr>
        <a:xfrm>
          <a:off x="5824644" y="890905"/>
          <a:ext cx="364701" cy="108140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10</xdr:col>
      <xdr:colOff>53975</xdr:colOff>
      <xdr:row>7</xdr:row>
      <xdr:rowOff>13546</xdr:rowOff>
    </xdr:from>
    <xdr:to>
      <xdr:col>12</xdr:col>
      <xdr:colOff>336761</xdr:colOff>
      <xdr:row>9</xdr:row>
      <xdr:rowOff>114511</xdr:rowOff>
    </xdr:to>
    <xdr:sp macro="" textlink="">
      <xdr:nvSpPr>
        <xdr:cNvPr id="10" name="TextBox 9">
          <a:extLst>
            <a:ext uri="{FF2B5EF4-FFF2-40B4-BE49-F238E27FC236}">
              <a16:creationId xmlns:a16="http://schemas.microsoft.com/office/drawing/2014/main" id="{1D53618E-DCD4-785E-B752-845420AE2D74}"/>
            </a:ext>
          </a:extLst>
        </xdr:cNvPr>
        <xdr:cNvSpPr txBox="1"/>
      </xdr:nvSpPr>
      <xdr:spPr>
        <a:xfrm>
          <a:off x="6298142" y="1272963"/>
          <a:ext cx="1616286" cy="460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as a whole matrix to encoder</a:t>
          </a:r>
          <a:endParaRPr lang="en-PH" sz="1100" b="0" u="none">
            <a:solidFill>
              <a:sysClr val="windowText" lastClr="000000"/>
            </a:solidFill>
            <a:latin typeface="Bierstadt" panose="020B0004020202020204" pitchFamily="34" charset="0"/>
          </a:endParaRPr>
        </a:p>
      </xdr:txBody>
    </xdr:sp>
    <xdr:clientData/>
  </xdr:twoCellAnchor>
  <xdr:twoCellAnchor>
    <xdr:from>
      <xdr:col>10</xdr:col>
      <xdr:colOff>63925</xdr:colOff>
      <xdr:row>12</xdr:row>
      <xdr:rowOff>169756</xdr:rowOff>
    </xdr:from>
    <xdr:to>
      <xdr:col>12</xdr:col>
      <xdr:colOff>239608</xdr:colOff>
      <xdr:row>15</xdr:row>
      <xdr:rowOff>162560</xdr:rowOff>
    </xdr:to>
    <xdr:sp macro="" textlink="">
      <xdr:nvSpPr>
        <xdr:cNvPr id="11" name="TextBox 10">
          <a:extLst>
            <a:ext uri="{FF2B5EF4-FFF2-40B4-BE49-F238E27FC236}">
              <a16:creationId xmlns:a16="http://schemas.microsoft.com/office/drawing/2014/main" id="{F47C0B1D-EF32-DDE3-1D7B-BDCAA4355E61}"/>
            </a:ext>
          </a:extLst>
        </xdr:cNvPr>
        <xdr:cNvSpPr txBox="1"/>
      </xdr:nvSpPr>
      <xdr:spPr>
        <a:xfrm>
          <a:off x="6308092" y="2328756"/>
          <a:ext cx="1509183" cy="53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one-by-one to the decoder</a:t>
          </a:r>
          <a:endParaRPr lang="en-PH" sz="1100" b="0" u="none">
            <a:solidFill>
              <a:sysClr val="windowText" lastClr="000000"/>
            </a:solidFill>
            <a:latin typeface="Bierstadt" panose="020B0004020202020204" pitchFamily="34" charset="0"/>
          </a:endParaRPr>
        </a:p>
      </xdr:txBody>
    </xdr:sp>
    <xdr:clientData/>
  </xdr:twoCellAnchor>
  <xdr:twoCellAnchor>
    <xdr:from>
      <xdr:col>9</xdr:col>
      <xdr:colOff>219711</xdr:colOff>
      <xdr:row>13</xdr:row>
      <xdr:rowOff>42332</xdr:rowOff>
    </xdr:from>
    <xdr:to>
      <xdr:col>9</xdr:col>
      <xdr:colOff>569596</xdr:colOff>
      <xdr:row>18</xdr:row>
      <xdr:rowOff>165734</xdr:rowOff>
    </xdr:to>
    <xdr:sp macro="" textlink="">
      <xdr:nvSpPr>
        <xdr:cNvPr id="12" name="Right Brace 11">
          <a:extLst>
            <a:ext uri="{FF2B5EF4-FFF2-40B4-BE49-F238E27FC236}">
              <a16:creationId xmlns:a16="http://schemas.microsoft.com/office/drawing/2014/main" id="{0FDB9F96-3ADF-9F6B-D4B1-40D54FEC6F4B}"/>
            </a:ext>
          </a:extLst>
        </xdr:cNvPr>
        <xdr:cNvSpPr/>
      </xdr:nvSpPr>
      <xdr:spPr>
        <a:xfrm>
          <a:off x="5850044" y="2381249"/>
          <a:ext cx="349885" cy="102298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122025</xdr:colOff>
      <xdr:row>32</xdr:row>
      <xdr:rowOff>6296</xdr:rowOff>
    </xdr:from>
    <xdr:to>
      <xdr:col>3</xdr:col>
      <xdr:colOff>126788</xdr:colOff>
      <xdr:row>36</xdr:row>
      <xdr:rowOff>70007</xdr:rowOff>
    </xdr:to>
    <xdr:cxnSp macro="">
      <xdr:nvCxnSpPr>
        <xdr:cNvPr id="14" name="Straight Arrow Connector 13">
          <a:extLst>
            <a:ext uri="{FF2B5EF4-FFF2-40B4-BE49-F238E27FC236}">
              <a16:creationId xmlns:a16="http://schemas.microsoft.com/office/drawing/2014/main" id="{87B987E5-D6FD-B9FB-7B85-E58F1396E06D}"/>
            </a:ext>
          </a:extLst>
        </xdr:cNvPr>
        <xdr:cNvCxnSpPr/>
      </xdr:nvCxnSpPr>
      <xdr:spPr>
        <a:xfrm>
          <a:off x="2062744" y="5721296"/>
          <a:ext cx="4763" cy="778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248233</xdr:colOff>
      <xdr:row>36</xdr:row>
      <xdr:rowOff>54027</xdr:rowOff>
    </xdr:from>
    <xdr:to>
      <xdr:col>7</xdr:col>
      <xdr:colOff>392906</xdr:colOff>
      <xdr:row>41</xdr:row>
      <xdr:rowOff>11906</xdr:rowOff>
    </xdr:to>
    <xdr:sp macro="" textlink="">
      <xdr:nvSpPr>
        <xdr:cNvPr id="15" name="TextBox 14">
          <a:extLst>
            <a:ext uri="{FF2B5EF4-FFF2-40B4-BE49-F238E27FC236}">
              <a16:creationId xmlns:a16="http://schemas.microsoft.com/office/drawing/2014/main" id="{37C5441A-A9F8-6E07-E550-E95A493ED0C1}"/>
            </a:ext>
          </a:extLst>
        </xdr:cNvPr>
        <xdr:cNvSpPr txBox="1"/>
      </xdr:nvSpPr>
      <xdr:spPr>
        <a:xfrm>
          <a:off x="2188952" y="6483402"/>
          <a:ext cx="2573548" cy="850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number of rows scales up the the seq_len as well. Since there are 6 tokens, there will be 6 rows with all the same values as the first row</a:t>
          </a:r>
          <a:endParaRPr lang="en-PH" sz="1100" b="0" u="none">
            <a:solidFill>
              <a:sysClr val="windowText" lastClr="000000"/>
            </a:solidFill>
            <a:latin typeface="Bierstadt" panose="020B00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7</xdr:col>
      <xdr:colOff>144781</xdr:colOff>
      <xdr:row>5</xdr:row>
      <xdr:rowOff>99060</xdr:rowOff>
    </xdr:from>
    <xdr:ext cx="2537460" cy="763012"/>
    <xdr:pic>
      <xdr:nvPicPr>
        <xdr:cNvPr id="2" name="Picture 1">
          <a:extLst>
            <a:ext uri="{FF2B5EF4-FFF2-40B4-BE49-F238E27FC236}">
              <a16:creationId xmlns:a16="http://schemas.microsoft.com/office/drawing/2014/main" id="{5A373209-9A24-4AD6-A2F6-9C46A256CBB8}"/>
            </a:ext>
          </a:extLst>
        </xdr:cNvPr>
        <xdr:cNvPicPr>
          <a:picLocks noChangeAspect="1"/>
        </xdr:cNvPicPr>
      </xdr:nvPicPr>
      <xdr:blipFill>
        <a:blip xmlns:r="http://schemas.openxmlformats.org/officeDocument/2006/relationships" r:embed="rId1"/>
        <a:stretch>
          <a:fillRect/>
        </a:stretch>
      </xdr:blipFill>
      <xdr:spPr>
        <a:xfrm>
          <a:off x="5631181" y="4876800"/>
          <a:ext cx="2537460" cy="763012"/>
        </a:xfrm>
        <a:prstGeom prst="rect">
          <a:avLst/>
        </a:prstGeom>
        <a:ln w="9525">
          <a:solidFill>
            <a:schemeClr val="tx1"/>
          </a:solidFill>
        </a:ln>
      </xdr:spPr>
    </xdr:pic>
    <xdr:clientData/>
  </xdr:oneCellAnchor>
  <xdr:oneCellAnchor>
    <xdr:from>
      <xdr:col>7</xdr:col>
      <xdr:colOff>129541</xdr:colOff>
      <xdr:row>10</xdr:row>
      <xdr:rowOff>125730</xdr:rowOff>
    </xdr:from>
    <xdr:ext cx="2546984" cy="590684"/>
    <xdr:pic>
      <xdr:nvPicPr>
        <xdr:cNvPr id="3" name="Picture 2">
          <a:extLst>
            <a:ext uri="{FF2B5EF4-FFF2-40B4-BE49-F238E27FC236}">
              <a16:creationId xmlns:a16="http://schemas.microsoft.com/office/drawing/2014/main" id="{D60FD592-2C4A-4C50-94AB-A86226525350}"/>
            </a:ext>
          </a:extLst>
        </xdr:cNvPr>
        <xdr:cNvPicPr>
          <a:picLocks noChangeAspect="1"/>
        </xdr:cNvPicPr>
      </xdr:nvPicPr>
      <xdr:blipFill>
        <a:blip xmlns:r="http://schemas.openxmlformats.org/officeDocument/2006/relationships" r:embed="rId2"/>
        <a:stretch>
          <a:fillRect/>
        </a:stretch>
      </xdr:blipFill>
      <xdr:spPr>
        <a:xfrm>
          <a:off x="4730116" y="1935480"/>
          <a:ext cx="2546984" cy="590684"/>
        </a:xfrm>
        <a:prstGeom prst="rect">
          <a:avLst/>
        </a:prstGeom>
        <a:ln w="9525">
          <a:solidFill>
            <a:schemeClr val="tx1"/>
          </a:solidFill>
        </a:ln>
      </xdr:spPr>
    </xdr:pic>
    <xdr:clientData/>
  </xdr:oneCellAnchor>
  <xdr:twoCellAnchor>
    <xdr:from>
      <xdr:col>5</xdr:col>
      <xdr:colOff>525780</xdr:colOff>
      <xdr:row>7</xdr:row>
      <xdr:rowOff>114806</xdr:rowOff>
    </xdr:from>
    <xdr:to>
      <xdr:col>7</xdr:col>
      <xdr:colOff>144781</xdr:colOff>
      <xdr:row>8</xdr:row>
      <xdr:rowOff>83820</xdr:rowOff>
    </xdr:to>
    <xdr:cxnSp macro="">
      <xdr:nvCxnSpPr>
        <xdr:cNvPr id="4" name="Straight Arrow Connector 3">
          <a:extLst>
            <a:ext uri="{FF2B5EF4-FFF2-40B4-BE49-F238E27FC236}">
              <a16:creationId xmlns:a16="http://schemas.microsoft.com/office/drawing/2014/main" id="{139C2A0E-FE44-40E7-A141-6A318A762848}"/>
            </a:ext>
          </a:extLst>
        </xdr:cNvPr>
        <xdr:cNvCxnSpPr>
          <a:stCxn id="2" idx="1"/>
        </xdr:cNvCxnSpPr>
      </xdr:nvCxnSpPr>
      <xdr:spPr>
        <a:xfrm flipH="1">
          <a:off x="4792980" y="5258306"/>
          <a:ext cx="838201" cy="1518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510540</xdr:colOff>
      <xdr:row>7</xdr:row>
      <xdr:rowOff>114806</xdr:rowOff>
    </xdr:from>
    <xdr:to>
      <xdr:col>7</xdr:col>
      <xdr:colOff>144781</xdr:colOff>
      <xdr:row>10</xdr:row>
      <xdr:rowOff>114300</xdr:rowOff>
    </xdr:to>
    <xdr:cxnSp macro="">
      <xdr:nvCxnSpPr>
        <xdr:cNvPr id="5" name="Straight Arrow Connector 4">
          <a:extLst>
            <a:ext uri="{FF2B5EF4-FFF2-40B4-BE49-F238E27FC236}">
              <a16:creationId xmlns:a16="http://schemas.microsoft.com/office/drawing/2014/main" id="{7F480D6C-C5B2-4451-AB28-896FD06EB23D}"/>
            </a:ext>
          </a:extLst>
        </xdr:cNvPr>
        <xdr:cNvCxnSpPr>
          <a:stCxn id="2" idx="1"/>
        </xdr:cNvCxnSpPr>
      </xdr:nvCxnSpPr>
      <xdr:spPr>
        <a:xfrm flipH="1">
          <a:off x="4777740" y="5258306"/>
          <a:ext cx="853441" cy="5481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594360</xdr:colOff>
      <xdr:row>7</xdr:row>
      <xdr:rowOff>114806</xdr:rowOff>
    </xdr:from>
    <xdr:to>
      <xdr:col>7</xdr:col>
      <xdr:colOff>129541</xdr:colOff>
      <xdr:row>12</xdr:row>
      <xdr:rowOff>99060</xdr:rowOff>
    </xdr:to>
    <xdr:cxnSp macro="">
      <xdr:nvCxnSpPr>
        <xdr:cNvPr id="6" name="Straight Arrow Connector 5">
          <a:extLst>
            <a:ext uri="{FF2B5EF4-FFF2-40B4-BE49-F238E27FC236}">
              <a16:creationId xmlns:a16="http://schemas.microsoft.com/office/drawing/2014/main" id="{CFED2377-5AD8-4E69-9189-9BB1FF2AD17E}"/>
            </a:ext>
          </a:extLst>
        </xdr:cNvPr>
        <xdr:cNvCxnSpPr/>
      </xdr:nvCxnSpPr>
      <xdr:spPr>
        <a:xfrm flipH="1">
          <a:off x="4861560" y="5258306"/>
          <a:ext cx="754381" cy="8986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9</xdr:row>
      <xdr:rowOff>53340</xdr:rowOff>
    </xdr:from>
    <xdr:to>
      <xdr:col>7</xdr:col>
      <xdr:colOff>129541</xdr:colOff>
      <xdr:row>12</xdr:row>
      <xdr:rowOff>59122</xdr:rowOff>
    </xdr:to>
    <xdr:cxnSp macro="">
      <xdr:nvCxnSpPr>
        <xdr:cNvPr id="7" name="Straight Arrow Connector 6">
          <a:extLst>
            <a:ext uri="{FF2B5EF4-FFF2-40B4-BE49-F238E27FC236}">
              <a16:creationId xmlns:a16="http://schemas.microsoft.com/office/drawing/2014/main" id="{731CF6EA-F592-406E-B54B-E166641DFA51}"/>
            </a:ext>
          </a:extLst>
        </xdr:cNvPr>
        <xdr:cNvCxnSpPr>
          <a:stCxn id="3" idx="1"/>
        </xdr:cNvCxnSpPr>
      </xdr:nvCxnSpPr>
      <xdr:spPr>
        <a:xfrm flipH="1" flipV="1">
          <a:off x="3895725" y="1682115"/>
          <a:ext cx="834391" cy="548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533400</xdr:colOff>
      <xdr:row>12</xdr:row>
      <xdr:rowOff>59122</xdr:rowOff>
    </xdr:from>
    <xdr:to>
      <xdr:col>7</xdr:col>
      <xdr:colOff>129541</xdr:colOff>
      <xdr:row>13</xdr:row>
      <xdr:rowOff>95250</xdr:rowOff>
    </xdr:to>
    <xdr:cxnSp macro="">
      <xdr:nvCxnSpPr>
        <xdr:cNvPr id="8" name="Straight Arrow Connector 7">
          <a:extLst>
            <a:ext uri="{FF2B5EF4-FFF2-40B4-BE49-F238E27FC236}">
              <a16:creationId xmlns:a16="http://schemas.microsoft.com/office/drawing/2014/main" id="{05706C47-40A7-460D-8C64-9D2B21375FAE}"/>
            </a:ext>
          </a:extLst>
        </xdr:cNvPr>
        <xdr:cNvCxnSpPr>
          <a:stCxn id="3" idx="1"/>
        </xdr:cNvCxnSpPr>
      </xdr:nvCxnSpPr>
      <xdr:spPr>
        <a:xfrm flipH="1">
          <a:off x="3895725" y="2230822"/>
          <a:ext cx="834391" cy="2171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135256</xdr:colOff>
      <xdr:row>14</xdr:row>
      <xdr:rowOff>97154</xdr:rowOff>
    </xdr:from>
    <xdr:to>
      <xdr:col>11</xdr:col>
      <xdr:colOff>247651</xdr:colOff>
      <xdr:row>22</xdr:row>
      <xdr:rowOff>123825</xdr:rowOff>
    </xdr:to>
    <xdr:sp macro="" textlink="">
      <xdr:nvSpPr>
        <xdr:cNvPr id="9" name="TextBox 8">
          <a:extLst>
            <a:ext uri="{FF2B5EF4-FFF2-40B4-BE49-F238E27FC236}">
              <a16:creationId xmlns:a16="http://schemas.microsoft.com/office/drawing/2014/main" id="{42CCBB41-5196-42BE-8440-25FA2CFEED51}"/>
            </a:ext>
          </a:extLst>
        </xdr:cNvPr>
        <xdr:cNvSpPr txBox="1"/>
      </xdr:nvSpPr>
      <xdr:spPr>
        <a:xfrm>
          <a:off x="4735831" y="2630804"/>
          <a:ext cx="2550795" cy="1474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a:latin typeface="Bierstadt" panose="020B0004020202020204" pitchFamily="34" charset="0"/>
            </a:rPr>
            <a:t>The PE or positional</a:t>
          </a:r>
          <a:r>
            <a:rPr lang="en-PH" sz="1100" baseline="0">
              <a:latin typeface="Bierstadt" panose="020B0004020202020204" pitchFamily="34" charset="0"/>
            </a:rPr>
            <a:t> encoding is computed using the formula where sin is used for even-numbered position in the embedding and cos for odd-numbered position. </a:t>
          </a: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512-embedding is only computed once even if there are new sentences and will change accordingly.</a:t>
          </a:r>
        </a:p>
      </xdr:txBody>
    </xdr:sp>
    <xdr:clientData/>
  </xdr:twoCellAnchor>
  <xdr:twoCellAnchor>
    <xdr:from>
      <xdr:col>11</xdr:col>
      <xdr:colOff>123825</xdr:colOff>
      <xdr:row>10</xdr:row>
      <xdr:rowOff>28575</xdr:rowOff>
    </xdr:from>
    <xdr:to>
      <xdr:col>12</xdr:col>
      <xdr:colOff>457200</xdr:colOff>
      <xdr:row>10</xdr:row>
      <xdr:rowOff>28575</xdr:rowOff>
    </xdr:to>
    <xdr:cxnSp macro="">
      <xdr:nvCxnSpPr>
        <xdr:cNvPr id="12" name="Straight Arrow Connector 11">
          <a:extLst>
            <a:ext uri="{FF2B5EF4-FFF2-40B4-BE49-F238E27FC236}">
              <a16:creationId xmlns:a16="http://schemas.microsoft.com/office/drawing/2014/main" id="{D7AAF7A8-735C-0873-41CB-1A28BF166E38}"/>
            </a:ext>
          </a:extLst>
        </xdr:cNvPr>
        <xdr:cNvCxnSpPr/>
      </xdr:nvCxnSpPr>
      <xdr:spPr>
        <a:xfrm>
          <a:off x="7162800" y="1838325"/>
          <a:ext cx="942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247351</xdr:colOff>
      <xdr:row>13</xdr:row>
      <xdr:rowOff>132789</xdr:rowOff>
    </xdr:from>
    <xdr:to>
      <xdr:col>13</xdr:col>
      <xdr:colOff>152400</xdr:colOff>
      <xdr:row>16</xdr:row>
      <xdr:rowOff>132432</xdr:rowOff>
    </xdr:to>
    <xdr:cxnSp macro="">
      <xdr:nvCxnSpPr>
        <xdr:cNvPr id="13" name="Straight Arrow Connector 12">
          <a:extLst>
            <a:ext uri="{FF2B5EF4-FFF2-40B4-BE49-F238E27FC236}">
              <a16:creationId xmlns:a16="http://schemas.microsoft.com/office/drawing/2014/main" id="{A13B6D1E-A842-2D35-E602-D88D928682C6}"/>
            </a:ext>
          </a:extLst>
        </xdr:cNvPr>
        <xdr:cNvCxnSpPr>
          <a:stCxn id="15" idx="5"/>
          <a:endCxn id="17" idx="1"/>
        </xdr:cNvCxnSpPr>
      </xdr:nvCxnSpPr>
      <xdr:spPr>
        <a:xfrm>
          <a:off x="7286326" y="2485464"/>
          <a:ext cx="1124249" cy="5425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550543</xdr:colOff>
      <xdr:row>11</xdr:row>
      <xdr:rowOff>104775</xdr:rowOff>
    </xdr:from>
    <xdr:to>
      <xdr:col>11</xdr:col>
      <xdr:colOff>400049</xdr:colOff>
      <xdr:row>14</xdr:row>
      <xdr:rowOff>22858</xdr:rowOff>
    </xdr:to>
    <xdr:sp macro="" textlink="">
      <xdr:nvSpPr>
        <xdr:cNvPr id="15" name="Oval 14">
          <a:extLst>
            <a:ext uri="{FF2B5EF4-FFF2-40B4-BE49-F238E27FC236}">
              <a16:creationId xmlns:a16="http://schemas.microsoft.com/office/drawing/2014/main" id="{4E062931-5AAB-970E-1545-0687A7C4D4D9}"/>
            </a:ext>
          </a:extLst>
        </xdr:cNvPr>
        <xdr:cNvSpPr/>
      </xdr:nvSpPr>
      <xdr:spPr>
        <a:xfrm>
          <a:off x="6370318" y="2095500"/>
          <a:ext cx="1068706" cy="461008"/>
        </a:xfrm>
        <a:prstGeom prst="ellipse">
          <a:avLst/>
        </a:prstGeom>
        <a:noFill/>
        <a:ln w="1905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13</xdr:col>
      <xdr:colOff>152400</xdr:colOff>
      <xdr:row>15</xdr:row>
      <xdr:rowOff>66675</xdr:rowOff>
    </xdr:from>
    <xdr:to>
      <xdr:col>17</xdr:col>
      <xdr:colOff>589048</xdr:colOff>
      <xdr:row>18</xdr:row>
      <xdr:rowOff>19119</xdr:rowOff>
    </xdr:to>
    <xdr:pic>
      <xdr:nvPicPr>
        <xdr:cNvPr id="17" name="Picture 16">
          <a:extLst>
            <a:ext uri="{FF2B5EF4-FFF2-40B4-BE49-F238E27FC236}">
              <a16:creationId xmlns:a16="http://schemas.microsoft.com/office/drawing/2014/main" id="{A913C135-C290-3BDA-4BA9-E035A6418B03}"/>
            </a:ext>
          </a:extLst>
        </xdr:cNvPr>
        <xdr:cNvPicPr>
          <a:picLocks noChangeAspect="1"/>
        </xdr:cNvPicPr>
      </xdr:nvPicPr>
      <xdr:blipFill>
        <a:blip xmlns:r="http://schemas.openxmlformats.org/officeDocument/2006/relationships" r:embed="rId3"/>
        <a:stretch>
          <a:fillRect/>
        </a:stretch>
      </xdr:blipFill>
      <xdr:spPr>
        <a:xfrm>
          <a:off x="8410575" y="2781300"/>
          <a:ext cx="2884573" cy="491559"/>
        </a:xfrm>
        <a:prstGeom prst="rect">
          <a:avLst/>
        </a:prstGeom>
      </xdr:spPr>
    </xdr:pic>
    <xdr:clientData/>
  </xdr:twoCellAnchor>
  <xdr:twoCellAnchor editAs="oneCell">
    <xdr:from>
      <xdr:col>13</xdr:col>
      <xdr:colOff>163830</xdr:colOff>
      <xdr:row>18</xdr:row>
      <xdr:rowOff>81915</xdr:rowOff>
    </xdr:from>
    <xdr:to>
      <xdr:col>16</xdr:col>
      <xdr:colOff>291739</xdr:colOff>
      <xdr:row>21</xdr:row>
      <xdr:rowOff>160106</xdr:rowOff>
    </xdr:to>
    <xdr:pic>
      <xdr:nvPicPr>
        <xdr:cNvPr id="18" name="Picture 17">
          <a:extLst>
            <a:ext uri="{FF2B5EF4-FFF2-40B4-BE49-F238E27FC236}">
              <a16:creationId xmlns:a16="http://schemas.microsoft.com/office/drawing/2014/main" id="{31735B2B-053F-B2E3-C6AC-F38E86614B71}"/>
            </a:ext>
          </a:extLst>
        </xdr:cNvPr>
        <xdr:cNvPicPr>
          <a:picLocks noChangeAspect="1"/>
        </xdr:cNvPicPr>
      </xdr:nvPicPr>
      <xdr:blipFill>
        <a:blip xmlns:r="http://schemas.openxmlformats.org/officeDocument/2006/relationships" r:embed="rId4"/>
        <a:stretch>
          <a:fillRect/>
        </a:stretch>
      </xdr:blipFill>
      <xdr:spPr>
        <a:xfrm>
          <a:off x="8422005" y="3339465"/>
          <a:ext cx="1958614" cy="619211"/>
        </a:xfrm>
        <a:prstGeom prst="rect">
          <a:avLst/>
        </a:prstGeom>
      </xdr:spPr>
    </xdr:pic>
    <xdr:clientData/>
  </xdr:twoCellAnchor>
  <xdr:twoCellAnchor>
    <xdr:from>
      <xdr:col>9</xdr:col>
      <xdr:colOff>504825</xdr:colOff>
      <xdr:row>10</xdr:row>
      <xdr:rowOff>66675</xdr:rowOff>
    </xdr:from>
    <xdr:to>
      <xdr:col>11</xdr:col>
      <xdr:colOff>552449</xdr:colOff>
      <xdr:row>14</xdr:row>
      <xdr:rowOff>175258</xdr:rowOff>
    </xdr:to>
    <xdr:sp macro="" textlink="">
      <xdr:nvSpPr>
        <xdr:cNvPr id="19" name="Oval 18">
          <a:extLst>
            <a:ext uri="{FF2B5EF4-FFF2-40B4-BE49-F238E27FC236}">
              <a16:creationId xmlns:a16="http://schemas.microsoft.com/office/drawing/2014/main" id="{A99FB2EC-2544-E144-1E73-D976F7B5920E}"/>
            </a:ext>
          </a:extLst>
        </xdr:cNvPr>
        <xdr:cNvSpPr/>
      </xdr:nvSpPr>
      <xdr:spPr>
        <a:xfrm>
          <a:off x="6324600" y="1876425"/>
          <a:ext cx="1266824" cy="832483"/>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531495</xdr:colOff>
      <xdr:row>14</xdr:row>
      <xdr:rowOff>171448</xdr:rowOff>
    </xdr:from>
    <xdr:to>
      <xdr:col>13</xdr:col>
      <xdr:colOff>167640</xdr:colOff>
      <xdr:row>20</xdr:row>
      <xdr:rowOff>31476</xdr:rowOff>
    </xdr:to>
    <xdr:cxnSp macro="">
      <xdr:nvCxnSpPr>
        <xdr:cNvPr id="20" name="Straight Arrow Connector 19">
          <a:extLst>
            <a:ext uri="{FF2B5EF4-FFF2-40B4-BE49-F238E27FC236}">
              <a16:creationId xmlns:a16="http://schemas.microsoft.com/office/drawing/2014/main" id="{DC355B0E-ED16-D9FB-1480-E0F0996824DE}"/>
            </a:ext>
          </a:extLst>
        </xdr:cNvPr>
        <xdr:cNvCxnSpPr>
          <a:stCxn id="19" idx="4"/>
          <a:endCxn id="18" idx="1"/>
        </xdr:cNvCxnSpPr>
      </xdr:nvCxnSpPr>
      <xdr:spPr>
        <a:xfrm>
          <a:off x="6960870" y="2705098"/>
          <a:ext cx="1464945" cy="9458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186690</xdr:colOff>
      <xdr:row>24</xdr:row>
      <xdr:rowOff>154305</xdr:rowOff>
    </xdr:from>
    <xdr:to>
      <xdr:col>22</xdr:col>
      <xdr:colOff>608021</xdr:colOff>
      <xdr:row>44</xdr:row>
      <xdr:rowOff>54172</xdr:rowOff>
    </xdr:to>
    <xdr:pic>
      <xdr:nvPicPr>
        <xdr:cNvPr id="29" name="Picture 28">
          <a:extLst>
            <a:ext uri="{FF2B5EF4-FFF2-40B4-BE49-F238E27FC236}">
              <a16:creationId xmlns:a16="http://schemas.microsoft.com/office/drawing/2014/main" id="{7AE67BBD-1C7D-3C3B-58D9-CFAF55AA09C7}"/>
            </a:ext>
          </a:extLst>
        </xdr:cNvPr>
        <xdr:cNvPicPr>
          <a:picLocks noChangeAspect="1"/>
        </xdr:cNvPicPr>
      </xdr:nvPicPr>
      <xdr:blipFill>
        <a:blip xmlns:r="http://schemas.openxmlformats.org/officeDocument/2006/relationships" r:embed="rId5"/>
        <a:stretch>
          <a:fillRect/>
        </a:stretch>
      </xdr:blipFill>
      <xdr:spPr>
        <a:xfrm>
          <a:off x="8444865" y="4497705"/>
          <a:ext cx="5907731" cy="3519367"/>
        </a:xfrm>
        <a:prstGeom prst="rect">
          <a:avLst/>
        </a:prstGeom>
      </xdr:spPr>
    </xdr:pic>
    <xdr:clientData/>
  </xdr:twoCellAnchor>
  <xdr:twoCellAnchor editAs="oneCell">
    <xdr:from>
      <xdr:col>0</xdr:col>
      <xdr:colOff>411480</xdr:colOff>
      <xdr:row>29</xdr:row>
      <xdr:rowOff>19525</xdr:rowOff>
    </xdr:from>
    <xdr:to>
      <xdr:col>1</xdr:col>
      <xdr:colOff>462916</xdr:colOff>
      <xdr:row>33</xdr:row>
      <xdr:rowOff>2779</xdr:rowOff>
    </xdr:to>
    <xdr:pic>
      <xdr:nvPicPr>
        <xdr:cNvPr id="30" name="Graphic 29" descr="Lights On with solid fill">
          <a:extLst>
            <a:ext uri="{FF2B5EF4-FFF2-40B4-BE49-F238E27FC236}">
              <a16:creationId xmlns:a16="http://schemas.microsoft.com/office/drawing/2014/main" id="{86D042BF-7FC6-4F6E-92A2-654792D9D4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11480" y="5267800"/>
          <a:ext cx="661036" cy="707154"/>
        </a:xfrm>
        <a:prstGeom prst="rect">
          <a:avLst/>
        </a:prstGeom>
      </xdr:spPr>
    </xdr:pic>
    <xdr:clientData/>
  </xdr:twoCellAnchor>
  <xdr:twoCellAnchor>
    <xdr:from>
      <xdr:col>1</xdr:col>
      <xdr:colOff>459582</xdr:colOff>
      <xdr:row>28</xdr:row>
      <xdr:rowOff>102870</xdr:rowOff>
    </xdr:from>
    <xdr:to>
      <xdr:col>6</xdr:col>
      <xdr:colOff>312421</xdr:colOff>
      <xdr:row>40</xdr:row>
      <xdr:rowOff>19050</xdr:rowOff>
    </xdr:to>
    <xdr:sp macro="" textlink="">
      <xdr:nvSpPr>
        <xdr:cNvPr id="31" name="TextBox 30">
          <a:extLst>
            <a:ext uri="{FF2B5EF4-FFF2-40B4-BE49-F238E27FC236}">
              <a16:creationId xmlns:a16="http://schemas.microsoft.com/office/drawing/2014/main" id="{18D901FA-30D2-4AC4-89FE-0A0A1D144CB1}"/>
            </a:ext>
          </a:extLst>
        </xdr:cNvPr>
        <xdr:cNvSpPr txBox="1"/>
      </xdr:nvSpPr>
      <xdr:spPr>
        <a:xfrm>
          <a:off x="1069182" y="5170170"/>
          <a:ext cx="3234214" cy="2087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positional embedding is not always equal to the size of the input embedding because it is usually computed at the beginning of training so we assume the max_size of the tensor so that it won't be computed everytime a new batch (sentence) is fed. We know that the positional embeddings optimizes automatically due to backpropagation and SGD. Thus, when we add the input embedding and the positional embedding, we match the sized by not getting all the positional embeddings in the tensor</a:t>
          </a:r>
        </a:p>
      </xdr:txBody>
    </xdr:sp>
    <xdr:clientData/>
  </xdr:twoCellAnchor>
  <xdr:twoCellAnchor editAs="oneCell">
    <xdr:from>
      <xdr:col>1</xdr:col>
      <xdr:colOff>457200</xdr:colOff>
      <xdr:row>40</xdr:row>
      <xdr:rowOff>123825</xdr:rowOff>
    </xdr:from>
    <xdr:to>
      <xdr:col>9</xdr:col>
      <xdr:colOff>243840</xdr:colOff>
      <xdr:row>44</xdr:row>
      <xdr:rowOff>40555</xdr:rowOff>
    </xdr:to>
    <xdr:pic>
      <xdr:nvPicPr>
        <xdr:cNvPr id="32" name="Picture 31">
          <a:extLst>
            <a:ext uri="{FF2B5EF4-FFF2-40B4-BE49-F238E27FC236}">
              <a16:creationId xmlns:a16="http://schemas.microsoft.com/office/drawing/2014/main" id="{4FA4B7EB-1775-582E-1970-3A92C3E0B6CF}"/>
            </a:ext>
          </a:extLst>
        </xdr:cNvPr>
        <xdr:cNvPicPr>
          <a:picLocks noChangeAspect="1"/>
        </xdr:cNvPicPr>
      </xdr:nvPicPr>
      <xdr:blipFill>
        <a:blip xmlns:r="http://schemas.openxmlformats.org/officeDocument/2006/relationships" r:embed="rId8"/>
        <a:stretch>
          <a:fillRect/>
        </a:stretch>
      </xdr:blipFill>
      <xdr:spPr>
        <a:xfrm>
          <a:off x="1066800" y="7362825"/>
          <a:ext cx="4996815" cy="6406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198120</xdr:colOff>
      <xdr:row>12</xdr:row>
      <xdr:rowOff>99060</xdr:rowOff>
    </xdr:from>
    <xdr:to>
      <xdr:col>6</xdr:col>
      <xdr:colOff>411480</xdr:colOff>
      <xdr:row>23</xdr:row>
      <xdr:rowOff>30480</xdr:rowOff>
    </xdr:to>
    <xdr:sp macro="" textlink="">
      <xdr:nvSpPr>
        <xdr:cNvPr id="3" name="TextBox 2">
          <a:extLst>
            <a:ext uri="{FF2B5EF4-FFF2-40B4-BE49-F238E27FC236}">
              <a16:creationId xmlns:a16="http://schemas.microsoft.com/office/drawing/2014/main" id="{BBAC76D6-53A2-4773-9AB5-7A89AEAA853A}"/>
            </a:ext>
          </a:extLst>
        </xdr:cNvPr>
        <xdr:cNvSpPr txBox="1"/>
      </xdr:nvSpPr>
      <xdr:spPr>
        <a:xfrm>
          <a:off x="807720" y="1775460"/>
          <a:ext cx="3261360" cy="1958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endParaRPr lang="en-PH" sz="1100">
            <a:latin typeface="Bierstadt" panose="020B0004020202020204" pitchFamily="34" charset="0"/>
          </a:endParaRPr>
        </a:p>
        <a:p>
          <a:r>
            <a:rPr lang="en-PH" sz="1100">
              <a:latin typeface="Bierstadt" panose="020B0004020202020204" pitchFamily="34" charset="0"/>
            </a:rPr>
            <a:t>En</a:t>
          </a:r>
          <a:r>
            <a:rPr lang="en-PH" sz="1100" baseline="0">
              <a:latin typeface="Bierstadt" panose="020B0004020202020204" pitchFamily="34" charset="0"/>
            </a:rPr>
            <a:t> = Embedding / Vector / Array</a:t>
          </a:r>
        </a:p>
        <a:p>
          <a:endParaRPr lang="en-PH" sz="1100" baseline="0">
            <a:latin typeface="Bierstadt" panose="020B0004020202020204" pitchFamily="34" charset="0"/>
          </a:endParaRPr>
        </a:p>
        <a:p>
          <a:r>
            <a:rPr lang="en-PH" sz="1100" baseline="0">
              <a:latin typeface="Bierstadt" panose="020B0004020202020204" pitchFamily="34" charset="0"/>
            </a:rPr>
            <a:t>1. T</a:t>
          </a:r>
          <a:r>
            <a:rPr lang="en-PH" sz="1100">
              <a:latin typeface="Bierstadt" panose="020B0004020202020204" pitchFamily="34" charset="0"/>
            </a:rPr>
            <a:t>he learned weights (Q, K, V)</a:t>
          </a:r>
          <a:r>
            <a:rPr lang="en-PH" sz="1100" baseline="0">
              <a:latin typeface="Bierstadt" panose="020B0004020202020204" pitchFamily="34" charset="0"/>
            </a:rPr>
            <a:t> are the gold source of the model. It is learned in the training. It's size is (d</a:t>
          </a:r>
          <a:r>
            <a:rPr lang="en-PH" sz="800" baseline="0">
              <a:latin typeface="Bierstadt" panose="020B0004020202020204" pitchFamily="34" charset="0"/>
            </a:rPr>
            <a:t>model</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2. Each embedding (E) is transformed to three embeddings of (Q, K, V)</a:t>
          </a:r>
        </a:p>
      </xdr:txBody>
    </xdr:sp>
    <xdr:clientData/>
  </xdr:twoCellAnchor>
  <xdr:twoCellAnchor>
    <xdr:from>
      <xdr:col>27</xdr:col>
      <xdr:colOff>213360</xdr:colOff>
      <xdr:row>4</xdr:row>
      <xdr:rowOff>76200</xdr:rowOff>
    </xdr:from>
    <xdr:to>
      <xdr:col>33</xdr:col>
      <xdr:colOff>259080</xdr:colOff>
      <xdr:row>13</xdr:row>
      <xdr:rowOff>137160</xdr:rowOff>
    </xdr:to>
    <xdr:sp macro="" textlink="">
      <xdr:nvSpPr>
        <xdr:cNvPr id="5" name="TextBox 4">
          <a:extLst>
            <a:ext uri="{FF2B5EF4-FFF2-40B4-BE49-F238E27FC236}">
              <a16:creationId xmlns:a16="http://schemas.microsoft.com/office/drawing/2014/main" id="{5EBAAED5-39B6-4C0D-8334-69CA52A5CD0E}"/>
            </a:ext>
          </a:extLst>
        </xdr:cNvPr>
        <xdr:cNvSpPr txBox="1"/>
      </xdr:nvSpPr>
      <xdr:spPr>
        <a:xfrm>
          <a:off x="16672560" y="259080"/>
          <a:ext cx="3703320" cy="173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 dot 1 = [Your][1] x [1][1] + </a:t>
          </a:r>
        </a:p>
        <a:p>
          <a:r>
            <a:rPr lang="en-PH" sz="1100" baseline="0">
              <a:latin typeface="Bierstadt" panose="020B0004020202020204" pitchFamily="34" charset="0"/>
            </a:rPr>
            <a:t>[Your][2]  x [2][2] ....</a:t>
          </a:r>
          <a:endParaRPr lang="en-PH" sz="1100">
            <a:latin typeface="Bierstadt" panose="020B0004020202020204" pitchFamily="34" charset="0"/>
          </a:endParaRPr>
        </a:p>
      </xdr:txBody>
    </xdr:sp>
    <xdr:clientData/>
  </xdr:twoCellAnchor>
  <xdr:twoCellAnchor>
    <xdr:from>
      <xdr:col>1</xdr:col>
      <xdr:colOff>200025</xdr:colOff>
      <xdr:row>23</xdr:row>
      <xdr:rowOff>123825</xdr:rowOff>
    </xdr:from>
    <xdr:to>
      <xdr:col>5</xdr:col>
      <xdr:colOff>38100</xdr:colOff>
      <xdr:row>28</xdr:row>
      <xdr:rowOff>133350</xdr:rowOff>
    </xdr:to>
    <xdr:sp macro="" textlink="">
      <xdr:nvSpPr>
        <xdr:cNvPr id="6" name="TextBox 5">
          <a:extLst>
            <a:ext uri="{FF2B5EF4-FFF2-40B4-BE49-F238E27FC236}">
              <a16:creationId xmlns:a16="http://schemas.microsoft.com/office/drawing/2014/main" id="{B1355242-B9B7-D656-4F18-1F454257C0EA}"/>
            </a:ext>
          </a:extLst>
        </xdr:cNvPr>
        <xdr:cNvSpPr txBox="1"/>
      </xdr:nvSpPr>
      <xdr:spPr>
        <a:xfrm>
          <a:off x="809625" y="3952875"/>
          <a:ext cx="227647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800" baseline="0">
              <a:latin typeface="Cambria" panose="02040503050406030204" pitchFamily="18" charset="0"/>
              <a:ea typeface="Cambria" panose="02040503050406030204" pitchFamily="18" charset="0"/>
            </a:rPr>
            <a:t>E</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 (Q'</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K'</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V'</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a:t>
          </a:r>
        </a:p>
        <a:p>
          <a:endParaRPr lang="en-PH" sz="1800" baseline="0">
            <a:latin typeface="Cambria" panose="02040503050406030204" pitchFamily="18" charset="0"/>
            <a:ea typeface="Cambria" panose="02040503050406030204" pitchFamily="18" charset="0"/>
          </a:endParaRPr>
        </a:p>
        <a:p>
          <a:r>
            <a:rPr lang="en-PH" sz="1400" baseline="0">
              <a:latin typeface="Cambria" panose="02040503050406030204" pitchFamily="18" charset="0"/>
              <a:ea typeface="Cambria" panose="02040503050406030204" pitchFamily="18" charset="0"/>
            </a:rPr>
            <a:t>where </a:t>
          </a:r>
          <a:r>
            <a:rPr lang="en-PH" sz="1400" i="1" baseline="0">
              <a:latin typeface="Cambria" panose="02040503050406030204" pitchFamily="18" charset="0"/>
              <a:ea typeface="Cambria" panose="02040503050406030204" pitchFamily="18" charset="0"/>
            </a:rPr>
            <a:t>i</a:t>
          </a:r>
          <a:r>
            <a:rPr lang="en-PH" sz="1400" baseline="0">
              <a:latin typeface="Cambria" panose="02040503050406030204" pitchFamily="18" charset="0"/>
              <a:ea typeface="Cambria" panose="02040503050406030204" pitchFamily="18" charset="0"/>
            </a:rPr>
            <a:t> is a word / token</a:t>
          </a:r>
          <a:endParaRPr lang="en-PH" sz="1050" baseline="0">
            <a:latin typeface="Cambria" panose="02040503050406030204" pitchFamily="18" charset="0"/>
            <a:ea typeface="Cambria" panose="02040503050406030204" pitchFamily="18" charset="0"/>
          </a:endParaRPr>
        </a:p>
      </xdr:txBody>
    </xdr:sp>
    <xdr:clientData/>
  </xdr:twoCellAnchor>
  <xdr:twoCellAnchor editAs="oneCell">
    <xdr:from>
      <xdr:col>1</xdr:col>
      <xdr:colOff>35718</xdr:colOff>
      <xdr:row>30</xdr:row>
      <xdr:rowOff>0</xdr:rowOff>
    </xdr:from>
    <xdr:to>
      <xdr:col>2</xdr:col>
      <xdr:colOff>91440</xdr:colOff>
      <xdr:row>33</xdr:row>
      <xdr:rowOff>155656</xdr:rowOff>
    </xdr:to>
    <xdr:pic>
      <xdr:nvPicPr>
        <xdr:cNvPr id="4" name="Graphic 3" descr="Lights On with solid fill">
          <a:extLst>
            <a:ext uri="{FF2B5EF4-FFF2-40B4-BE49-F238E27FC236}">
              <a16:creationId xmlns:a16="http://schemas.microsoft.com/office/drawing/2014/main" id="{12DC0836-1CA3-0C6A-2AC0-0FF7B1814B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937" y="4917281"/>
          <a:ext cx="662941" cy="667624"/>
        </a:xfrm>
        <a:prstGeom prst="rect">
          <a:avLst/>
        </a:prstGeom>
      </xdr:spPr>
    </xdr:pic>
    <xdr:clientData/>
  </xdr:twoCellAnchor>
  <xdr:twoCellAnchor>
    <xdr:from>
      <xdr:col>2</xdr:col>
      <xdr:colOff>80486</xdr:colOff>
      <xdr:row>29</xdr:row>
      <xdr:rowOff>82868</xdr:rowOff>
    </xdr:from>
    <xdr:to>
      <xdr:col>7</xdr:col>
      <xdr:colOff>286227</xdr:colOff>
      <xdr:row>40</xdr:row>
      <xdr:rowOff>30004</xdr:rowOff>
    </xdr:to>
    <xdr:sp macro="" textlink="">
      <xdr:nvSpPr>
        <xdr:cNvPr id="7" name="TextBox 6">
          <a:extLst>
            <a:ext uri="{FF2B5EF4-FFF2-40B4-BE49-F238E27FC236}">
              <a16:creationId xmlns:a16="http://schemas.microsoft.com/office/drawing/2014/main" id="{D4FD4B49-2215-CAA1-6F7D-87844D79888D}"/>
            </a:ext>
          </a:extLst>
        </xdr:cNvPr>
        <xdr:cNvSpPr txBox="1"/>
      </xdr:nvSpPr>
      <xdr:spPr>
        <a:xfrm>
          <a:off x="1294924" y="4833462"/>
          <a:ext cx="3241834" cy="1792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 / Vector / Array vs. List</a:t>
          </a:r>
        </a:p>
        <a:p>
          <a:endParaRPr lang="en-PH" sz="1100" baseline="0">
            <a:latin typeface="Bierstadt" panose="020B0004020202020204" pitchFamily="34" charset="0"/>
          </a:endParaRPr>
        </a:p>
        <a:p>
          <a:r>
            <a:rPr lang="en-PH" sz="1100" baseline="0">
              <a:latin typeface="Bierstadt" panose="020B0004020202020204" pitchFamily="34" charset="0"/>
            </a:rPr>
            <a:t>- A list is a collection of values that can contain different data types. Vectors, on the other hand can only contain one data type. For this one, each embedding / vector is a collection of float values for each word / token</a:t>
          </a:r>
        </a:p>
      </xdr:txBody>
    </xdr:sp>
    <xdr:clientData/>
  </xdr:twoCellAnchor>
  <xdr:twoCellAnchor>
    <xdr:from>
      <xdr:col>14</xdr:col>
      <xdr:colOff>189072</xdr:colOff>
      <xdr:row>33</xdr:row>
      <xdr:rowOff>19051</xdr:rowOff>
    </xdr:from>
    <xdr:to>
      <xdr:col>18</xdr:col>
      <xdr:colOff>404813</xdr:colOff>
      <xdr:row>37</xdr:row>
      <xdr:rowOff>120967</xdr:rowOff>
    </xdr:to>
    <xdr:sp macro="" textlink="">
      <xdr:nvSpPr>
        <xdr:cNvPr id="2" name="TextBox 1">
          <a:extLst>
            <a:ext uri="{FF2B5EF4-FFF2-40B4-BE49-F238E27FC236}">
              <a16:creationId xmlns:a16="http://schemas.microsoft.com/office/drawing/2014/main" id="{46215710-9EE6-B661-696D-E6AA165CFC28}"/>
            </a:ext>
          </a:extLst>
        </xdr:cNvPr>
        <xdr:cNvSpPr txBox="1"/>
      </xdr:nvSpPr>
      <xdr:spPr>
        <a:xfrm>
          <a:off x="8690135" y="6007895"/>
          <a:ext cx="2644616" cy="816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weights are initilized with a </a:t>
          </a:r>
        </a:p>
        <a:p>
          <a:r>
            <a:rPr lang="en-PH" sz="1100" b="1" baseline="0">
              <a:latin typeface="Bierstadt" panose="020B0004020202020204" pitchFamily="34" charset="0"/>
            </a:rPr>
            <a:t>uniform distribution values [0, 1] </a:t>
          </a:r>
          <a:r>
            <a:rPr lang="en-PH" sz="1100" baseline="0">
              <a:latin typeface="Bierstadt" panose="020B0004020202020204" pitchFamily="34" charset="0"/>
            </a:rPr>
            <a:t>with </a:t>
          </a:r>
        </a:p>
        <a:p>
          <a:r>
            <a:rPr lang="en-PH" sz="1100" b="1" baseline="0">
              <a:latin typeface="Bierstadt" panose="020B0004020202020204" pitchFamily="34" charset="0"/>
            </a:rPr>
            <a:t>lower range -1/SQRT(d_model)</a:t>
          </a:r>
        </a:p>
        <a:p>
          <a:r>
            <a:rPr lang="en-PH" sz="1100" b="1" baseline="0">
              <a:latin typeface="Bierstadt" panose="020B0004020202020204" pitchFamily="34" charset="0"/>
            </a:rPr>
            <a:t>upper range 1/SQRT(512)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18097</xdr:colOff>
      <xdr:row>15</xdr:row>
      <xdr:rowOff>0</xdr:rowOff>
    </xdr:from>
    <xdr:to>
      <xdr:col>29</xdr:col>
      <xdr:colOff>587692</xdr:colOff>
      <xdr:row>24</xdr:row>
      <xdr:rowOff>119062</xdr:rowOff>
    </xdr:to>
    <xdr:sp macro="" textlink="">
      <xdr:nvSpPr>
        <xdr:cNvPr id="2" name="TextBox 1">
          <a:extLst>
            <a:ext uri="{FF2B5EF4-FFF2-40B4-BE49-F238E27FC236}">
              <a16:creationId xmlns:a16="http://schemas.microsoft.com/office/drawing/2014/main" id="{14006A7B-65C1-8C83-B120-B48671801B79}"/>
            </a:ext>
          </a:extLst>
        </xdr:cNvPr>
        <xdr:cNvSpPr txBox="1"/>
      </xdr:nvSpPr>
      <xdr:spPr>
        <a:xfrm>
          <a:off x="14591347" y="2762250"/>
          <a:ext cx="3605689" cy="1726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Your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Your = [Your][1] x [1][Your] + </a:t>
          </a:r>
        </a:p>
        <a:p>
          <a:r>
            <a:rPr lang="en-PH" sz="1100" baseline="0">
              <a:latin typeface="Bierstadt" panose="020B0004020202020204" pitchFamily="34" charset="0"/>
            </a:rPr>
            <a:t>[Your][2]  x [2][Your] ....</a:t>
          </a:r>
          <a:endParaRPr lang="en-PH" sz="1100">
            <a:latin typeface="Bierstadt" panose="020B0004020202020204" pitchFamily="34" charset="0"/>
          </a:endParaRPr>
        </a:p>
      </xdr:txBody>
    </xdr:sp>
    <xdr:clientData/>
  </xdr:twoCellAnchor>
  <xdr:twoCellAnchor>
    <xdr:from>
      <xdr:col>8</xdr:col>
      <xdr:colOff>60960</xdr:colOff>
      <xdr:row>0</xdr:row>
      <xdr:rowOff>106680</xdr:rowOff>
    </xdr:from>
    <xdr:to>
      <xdr:col>18</xdr:col>
      <xdr:colOff>266700</xdr:colOff>
      <xdr:row>4</xdr:row>
      <xdr:rowOff>121920</xdr:rowOff>
    </xdr:to>
    <xdr:sp macro="" textlink="">
      <xdr:nvSpPr>
        <xdr:cNvPr id="3" name="TextBox 2">
          <a:extLst>
            <a:ext uri="{FF2B5EF4-FFF2-40B4-BE49-F238E27FC236}">
              <a16:creationId xmlns:a16="http://schemas.microsoft.com/office/drawing/2014/main" id="{FDCD2FEF-4C1A-4780-99FA-B813271930EE}"/>
            </a:ext>
          </a:extLst>
        </xdr:cNvPr>
        <xdr:cNvSpPr txBox="1"/>
      </xdr:nvSpPr>
      <xdr:spPr>
        <a:xfrm>
          <a:off x="4937760" y="106680"/>
          <a:ext cx="63017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r>
            <a:rPr lang="en-PH" sz="1100">
              <a:latin typeface="Bierstadt" panose="020B0004020202020204" pitchFamily="34" charset="0"/>
            </a:rPr>
            <a:t>d</a:t>
          </a:r>
          <a:r>
            <a:rPr lang="en-PH" sz="800">
              <a:latin typeface="Bierstadt" panose="020B0004020202020204" pitchFamily="34" charset="0"/>
            </a:rPr>
            <a:t>model</a:t>
          </a:r>
          <a:r>
            <a:rPr lang="en-PH" sz="800" baseline="0">
              <a:latin typeface="Bierstadt" panose="020B0004020202020204" pitchFamily="34" charset="0"/>
            </a:rPr>
            <a:t> </a:t>
          </a:r>
          <a:r>
            <a:rPr lang="en-PH" sz="1100" baseline="0">
              <a:latin typeface="Bierstadt" panose="020B0004020202020204" pitchFamily="34" charset="0"/>
            </a:rPr>
            <a:t>= 512</a:t>
          </a:r>
        </a:p>
        <a:p>
          <a:r>
            <a:rPr lang="en-PH" sz="1100" baseline="0">
              <a:latin typeface="Bierstadt" panose="020B0004020202020204" pitchFamily="34" charset="0"/>
            </a:rPr>
            <a:t>sequence = number of tokens ("words")</a:t>
          </a:r>
        </a:p>
        <a:p>
          <a:r>
            <a:rPr lang="en-PH" sz="1100" baseline="0">
              <a:latin typeface="Bierstadt" panose="020B0004020202020204" pitchFamily="34" charset="0"/>
            </a:rPr>
            <a:t>Input Matrix (sequence, d</a:t>
          </a:r>
          <a:r>
            <a:rPr lang="en-PH" sz="800" baseline="0">
              <a:latin typeface="Bierstadt" panose="020B0004020202020204" pitchFamily="34" charset="0"/>
            </a:rPr>
            <a:t>model</a:t>
          </a:r>
          <a:r>
            <a:rPr lang="en-PH" sz="1100" baseline="0">
              <a:latin typeface="Bierstadt" panose="020B0004020202020204" pitchFamily="34" charset="0"/>
            </a:rPr>
            <a:t>) = Input Embeddings + Position Embeddings = Encoder Input</a:t>
          </a:r>
          <a:endParaRPr lang="en-PH" sz="1100">
            <a:latin typeface="Bierstadt" panose="020B0004020202020204" pitchFamily="34" charset="0"/>
          </a:endParaRPr>
        </a:p>
      </xdr:txBody>
    </xdr:sp>
    <xdr:clientData/>
  </xdr:twoCellAnchor>
  <xdr:twoCellAnchor>
    <xdr:from>
      <xdr:col>2</xdr:col>
      <xdr:colOff>266700</xdr:colOff>
      <xdr:row>5</xdr:row>
      <xdr:rowOff>76200</xdr:rowOff>
    </xdr:from>
    <xdr:to>
      <xdr:col>20</xdr:col>
      <xdr:colOff>548640</xdr:colOff>
      <xdr:row>15</xdr:row>
      <xdr:rowOff>167640</xdr:rowOff>
    </xdr:to>
    <xdr:sp macro="" textlink="">
      <xdr:nvSpPr>
        <xdr:cNvPr id="23" name="Double Brace 22">
          <a:extLst>
            <a:ext uri="{FF2B5EF4-FFF2-40B4-BE49-F238E27FC236}">
              <a16:creationId xmlns:a16="http://schemas.microsoft.com/office/drawing/2014/main" id="{E11CEAD1-07C9-19CF-514F-0B7E1AB6731C}"/>
            </a:ext>
          </a:extLst>
        </xdr:cNvPr>
        <xdr:cNvSpPr/>
      </xdr:nvSpPr>
      <xdr:spPr>
        <a:xfrm>
          <a:off x="876300" y="990600"/>
          <a:ext cx="10035540" cy="1943100"/>
        </a:xfrm>
        <a:prstGeom prst="bracePair">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257175</xdr:colOff>
      <xdr:row>14</xdr:row>
      <xdr:rowOff>114300</xdr:rowOff>
    </xdr:from>
    <xdr:to>
      <xdr:col>20</xdr:col>
      <xdr:colOff>28575</xdr:colOff>
      <xdr:row>14</xdr:row>
      <xdr:rowOff>123825</xdr:rowOff>
    </xdr:to>
    <xdr:cxnSp macro="">
      <xdr:nvCxnSpPr>
        <xdr:cNvPr id="25" name="Straight Connector 24">
          <a:extLst>
            <a:ext uri="{FF2B5EF4-FFF2-40B4-BE49-F238E27FC236}">
              <a16:creationId xmlns:a16="http://schemas.microsoft.com/office/drawing/2014/main" id="{DC0F7A0F-DB28-938B-1921-6C7A19C6CCEA}"/>
            </a:ext>
          </a:extLst>
        </xdr:cNvPr>
        <xdr:cNvCxnSpPr/>
      </xdr:nvCxnSpPr>
      <xdr:spPr>
        <a:xfrm>
          <a:off x="2686050" y="2662238"/>
          <a:ext cx="9486900" cy="952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764857</xdr:colOff>
      <xdr:row>36</xdr:row>
      <xdr:rowOff>87154</xdr:rowOff>
    </xdr:from>
    <xdr:to>
      <xdr:col>33</xdr:col>
      <xdr:colOff>75723</xdr:colOff>
      <xdr:row>39</xdr:row>
      <xdr:rowOff>16192</xdr:rowOff>
    </xdr:to>
    <xdr:sp macro="" textlink="">
      <xdr:nvSpPr>
        <xdr:cNvPr id="29" name="TextBox 28">
          <a:extLst>
            <a:ext uri="{FF2B5EF4-FFF2-40B4-BE49-F238E27FC236}">
              <a16:creationId xmlns:a16="http://schemas.microsoft.com/office/drawing/2014/main" id="{4934DDD2-03F5-05CA-3FD0-7A94C163BFB1}"/>
            </a:ext>
          </a:extLst>
        </xdr:cNvPr>
        <xdr:cNvSpPr txBox="1"/>
      </xdr:nvSpPr>
      <xdr:spPr>
        <a:xfrm>
          <a:off x="18981420" y="6623685"/>
          <a:ext cx="1358741"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must</a:t>
          </a:r>
          <a:r>
            <a:rPr lang="en-PH" sz="1100" baseline="0">
              <a:latin typeface="Bierstadt" panose="020B0004020202020204" pitchFamily="34" charset="0"/>
            </a:rPr>
            <a:t> equal to one due to softmax</a:t>
          </a:r>
          <a:endParaRPr lang="en-PH" sz="1100">
            <a:latin typeface="Bierstadt" panose="020B0004020202020204" pitchFamily="34" charset="0"/>
          </a:endParaRPr>
        </a:p>
      </xdr:txBody>
    </xdr:sp>
    <xdr:clientData/>
  </xdr:twoCellAnchor>
  <xdr:twoCellAnchor>
    <xdr:from>
      <xdr:col>44</xdr:col>
      <xdr:colOff>97631</xdr:colOff>
      <xdr:row>25</xdr:row>
      <xdr:rowOff>173355</xdr:rowOff>
    </xdr:from>
    <xdr:to>
      <xdr:col>49</xdr:col>
      <xdr:colOff>281940</xdr:colOff>
      <xdr:row>32</xdr:row>
      <xdr:rowOff>23812</xdr:rowOff>
    </xdr:to>
    <xdr:sp macro="" textlink="">
      <xdr:nvSpPr>
        <xdr:cNvPr id="30" name="TextBox 29">
          <a:extLst>
            <a:ext uri="{FF2B5EF4-FFF2-40B4-BE49-F238E27FC236}">
              <a16:creationId xmlns:a16="http://schemas.microsoft.com/office/drawing/2014/main" id="{EE9BD6B2-1EE7-479C-B306-7CDF5403CD4F}"/>
            </a:ext>
          </a:extLst>
        </xdr:cNvPr>
        <xdr:cNvSpPr txBox="1"/>
      </xdr:nvSpPr>
      <xdr:spPr>
        <a:xfrm>
          <a:off x="27589162" y="4685824"/>
          <a:ext cx="3541872" cy="1100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PH" sz="1100">
              <a:latin typeface="Bierstadt" panose="020B0004020202020204" pitchFamily="34" charset="0"/>
            </a:rPr>
            <a:t>Each row in this matrix captures not only the </a:t>
          </a:r>
          <a:r>
            <a:rPr lang="en-PH" sz="1100" b="1">
              <a:latin typeface="Bierstadt" panose="020B0004020202020204" pitchFamily="34" charset="0"/>
            </a:rPr>
            <a:t>meaning</a:t>
          </a:r>
          <a:r>
            <a:rPr lang="en-PH" sz="1100">
              <a:latin typeface="Bierstadt" panose="020B0004020202020204" pitchFamily="34" charset="0"/>
            </a:rPr>
            <a:t> (given by the embedding) or the </a:t>
          </a:r>
          <a:r>
            <a:rPr lang="en-PH" sz="1100" b="1">
              <a:latin typeface="Bierstadt" panose="020B0004020202020204" pitchFamily="34" charset="0"/>
            </a:rPr>
            <a:t>position in the sentence </a:t>
          </a:r>
          <a:r>
            <a:rPr lang="en-PH" sz="1100">
              <a:latin typeface="Bierstadt" panose="020B0004020202020204" pitchFamily="34" charset="0"/>
            </a:rPr>
            <a:t>(represented by the positional encodings) but also </a:t>
          </a:r>
          <a:r>
            <a:rPr lang="en-PH" sz="1100" b="1">
              <a:latin typeface="Bierstadt" panose="020B0004020202020204" pitchFamily="34" charset="0"/>
            </a:rPr>
            <a:t>each word’s interaction with other words</a:t>
          </a:r>
          <a:r>
            <a:rPr lang="en-PH" sz="1100">
              <a:latin typeface="Bierstadt" panose="020B0004020202020204" pitchFamily="34" charset="0"/>
            </a:rPr>
            <a:t>. </a:t>
          </a:r>
        </a:p>
      </xdr:txBody>
    </xdr:sp>
    <xdr:clientData/>
  </xdr:twoCellAnchor>
  <xdr:twoCellAnchor>
    <xdr:from>
      <xdr:col>13</xdr:col>
      <xdr:colOff>480060</xdr:colOff>
      <xdr:row>6</xdr:row>
      <xdr:rowOff>121920</xdr:rowOff>
    </xdr:from>
    <xdr:to>
      <xdr:col>15</xdr:col>
      <xdr:colOff>175260</xdr:colOff>
      <xdr:row>16</xdr:row>
      <xdr:rowOff>114300</xdr:rowOff>
    </xdr:to>
    <xdr:sp macro="" textlink="">
      <xdr:nvSpPr>
        <xdr:cNvPr id="31" name="Rectangle 30">
          <a:extLst>
            <a:ext uri="{FF2B5EF4-FFF2-40B4-BE49-F238E27FC236}">
              <a16:creationId xmlns:a16="http://schemas.microsoft.com/office/drawing/2014/main" id="{2C5CECF3-0273-C19E-C948-DEE49DC3641B}"/>
            </a:ext>
          </a:extLst>
        </xdr:cNvPr>
        <xdr:cNvSpPr/>
      </xdr:nvSpPr>
      <xdr:spPr>
        <a:xfrm>
          <a:off x="8404860" y="1219200"/>
          <a:ext cx="914400" cy="185166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9525</xdr:colOff>
      <xdr:row>7</xdr:row>
      <xdr:rowOff>142875</xdr:rowOff>
    </xdr:from>
    <xdr:to>
      <xdr:col>11</xdr:col>
      <xdr:colOff>47625</xdr:colOff>
      <xdr:row>9</xdr:row>
      <xdr:rowOff>57150</xdr:rowOff>
    </xdr:to>
    <xdr:sp macro="" textlink="">
      <xdr:nvSpPr>
        <xdr:cNvPr id="32" name="Rectangle 31">
          <a:extLst>
            <a:ext uri="{FF2B5EF4-FFF2-40B4-BE49-F238E27FC236}">
              <a16:creationId xmlns:a16="http://schemas.microsoft.com/office/drawing/2014/main" id="{5F66F543-34B3-09C7-7301-2EC3684ECEED}"/>
            </a:ext>
          </a:extLst>
        </xdr:cNvPr>
        <xdr:cNvSpPr/>
      </xdr:nvSpPr>
      <xdr:spPr>
        <a:xfrm>
          <a:off x="2438400" y="1393031"/>
          <a:ext cx="4288631" cy="2952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47625</xdr:colOff>
      <xdr:row>8</xdr:row>
      <xdr:rowOff>95250</xdr:rowOff>
    </xdr:from>
    <xdr:to>
      <xdr:col>14</xdr:col>
      <xdr:colOff>476250</xdr:colOff>
      <xdr:row>27</xdr:row>
      <xdr:rowOff>95250</xdr:rowOff>
    </xdr:to>
    <xdr:cxnSp macro="">
      <xdr:nvCxnSpPr>
        <xdr:cNvPr id="34" name="Straight Arrow Connector 33">
          <a:extLst>
            <a:ext uri="{FF2B5EF4-FFF2-40B4-BE49-F238E27FC236}">
              <a16:creationId xmlns:a16="http://schemas.microsoft.com/office/drawing/2014/main" id="{A5ABDEE2-25B4-8AF1-4553-79A92A05582B}"/>
            </a:ext>
          </a:extLst>
        </xdr:cNvPr>
        <xdr:cNvCxnSpPr>
          <a:stCxn id="32" idx="3"/>
        </xdr:cNvCxnSpPr>
      </xdr:nvCxnSpPr>
      <xdr:spPr>
        <a:xfrm>
          <a:off x="6727031" y="1535906"/>
          <a:ext cx="2250282" cy="3464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323850</xdr:colOff>
      <xdr:row>6</xdr:row>
      <xdr:rowOff>123825</xdr:rowOff>
    </xdr:from>
    <xdr:to>
      <xdr:col>23</xdr:col>
      <xdr:colOff>559594</xdr:colOff>
      <xdr:row>8</xdr:row>
      <xdr:rowOff>95250</xdr:rowOff>
    </xdr:to>
    <xdr:cxnSp macro="">
      <xdr:nvCxnSpPr>
        <xdr:cNvPr id="36" name="Straight Arrow Connector 35">
          <a:extLst>
            <a:ext uri="{FF2B5EF4-FFF2-40B4-BE49-F238E27FC236}">
              <a16:creationId xmlns:a16="http://schemas.microsoft.com/office/drawing/2014/main" id="{5F52416A-D5AA-FAF5-AD51-628796243949}"/>
            </a:ext>
          </a:extLst>
        </xdr:cNvPr>
        <xdr:cNvCxnSpPr>
          <a:stCxn id="31" idx="0"/>
        </xdr:cNvCxnSpPr>
      </xdr:nvCxnSpPr>
      <xdr:spPr>
        <a:xfrm>
          <a:off x="8824913" y="1195388"/>
          <a:ext cx="5700712" cy="3405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xdr:colOff>
      <xdr:row>27</xdr:row>
      <xdr:rowOff>38100</xdr:rowOff>
    </xdr:from>
    <xdr:to>
      <xdr:col>16</xdr:col>
      <xdr:colOff>426720</xdr:colOff>
      <xdr:row>28</xdr:row>
      <xdr:rowOff>137160</xdr:rowOff>
    </xdr:to>
    <xdr:sp macro="" textlink="">
      <xdr:nvSpPr>
        <xdr:cNvPr id="39" name="TextBox 38">
          <a:extLst>
            <a:ext uri="{FF2B5EF4-FFF2-40B4-BE49-F238E27FC236}">
              <a16:creationId xmlns:a16="http://schemas.microsoft.com/office/drawing/2014/main" id="{0D3BC468-D654-DF13-44E9-356EC841B241}"/>
            </a:ext>
          </a:extLst>
        </xdr:cNvPr>
        <xdr:cNvSpPr txBox="1"/>
      </xdr:nvSpPr>
      <xdr:spPr>
        <a:xfrm>
          <a:off x="7947660" y="4998720"/>
          <a:ext cx="10134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a:t>
          </a:r>
          <a:endParaRPr lang="en-PH" sz="1100">
            <a:latin typeface="Bierstadt" panose="020B0004020202020204" pitchFamily="34" charset="0"/>
          </a:endParaRPr>
        </a:p>
      </xdr:txBody>
    </xdr:sp>
    <xdr:clientData/>
  </xdr:twoCellAnchor>
  <xdr:twoCellAnchor editAs="oneCell">
    <xdr:from>
      <xdr:col>1</xdr:col>
      <xdr:colOff>485775</xdr:colOff>
      <xdr:row>27</xdr:row>
      <xdr:rowOff>161925</xdr:rowOff>
    </xdr:from>
    <xdr:to>
      <xdr:col>7</xdr:col>
      <xdr:colOff>552450</xdr:colOff>
      <xdr:row>32</xdr:row>
      <xdr:rowOff>56198</xdr:rowOff>
    </xdr:to>
    <xdr:pic>
      <xdr:nvPicPr>
        <xdr:cNvPr id="41" name="Picture 40">
          <a:extLst>
            <a:ext uri="{FF2B5EF4-FFF2-40B4-BE49-F238E27FC236}">
              <a16:creationId xmlns:a16="http://schemas.microsoft.com/office/drawing/2014/main" id="{49AE966F-48B0-488E-1A1A-FD3E42AC68C9}"/>
            </a:ext>
          </a:extLst>
        </xdr:cNvPr>
        <xdr:cNvPicPr>
          <a:picLocks noChangeAspect="1"/>
        </xdr:cNvPicPr>
      </xdr:nvPicPr>
      <xdr:blipFill>
        <a:blip xmlns:r="http://schemas.openxmlformats.org/officeDocument/2006/relationships" r:embed="rId1"/>
        <a:stretch>
          <a:fillRect/>
        </a:stretch>
      </xdr:blipFill>
      <xdr:spPr>
        <a:xfrm>
          <a:off x="1095375" y="4829175"/>
          <a:ext cx="3710940" cy="777240"/>
        </a:xfrm>
        <a:prstGeom prst="rect">
          <a:avLst/>
        </a:prstGeom>
        <a:ln w="9525">
          <a:solidFill>
            <a:schemeClr val="tx1"/>
          </a:solidFill>
        </a:ln>
      </xdr:spPr>
    </xdr:pic>
    <xdr:clientData/>
  </xdr:twoCellAnchor>
  <xdr:twoCellAnchor>
    <xdr:from>
      <xdr:col>43</xdr:col>
      <xdr:colOff>5239</xdr:colOff>
      <xdr:row>14</xdr:row>
      <xdr:rowOff>151447</xdr:rowOff>
    </xdr:from>
    <xdr:to>
      <xdr:col>49</xdr:col>
      <xdr:colOff>277178</xdr:colOff>
      <xdr:row>24</xdr:row>
      <xdr:rowOff>48578</xdr:rowOff>
    </xdr:to>
    <xdr:sp macro="" textlink="">
      <xdr:nvSpPr>
        <xdr:cNvPr id="42" name="TextBox 41">
          <a:extLst>
            <a:ext uri="{FF2B5EF4-FFF2-40B4-BE49-F238E27FC236}">
              <a16:creationId xmlns:a16="http://schemas.microsoft.com/office/drawing/2014/main" id="{CE9EF037-71CD-4D30-8612-5BB0DBF6E9E2}"/>
            </a:ext>
          </a:extLst>
        </xdr:cNvPr>
        <xdr:cNvSpPr txBox="1"/>
      </xdr:nvSpPr>
      <xdr:spPr>
        <a:xfrm>
          <a:off x="26889552" y="2699385"/>
          <a:ext cx="4236720" cy="168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1 = [Your][Your] x [Your][1] + </a:t>
          </a:r>
        </a:p>
        <a:p>
          <a:r>
            <a:rPr lang="en-PH" sz="1100" baseline="0">
              <a:latin typeface="Bierstadt" panose="020B0004020202020204" pitchFamily="34" charset="0"/>
            </a:rPr>
            <a:t>[Your][cat]  x [cat][1] ....</a:t>
          </a:r>
          <a:endParaRPr lang="en-PH" sz="1100">
            <a:latin typeface="Bierstadt" panose="020B0004020202020204" pitchFamily="34" charset="0"/>
          </a:endParaRPr>
        </a:p>
      </xdr:txBody>
    </xdr:sp>
    <xdr:clientData/>
  </xdr:twoCellAnchor>
  <xdr:twoCellAnchor>
    <xdr:from>
      <xdr:col>8</xdr:col>
      <xdr:colOff>33338</xdr:colOff>
      <xdr:row>27</xdr:row>
      <xdr:rowOff>139064</xdr:rowOff>
    </xdr:from>
    <xdr:to>
      <xdr:col>14</xdr:col>
      <xdr:colOff>140017</xdr:colOff>
      <xdr:row>32</xdr:row>
      <xdr:rowOff>33337</xdr:rowOff>
    </xdr:to>
    <xdr:sp macro="" textlink="">
      <xdr:nvSpPr>
        <xdr:cNvPr id="4" name="TextBox 3">
          <a:extLst>
            <a:ext uri="{FF2B5EF4-FFF2-40B4-BE49-F238E27FC236}">
              <a16:creationId xmlns:a16="http://schemas.microsoft.com/office/drawing/2014/main" id="{E72F84F8-75D8-4C80-98C1-7E34369C4A06}"/>
            </a:ext>
          </a:extLst>
        </xdr:cNvPr>
        <xdr:cNvSpPr txBox="1"/>
      </xdr:nvSpPr>
      <xdr:spPr>
        <a:xfrm>
          <a:off x="4891088" y="5044439"/>
          <a:ext cx="3749992" cy="811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Attention(Q, K, V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 = Encoder Input x W</a:t>
          </a:r>
          <a:r>
            <a:rPr lang="en-PH" sz="800" baseline="0">
              <a:latin typeface="Bierstadt" panose="020B0004020202020204" pitchFamily="34" charset="0"/>
            </a:rPr>
            <a:t>Q</a:t>
          </a:r>
        </a:p>
        <a:p>
          <a:r>
            <a:rPr lang="en-PH" sz="1100" baseline="0">
              <a:latin typeface="Bierstadt" panose="020B0004020202020204" pitchFamily="34" charset="0"/>
            </a:rPr>
            <a:t>K' =  Encoder Input x W</a:t>
          </a:r>
          <a:r>
            <a:rPr lang="en-PH" sz="800" baseline="0">
              <a:latin typeface="Bierstadt" panose="020B0004020202020204" pitchFamily="34" charset="0"/>
            </a:rPr>
            <a:t>K</a:t>
          </a:r>
        </a:p>
        <a:p>
          <a:r>
            <a:rPr lang="en-PH" sz="1100" baseline="0">
              <a:latin typeface="Bierstadt" panose="020B0004020202020204" pitchFamily="34" charset="0"/>
            </a:rPr>
            <a:t>V' =  Encoder Input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twoCellAnchor editAs="oneCell">
    <xdr:from>
      <xdr:col>42</xdr:col>
      <xdr:colOff>559593</xdr:colOff>
      <xdr:row>25</xdr:row>
      <xdr:rowOff>83344</xdr:rowOff>
    </xdr:from>
    <xdr:to>
      <xdr:col>44</xdr:col>
      <xdr:colOff>15717</xdr:colOff>
      <xdr:row>29</xdr:row>
      <xdr:rowOff>54215</xdr:rowOff>
    </xdr:to>
    <xdr:pic>
      <xdr:nvPicPr>
        <xdr:cNvPr id="5" name="Graphic 4" descr="Lights On with solid fill">
          <a:extLst>
            <a:ext uri="{FF2B5EF4-FFF2-40B4-BE49-F238E27FC236}">
              <a16:creationId xmlns:a16="http://schemas.microsoft.com/office/drawing/2014/main" id="{9EA09140-B24C-4F79-80F1-EC33A7E31A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6836687" y="4595813"/>
          <a:ext cx="662941" cy="691437"/>
        </a:xfrm>
        <a:prstGeom prst="rect">
          <a:avLst/>
        </a:prstGeom>
      </xdr:spPr>
    </xdr:pic>
    <xdr:clientData/>
  </xdr:twoCellAnchor>
  <xdr:twoCellAnchor>
    <xdr:from>
      <xdr:col>31</xdr:col>
      <xdr:colOff>345281</xdr:colOff>
      <xdr:row>11</xdr:row>
      <xdr:rowOff>105251</xdr:rowOff>
    </xdr:from>
    <xdr:to>
      <xdr:col>33</xdr:col>
      <xdr:colOff>75723</xdr:colOff>
      <xdr:row>37</xdr:row>
      <xdr:rowOff>143828</xdr:rowOff>
    </xdr:to>
    <xdr:cxnSp macro="">
      <xdr:nvCxnSpPr>
        <xdr:cNvPr id="6" name="Straight Arrow Connector 5">
          <a:extLst>
            <a:ext uri="{FF2B5EF4-FFF2-40B4-BE49-F238E27FC236}">
              <a16:creationId xmlns:a16="http://schemas.microsoft.com/office/drawing/2014/main" id="{7A1F9F1A-F2D8-D8B0-E875-16CDC8ACD586}"/>
            </a:ext>
          </a:extLst>
        </xdr:cNvPr>
        <xdr:cNvCxnSpPr>
          <a:stCxn id="29" idx="3"/>
        </xdr:cNvCxnSpPr>
      </xdr:nvCxnSpPr>
      <xdr:spPr>
        <a:xfrm flipH="1" flipV="1">
          <a:off x="19395281" y="2117407"/>
          <a:ext cx="944880" cy="47415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498157</xdr:colOff>
      <xdr:row>32</xdr:row>
      <xdr:rowOff>172403</xdr:rowOff>
    </xdr:from>
    <xdr:to>
      <xdr:col>8</xdr:col>
      <xdr:colOff>251143</xdr:colOff>
      <xdr:row>37</xdr:row>
      <xdr:rowOff>170497</xdr:rowOff>
    </xdr:to>
    <xdr:pic>
      <xdr:nvPicPr>
        <xdr:cNvPr id="12" name="Picture 11">
          <a:extLst>
            <a:ext uri="{FF2B5EF4-FFF2-40B4-BE49-F238E27FC236}">
              <a16:creationId xmlns:a16="http://schemas.microsoft.com/office/drawing/2014/main" id="{B6A16689-EEE3-9823-C1D2-C03D10BDF155}"/>
            </a:ext>
          </a:extLst>
        </xdr:cNvPr>
        <xdr:cNvPicPr>
          <a:picLocks noChangeAspect="1"/>
        </xdr:cNvPicPr>
      </xdr:nvPicPr>
      <xdr:blipFill>
        <a:blip xmlns:r="http://schemas.openxmlformats.org/officeDocument/2006/relationships" r:embed="rId4"/>
        <a:stretch>
          <a:fillRect/>
        </a:stretch>
      </xdr:blipFill>
      <xdr:spPr>
        <a:xfrm>
          <a:off x="1105376" y="5994559"/>
          <a:ext cx="4013042" cy="891063"/>
        </a:xfrm>
        <a:prstGeom prst="rect">
          <a:avLst/>
        </a:prstGeom>
        <a:ln w="9525">
          <a:solidFill>
            <a:schemeClr val="tx1"/>
          </a:solidFill>
        </a:ln>
      </xdr:spPr>
    </xdr:pic>
    <xdr:clientData/>
  </xdr:twoCellAnchor>
  <xdr:twoCellAnchor>
    <xdr:from>
      <xdr:col>8</xdr:col>
      <xdr:colOff>388621</xdr:colOff>
      <xdr:row>32</xdr:row>
      <xdr:rowOff>144303</xdr:rowOff>
    </xdr:from>
    <xdr:to>
      <xdr:col>14</xdr:col>
      <xdr:colOff>508635</xdr:colOff>
      <xdr:row>37</xdr:row>
      <xdr:rowOff>148589</xdr:rowOff>
    </xdr:to>
    <xdr:sp macro="" textlink="">
      <xdr:nvSpPr>
        <xdr:cNvPr id="13" name="TextBox 12">
          <a:extLst>
            <a:ext uri="{FF2B5EF4-FFF2-40B4-BE49-F238E27FC236}">
              <a16:creationId xmlns:a16="http://schemas.microsoft.com/office/drawing/2014/main" id="{86107328-A65B-852D-6E76-1BDE8C5690BE}"/>
            </a:ext>
          </a:extLst>
        </xdr:cNvPr>
        <xdr:cNvSpPr txBox="1"/>
      </xdr:nvSpPr>
      <xdr:spPr>
        <a:xfrm>
          <a:off x="5246371" y="5966459"/>
          <a:ext cx="3763327" cy="897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aseline="0">
              <a:latin typeface="Bierstadt" panose="020B0004020202020204" pitchFamily="34" charset="0"/>
            </a:rPr>
            <a:t>h =  number of heads</a:t>
          </a:r>
        </a:p>
        <a:p>
          <a:r>
            <a:rPr lang="en-PH" sz="1100" baseline="0">
              <a:latin typeface="Bierstadt" panose="020B0004020202020204" pitchFamily="34" charset="0"/>
            </a:rPr>
            <a:t>d_k = d_model // head</a:t>
          </a:r>
        </a:p>
        <a:p>
          <a:endParaRPr lang="en-PH" sz="1100" baseline="0">
            <a:latin typeface="Bierstadt" panose="020B0004020202020204" pitchFamily="34" charset="0"/>
          </a:endParaRPr>
        </a:p>
      </xdr:txBody>
    </xdr:sp>
    <xdr:clientData/>
  </xdr:twoCellAnchor>
  <xdr:twoCellAnchor>
    <xdr:from>
      <xdr:col>16</xdr:col>
      <xdr:colOff>598647</xdr:colOff>
      <xdr:row>17</xdr:row>
      <xdr:rowOff>72389</xdr:rowOff>
    </xdr:from>
    <xdr:to>
      <xdr:col>20</xdr:col>
      <xdr:colOff>500063</xdr:colOff>
      <xdr:row>21</xdr:row>
      <xdr:rowOff>59531</xdr:rowOff>
    </xdr:to>
    <xdr:sp macro="" textlink="">
      <xdr:nvSpPr>
        <xdr:cNvPr id="14" name="TextBox 13">
          <a:extLst>
            <a:ext uri="{FF2B5EF4-FFF2-40B4-BE49-F238E27FC236}">
              <a16:creationId xmlns:a16="http://schemas.microsoft.com/office/drawing/2014/main" id="{82E95D25-E24B-ABB5-0017-2D3DB8236560}"/>
            </a:ext>
          </a:extLst>
        </xdr:cNvPr>
        <xdr:cNvSpPr txBox="1"/>
      </xdr:nvSpPr>
      <xdr:spPr>
        <a:xfrm>
          <a:off x="10314147" y="3191827"/>
          <a:ext cx="2330291" cy="701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before softmax, the output is applied with masked_fill where the pad tokens are converted to -inf</a:t>
          </a:r>
        </a:p>
      </xdr:txBody>
    </xdr:sp>
    <xdr:clientData/>
  </xdr:twoCellAnchor>
  <xdr:twoCellAnchor editAs="oneCell">
    <xdr:from>
      <xdr:col>16</xdr:col>
      <xdr:colOff>89059</xdr:colOff>
      <xdr:row>17</xdr:row>
      <xdr:rowOff>130970</xdr:rowOff>
    </xdr:from>
    <xdr:to>
      <xdr:col>16</xdr:col>
      <xdr:colOff>549593</xdr:colOff>
      <xdr:row>20</xdr:row>
      <xdr:rowOff>92861</xdr:rowOff>
    </xdr:to>
    <xdr:pic>
      <xdr:nvPicPr>
        <xdr:cNvPr id="15" name="Graphic 14" descr="Lights On with solid fill">
          <a:extLst>
            <a:ext uri="{FF2B5EF4-FFF2-40B4-BE49-F238E27FC236}">
              <a16:creationId xmlns:a16="http://schemas.microsoft.com/office/drawing/2014/main" id="{720A9F7C-C000-4F79-BAB6-69E68FB32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804559" y="3250408"/>
          <a:ext cx="454819" cy="497672"/>
        </a:xfrm>
        <a:prstGeom prst="rect">
          <a:avLst/>
        </a:prstGeom>
      </xdr:spPr>
    </xdr:pic>
    <xdr:clientData/>
  </xdr:twoCellAnchor>
  <xdr:twoCellAnchor editAs="oneCell">
    <xdr:from>
      <xdr:col>8</xdr:col>
      <xdr:colOff>369095</xdr:colOff>
      <xdr:row>38</xdr:row>
      <xdr:rowOff>47626</xdr:rowOff>
    </xdr:from>
    <xdr:to>
      <xdr:col>17</xdr:col>
      <xdr:colOff>55967</xdr:colOff>
      <xdr:row>43</xdr:row>
      <xdr:rowOff>95857</xdr:rowOff>
    </xdr:to>
    <xdr:pic>
      <xdr:nvPicPr>
        <xdr:cNvPr id="16" name="Picture 15">
          <a:extLst>
            <a:ext uri="{FF2B5EF4-FFF2-40B4-BE49-F238E27FC236}">
              <a16:creationId xmlns:a16="http://schemas.microsoft.com/office/drawing/2014/main" id="{E15B1389-16CB-539F-A55B-4A30B940F7F7}"/>
            </a:ext>
          </a:extLst>
        </xdr:cNvPr>
        <xdr:cNvPicPr>
          <a:picLocks noChangeAspect="1"/>
        </xdr:cNvPicPr>
      </xdr:nvPicPr>
      <xdr:blipFill>
        <a:blip xmlns:r="http://schemas.openxmlformats.org/officeDocument/2006/relationships" r:embed="rId5"/>
        <a:stretch>
          <a:fillRect/>
        </a:stretch>
      </xdr:blipFill>
      <xdr:spPr>
        <a:xfrm>
          <a:off x="5226845" y="6941345"/>
          <a:ext cx="5163271" cy="933580"/>
        </a:xfrm>
        <a:prstGeom prst="rect">
          <a:avLst/>
        </a:prstGeom>
      </xdr:spPr>
    </xdr:pic>
    <xdr:clientData/>
  </xdr:twoCellAnchor>
  <xdr:twoCellAnchor editAs="oneCell">
    <xdr:from>
      <xdr:col>17</xdr:col>
      <xdr:colOff>21361</xdr:colOff>
      <xdr:row>22</xdr:row>
      <xdr:rowOff>21906</xdr:rowOff>
    </xdr:from>
    <xdr:to>
      <xdr:col>21</xdr:col>
      <xdr:colOff>18292</xdr:colOff>
      <xdr:row>31</xdr:row>
      <xdr:rowOff>-1</xdr:rowOff>
    </xdr:to>
    <xdr:pic>
      <xdr:nvPicPr>
        <xdr:cNvPr id="17" name="Picture 16">
          <a:extLst>
            <a:ext uri="{FF2B5EF4-FFF2-40B4-BE49-F238E27FC236}">
              <a16:creationId xmlns:a16="http://schemas.microsoft.com/office/drawing/2014/main" id="{52CC4B3E-B0B5-B8DD-3456-ABE99D5651BE}"/>
            </a:ext>
          </a:extLst>
        </xdr:cNvPr>
        <xdr:cNvPicPr>
          <a:picLocks noChangeAspect="1"/>
        </xdr:cNvPicPr>
      </xdr:nvPicPr>
      <xdr:blipFill>
        <a:blip xmlns:r="http://schemas.openxmlformats.org/officeDocument/2006/relationships" r:embed="rId6"/>
        <a:stretch>
          <a:fillRect/>
        </a:stretch>
      </xdr:blipFill>
      <xdr:spPr>
        <a:xfrm>
          <a:off x="10344080" y="4034312"/>
          <a:ext cx="2433426" cy="1609250"/>
        </a:xfrm>
        <a:prstGeom prst="rect">
          <a:avLst/>
        </a:prstGeom>
        <a:ln w="12700">
          <a:solidFill>
            <a:schemeClr val="tx1"/>
          </a:solidFill>
        </a:ln>
      </xdr:spPr>
    </xdr:pic>
    <xdr:clientData/>
  </xdr:twoCellAnchor>
  <xdr:twoCellAnchor>
    <xdr:from>
      <xdr:col>17</xdr:col>
      <xdr:colOff>471487</xdr:colOff>
      <xdr:row>25</xdr:row>
      <xdr:rowOff>45244</xdr:rowOff>
    </xdr:from>
    <xdr:to>
      <xdr:col>19</xdr:col>
      <xdr:colOff>287179</xdr:colOff>
      <xdr:row>26</xdr:row>
      <xdr:rowOff>119540</xdr:rowOff>
    </xdr:to>
    <xdr:sp macro="" textlink="">
      <xdr:nvSpPr>
        <xdr:cNvPr id="18" name="TextBox 17">
          <a:extLst>
            <a:ext uri="{FF2B5EF4-FFF2-40B4-BE49-F238E27FC236}">
              <a16:creationId xmlns:a16="http://schemas.microsoft.com/office/drawing/2014/main" id="{E88867D9-64FE-7A5A-F062-5D8F600AA1B4}"/>
            </a:ext>
          </a:extLst>
        </xdr:cNvPr>
        <xdr:cNvSpPr txBox="1"/>
      </xdr:nvSpPr>
      <xdr:spPr>
        <a:xfrm>
          <a:off x="10794206" y="4593432"/>
          <a:ext cx="1030129" cy="252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100" baseline="0">
              <a:latin typeface="Bierstadt" panose="020B0004020202020204" pitchFamily="34" charset="0"/>
            </a:rPr>
            <a:t>Transposed</a:t>
          </a:r>
          <a:endParaRPr lang="en-PH" sz="1100">
            <a:latin typeface="Bierstadt" panose="020B0004020202020204" pitchFamily="34" charset="0"/>
          </a:endParaRPr>
        </a:p>
      </xdr:txBody>
    </xdr:sp>
    <xdr:clientData/>
  </xdr:twoCellAnchor>
  <xdr:twoCellAnchor>
    <xdr:from>
      <xdr:col>33</xdr:col>
      <xdr:colOff>521969</xdr:colOff>
      <xdr:row>15</xdr:row>
      <xdr:rowOff>130968</xdr:rowOff>
    </xdr:from>
    <xdr:to>
      <xdr:col>35</xdr:col>
      <xdr:colOff>95250</xdr:colOff>
      <xdr:row>23</xdr:row>
      <xdr:rowOff>134779</xdr:rowOff>
    </xdr:to>
    <xdr:sp macro="" textlink="">
      <xdr:nvSpPr>
        <xdr:cNvPr id="22" name="Rectangle 21">
          <a:extLst>
            <a:ext uri="{FF2B5EF4-FFF2-40B4-BE49-F238E27FC236}">
              <a16:creationId xmlns:a16="http://schemas.microsoft.com/office/drawing/2014/main" id="{FA71CB02-C097-452F-8845-8B606792C735}"/>
            </a:ext>
          </a:extLst>
        </xdr:cNvPr>
        <xdr:cNvSpPr/>
      </xdr:nvSpPr>
      <xdr:spPr>
        <a:xfrm>
          <a:off x="20786407" y="2893218"/>
          <a:ext cx="787718" cy="143256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34</xdr:col>
      <xdr:colOff>304800</xdr:colOff>
      <xdr:row>8</xdr:row>
      <xdr:rowOff>107156</xdr:rowOff>
    </xdr:from>
    <xdr:to>
      <xdr:col>42</xdr:col>
      <xdr:colOff>559593</xdr:colOff>
      <xdr:row>15</xdr:row>
      <xdr:rowOff>134778</xdr:rowOff>
    </xdr:to>
    <xdr:cxnSp macro="">
      <xdr:nvCxnSpPr>
        <xdr:cNvPr id="24" name="Straight Arrow Connector 23">
          <a:extLst>
            <a:ext uri="{FF2B5EF4-FFF2-40B4-BE49-F238E27FC236}">
              <a16:creationId xmlns:a16="http://schemas.microsoft.com/office/drawing/2014/main" id="{B5BDC814-DBCC-9C11-E7D3-8C1757337F33}"/>
            </a:ext>
          </a:extLst>
        </xdr:cNvPr>
        <xdr:cNvCxnSpPr>
          <a:stCxn id="22" idx="0"/>
        </xdr:cNvCxnSpPr>
      </xdr:nvCxnSpPr>
      <xdr:spPr>
        <a:xfrm flipV="1">
          <a:off x="21176456" y="1547812"/>
          <a:ext cx="5660231" cy="1349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476250</xdr:colOff>
      <xdr:row>15</xdr:row>
      <xdr:rowOff>130491</xdr:rowOff>
    </xdr:from>
    <xdr:to>
      <xdr:col>36</xdr:col>
      <xdr:colOff>57150</xdr:colOff>
      <xdr:row>23</xdr:row>
      <xdr:rowOff>126682</xdr:rowOff>
    </xdr:to>
    <xdr:sp macro="" textlink="">
      <xdr:nvSpPr>
        <xdr:cNvPr id="28" name="Rectangle 27">
          <a:extLst>
            <a:ext uri="{FF2B5EF4-FFF2-40B4-BE49-F238E27FC236}">
              <a16:creationId xmlns:a16="http://schemas.microsoft.com/office/drawing/2014/main" id="{D183CBED-4D12-C3D5-5739-B5299F452557}"/>
            </a:ext>
          </a:extLst>
        </xdr:cNvPr>
        <xdr:cNvSpPr/>
      </xdr:nvSpPr>
      <xdr:spPr>
        <a:xfrm>
          <a:off x="21347906" y="2892741"/>
          <a:ext cx="795338" cy="142494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35</xdr:col>
      <xdr:colOff>262890</xdr:colOff>
      <xdr:row>8</xdr:row>
      <xdr:rowOff>178594</xdr:rowOff>
    </xdr:from>
    <xdr:to>
      <xdr:col>44</xdr:col>
      <xdr:colOff>71438</xdr:colOff>
      <xdr:row>15</xdr:row>
      <xdr:rowOff>134301</xdr:rowOff>
    </xdr:to>
    <xdr:cxnSp macro="">
      <xdr:nvCxnSpPr>
        <xdr:cNvPr id="33" name="Straight Arrow Connector 32">
          <a:extLst>
            <a:ext uri="{FF2B5EF4-FFF2-40B4-BE49-F238E27FC236}">
              <a16:creationId xmlns:a16="http://schemas.microsoft.com/office/drawing/2014/main" id="{5A39510A-ED51-7830-003C-5DF0A74E5E8B}"/>
            </a:ext>
          </a:extLst>
        </xdr:cNvPr>
        <xdr:cNvCxnSpPr>
          <a:stCxn id="28" idx="0"/>
        </xdr:cNvCxnSpPr>
      </xdr:nvCxnSpPr>
      <xdr:spPr>
        <a:xfrm flipV="1">
          <a:off x="21741765" y="1619250"/>
          <a:ext cx="5821204" cy="12773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12858</xdr:colOff>
      <xdr:row>8</xdr:row>
      <xdr:rowOff>184308</xdr:rowOff>
    </xdr:from>
    <xdr:to>
      <xdr:col>11</xdr:col>
      <xdr:colOff>50958</xdr:colOff>
      <xdr:row>10</xdr:row>
      <xdr:rowOff>102393</xdr:rowOff>
    </xdr:to>
    <xdr:sp macro="" textlink="">
      <xdr:nvSpPr>
        <xdr:cNvPr id="44" name="Rectangle 43">
          <a:extLst>
            <a:ext uri="{FF2B5EF4-FFF2-40B4-BE49-F238E27FC236}">
              <a16:creationId xmlns:a16="http://schemas.microsoft.com/office/drawing/2014/main" id="{56977126-56D1-9FD0-A19F-5676CB5AFABE}"/>
            </a:ext>
          </a:extLst>
        </xdr:cNvPr>
        <xdr:cNvSpPr/>
      </xdr:nvSpPr>
      <xdr:spPr>
        <a:xfrm>
          <a:off x="2441733" y="1624964"/>
          <a:ext cx="4288631" cy="29908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250507</xdr:colOff>
      <xdr:row>12</xdr:row>
      <xdr:rowOff>8097</xdr:rowOff>
    </xdr:from>
    <xdr:to>
      <xdr:col>12</xdr:col>
      <xdr:colOff>551586</xdr:colOff>
      <xdr:row>17</xdr:row>
      <xdr:rowOff>15842</xdr:rowOff>
    </xdr:to>
    <xdr:pic>
      <xdr:nvPicPr>
        <xdr:cNvPr id="2" name="Picture 1">
          <a:extLst>
            <a:ext uri="{FF2B5EF4-FFF2-40B4-BE49-F238E27FC236}">
              <a16:creationId xmlns:a16="http://schemas.microsoft.com/office/drawing/2014/main" id="{4721EE9E-CF00-73F7-363D-BDCB9A253EDA}"/>
            </a:ext>
          </a:extLst>
        </xdr:cNvPr>
        <xdr:cNvPicPr>
          <a:picLocks noChangeAspect="1"/>
        </xdr:cNvPicPr>
      </xdr:nvPicPr>
      <xdr:blipFill>
        <a:blip xmlns:r="http://schemas.openxmlformats.org/officeDocument/2006/relationships" r:embed="rId1"/>
        <a:stretch>
          <a:fillRect/>
        </a:stretch>
      </xdr:blipFill>
      <xdr:spPr>
        <a:xfrm>
          <a:off x="7703820" y="2151222"/>
          <a:ext cx="654456" cy="893094"/>
        </a:xfrm>
        <a:prstGeom prst="rect">
          <a:avLst/>
        </a:prstGeom>
      </xdr:spPr>
    </xdr:pic>
    <xdr:clientData/>
  </xdr:twoCellAnchor>
  <xdr:twoCellAnchor>
    <xdr:from>
      <xdr:col>10</xdr:col>
      <xdr:colOff>481013</xdr:colOff>
      <xdr:row>8</xdr:row>
      <xdr:rowOff>154306</xdr:rowOff>
    </xdr:from>
    <xdr:to>
      <xdr:col>13</xdr:col>
      <xdr:colOff>353378</xdr:colOff>
      <xdr:row>11</xdr:row>
      <xdr:rowOff>106681</xdr:rowOff>
    </xdr:to>
    <xdr:sp macro="" textlink="">
      <xdr:nvSpPr>
        <xdr:cNvPr id="18" name="TextBox 17">
          <a:extLst>
            <a:ext uri="{FF2B5EF4-FFF2-40B4-BE49-F238E27FC236}">
              <a16:creationId xmlns:a16="http://schemas.microsoft.com/office/drawing/2014/main" id="{FB3FF40C-8072-F180-CCF6-5076C316C82B}"/>
            </a:ext>
          </a:extLst>
        </xdr:cNvPr>
        <xdr:cNvSpPr txBox="1"/>
      </xdr:nvSpPr>
      <xdr:spPr>
        <a:xfrm>
          <a:off x="7327107" y="1583056"/>
          <a:ext cx="1443990"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get </a:t>
          </a:r>
          <a:r>
            <a:rPr lang="en-PH" sz="1100" b="1">
              <a:latin typeface="Bierstadt" panose="020B0004020202020204" pitchFamily="34" charset="0"/>
            </a:rPr>
            <a:t>mean</a:t>
          </a:r>
          <a:r>
            <a:rPr lang="en-PH" sz="1100" baseline="0">
              <a:latin typeface="Bierstadt" panose="020B0004020202020204" pitchFamily="34" charset="0"/>
            </a:rPr>
            <a:t> and </a:t>
          </a:r>
          <a:r>
            <a:rPr lang="en-PH" sz="1100" b="1" baseline="0">
              <a:latin typeface="Bierstadt" panose="020B0004020202020204" pitchFamily="34" charset="0"/>
            </a:rPr>
            <a:t>std</a:t>
          </a:r>
          <a:r>
            <a:rPr lang="en-PH" sz="1100" baseline="0">
              <a:latin typeface="Bierstadt" panose="020B0004020202020204" pitchFamily="34" charset="0"/>
            </a:rPr>
            <a:t> of each embedding</a:t>
          </a:r>
          <a:endParaRPr lang="en-PH" sz="1100">
            <a:latin typeface="Bierstadt" panose="020B0004020202020204" pitchFamily="34" charset="0"/>
          </a:endParaRPr>
        </a:p>
      </xdr:txBody>
    </xdr:sp>
    <xdr:clientData/>
  </xdr:twoCellAnchor>
  <xdr:twoCellAnchor editAs="oneCell">
    <xdr:from>
      <xdr:col>14</xdr:col>
      <xdr:colOff>22383</xdr:colOff>
      <xdr:row>11</xdr:row>
      <xdr:rowOff>171451</xdr:rowOff>
    </xdr:from>
    <xdr:to>
      <xdr:col>17</xdr:col>
      <xdr:colOff>591833</xdr:colOff>
      <xdr:row>20</xdr:row>
      <xdr:rowOff>17827</xdr:rowOff>
    </xdr:to>
    <xdr:pic>
      <xdr:nvPicPr>
        <xdr:cNvPr id="19" name="Picture 18">
          <a:extLst>
            <a:ext uri="{FF2B5EF4-FFF2-40B4-BE49-F238E27FC236}">
              <a16:creationId xmlns:a16="http://schemas.microsoft.com/office/drawing/2014/main" id="{FD494C67-8995-EF9F-AE3C-B60D743998E3}"/>
            </a:ext>
          </a:extLst>
        </xdr:cNvPr>
        <xdr:cNvPicPr>
          <a:picLocks noChangeAspect="1"/>
        </xdr:cNvPicPr>
      </xdr:nvPicPr>
      <xdr:blipFill>
        <a:blip xmlns:r="http://schemas.openxmlformats.org/officeDocument/2006/relationships" r:embed="rId2"/>
        <a:stretch>
          <a:fillRect/>
        </a:stretch>
      </xdr:blipFill>
      <xdr:spPr>
        <a:xfrm>
          <a:off x="9047321" y="2135982"/>
          <a:ext cx="2381581" cy="1449911"/>
        </a:xfrm>
        <a:prstGeom prst="rect">
          <a:avLst/>
        </a:prstGeom>
      </xdr:spPr>
    </xdr:pic>
    <xdr:clientData/>
  </xdr:twoCellAnchor>
  <xdr:twoCellAnchor>
    <xdr:from>
      <xdr:col>14</xdr:col>
      <xdr:colOff>18574</xdr:colOff>
      <xdr:row>7</xdr:row>
      <xdr:rowOff>144782</xdr:rowOff>
    </xdr:from>
    <xdr:to>
      <xdr:col>17</xdr:col>
      <xdr:colOff>528637</xdr:colOff>
      <xdr:row>11</xdr:row>
      <xdr:rowOff>84298</xdr:rowOff>
    </xdr:to>
    <xdr:sp macro="" textlink="">
      <xdr:nvSpPr>
        <xdr:cNvPr id="20" name="TextBox 19">
          <a:extLst>
            <a:ext uri="{FF2B5EF4-FFF2-40B4-BE49-F238E27FC236}">
              <a16:creationId xmlns:a16="http://schemas.microsoft.com/office/drawing/2014/main" id="{CA6025F5-EF59-45A0-0B18-0E9D8C054A4C}"/>
            </a:ext>
          </a:extLst>
        </xdr:cNvPr>
        <xdr:cNvSpPr txBox="1"/>
      </xdr:nvSpPr>
      <xdr:spPr>
        <a:xfrm>
          <a:off x="9043512" y="1394938"/>
          <a:ext cx="2331719" cy="653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and then apply this formula where:</a:t>
          </a:r>
        </a:p>
        <a:p>
          <a:r>
            <a:rPr lang="en-PH" sz="1100" b="1">
              <a:latin typeface="Bierstadt" panose="020B0004020202020204" pitchFamily="34" charset="0"/>
            </a:rPr>
            <a:t>x</a:t>
          </a:r>
          <a:r>
            <a:rPr lang="en-PH" sz="900" b="1">
              <a:latin typeface="Bierstadt" panose="020B0004020202020204" pitchFamily="34" charset="0"/>
            </a:rPr>
            <a:t>j</a:t>
          </a:r>
          <a:r>
            <a:rPr lang="en-PH" sz="1100" b="1" baseline="0">
              <a:latin typeface="Bierstadt" panose="020B0004020202020204" pitchFamily="34" charset="0"/>
            </a:rPr>
            <a:t> </a:t>
          </a:r>
          <a:r>
            <a:rPr lang="en-PH" sz="1100" baseline="0">
              <a:latin typeface="Bierstadt" panose="020B0004020202020204" pitchFamily="34" charset="0"/>
            </a:rPr>
            <a:t>is each value in the embedding. </a:t>
          </a:r>
          <a:r>
            <a:rPr lang="en-PH" sz="1100" b="1" baseline="0">
              <a:latin typeface="Bierstadt" panose="020B0004020202020204" pitchFamily="34" charset="0"/>
            </a:rPr>
            <a:t>x-hat</a:t>
          </a:r>
          <a:r>
            <a:rPr lang="en-PH" sz="800" b="1" baseline="0">
              <a:latin typeface="Bierstadt" panose="020B0004020202020204" pitchFamily="34" charset="0"/>
            </a:rPr>
            <a:t>j </a:t>
          </a:r>
          <a:r>
            <a:rPr lang="en-PH" sz="800" b="0" baseline="0">
              <a:latin typeface="Bierstadt" panose="020B0004020202020204" pitchFamily="34" charset="0"/>
            </a:rPr>
            <a:t> </a:t>
          </a:r>
          <a:r>
            <a:rPr lang="en-PH" sz="1100" b="0" baseline="0">
              <a:latin typeface="Bierstadt" panose="020B0004020202020204" pitchFamily="34" charset="0"/>
            </a:rPr>
            <a:t>will be the new value.</a:t>
          </a:r>
          <a:endParaRPr lang="en-PH" sz="1100" b="1">
            <a:latin typeface="Bierstadt" panose="020B0004020202020204" pitchFamily="34" charset="0"/>
          </a:endParaRPr>
        </a:p>
      </xdr:txBody>
    </xdr:sp>
    <xdr:clientData/>
  </xdr:twoCellAnchor>
  <xdr:twoCellAnchor>
    <xdr:from>
      <xdr:col>20</xdr:col>
      <xdr:colOff>210502</xdr:colOff>
      <xdr:row>1</xdr:row>
      <xdr:rowOff>130968</xdr:rowOff>
    </xdr:from>
    <xdr:to>
      <xdr:col>29</xdr:col>
      <xdr:colOff>511968</xdr:colOff>
      <xdr:row>13</xdr:row>
      <xdr:rowOff>35718</xdr:rowOff>
    </xdr:to>
    <xdr:sp macro="" textlink="">
      <xdr:nvSpPr>
        <xdr:cNvPr id="21" name="Double Brace 20">
          <a:extLst>
            <a:ext uri="{FF2B5EF4-FFF2-40B4-BE49-F238E27FC236}">
              <a16:creationId xmlns:a16="http://schemas.microsoft.com/office/drawing/2014/main" id="{2952688A-EC14-5B0C-526B-B00B75574D4B}"/>
            </a:ext>
          </a:extLst>
        </xdr:cNvPr>
        <xdr:cNvSpPr/>
      </xdr:nvSpPr>
      <xdr:spPr>
        <a:xfrm>
          <a:off x="12878752" y="30956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20</xdr:col>
      <xdr:colOff>231934</xdr:colOff>
      <xdr:row>14</xdr:row>
      <xdr:rowOff>11429</xdr:rowOff>
    </xdr:from>
    <xdr:to>
      <xdr:col>29</xdr:col>
      <xdr:colOff>533400</xdr:colOff>
      <xdr:row>25</xdr:row>
      <xdr:rowOff>94773</xdr:rowOff>
    </xdr:to>
    <xdr:sp macro="" textlink="">
      <xdr:nvSpPr>
        <xdr:cNvPr id="22" name="Double Brace 21">
          <a:extLst>
            <a:ext uri="{FF2B5EF4-FFF2-40B4-BE49-F238E27FC236}">
              <a16:creationId xmlns:a16="http://schemas.microsoft.com/office/drawing/2014/main" id="{5D558508-B7A0-E445-4D2C-C72E3AE10A32}"/>
            </a:ext>
          </a:extLst>
        </xdr:cNvPr>
        <xdr:cNvSpPr/>
      </xdr:nvSpPr>
      <xdr:spPr>
        <a:xfrm>
          <a:off x="12900184" y="251174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355283</xdr:colOff>
      <xdr:row>6</xdr:row>
      <xdr:rowOff>110965</xdr:rowOff>
    </xdr:from>
    <xdr:to>
      <xdr:col>8</xdr:col>
      <xdr:colOff>591151</xdr:colOff>
      <xdr:row>15</xdr:row>
      <xdr:rowOff>93821</xdr:rowOff>
    </xdr:to>
    <xdr:pic>
      <xdr:nvPicPr>
        <xdr:cNvPr id="37" name="Picture 36">
          <a:extLst>
            <a:ext uri="{FF2B5EF4-FFF2-40B4-BE49-F238E27FC236}">
              <a16:creationId xmlns:a16="http://schemas.microsoft.com/office/drawing/2014/main" id="{FC658C92-AE79-45D2-B941-92105B6D6E4A}"/>
            </a:ext>
          </a:extLst>
        </xdr:cNvPr>
        <xdr:cNvPicPr>
          <a:picLocks noChangeAspect="1"/>
        </xdr:cNvPicPr>
      </xdr:nvPicPr>
      <xdr:blipFill rotWithShape="1">
        <a:blip xmlns:r="http://schemas.openxmlformats.org/officeDocument/2006/relationships" r:embed="rId1"/>
        <a:srcRect l="8403" t="6700" b="9638"/>
        <a:stretch/>
      </xdr:blipFill>
      <xdr:spPr>
        <a:xfrm>
          <a:off x="4498658" y="1194434"/>
          <a:ext cx="839277" cy="1603535"/>
        </a:xfrm>
        <a:prstGeom prst="rect">
          <a:avLst/>
        </a:prstGeom>
      </xdr:spPr>
    </xdr:pic>
    <xdr:clientData/>
  </xdr:twoCellAnchor>
  <xdr:twoCellAnchor editAs="oneCell">
    <xdr:from>
      <xdr:col>11</xdr:col>
      <xdr:colOff>342899</xdr:colOff>
      <xdr:row>6</xdr:row>
      <xdr:rowOff>112870</xdr:rowOff>
    </xdr:from>
    <xdr:to>
      <xdr:col>12</xdr:col>
      <xdr:colOff>552097</xdr:colOff>
      <xdr:row>15</xdr:row>
      <xdr:rowOff>55721</xdr:rowOff>
    </xdr:to>
    <xdr:pic>
      <xdr:nvPicPr>
        <xdr:cNvPr id="38" name="Picture 37">
          <a:extLst>
            <a:ext uri="{FF2B5EF4-FFF2-40B4-BE49-F238E27FC236}">
              <a16:creationId xmlns:a16="http://schemas.microsoft.com/office/drawing/2014/main" id="{41009AF7-2A6D-21D7-0145-F37F7383AE21}"/>
            </a:ext>
          </a:extLst>
        </xdr:cNvPr>
        <xdr:cNvPicPr>
          <a:picLocks noChangeAspect="1"/>
        </xdr:cNvPicPr>
      </xdr:nvPicPr>
      <xdr:blipFill rotWithShape="1">
        <a:blip xmlns:r="http://schemas.openxmlformats.org/officeDocument/2006/relationships" r:embed="rId1"/>
        <a:srcRect l="8403" t="6700" b="9638"/>
        <a:stretch/>
      </xdr:blipFill>
      <xdr:spPr>
        <a:xfrm>
          <a:off x="6772274" y="1196339"/>
          <a:ext cx="820227" cy="1554005"/>
        </a:xfrm>
        <a:prstGeom prst="rect">
          <a:avLst/>
        </a:prstGeom>
      </xdr:spPr>
    </xdr:pic>
    <xdr:clientData/>
  </xdr:twoCellAnchor>
  <xdr:twoCellAnchor editAs="oneCell">
    <xdr:from>
      <xdr:col>15</xdr:col>
      <xdr:colOff>295277</xdr:colOff>
      <xdr:row>7</xdr:row>
      <xdr:rowOff>35242</xdr:rowOff>
    </xdr:from>
    <xdr:to>
      <xdr:col>16</xdr:col>
      <xdr:colOff>437774</xdr:colOff>
      <xdr:row>15</xdr:row>
      <xdr:rowOff>99059</xdr:rowOff>
    </xdr:to>
    <xdr:pic>
      <xdr:nvPicPr>
        <xdr:cNvPr id="39" name="Picture 38">
          <a:extLst>
            <a:ext uri="{FF2B5EF4-FFF2-40B4-BE49-F238E27FC236}">
              <a16:creationId xmlns:a16="http://schemas.microsoft.com/office/drawing/2014/main" id="{C0EDA9B0-F593-2850-50BE-534D463B6DEF}"/>
            </a:ext>
          </a:extLst>
        </xdr:cNvPr>
        <xdr:cNvPicPr>
          <a:picLocks noChangeAspect="1"/>
        </xdr:cNvPicPr>
      </xdr:nvPicPr>
      <xdr:blipFill rotWithShape="1">
        <a:blip xmlns:r="http://schemas.openxmlformats.org/officeDocument/2006/relationships" r:embed="rId1"/>
        <a:srcRect l="8403" t="6700" b="9638"/>
        <a:stretch/>
      </xdr:blipFill>
      <xdr:spPr>
        <a:xfrm>
          <a:off x="8986840" y="1297305"/>
          <a:ext cx="753525" cy="1488757"/>
        </a:xfrm>
        <a:prstGeom prst="rect">
          <a:avLst/>
        </a:prstGeom>
      </xdr:spPr>
    </xdr:pic>
    <xdr:clientData/>
  </xdr:twoCellAnchor>
  <xdr:twoCellAnchor editAs="oneCell">
    <xdr:from>
      <xdr:col>7</xdr:col>
      <xdr:colOff>340519</xdr:colOff>
      <xdr:row>19</xdr:row>
      <xdr:rowOff>92869</xdr:rowOff>
    </xdr:from>
    <xdr:to>
      <xdr:col>8</xdr:col>
      <xdr:colOff>551622</xdr:colOff>
      <xdr:row>28</xdr:row>
      <xdr:rowOff>19526</xdr:rowOff>
    </xdr:to>
    <xdr:pic>
      <xdr:nvPicPr>
        <xdr:cNvPr id="40" name="Picture 39">
          <a:extLst>
            <a:ext uri="{FF2B5EF4-FFF2-40B4-BE49-F238E27FC236}">
              <a16:creationId xmlns:a16="http://schemas.microsoft.com/office/drawing/2014/main" id="{73469C29-C5D7-6362-64E5-A09808828140}"/>
            </a:ext>
          </a:extLst>
        </xdr:cNvPr>
        <xdr:cNvPicPr>
          <a:picLocks noChangeAspect="1"/>
        </xdr:cNvPicPr>
      </xdr:nvPicPr>
      <xdr:blipFill rotWithShape="1">
        <a:blip xmlns:r="http://schemas.openxmlformats.org/officeDocument/2006/relationships" r:embed="rId1"/>
        <a:srcRect l="8403" t="6700" b="9638"/>
        <a:stretch/>
      </xdr:blipFill>
      <xdr:spPr>
        <a:xfrm>
          <a:off x="4483894" y="3521869"/>
          <a:ext cx="822132" cy="1538287"/>
        </a:xfrm>
        <a:prstGeom prst="rect">
          <a:avLst/>
        </a:prstGeom>
      </xdr:spPr>
    </xdr:pic>
    <xdr:clientData/>
  </xdr:twoCellAnchor>
  <xdr:twoCellAnchor editAs="oneCell">
    <xdr:from>
      <xdr:col>11</xdr:col>
      <xdr:colOff>332423</xdr:colOff>
      <xdr:row>19</xdr:row>
      <xdr:rowOff>132399</xdr:rowOff>
    </xdr:from>
    <xdr:to>
      <xdr:col>12</xdr:col>
      <xdr:colOff>551146</xdr:colOff>
      <xdr:row>28</xdr:row>
      <xdr:rowOff>79535</xdr:rowOff>
    </xdr:to>
    <xdr:pic>
      <xdr:nvPicPr>
        <xdr:cNvPr id="41" name="Picture 40">
          <a:extLst>
            <a:ext uri="{FF2B5EF4-FFF2-40B4-BE49-F238E27FC236}">
              <a16:creationId xmlns:a16="http://schemas.microsoft.com/office/drawing/2014/main" id="{BC46E810-D5C0-74BA-12B3-5DD2D09897CA}"/>
            </a:ext>
          </a:extLst>
        </xdr:cNvPr>
        <xdr:cNvPicPr>
          <a:picLocks noChangeAspect="1"/>
        </xdr:cNvPicPr>
      </xdr:nvPicPr>
      <xdr:blipFill rotWithShape="1">
        <a:blip xmlns:r="http://schemas.openxmlformats.org/officeDocument/2006/relationships" r:embed="rId1"/>
        <a:srcRect l="8403" t="6700" b="9638"/>
        <a:stretch/>
      </xdr:blipFill>
      <xdr:spPr>
        <a:xfrm>
          <a:off x="6761798" y="3561399"/>
          <a:ext cx="829752" cy="1570196"/>
        </a:xfrm>
        <a:prstGeom prst="rect">
          <a:avLst/>
        </a:prstGeom>
      </xdr:spPr>
    </xdr:pic>
    <xdr:clientData/>
  </xdr:twoCellAnchor>
  <xdr:twoCellAnchor editAs="oneCell">
    <xdr:from>
      <xdr:col>15</xdr:col>
      <xdr:colOff>320518</xdr:colOff>
      <xdr:row>20</xdr:row>
      <xdr:rowOff>64772</xdr:rowOff>
    </xdr:from>
    <xdr:to>
      <xdr:col>16</xdr:col>
      <xdr:colOff>441140</xdr:colOff>
      <xdr:row>28</xdr:row>
      <xdr:rowOff>73342</xdr:rowOff>
    </xdr:to>
    <xdr:pic>
      <xdr:nvPicPr>
        <xdr:cNvPr id="42" name="Picture 41">
          <a:extLst>
            <a:ext uri="{FF2B5EF4-FFF2-40B4-BE49-F238E27FC236}">
              <a16:creationId xmlns:a16="http://schemas.microsoft.com/office/drawing/2014/main" id="{87DD11D6-82A3-64DA-9EBB-FC6587EDB09D}"/>
            </a:ext>
          </a:extLst>
        </xdr:cNvPr>
        <xdr:cNvPicPr>
          <a:picLocks noChangeAspect="1"/>
        </xdr:cNvPicPr>
      </xdr:nvPicPr>
      <xdr:blipFill rotWithShape="1">
        <a:blip xmlns:r="http://schemas.openxmlformats.org/officeDocument/2006/relationships" r:embed="rId1"/>
        <a:srcRect l="8403" t="6700" b="9638"/>
        <a:stretch/>
      </xdr:blipFill>
      <xdr:spPr>
        <a:xfrm>
          <a:off x="9012081" y="3672366"/>
          <a:ext cx="724030" cy="1447321"/>
        </a:xfrm>
        <a:prstGeom prst="rect">
          <a:avLst/>
        </a:prstGeom>
      </xdr:spPr>
    </xdr:pic>
    <xdr:clientData/>
  </xdr:twoCellAnchor>
  <xdr:twoCellAnchor>
    <xdr:from>
      <xdr:col>4</xdr:col>
      <xdr:colOff>514350</xdr:colOff>
      <xdr:row>7</xdr:row>
      <xdr:rowOff>95250</xdr:rowOff>
    </xdr:from>
    <xdr:to>
      <xdr:col>7</xdr:col>
      <xdr:colOff>371475</xdr:colOff>
      <xdr:row>15</xdr:row>
      <xdr:rowOff>19050</xdr:rowOff>
    </xdr:to>
    <xdr:sp macro="" textlink="">
      <xdr:nvSpPr>
        <xdr:cNvPr id="2" name="Double Brace 1">
          <a:extLst>
            <a:ext uri="{FF2B5EF4-FFF2-40B4-BE49-F238E27FC236}">
              <a16:creationId xmlns:a16="http://schemas.microsoft.com/office/drawing/2014/main" id="{F2B83338-6693-173B-9C6C-E60E7D57F834}"/>
            </a:ext>
          </a:extLst>
        </xdr:cNvPr>
        <xdr:cNvSpPr/>
      </xdr:nvSpPr>
      <xdr:spPr>
        <a:xfrm>
          <a:off x="1733550" y="457200"/>
          <a:ext cx="168592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7</xdr:row>
      <xdr:rowOff>60959</xdr:rowOff>
    </xdr:from>
    <xdr:to>
      <xdr:col>11</xdr:col>
      <xdr:colOff>381000</xdr:colOff>
      <xdr:row>15</xdr:row>
      <xdr:rowOff>57150</xdr:rowOff>
    </xdr:to>
    <xdr:sp macro="" textlink="">
      <xdr:nvSpPr>
        <xdr:cNvPr id="3" name="Double Brace 2">
          <a:extLst>
            <a:ext uri="{FF2B5EF4-FFF2-40B4-BE49-F238E27FC236}">
              <a16:creationId xmlns:a16="http://schemas.microsoft.com/office/drawing/2014/main" id="{C4BEC356-4DDA-49CD-AC63-08992CCAB41A}"/>
            </a:ext>
          </a:extLst>
        </xdr:cNvPr>
        <xdr:cNvSpPr/>
      </xdr:nvSpPr>
      <xdr:spPr>
        <a:xfrm>
          <a:off x="4524375" y="603884"/>
          <a:ext cx="140970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7</xdr:row>
      <xdr:rowOff>55244</xdr:rowOff>
    </xdr:from>
    <xdr:to>
      <xdr:col>15</xdr:col>
      <xdr:colOff>352425</xdr:colOff>
      <xdr:row>15</xdr:row>
      <xdr:rowOff>95250</xdr:rowOff>
    </xdr:to>
    <xdr:sp macro="" textlink="">
      <xdr:nvSpPr>
        <xdr:cNvPr id="4" name="Double Brace 3">
          <a:extLst>
            <a:ext uri="{FF2B5EF4-FFF2-40B4-BE49-F238E27FC236}">
              <a16:creationId xmlns:a16="http://schemas.microsoft.com/office/drawing/2014/main" id="{8AA7F007-D500-B577-3659-4A9F540D18C4}"/>
            </a:ext>
          </a:extLst>
        </xdr:cNvPr>
        <xdr:cNvSpPr/>
      </xdr:nvSpPr>
      <xdr:spPr>
        <a:xfrm>
          <a:off x="6665595" y="598169"/>
          <a:ext cx="1421130" cy="184975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7</xdr:row>
      <xdr:rowOff>60959</xdr:rowOff>
    </xdr:from>
    <xdr:to>
      <xdr:col>19</xdr:col>
      <xdr:colOff>358140</xdr:colOff>
      <xdr:row>15</xdr:row>
      <xdr:rowOff>140970</xdr:rowOff>
    </xdr:to>
    <xdr:sp macro="" textlink="">
      <xdr:nvSpPr>
        <xdr:cNvPr id="5" name="Double Brace 4">
          <a:extLst>
            <a:ext uri="{FF2B5EF4-FFF2-40B4-BE49-F238E27FC236}">
              <a16:creationId xmlns:a16="http://schemas.microsoft.com/office/drawing/2014/main" id="{E089F51B-FB16-9623-A0AA-A6951150584B}"/>
            </a:ext>
          </a:extLst>
        </xdr:cNvPr>
        <xdr:cNvSpPr/>
      </xdr:nvSpPr>
      <xdr:spPr>
        <a:xfrm>
          <a:off x="8745855" y="603884"/>
          <a:ext cx="1508760" cy="188976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514350</xdr:colOff>
      <xdr:row>20</xdr:row>
      <xdr:rowOff>95250</xdr:rowOff>
    </xdr:from>
    <xdr:to>
      <xdr:col>7</xdr:col>
      <xdr:colOff>371475</xdr:colOff>
      <xdr:row>28</xdr:row>
      <xdr:rowOff>19050</xdr:rowOff>
    </xdr:to>
    <xdr:sp macro="" textlink="">
      <xdr:nvSpPr>
        <xdr:cNvPr id="6" name="Double Brace 5">
          <a:extLst>
            <a:ext uri="{FF2B5EF4-FFF2-40B4-BE49-F238E27FC236}">
              <a16:creationId xmlns:a16="http://schemas.microsoft.com/office/drawing/2014/main" id="{21BFB218-C470-4AA4-A74F-023F546D29DA}"/>
            </a:ext>
          </a:extLst>
        </xdr:cNvPr>
        <xdr:cNvSpPr/>
      </xdr:nvSpPr>
      <xdr:spPr>
        <a:xfrm>
          <a:off x="2339340" y="634365"/>
          <a:ext cx="139255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20</xdr:row>
      <xdr:rowOff>60959</xdr:rowOff>
    </xdr:from>
    <xdr:to>
      <xdr:col>11</xdr:col>
      <xdr:colOff>381000</xdr:colOff>
      <xdr:row>28</xdr:row>
      <xdr:rowOff>57150</xdr:rowOff>
    </xdr:to>
    <xdr:sp macro="" textlink="">
      <xdr:nvSpPr>
        <xdr:cNvPr id="7" name="Double Brace 6">
          <a:extLst>
            <a:ext uri="{FF2B5EF4-FFF2-40B4-BE49-F238E27FC236}">
              <a16:creationId xmlns:a16="http://schemas.microsoft.com/office/drawing/2014/main" id="{69DBDF44-3680-477E-8A70-15B2BED3B6CA}"/>
            </a:ext>
          </a:extLst>
        </xdr:cNvPr>
        <xdr:cNvSpPr/>
      </xdr:nvSpPr>
      <xdr:spPr>
        <a:xfrm>
          <a:off x="4520565" y="600074"/>
          <a:ext cx="141351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20</xdr:row>
      <xdr:rowOff>55244</xdr:rowOff>
    </xdr:from>
    <xdr:to>
      <xdr:col>15</xdr:col>
      <xdr:colOff>352425</xdr:colOff>
      <xdr:row>28</xdr:row>
      <xdr:rowOff>95250</xdr:rowOff>
    </xdr:to>
    <xdr:sp macro="" textlink="">
      <xdr:nvSpPr>
        <xdr:cNvPr id="8" name="Double Brace 7">
          <a:extLst>
            <a:ext uri="{FF2B5EF4-FFF2-40B4-BE49-F238E27FC236}">
              <a16:creationId xmlns:a16="http://schemas.microsoft.com/office/drawing/2014/main" id="{EE433DFB-F55B-45A9-9CFD-CE1256055D07}"/>
            </a:ext>
          </a:extLst>
        </xdr:cNvPr>
        <xdr:cNvSpPr/>
      </xdr:nvSpPr>
      <xdr:spPr>
        <a:xfrm>
          <a:off x="6667500" y="601979"/>
          <a:ext cx="1421130" cy="184213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20</xdr:row>
      <xdr:rowOff>60959</xdr:rowOff>
    </xdr:from>
    <xdr:to>
      <xdr:col>19</xdr:col>
      <xdr:colOff>358140</xdr:colOff>
      <xdr:row>28</xdr:row>
      <xdr:rowOff>140970</xdr:rowOff>
    </xdr:to>
    <xdr:sp macro="" textlink="">
      <xdr:nvSpPr>
        <xdr:cNvPr id="9" name="Double Brace 8">
          <a:extLst>
            <a:ext uri="{FF2B5EF4-FFF2-40B4-BE49-F238E27FC236}">
              <a16:creationId xmlns:a16="http://schemas.microsoft.com/office/drawing/2014/main" id="{3C6E5791-8CE8-43A3-BAA2-95F9DA874814}"/>
            </a:ext>
          </a:extLst>
        </xdr:cNvPr>
        <xdr:cNvSpPr/>
      </xdr:nvSpPr>
      <xdr:spPr>
        <a:xfrm>
          <a:off x="8742045" y="600074"/>
          <a:ext cx="1516380" cy="189166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19</xdr:col>
      <xdr:colOff>476250</xdr:colOff>
      <xdr:row>11</xdr:row>
      <xdr:rowOff>38100</xdr:rowOff>
    </xdr:from>
    <xdr:to>
      <xdr:col>25</xdr:col>
      <xdr:colOff>190500</xdr:colOff>
      <xdr:row>13</xdr:row>
      <xdr:rowOff>76200</xdr:rowOff>
    </xdr:to>
    <xdr:cxnSp macro="">
      <xdr:nvCxnSpPr>
        <xdr:cNvPr id="11" name="Straight Arrow Connector 10">
          <a:extLst>
            <a:ext uri="{FF2B5EF4-FFF2-40B4-BE49-F238E27FC236}">
              <a16:creationId xmlns:a16="http://schemas.microsoft.com/office/drawing/2014/main" id="{C92EB8E2-CF6B-31E6-498C-FC7CEC39F516}"/>
            </a:ext>
          </a:extLst>
        </xdr:cNvPr>
        <xdr:cNvCxnSpPr/>
      </xdr:nvCxnSpPr>
      <xdr:spPr>
        <a:xfrm>
          <a:off x="11649075" y="1314450"/>
          <a:ext cx="3800475"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445770</xdr:colOff>
      <xdr:row>18</xdr:row>
      <xdr:rowOff>104775</xdr:rowOff>
    </xdr:from>
    <xdr:to>
      <xdr:col>25</xdr:col>
      <xdr:colOff>219075</xdr:colOff>
      <xdr:row>25</xdr:row>
      <xdr:rowOff>15240</xdr:rowOff>
    </xdr:to>
    <xdr:cxnSp macro="">
      <xdr:nvCxnSpPr>
        <xdr:cNvPr id="12" name="Straight Arrow Connector 11">
          <a:extLst>
            <a:ext uri="{FF2B5EF4-FFF2-40B4-BE49-F238E27FC236}">
              <a16:creationId xmlns:a16="http://schemas.microsoft.com/office/drawing/2014/main" id="{EF86A6C8-D657-E30F-4B50-FC8C4138192D}"/>
            </a:ext>
          </a:extLst>
        </xdr:cNvPr>
        <xdr:cNvCxnSpPr/>
      </xdr:nvCxnSpPr>
      <xdr:spPr>
        <a:xfrm flipV="1">
          <a:off x="11618595" y="3028950"/>
          <a:ext cx="3859530" cy="1539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361949</xdr:colOff>
      <xdr:row>8</xdr:row>
      <xdr:rowOff>131444</xdr:rowOff>
    </xdr:from>
    <xdr:to>
      <xdr:col>8</xdr:col>
      <xdr:colOff>567690</xdr:colOff>
      <xdr:row>11</xdr:row>
      <xdr:rowOff>123824</xdr:rowOff>
    </xdr:to>
    <xdr:sp macro="" textlink="">
      <xdr:nvSpPr>
        <xdr:cNvPr id="10" name="TextBox 9">
          <a:extLst>
            <a:ext uri="{FF2B5EF4-FFF2-40B4-BE49-F238E27FC236}">
              <a16:creationId xmlns:a16="http://schemas.microsoft.com/office/drawing/2014/main" id="{AE5AF120-FD17-0BC8-110B-20C8BB51D5EF}"/>
            </a:ext>
          </a:extLst>
        </xdr:cNvPr>
        <xdr:cNvSpPr txBox="1"/>
      </xdr:nvSpPr>
      <xdr:spPr>
        <a:xfrm>
          <a:off x="5229224" y="864869"/>
          <a:ext cx="815341" cy="535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8</xdr:row>
      <xdr:rowOff>121919</xdr:rowOff>
    </xdr:from>
    <xdr:to>
      <xdr:col>12</xdr:col>
      <xdr:colOff>529590</xdr:colOff>
      <xdr:row>11</xdr:row>
      <xdr:rowOff>112394</xdr:rowOff>
    </xdr:to>
    <xdr:sp macro="" textlink="">
      <xdr:nvSpPr>
        <xdr:cNvPr id="13" name="TextBox 12">
          <a:extLst>
            <a:ext uri="{FF2B5EF4-FFF2-40B4-BE49-F238E27FC236}">
              <a16:creationId xmlns:a16="http://schemas.microsoft.com/office/drawing/2014/main" id="{CA424915-84DA-31F4-64D2-A0BBA36E6A74}"/>
            </a:ext>
          </a:extLst>
        </xdr:cNvPr>
        <xdr:cNvSpPr txBox="1"/>
      </xdr:nvSpPr>
      <xdr:spPr>
        <a:xfrm>
          <a:off x="7157084" y="82676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280034</xdr:colOff>
      <xdr:row>8</xdr:row>
      <xdr:rowOff>169544</xdr:rowOff>
    </xdr:from>
    <xdr:to>
      <xdr:col>16</xdr:col>
      <xdr:colOff>481965</xdr:colOff>
      <xdr:row>11</xdr:row>
      <xdr:rowOff>163829</xdr:rowOff>
    </xdr:to>
    <xdr:sp macro="" textlink="">
      <xdr:nvSpPr>
        <xdr:cNvPr id="14" name="TextBox 13">
          <a:extLst>
            <a:ext uri="{FF2B5EF4-FFF2-40B4-BE49-F238E27FC236}">
              <a16:creationId xmlns:a16="http://schemas.microsoft.com/office/drawing/2014/main" id="{2BE16625-0AA2-128A-F1CE-FA9A060E8CB1}"/>
            </a:ext>
          </a:extLst>
        </xdr:cNvPr>
        <xdr:cNvSpPr txBox="1"/>
      </xdr:nvSpPr>
      <xdr:spPr>
        <a:xfrm>
          <a:off x="9290684" y="874394"/>
          <a:ext cx="811531" cy="508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7</xdr:col>
      <xdr:colOff>346709</xdr:colOff>
      <xdr:row>21</xdr:row>
      <xdr:rowOff>102869</xdr:rowOff>
    </xdr:from>
    <xdr:to>
      <xdr:col>8</xdr:col>
      <xdr:colOff>548640</xdr:colOff>
      <xdr:row>24</xdr:row>
      <xdr:rowOff>93344</xdr:rowOff>
    </xdr:to>
    <xdr:sp macro="" textlink="">
      <xdr:nvSpPr>
        <xdr:cNvPr id="15" name="TextBox 14">
          <a:extLst>
            <a:ext uri="{FF2B5EF4-FFF2-40B4-BE49-F238E27FC236}">
              <a16:creationId xmlns:a16="http://schemas.microsoft.com/office/drawing/2014/main" id="{E51BAE4A-192F-1A0F-A47D-4971DD1945E6}"/>
            </a:ext>
          </a:extLst>
        </xdr:cNvPr>
        <xdr:cNvSpPr txBox="1"/>
      </xdr:nvSpPr>
      <xdr:spPr>
        <a:xfrm>
          <a:off x="4985384" y="339851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21</xdr:row>
      <xdr:rowOff>95249</xdr:rowOff>
    </xdr:from>
    <xdr:to>
      <xdr:col>12</xdr:col>
      <xdr:colOff>539115</xdr:colOff>
      <xdr:row>24</xdr:row>
      <xdr:rowOff>93344</xdr:rowOff>
    </xdr:to>
    <xdr:sp macro="" textlink="">
      <xdr:nvSpPr>
        <xdr:cNvPr id="16" name="TextBox 15">
          <a:extLst>
            <a:ext uri="{FF2B5EF4-FFF2-40B4-BE49-F238E27FC236}">
              <a16:creationId xmlns:a16="http://schemas.microsoft.com/office/drawing/2014/main" id="{4D9FFEB3-EAE4-65B2-9D8F-AC9D195201F8}"/>
            </a:ext>
          </a:extLst>
        </xdr:cNvPr>
        <xdr:cNvSpPr txBox="1"/>
      </xdr:nvSpPr>
      <xdr:spPr>
        <a:xfrm>
          <a:off x="7157084" y="3390899"/>
          <a:ext cx="821056" cy="512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287654</xdr:colOff>
      <xdr:row>21</xdr:row>
      <xdr:rowOff>87629</xdr:rowOff>
    </xdr:from>
    <xdr:to>
      <xdr:col>16</xdr:col>
      <xdr:colOff>474345</xdr:colOff>
      <xdr:row>24</xdr:row>
      <xdr:rowOff>78104</xdr:rowOff>
    </xdr:to>
    <xdr:sp macro="" textlink="">
      <xdr:nvSpPr>
        <xdr:cNvPr id="17" name="TextBox 16">
          <a:extLst>
            <a:ext uri="{FF2B5EF4-FFF2-40B4-BE49-F238E27FC236}">
              <a16:creationId xmlns:a16="http://schemas.microsoft.com/office/drawing/2014/main" id="{2C7E9149-B331-29C8-B17B-7B14C88603F4}"/>
            </a:ext>
          </a:extLst>
        </xdr:cNvPr>
        <xdr:cNvSpPr txBox="1"/>
      </xdr:nvSpPr>
      <xdr:spPr>
        <a:xfrm>
          <a:off x="9298304" y="3383279"/>
          <a:ext cx="79629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3</xdr:col>
      <xdr:colOff>727234</xdr:colOff>
      <xdr:row>11</xdr:row>
      <xdr:rowOff>125729</xdr:rowOff>
    </xdr:from>
    <xdr:to>
      <xdr:col>8</xdr:col>
      <xdr:colOff>163115</xdr:colOff>
      <xdr:row>32</xdr:row>
      <xdr:rowOff>69533</xdr:rowOff>
    </xdr:to>
    <xdr:cxnSp macro="">
      <xdr:nvCxnSpPr>
        <xdr:cNvPr id="18" name="Straight Arrow Connector 17">
          <a:extLst>
            <a:ext uri="{FF2B5EF4-FFF2-40B4-BE49-F238E27FC236}">
              <a16:creationId xmlns:a16="http://schemas.microsoft.com/office/drawing/2014/main" id="{C8EB0DF4-396E-DAFF-5B26-94408431A188}"/>
            </a:ext>
          </a:extLst>
        </xdr:cNvPr>
        <xdr:cNvCxnSpPr>
          <a:cxnSpLocks/>
          <a:stCxn id="10" idx="2"/>
          <a:endCxn id="27" idx="0"/>
        </xdr:cNvCxnSpPr>
      </xdr:nvCxnSpPr>
      <xdr:spPr>
        <a:xfrm flipH="1">
          <a:off x="2501265" y="1983104"/>
          <a:ext cx="2412444" cy="34799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571500</xdr:colOff>
      <xdr:row>32</xdr:row>
      <xdr:rowOff>69533</xdr:rowOff>
    </xdr:from>
    <xdr:to>
      <xdr:col>7</xdr:col>
      <xdr:colOff>287654</xdr:colOff>
      <xdr:row>43</xdr:row>
      <xdr:rowOff>135255</xdr:rowOff>
    </xdr:to>
    <xdr:sp macro="" textlink="">
      <xdr:nvSpPr>
        <xdr:cNvPr id="27" name="TextBox 26">
          <a:extLst>
            <a:ext uri="{FF2B5EF4-FFF2-40B4-BE49-F238E27FC236}">
              <a16:creationId xmlns:a16="http://schemas.microsoft.com/office/drawing/2014/main" id="{D0A85DFB-A5C4-3970-0A77-80F7CEEA2C4A}"/>
            </a:ext>
          </a:extLst>
        </xdr:cNvPr>
        <xdr:cNvSpPr txBox="1"/>
      </xdr:nvSpPr>
      <xdr:spPr>
        <a:xfrm>
          <a:off x="571500" y="5463064"/>
          <a:ext cx="3859529" cy="189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1" baseline="0">
              <a:latin typeface="Bierstadt" panose="020B0004020202020204" pitchFamily="34" charset="0"/>
            </a:rPr>
            <a:t>Each value in the 512-embedding</a:t>
          </a:r>
          <a:r>
            <a:rPr lang="en-PH" sz="1000" baseline="0">
              <a:latin typeface="Bierstadt" panose="020B0004020202020204" pitchFamily="34" charset="0"/>
            </a:rPr>
            <a:t> is multiplied to a weight. all these 512 weight x value are summed to a single value, then added a bias, then subjected to a non-linear transformation (sigmoid, reLu, etc.). This will be the value of a single neuron. Thus, each 2048 neurons has its own set of 512 weights and 2048 biases. We then compute for the </a:t>
          </a:r>
          <a:r>
            <a:rPr lang="en-PH" sz="1000" b="1" baseline="0">
              <a:latin typeface="Bierstadt" panose="020B0004020202020204" pitchFamily="34" charset="0"/>
            </a:rPr>
            <a:t>gradient</a:t>
          </a:r>
          <a:r>
            <a:rPr lang="en-PH" sz="1000" baseline="0">
              <a:latin typeface="Bierstadt" panose="020B0004020202020204" pitchFamily="34" charset="0"/>
            </a:rPr>
            <a:t>. </a:t>
          </a:r>
          <a:r>
            <a:rPr lang="en-PH" sz="1000" b="1" baseline="0">
              <a:latin typeface="Bierstadt" panose="020B0004020202020204" pitchFamily="34" charset="0"/>
            </a:rPr>
            <a:t>Each input has its own intialized weight and each neuron has its own bias.</a:t>
          </a:r>
        </a:p>
        <a:p>
          <a:pPr algn="ctr"/>
          <a:r>
            <a:rPr lang="en-PH" sz="1000" b="1" baseline="0">
              <a:latin typeface="Bierstadt" panose="020B0004020202020204" pitchFamily="34" charset="0"/>
            </a:rPr>
            <a:t> Thus:</a:t>
          </a:r>
        </a:p>
        <a:p>
          <a:pPr algn="ctr"/>
          <a:r>
            <a:rPr lang="en-PH" sz="1000" b="1" baseline="0">
              <a:latin typeface="Bierstadt" panose="020B0004020202020204" pitchFamily="34" charset="0"/>
            </a:rPr>
            <a:t>weights = </a:t>
          </a:r>
          <a:r>
            <a:rPr lang="en-PH" sz="1000" b="0" baseline="0">
              <a:latin typeface="Bierstadt" panose="020B0004020202020204" pitchFamily="34" charset="0"/>
            </a:rPr>
            <a:t>512 inputs x 2048 neurons</a:t>
          </a:r>
          <a:r>
            <a:rPr lang="en-PH" sz="1000" b="1" baseline="0">
              <a:latin typeface="Bierstadt" panose="020B0004020202020204" pitchFamily="34" charset="0"/>
            </a:rPr>
            <a:t> = 1,048,576</a:t>
          </a:r>
        </a:p>
        <a:p>
          <a:pPr algn="ctr"/>
          <a:r>
            <a:rPr lang="en-PH" sz="1000" b="1" baseline="0">
              <a:latin typeface="Bierstadt" panose="020B0004020202020204" pitchFamily="34" charset="0"/>
            </a:rPr>
            <a:t>bias = 2048</a:t>
          </a:r>
          <a:endParaRPr lang="en-PH" sz="1000" b="1">
            <a:latin typeface="Bierstadt" panose="020B0004020202020204" pitchFamily="34" charset="0"/>
          </a:endParaRPr>
        </a:p>
      </xdr:txBody>
    </xdr:sp>
    <xdr:clientData/>
  </xdr:twoCellAnchor>
  <xdr:twoCellAnchor>
    <xdr:from>
      <xdr:col>10</xdr:col>
      <xdr:colOff>202406</xdr:colOff>
      <xdr:row>13</xdr:row>
      <xdr:rowOff>154781</xdr:rowOff>
    </xdr:from>
    <xdr:to>
      <xdr:col>11</xdr:col>
      <xdr:colOff>90248</xdr:colOff>
      <xdr:row>38</xdr:row>
      <xdr:rowOff>153828</xdr:rowOff>
    </xdr:to>
    <xdr:cxnSp macro="">
      <xdr:nvCxnSpPr>
        <xdr:cNvPr id="20" name="Straight Arrow Connector 19">
          <a:extLst>
            <a:ext uri="{FF2B5EF4-FFF2-40B4-BE49-F238E27FC236}">
              <a16:creationId xmlns:a16="http://schemas.microsoft.com/office/drawing/2014/main" id="{208BFBC1-F65C-DE0A-4B0E-ECCF1BAAB868}"/>
            </a:ext>
          </a:extLst>
        </xdr:cNvPr>
        <xdr:cNvCxnSpPr>
          <a:cxnSpLocks/>
          <a:endCxn id="23" idx="0"/>
        </xdr:cNvCxnSpPr>
      </xdr:nvCxnSpPr>
      <xdr:spPr>
        <a:xfrm>
          <a:off x="6167437" y="2345531"/>
          <a:ext cx="352186" cy="4225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295748</xdr:colOff>
      <xdr:row>38</xdr:row>
      <xdr:rowOff>153828</xdr:rowOff>
    </xdr:from>
    <xdr:to>
      <xdr:col>13</xdr:col>
      <xdr:colOff>349090</xdr:colOff>
      <xdr:row>43</xdr:row>
      <xdr:rowOff>104299</xdr:rowOff>
    </xdr:to>
    <xdr:sp macro="" textlink="">
      <xdr:nvSpPr>
        <xdr:cNvPr id="23" name="TextBox 22">
          <a:extLst>
            <a:ext uri="{FF2B5EF4-FFF2-40B4-BE49-F238E27FC236}">
              <a16:creationId xmlns:a16="http://schemas.microsoft.com/office/drawing/2014/main" id="{366F7FBB-7F44-AFDA-CC46-0A1406C80C09}"/>
            </a:ext>
          </a:extLst>
        </xdr:cNvPr>
        <xdr:cNvSpPr txBox="1"/>
      </xdr:nvSpPr>
      <xdr:spPr>
        <a:xfrm>
          <a:off x="4951092" y="7452359"/>
          <a:ext cx="2839404" cy="783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non-linearly</a:t>
          </a:r>
          <a:r>
            <a:rPr lang="en-PH" sz="1000" baseline="0">
              <a:latin typeface="Bierstadt" panose="020B0004020202020204" pitchFamily="34" charset="0"/>
            </a:rPr>
            <a:t> transformed values (applied softmax, relu, etc.)</a:t>
          </a:r>
          <a:endParaRPr lang="en-PH" sz="1000">
            <a:latin typeface="Bierstadt" panose="020B0004020202020204" pitchFamily="34" charset="0"/>
          </a:endParaRPr>
        </a:p>
      </xdr:txBody>
    </xdr:sp>
    <xdr:clientData/>
  </xdr:twoCellAnchor>
  <xdr:twoCellAnchor editAs="oneCell">
    <xdr:from>
      <xdr:col>14</xdr:col>
      <xdr:colOff>47625</xdr:colOff>
      <xdr:row>38</xdr:row>
      <xdr:rowOff>142875</xdr:rowOff>
    </xdr:from>
    <xdr:to>
      <xdr:col>23</xdr:col>
      <xdr:colOff>130743</xdr:colOff>
      <xdr:row>47</xdr:row>
      <xdr:rowOff>53554</xdr:rowOff>
    </xdr:to>
    <xdr:pic>
      <xdr:nvPicPr>
        <xdr:cNvPr id="21" name="Picture 20">
          <a:extLst>
            <a:ext uri="{FF2B5EF4-FFF2-40B4-BE49-F238E27FC236}">
              <a16:creationId xmlns:a16="http://schemas.microsoft.com/office/drawing/2014/main" id="{1664D067-D9FF-3D78-00DD-A6DF11D5F0BB}"/>
            </a:ext>
          </a:extLst>
        </xdr:cNvPr>
        <xdr:cNvPicPr>
          <a:picLocks noChangeAspect="1"/>
        </xdr:cNvPicPr>
      </xdr:nvPicPr>
      <xdr:blipFill>
        <a:blip xmlns:r="http://schemas.openxmlformats.org/officeDocument/2006/relationships" r:embed="rId2"/>
        <a:stretch>
          <a:fillRect/>
        </a:stretch>
      </xdr:blipFill>
      <xdr:spPr>
        <a:xfrm>
          <a:off x="8298656" y="6965156"/>
          <a:ext cx="5210902" cy="1531834"/>
        </a:xfrm>
        <a:prstGeom prst="rect">
          <a:avLst/>
        </a:prstGeom>
      </xdr:spPr>
    </xdr:pic>
    <xdr:clientData/>
  </xdr:twoCellAnchor>
  <xdr:twoCellAnchor editAs="oneCell">
    <xdr:from>
      <xdr:col>12</xdr:col>
      <xdr:colOff>585310</xdr:colOff>
      <xdr:row>50</xdr:row>
      <xdr:rowOff>50411</xdr:rowOff>
    </xdr:from>
    <xdr:to>
      <xdr:col>23</xdr:col>
      <xdr:colOff>858678</xdr:colOff>
      <xdr:row>69</xdr:row>
      <xdr:rowOff>20477</xdr:rowOff>
    </xdr:to>
    <xdr:pic>
      <xdr:nvPicPr>
        <xdr:cNvPr id="50" name="Picture 49" descr="Gradient Descent vs. Backpropagation: What's the Difference?">
          <a:extLst>
            <a:ext uri="{FF2B5EF4-FFF2-40B4-BE49-F238E27FC236}">
              <a16:creationId xmlns:a16="http://schemas.microsoft.com/office/drawing/2014/main" id="{06D5E72C-3101-C67D-AE9F-8B2F67444A8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1904" y="8468130"/>
          <a:ext cx="6606064" cy="31276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130968</xdr:colOff>
      <xdr:row>55</xdr:row>
      <xdr:rowOff>113158</xdr:rowOff>
    </xdr:from>
    <xdr:to>
      <xdr:col>11</xdr:col>
      <xdr:colOff>56198</xdr:colOff>
      <xdr:row>71</xdr:row>
      <xdr:rowOff>59529</xdr:rowOff>
    </xdr:to>
    <xdr:pic>
      <xdr:nvPicPr>
        <xdr:cNvPr id="51" name="Picture 50" descr="Neural Networks: About Gradient Descent, Learning Rate and Cost Function  Minimization">
          <a:extLst>
            <a:ext uri="{FF2B5EF4-FFF2-40B4-BE49-F238E27FC236}">
              <a16:creationId xmlns:a16="http://schemas.microsoft.com/office/drawing/2014/main" id="{5AA73F40-47E6-16D4-74D1-0CE1ABC6AF0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7781" y="9388127"/>
          <a:ext cx="5187792" cy="2619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137156</xdr:colOff>
      <xdr:row>1</xdr:row>
      <xdr:rowOff>2380</xdr:rowOff>
    </xdr:from>
    <xdr:to>
      <xdr:col>24</xdr:col>
      <xdr:colOff>119062</xdr:colOff>
      <xdr:row>4</xdr:row>
      <xdr:rowOff>1905</xdr:rowOff>
    </xdr:to>
    <xdr:sp macro="" textlink="">
      <xdr:nvSpPr>
        <xdr:cNvPr id="19" name="TextBox 18">
          <a:extLst>
            <a:ext uri="{FF2B5EF4-FFF2-40B4-BE49-F238E27FC236}">
              <a16:creationId xmlns:a16="http://schemas.microsoft.com/office/drawing/2014/main" id="{20F17F03-73F4-AC64-B7E4-28BF2C30E40F}"/>
            </a:ext>
          </a:extLst>
        </xdr:cNvPr>
        <xdr:cNvSpPr txBox="1"/>
      </xdr:nvSpPr>
      <xdr:spPr>
        <a:xfrm>
          <a:off x="8388187" y="169068"/>
          <a:ext cx="6149344" cy="4995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In the paper, there are </a:t>
          </a:r>
          <a:r>
            <a:rPr lang="en-PH" sz="1000" b="1">
              <a:latin typeface="Bierstadt" panose="020B0004020202020204" pitchFamily="34" charset="0"/>
            </a:rPr>
            <a:t>6 layers </a:t>
          </a:r>
          <a:r>
            <a:rPr lang="en-PH" sz="1000">
              <a:latin typeface="Bierstadt" panose="020B0004020202020204" pitchFamily="34" charset="0"/>
            </a:rPr>
            <a:t>in the neural network.</a:t>
          </a:r>
          <a:r>
            <a:rPr lang="en-PH" sz="1000" baseline="0">
              <a:latin typeface="Bierstadt" panose="020B0004020202020204" pitchFamily="34" charset="0"/>
            </a:rPr>
            <a:t> Each layer has sublayers: </a:t>
          </a:r>
          <a:r>
            <a:rPr lang="en-PH" sz="1000" b="1" baseline="0">
              <a:latin typeface="Bierstadt" panose="020B0004020202020204" pitchFamily="34" charset="0"/>
            </a:rPr>
            <a:t>Multihead Attention Layer </a:t>
          </a:r>
          <a:r>
            <a:rPr lang="en-PH" sz="1000" baseline="0">
              <a:latin typeface="Bierstadt" panose="020B0004020202020204" pitchFamily="34" charset="0"/>
            </a:rPr>
            <a:t>(w/ Layer Normalization), </a:t>
          </a:r>
          <a:r>
            <a:rPr lang="en-PH" sz="1000" b="1" baseline="0">
              <a:latin typeface="Bierstadt" panose="020B0004020202020204" pitchFamily="34" charset="0"/>
            </a:rPr>
            <a:t>Position-Wise Fully Connected Feed-Forward Network </a:t>
          </a:r>
          <a:r>
            <a:rPr lang="en-PH" sz="1000" baseline="0">
              <a:latin typeface="Bierstadt" panose="020B0004020202020204" pitchFamily="34" charset="0"/>
            </a:rPr>
            <a:t>(w/ Layer Normalization)</a:t>
          </a:r>
          <a:endParaRPr lang="en-PH" sz="1000">
            <a:latin typeface="Bierstadt" panose="020B00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589121</xdr:colOff>
      <xdr:row>3</xdr:row>
      <xdr:rowOff>95251</xdr:rowOff>
    </xdr:from>
    <xdr:to>
      <xdr:col>11</xdr:col>
      <xdr:colOff>888682</xdr:colOff>
      <xdr:row>11</xdr:row>
      <xdr:rowOff>130970</xdr:rowOff>
    </xdr:to>
    <xdr:sp macro="" textlink="">
      <xdr:nvSpPr>
        <xdr:cNvPr id="2" name="TextBox 1">
          <a:extLst>
            <a:ext uri="{FF2B5EF4-FFF2-40B4-BE49-F238E27FC236}">
              <a16:creationId xmlns:a16="http://schemas.microsoft.com/office/drawing/2014/main" id="{383C3641-8552-42B2-B5AD-058A6E5B951A}"/>
            </a:ext>
          </a:extLst>
        </xdr:cNvPr>
        <xdr:cNvSpPr txBox="1"/>
      </xdr:nvSpPr>
      <xdr:spPr>
        <a:xfrm>
          <a:off x="589121" y="631032"/>
          <a:ext cx="6978967" cy="1464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b="0" baseline="0">
              <a:solidFill>
                <a:schemeClr val="dk1"/>
              </a:solidFill>
              <a:effectLst/>
              <a:latin typeface="Bierstadt" panose="020B0004020202020204" pitchFamily="34" charset="0"/>
              <a:ea typeface="+mn-ea"/>
              <a:cs typeface="+mn-cs"/>
            </a:rPr>
            <a:t>Cross attention is the the sum of </a:t>
          </a:r>
          <a:r>
            <a:rPr lang="en-PH" sz="1100" b="1" baseline="0">
              <a:solidFill>
                <a:schemeClr val="dk1"/>
              </a:solidFill>
              <a:effectLst/>
              <a:latin typeface="Bierstadt" panose="020B0004020202020204" pitchFamily="34" charset="0"/>
              <a:ea typeface="+mn-ea"/>
              <a:cs typeface="+mn-cs"/>
            </a:rPr>
            <a:t>FEED FORWARD MATRIX</a:t>
          </a:r>
          <a:r>
            <a:rPr lang="en-PH" sz="1100" b="0" baseline="0">
              <a:solidFill>
                <a:schemeClr val="dk1"/>
              </a:solidFill>
              <a:effectLst/>
              <a:latin typeface="Bierstadt" panose="020B0004020202020204" pitchFamily="34" charset="0"/>
              <a:ea typeface="+mn-ea"/>
              <a:cs typeface="+mn-cs"/>
            </a:rPr>
            <a:t> of the </a:t>
          </a:r>
          <a:r>
            <a:rPr lang="en-PH" sz="1100" b="0" u="sng" baseline="0">
              <a:solidFill>
                <a:schemeClr val="dk1"/>
              </a:solidFill>
              <a:effectLst/>
              <a:latin typeface="Bierstadt" panose="020B0004020202020204" pitchFamily="34" charset="0"/>
              <a:ea typeface="+mn-ea"/>
              <a:cs typeface="+mn-cs"/>
            </a:rPr>
            <a:t>ENCODER</a:t>
          </a:r>
          <a:r>
            <a:rPr lang="en-PH" sz="1100" b="0" baseline="0">
              <a:solidFill>
                <a:schemeClr val="dk1"/>
              </a:solidFill>
              <a:effectLst/>
              <a:latin typeface="Bierstadt" panose="020B0004020202020204" pitchFamily="34" charset="0"/>
              <a:ea typeface="+mn-ea"/>
              <a:cs typeface="+mn-cs"/>
            </a:rPr>
            <a:t> and the </a:t>
          </a:r>
          <a:r>
            <a:rPr lang="en-PH" sz="1100" b="1" baseline="0">
              <a:solidFill>
                <a:schemeClr val="dk1"/>
              </a:solidFill>
              <a:effectLst/>
              <a:latin typeface="Bierstadt" panose="020B0004020202020204" pitchFamily="34" charset="0"/>
              <a:ea typeface="+mn-ea"/>
              <a:cs typeface="+mn-cs"/>
            </a:rPr>
            <a:t>ATTENTION OUTPUT EMBEDDING </a:t>
          </a:r>
          <a:r>
            <a:rPr lang="en-PH" sz="1100" b="0" baseline="0">
              <a:solidFill>
                <a:schemeClr val="dk1"/>
              </a:solidFill>
              <a:effectLst/>
              <a:latin typeface="Bierstadt" panose="020B0004020202020204" pitchFamily="34" charset="0"/>
              <a:ea typeface="+mn-ea"/>
              <a:cs typeface="+mn-cs"/>
            </a:rPr>
            <a:t>of the </a:t>
          </a:r>
          <a:r>
            <a:rPr lang="en-PH" sz="1100" b="0" u="sng" baseline="0">
              <a:solidFill>
                <a:schemeClr val="dk1"/>
              </a:solidFill>
              <a:effectLst/>
              <a:latin typeface="Bierstadt" panose="020B0004020202020204" pitchFamily="34" charset="0"/>
              <a:ea typeface="+mn-ea"/>
              <a:cs typeface="+mn-cs"/>
            </a:rPr>
            <a:t>FIRST TOKEN PASSED IN THE DECODER</a:t>
          </a:r>
          <a:r>
            <a:rPr lang="en-PH" sz="1100" b="0" baseline="0">
              <a:solidFill>
                <a:schemeClr val="dk1"/>
              </a:solidFill>
              <a:effectLst/>
              <a:latin typeface="Bierstadt" panose="020B0004020202020204" pitchFamily="34" charset="0"/>
              <a:ea typeface="+mn-ea"/>
              <a:cs typeface="+mn-cs"/>
            </a:rPr>
            <a:t> -  </a:t>
          </a:r>
          <a:r>
            <a:rPr lang="en-PH" sz="1100" b="0" i="1" baseline="0">
              <a:solidFill>
                <a:schemeClr val="dk1"/>
              </a:solidFill>
              <a:effectLst/>
              <a:latin typeface="Bierstadt" panose="020B0004020202020204" pitchFamily="34" charset="0"/>
              <a:ea typeface="+mn-ea"/>
              <a:cs typeface="+mn-cs"/>
            </a:rPr>
            <a:t>I will call it cross attention embedding</a:t>
          </a:r>
          <a:endParaRPr lang="en-PH" sz="1100" b="1" baseline="0">
            <a:latin typeface="Bierstadt" panose="020B0004020202020204" pitchFamily="34" charset="0"/>
          </a:endParaRPr>
        </a:p>
        <a:p>
          <a:endParaRPr lang="en-PH" sz="1100" b="1" baseline="0">
            <a:latin typeface="Bierstadt" panose="020B0004020202020204" pitchFamily="34" charset="0"/>
          </a:endParaRPr>
        </a:p>
        <a:p>
          <a:r>
            <a:rPr lang="en-PH" sz="1100" b="1" baseline="0">
              <a:latin typeface="Bierstadt" panose="020B0004020202020204" pitchFamily="34" charset="0"/>
            </a:rPr>
            <a:t>Cn (output_sequence, d</a:t>
          </a:r>
          <a:r>
            <a:rPr lang="en-PH" sz="800" b="1" baseline="0">
              <a:latin typeface="Bierstadt" panose="020B0004020202020204" pitchFamily="34" charset="0"/>
            </a:rPr>
            <a:t>mode</a:t>
          </a:r>
          <a:r>
            <a:rPr lang="en-PH" sz="1100" b="1" baseline="0">
              <a:latin typeface="Bierstadt" panose="020B0004020202020204" pitchFamily="34" charset="0"/>
            </a:rPr>
            <a:t>l) = E' (input_sequence, d</a:t>
          </a:r>
          <a:r>
            <a:rPr lang="en-PH" sz="800" b="1" baseline="0">
              <a:latin typeface="Bierstadt" panose="020B0004020202020204" pitchFamily="34" charset="0"/>
            </a:rPr>
            <a:t>model</a:t>
          </a:r>
          <a:r>
            <a:rPr lang="en-PH" sz="1100" b="1" baseline="0">
              <a:latin typeface="Bierstadt" panose="020B0004020202020204" pitchFamily="34" charset="0"/>
            </a:rPr>
            <a:t>) + An (1, d</a:t>
          </a:r>
          <a:r>
            <a:rPr lang="en-PH" sz="800" b="1" baseline="0">
              <a:latin typeface="Bierstadt" panose="020B0004020202020204" pitchFamily="34" charset="0"/>
            </a:rPr>
            <a:t>model</a:t>
          </a:r>
          <a:r>
            <a:rPr lang="en-PH" sz="1100" b="1" baseline="0">
              <a:latin typeface="Bierstadt" panose="020B0004020202020204" pitchFamily="34" charset="0"/>
            </a:rPr>
            <a:t>)</a:t>
          </a:r>
        </a:p>
        <a:p>
          <a:endParaRPr lang="en-PH" sz="1100" b="0" i="0" u="none" baseline="0">
            <a:latin typeface="Bierstadt" panose="020B0004020202020204" pitchFamily="34" charset="0"/>
          </a:endParaRPr>
        </a:p>
        <a:p>
          <a:r>
            <a:rPr lang="en-PH" sz="1100" b="0" i="0" u="none" baseline="0">
              <a:latin typeface="Bierstadt" panose="020B0004020202020204" pitchFamily="34" charset="0"/>
            </a:rPr>
            <a:t>where Cn is the cross attention embedding. Cn grows in size incrementally as new words or tokens are passed into the decoder. For example, at time step 1, a word is passed, thus the size is (1, dmodel). At time step two, a new word is added, thus the size is (2, dmodel).</a:t>
          </a:r>
        </a:p>
        <a:p>
          <a:endParaRPr lang="en-PH" sz="800" b="0" u="sng" baseline="0">
            <a:latin typeface="Bierstadt" panose="020B0004020202020204" pitchFamily="34" charset="0"/>
          </a:endParaRPr>
        </a:p>
        <a:p>
          <a:endParaRPr lang="en-PH" sz="1100">
            <a:latin typeface="Bierstadt" panose="020B0004020202020204" pitchFamily="34" charset="0"/>
          </a:endParaRPr>
        </a:p>
      </xdr:txBody>
    </xdr:sp>
    <xdr:clientData/>
  </xdr:twoCellAnchor>
  <xdr:twoCellAnchor editAs="oneCell">
    <xdr:from>
      <xdr:col>7</xdr:col>
      <xdr:colOff>426244</xdr:colOff>
      <xdr:row>31</xdr:row>
      <xdr:rowOff>66675</xdr:rowOff>
    </xdr:from>
    <xdr:to>
      <xdr:col>13</xdr:col>
      <xdr:colOff>116205</xdr:colOff>
      <xdr:row>35</xdr:row>
      <xdr:rowOff>173355</xdr:rowOff>
    </xdr:to>
    <xdr:pic>
      <xdr:nvPicPr>
        <xdr:cNvPr id="4" name="Picture 3">
          <a:extLst>
            <a:ext uri="{FF2B5EF4-FFF2-40B4-BE49-F238E27FC236}">
              <a16:creationId xmlns:a16="http://schemas.microsoft.com/office/drawing/2014/main" id="{957B3932-8D15-4235-9F39-5EDB7D262673}"/>
            </a:ext>
          </a:extLst>
        </xdr:cNvPr>
        <xdr:cNvPicPr>
          <a:picLocks noChangeAspect="1"/>
        </xdr:cNvPicPr>
      </xdr:nvPicPr>
      <xdr:blipFill>
        <a:blip xmlns:r="http://schemas.openxmlformats.org/officeDocument/2006/relationships" r:embed="rId1"/>
        <a:stretch>
          <a:fillRect/>
        </a:stretch>
      </xdr:blipFill>
      <xdr:spPr>
        <a:xfrm>
          <a:off x="4676775" y="5603081"/>
          <a:ext cx="3702368" cy="824865"/>
        </a:xfrm>
        <a:prstGeom prst="rect">
          <a:avLst/>
        </a:prstGeom>
        <a:ln w="9525">
          <a:solidFill>
            <a:schemeClr val="tx1"/>
          </a:solidFill>
        </a:ln>
      </xdr:spPr>
    </xdr:pic>
    <xdr:clientData/>
  </xdr:twoCellAnchor>
  <xdr:twoCellAnchor>
    <xdr:from>
      <xdr:col>7</xdr:col>
      <xdr:colOff>412432</xdr:colOff>
      <xdr:row>24</xdr:row>
      <xdr:rowOff>102871</xdr:rowOff>
    </xdr:from>
    <xdr:to>
      <xdr:col>15</xdr:col>
      <xdr:colOff>114775</xdr:colOff>
      <xdr:row>30</xdr:row>
      <xdr:rowOff>103346</xdr:rowOff>
    </xdr:to>
    <xdr:sp macro="" textlink="">
      <xdr:nvSpPr>
        <xdr:cNvPr id="5" name="TextBox 4">
          <a:extLst>
            <a:ext uri="{FF2B5EF4-FFF2-40B4-BE49-F238E27FC236}">
              <a16:creationId xmlns:a16="http://schemas.microsoft.com/office/drawing/2014/main" id="{2949FA74-F520-4DB8-A32C-41508BDAA0DD}"/>
            </a:ext>
          </a:extLst>
        </xdr:cNvPr>
        <xdr:cNvSpPr txBox="1"/>
      </xdr:nvSpPr>
      <xdr:spPr>
        <a:xfrm>
          <a:off x="4662963" y="4389121"/>
          <a:ext cx="4929187" cy="1072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Cross Attention(Q</a:t>
          </a:r>
          <a:r>
            <a:rPr lang="en-PH" sz="800" baseline="0">
              <a:latin typeface="Bierstadt" panose="020B0004020202020204" pitchFamily="34" charset="0"/>
            </a:rPr>
            <a:t>decoder</a:t>
          </a:r>
          <a:r>
            <a:rPr lang="en-PH" sz="1100" baseline="0">
              <a:latin typeface="Bierstadt" panose="020B0004020202020204" pitchFamily="34" charset="0"/>
            </a:rPr>
            <a:t>, K</a:t>
          </a:r>
          <a:r>
            <a:rPr lang="en-PH" sz="800" baseline="0">
              <a:latin typeface="Bierstadt" panose="020B0004020202020204" pitchFamily="34" charset="0"/>
            </a:rPr>
            <a:t>encoder</a:t>
          </a:r>
          <a:r>
            <a:rPr lang="en-PH" sz="1100" baseline="0">
              <a:latin typeface="Bierstadt" panose="020B0004020202020204" pitchFamily="34" charset="0"/>
            </a:rPr>
            <a:t>, V</a:t>
          </a:r>
          <a:r>
            <a:rPr lang="en-PH" sz="800" baseline="0">
              <a:latin typeface="Bierstadt" panose="020B0004020202020204" pitchFamily="34" charset="0"/>
            </a:rPr>
            <a:t>encoder</a:t>
          </a:r>
          <a:r>
            <a:rPr lang="en-PH" sz="1100" baseline="0">
              <a:latin typeface="Bierstadt" panose="020B0004020202020204" pitchFamily="34" charset="0"/>
            </a:rPr>
            <a:t>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a:t>
          </a:r>
          <a:r>
            <a:rPr lang="en-PH" sz="800" baseline="0">
              <a:latin typeface="Bierstadt" panose="020B0004020202020204" pitchFamily="34" charset="0"/>
            </a:rPr>
            <a:t>decoder </a:t>
          </a:r>
          <a:r>
            <a:rPr lang="en-PH" sz="1100" baseline="0">
              <a:latin typeface="Bierstadt" panose="020B0004020202020204" pitchFamily="34" charset="0"/>
            </a:rPr>
            <a:t>= Decoder Input x W</a:t>
          </a:r>
          <a:r>
            <a:rPr lang="en-PH" sz="800" baseline="0">
              <a:latin typeface="Bierstadt" panose="020B0004020202020204" pitchFamily="34" charset="0"/>
            </a:rPr>
            <a:t>Q</a:t>
          </a:r>
        </a:p>
        <a:p>
          <a:r>
            <a:rPr lang="en-PH" sz="1100" baseline="0">
              <a:latin typeface="Bierstadt" panose="020B0004020202020204" pitchFamily="34" charset="0"/>
            </a:rPr>
            <a:t>K</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K</a:t>
          </a:r>
        </a:p>
        <a:p>
          <a:r>
            <a:rPr lang="en-PH" sz="1100" baseline="0">
              <a:latin typeface="Bierstadt" panose="020B0004020202020204" pitchFamily="34" charset="0"/>
            </a:rPr>
            <a:t>V</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19</xdr:col>
      <xdr:colOff>169545</xdr:colOff>
      <xdr:row>11</xdr:row>
      <xdr:rowOff>131445</xdr:rowOff>
    </xdr:from>
    <xdr:to>
      <xdr:col>25</xdr:col>
      <xdr:colOff>457200</xdr:colOff>
      <xdr:row>17</xdr:row>
      <xdr:rowOff>152400</xdr:rowOff>
    </xdr:to>
    <xdr:sp macro="" textlink="">
      <xdr:nvSpPr>
        <xdr:cNvPr id="2" name="TextBox 1">
          <a:extLst>
            <a:ext uri="{FF2B5EF4-FFF2-40B4-BE49-F238E27FC236}">
              <a16:creationId xmlns:a16="http://schemas.microsoft.com/office/drawing/2014/main" id="{48F1D9DC-6A44-4EB3-BBD1-147F5BAD0395}"/>
            </a:ext>
          </a:extLst>
        </xdr:cNvPr>
        <xdr:cNvSpPr txBox="1"/>
      </xdr:nvSpPr>
      <xdr:spPr>
        <a:xfrm>
          <a:off x="14447520" y="2122170"/>
          <a:ext cx="3945255" cy="744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vocabulary</a:t>
          </a:r>
          <a:r>
            <a:rPr lang="en-PH" sz="1000" baseline="0">
              <a:latin typeface="Bierstadt" panose="020B0004020202020204" pitchFamily="34" charset="0"/>
            </a:rPr>
            <a:t>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vocabulary is a </a:t>
          </a:r>
          <a:r>
            <a:rPr lang="en-PH" sz="1000" b="1" baseline="0">
              <a:latin typeface="Bierstadt" panose="020B0004020202020204" pitchFamily="34" charset="0"/>
            </a:rPr>
            <a:t>list of tokens generated from the target sequence</a:t>
          </a:r>
          <a:r>
            <a:rPr lang="en-PH" sz="1000" baseline="0">
              <a:latin typeface="Bierstadt" panose="020B0004020202020204" pitchFamily="34" charset="0"/>
            </a:rPr>
            <a:t>.</a:t>
          </a:r>
          <a:endParaRPr lang="en-PH" sz="1000">
            <a:latin typeface="Bierstadt" panose="020B0004020202020204" pitchFamily="34" charset="0"/>
          </a:endParaRPr>
        </a:p>
      </xdr:txBody>
    </xdr:sp>
    <xdr:clientData/>
  </xdr:twoCellAnchor>
  <xdr:twoCellAnchor>
    <xdr:from>
      <xdr:col>13</xdr:col>
      <xdr:colOff>523875</xdr:colOff>
      <xdr:row>3</xdr:row>
      <xdr:rowOff>167640</xdr:rowOff>
    </xdr:from>
    <xdr:to>
      <xdr:col>15</xdr:col>
      <xdr:colOff>26670</xdr:colOff>
      <xdr:row>8</xdr:row>
      <xdr:rowOff>57150</xdr:rowOff>
    </xdr:to>
    <xdr:cxnSp macro="">
      <xdr:nvCxnSpPr>
        <xdr:cNvPr id="4" name="Straight Arrow Connector 3">
          <a:extLst>
            <a:ext uri="{FF2B5EF4-FFF2-40B4-BE49-F238E27FC236}">
              <a16:creationId xmlns:a16="http://schemas.microsoft.com/office/drawing/2014/main" id="{8EDAA19F-D110-E8DC-1C6A-4491A8FC77E4}"/>
            </a:ext>
          </a:extLst>
        </xdr:cNvPr>
        <xdr:cNvCxnSpPr/>
      </xdr:nvCxnSpPr>
      <xdr:spPr>
        <a:xfrm flipV="1">
          <a:off x="4791075" y="710565"/>
          <a:ext cx="1141095" cy="7943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59056</xdr:colOff>
      <xdr:row>1</xdr:row>
      <xdr:rowOff>87630</xdr:rowOff>
    </xdr:from>
    <xdr:to>
      <xdr:col>18</xdr:col>
      <xdr:colOff>19049</xdr:colOff>
      <xdr:row>5</xdr:row>
      <xdr:rowOff>0</xdr:rowOff>
    </xdr:to>
    <xdr:sp macro="" textlink="">
      <xdr:nvSpPr>
        <xdr:cNvPr id="5" name="TextBox 4">
          <a:extLst>
            <a:ext uri="{FF2B5EF4-FFF2-40B4-BE49-F238E27FC236}">
              <a16:creationId xmlns:a16="http://schemas.microsoft.com/office/drawing/2014/main" id="{FDEE57B1-2793-055C-3EA6-64FF31C18DA6}"/>
            </a:ext>
          </a:extLst>
        </xdr:cNvPr>
        <xdr:cNvSpPr txBox="1"/>
      </xdr:nvSpPr>
      <xdr:spPr>
        <a:xfrm>
          <a:off x="11593831" y="268605"/>
          <a:ext cx="1998343" cy="636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the</a:t>
          </a:r>
          <a:r>
            <a:rPr lang="en-PH" sz="1000" baseline="0">
              <a:latin typeface="Bierstadt" panose="020B0004020202020204" pitchFamily="34" charset="0"/>
            </a:rPr>
            <a:t> one with the highest probability to follow &lt;SOS&gt; is "Ti"</a:t>
          </a:r>
          <a:endParaRPr lang="en-PH" sz="1000">
            <a:latin typeface="Bierstadt" panose="020B0004020202020204" pitchFamily="34" charset="0"/>
          </a:endParaRPr>
        </a:p>
      </xdr:txBody>
    </xdr:sp>
    <xdr:clientData/>
  </xdr:twoCellAnchor>
  <xdr:twoCellAnchor>
    <xdr:from>
      <xdr:col>19</xdr:col>
      <xdr:colOff>154305</xdr:colOff>
      <xdr:row>3</xdr:row>
      <xdr:rowOff>62865</xdr:rowOff>
    </xdr:from>
    <xdr:to>
      <xdr:col>25</xdr:col>
      <xdr:colOff>350521</xdr:colOff>
      <xdr:row>11</xdr:row>
      <xdr:rowOff>62865</xdr:rowOff>
    </xdr:to>
    <xdr:sp macro="" textlink="">
      <xdr:nvSpPr>
        <xdr:cNvPr id="6" name="TextBox 5">
          <a:extLst>
            <a:ext uri="{FF2B5EF4-FFF2-40B4-BE49-F238E27FC236}">
              <a16:creationId xmlns:a16="http://schemas.microsoft.com/office/drawing/2014/main" id="{AD11B220-AAA0-2819-2EF5-DE6940C6382A}"/>
            </a:ext>
          </a:extLst>
        </xdr:cNvPr>
        <xdr:cNvSpPr txBox="1"/>
      </xdr:nvSpPr>
      <xdr:spPr>
        <a:xfrm>
          <a:off x="11384280" y="605790"/>
          <a:ext cx="3853816"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Input sequence</a:t>
          </a:r>
          <a:r>
            <a:rPr lang="en-PH" sz="1000" baseline="0">
              <a:latin typeface="Bierstadt" panose="020B0004020202020204" pitchFamily="34" charset="0"/>
            </a:rPr>
            <a:t> = "I love you very much"</a:t>
          </a:r>
        </a:p>
        <a:p>
          <a:pPr algn="ctr"/>
          <a:r>
            <a:rPr lang="en-PH" sz="1000" baseline="0">
              <a:latin typeface="Bierstadt" panose="020B0004020202020204" pitchFamily="34" charset="0"/>
            </a:rPr>
            <a:t>Target / Output sequence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Input sequence has size = (6, d</a:t>
          </a:r>
          <a:r>
            <a:rPr lang="en-PH" sz="800" baseline="0">
              <a:latin typeface="Bierstadt" panose="020B0004020202020204" pitchFamily="34" charset="0"/>
            </a:rPr>
            <a:t>model</a:t>
          </a:r>
          <a:r>
            <a:rPr lang="en-PH" sz="1000" baseline="0">
              <a:latin typeface="Bierstadt" panose="020B0004020202020204" pitchFamily="34" charset="0"/>
            </a:rPr>
            <a:t>)</a:t>
          </a:r>
        </a:p>
        <a:p>
          <a:pPr algn="ctr"/>
          <a:r>
            <a:rPr lang="en-PH" sz="1000" baseline="0">
              <a:latin typeface="Bierstadt" panose="020B0004020202020204" pitchFamily="34" charset="0"/>
            </a:rPr>
            <a:t>Target / Output sequence has size = (3 + special tokens, vocab</a:t>
          </a:r>
          <a:r>
            <a:rPr lang="en-PH" sz="800" baseline="0">
              <a:latin typeface="Bierstadt" panose="020B0004020202020204" pitchFamily="34" charset="0"/>
            </a:rPr>
            <a:t>size</a:t>
          </a:r>
          <a:r>
            <a:rPr lang="en-PH" sz="1000" baseline="0">
              <a:latin typeface="Bierstadt" panose="020B0004020202020204" pitchFamily="34" charset="0"/>
            </a:rPr>
            <a:t>) </a:t>
          </a:r>
          <a:endParaRPr lang="en-PH" sz="1000">
            <a:latin typeface="Bierstadt" panose="020B0004020202020204" pitchFamily="34" charset="0"/>
          </a:endParaRPr>
        </a:p>
      </xdr:txBody>
    </xdr:sp>
    <xdr:clientData/>
  </xdr:twoCellAnchor>
  <xdr:twoCellAnchor editAs="oneCell">
    <xdr:from>
      <xdr:col>14</xdr:col>
      <xdr:colOff>123348</xdr:colOff>
      <xdr:row>40</xdr:row>
      <xdr:rowOff>173355</xdr:rowOff>
    </xdr:from>
    <xdr:to>
      <xdr:col>15</xdr:col>
      <xdr:colOff>590515</xdr:colOff>
      <xdr:row>43</xdr:row>
      <xdr:rowOff>173355</xdr:rowOff>
    </xdr:to>
    <xdr:pic>
      <xdr:nvPicPr>
        <xdr:cNvPr id="8" name="Picture 7">
          <a:extLst>
            <a:ext uri="{FF2B5EF4-FFF2-40B4-BE49-F238E27FC236}">
              <a16:creationId xmlns:a16="http://schemas.microsoft.com/office/drawing/2014/main" id="{F52AFA65-3770-535B-1E60-51879DD75001}"/>
            </a:ext>
          </a:extLst>
        </xdr:cNvPr>
        <xdr:cNvPicPr>
          <a:picLocks noChangeAspect="1"/>
        </xdr:cNvPicPr>
      </xdr:nvPicPr>
      <xdr:blipFill>
        <a:blip xmlns:r="http://schemas.openxmlformats.org/officeDocument/2006/relationships" r:embed="rId1"/>
        <a:stretch>
          <a:fillRect/>
        </a:stretch>
      </xdr:blipFill>
      <xdr:spPr>
        <a:xfrm>
          <a:off x="9648348" y="7317105"/>
          <a:ext cx="1491105" cy="535781"/>
        </a:xfrm>
        <a:prstGeom prst="rect">
          <a:avLst/>
        </a:prstGeom>
      </xdr:spPr>
    </xdr:pic>
    <xdr:clientData/>
  </xdr:twoCellAnchor>
  <xdr:twoCellAnchor editAs="oneCell">
    <xdr:from>
      <xdr:col>14</xdr:col>
      <xdr:colOff>52386</xdr:colOff>
      <xdr:row>47</xdr:row>
      <xdr:rowOff>11906</xdr:rowOff>
    </xdr:from>
    <xdr:to>
      <xdr:col>16</xdr:col>
      <xdr:colOff>52012</xdr:colOff>
      <xdr:row>52</xdr:row>
      <xdr:rowOff>37623</xdr:rowOff>
    </xdr:to>
    <xdr:pic>
      <xdr:nvPicPr>
        <xdr:cNvPr id="9" name="Picture 8">
          <a:extLst>
            <a:ext uri="{FF2B5EF4-FFF2-40B4-BE49-F238E27FC236}">
              <a16:creationId xmlns:a16="http://schemas.microsoft.com/office/drawing/2014/main" id="{123CC21B-D4FB-D8B5-63C3-DF1ECEADAF31}"/>
            </a:ext>
          </a:extLst>
        </xdr:cNvPr>
        <xdr:cNvPicPr>
          <a:picLocks noChangeAspect="1"/>
        </xdr:cNvPicPr>
      </xdr:nvPicPr>
      <xdr:blipFill>
        <a:blip xmlns:r="http://schemas.openxmlformats.org/officeDocument/2006/relationships" r:embed="rId2"/>
        <a:stretch>
          <a:fillRect/>
        </a:stretch>
      </xdr:blipFill>
      <xdr:spPr>
        <a:xfrm>
          <a:off x="9577386" y="8405812"/>
          <a:ext cx="1630782" cy="918686"/>
        </a:xfrm>
        <a:prstGeom prst="rect">
          <a:avLst/>
        </a:prstGeom>
      </xdr:spPr>
    </xdr:pic>
    <xdr:clientData/>
  </xdr:twoCellAnchor>
  <xdr:twoCellAnchor>
    <xdr:from>
      <xdr:col>6</xdr:col>
      <xdr:colOff>533400</xdr:colOff>
      <xdr:row>8</xdr:row>
      <xdr:rowOff>142875</xdr:rowOff>
    </xdr:from>
    <xdr:to>
      <xdr:col>14</xdr:col>
      <xdr:colOff>219075</xdr:colOff>
      <xdr:row>10</xdr:row>
      <xdr:rowOff>76200</xdr:rowOff>
    </xdr:to>
    <xdr:sp macro="" textlink="">
      <xdr:nvSpPr>
        <xdr:cNvPr id="3" name="Rectangle 2">
          <a:extLst>
            <a:ext uri="{FF2B5EF4-FFF2-40B4-BE49-F238E27FC236}">
              <a16:creationId xmlns:a16="http://schemas.microsoft.com/office/drawing/2014/main" id="{F0093F83-B24E-0A42-A3B1-38031FECCB28}"/>
            </a:ext>
          </a:extLst>
        </xdr:cNvPr>
        <xdr:cNvSpPr/>
      </xdr:nvSpPr>
      <xdr:spPr>
        <a:xfrm>
          <a:off x="5743575" y="1590675"/>
          <a:ext cx="4981575" cy="2952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567690</xdr:colOff>
      <xdr:row>19</xdr:row>
      <xdr:rowOff>112395</xdr:rowOff>
    </xdr:from>
    <xdr:to>
      <xdr:col>14</xdr:col>
      <xdr:colOff>253365</xdr:colOff>
      <xdr:row>21</xdr:row>
      <xdr:rowOff>49530</xdr:rowOff>
    </xdr:to>
    <xdr:sp macro="" textlink="">
      <xdr:nvSpPr>
        <xdr:cNvPr id="7" name="Rectangle 6">
          <a:extLst>
            <a:ext uri="{FF2B5EF4-FFF2-40B4-BE49-F238E27FC236}">
              <a16:creationId xmlns:a16="http://schemas.microsoft.com/office/drawing/2014/main" id="{E4750A46-967F-7CA3-2EDD-3E4DBAE8F1DD}"/>
            </a:ext>
          </a:extLst>
        </xdr:cNvPr>
        <xdr:cNvSpPr/>
      </xdr:nvSpPr>
      <xdr:spPr>
        <a:xfrm>
          <a:off x="5777865" y="3550920"/>
          <a:ext cx="4981575" cy="29908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55482</xdr:colOff>
      <xdr:row>56</xdr:row>
      <xdr:rowOff>150733</xdr:rowOff>
    </xdr:from>
    <xdr:to>
      <xdr:col>13</xdr:col>
      <xdr:colOff>980360</xdr:colOff>
      <xdr:row>72</xdr:row>
      <xdr:rowOff>49768</xdr:rowOff>
    </xdr:to>
    <xdr:graphicFrame macro="">
      <xdr:nvGraphicFramePr>
        <xdr:cNvPr id="13" name="Chart 12">
          <a:extLst>
            <a:ext uri="{FF2B5EF4-FFF2-40B4-BE49-F238E27FC236}">
              <a16:creationId xmlns:a16="http://schemas.microsoft.com/office/drawing/2014/main" id="{A57F4CD6-072B-4B5C-EDFB-E863314CF1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4D9AA-876A-408A-9312-16C11A9B4273}">
  <dimension ref="A1"/>
  <sheetViews>
    <sheetView showGridLines="0" workbookViewId="0">
      <selection activeCell="AB21" sqref="AB2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3F94-DC01-423C-82B4-BCF3507F3D60}">
  <dimension ref="B2:AA32"/>
  <sheetViews>
    <sheetView showGridLines="0" zoomScale="80" zoomScaleNormal="80" workbookViewId="0">
      <selection activeCell="L32" sqref="L32"/>
    </sheetView>
  </sheetViews>
  <sheetFormatPr defaultRowHeight="13.8" x14ac:dyDescent="0.25"/>
  <cols>
    <col min="1" max="2" width="8.88671875" style="1"/>
    <col min="3" max="3" width="10.5546875" style="1" customWidth="1"/>
    <col min="4" max="11" width="8.88671875" style="1"/>
    <col min="12" max="12" width="10.5546875" style="1" customWidth="1"/>
    <col min="13" max="20" width="8.88671875" style="1"/>
    <col min="21" max="21" width="10.33203125" style="1" customWidth="1"/>
    <col min="22" max="16384" width="8.88671875" style="1"/>
  </cols>
  <sheetData>
    <row r="2" spans="2:9" x14ac:dyDescent="0.25">
      <c r="B2" s="80" t="s">
        <v>129</v>
      </c>
      <c r="C2" s="80"/>
      <c r="D2" s="80"/>
      <c r="E2" s="80"/>
      <c r="F2" s="80"/>
      <c r="G2" s="80"/>
      <c r="H2" s="80"/>
      <c r="I2" s="80"/>
    </row>
    <row r="3" spans="2:9" x14ac:dyDescent="0.25">
      <c r="B3" s="83" t="s">
        <v>128</v>
      </c>
      <c r="C3" s="83"/>
      <c r="D3" s="83"/>
      <c r="E3" s="83"/>
      <c r="F3" s="83"/>
      <c r="G3" s="83"/>
      <c r="H3" s="83"/>
      <c r="I3" s="83"/>
    </row>
    <row r="5" spans="2:9" x14ac:dyDescent="0.25">
      <c r="B5" s="79" t="s">
        <v>99</v>
      </c>
      <c r="C5" s="79"/>
      <c r="D5" s="40">
        <v>1</v>
      </c>
      <c r="E5" s="40">
        <v>2</v>
      </c>
      <c r="F5" s="40">
        <v>3</v>
      </c>
      <c r="G5" s="40">
        <v>4</v>
      </c>
      <c r="H5" s="40" t="s">
        <v>1</v>
      </c>
      <c r="I5" s="40">
        <v>512</v>
      </c>
    </row>
    <row r="6" spans="2:9" x14ac:dyDescent="0.25">
      <c r="B6" s="81" t="s">
        <v>19</v>
      </c>
      <c r="C6" s="81"/>
      <c r="D6" s="21" cm="1">
        <f t="array" aca="1" ref="D6:I11" ca="1">M19:R24</f>
        <v>0.64514925270755108</v>
      </c>
      <c r="E6" s="21">
        <f ca="1"/>
        <v>0.86674816494207296</v>
      </c>
      <c r="F6" s="21">
        <f ca="1"/>
        <v>0.52090202049857659</v>
      </c>
      <c r="G6" s="21">
        <f ca="1"/>
        <v>0.18455290094345345</v>
      </c>
      <c r="H6" s="21">
        <f ca="1"/>
        <v>0.33696776864117428</v>
      </c>
      <c r="I6" s="21">
        <f ca="1"/>
        <v>0.87500129415535355</v>
      </c>
    </row>
    <row r="7" spans="2:9" x14ac:dyDescent="0.25">
      <c r="B7" s="81" t="s">
        <v>20</v>
      </c>
      <c r="C7" s="81"/>
      <c r="D7" s="21">
        <f ca="1"/>
        <v>0.40956696936064807</v>
      </c>
      <c r="E7" s="21">
        <f ca="1"/>
        <v>0.5172048509106455</v>
      </c>
      <c r="F7" s="21">
        <f ca="1"/>
        <v>0.70198651970790937</v>
      </c>
      <c r="G7" s="21">
        <f ca="1"/>
        <v>0.96294126296852989</v>
      </c>
      <c r="H7" s="21">
        <f ca="1"/>
        <v>0.66151225686328319</v>
      </c>
      <c r="I7" s="21">
        <f ca="1"/>
        <v>0.23949506560726941</v>
      </c>
    </row>
    <row r="8" spans="2:9" x14ac:dyDescent="0.25">
      <c r="B8" s="81" t="s">
        <v>24</v>
      </c>
      <c r="C8" s="81"/>
      <c r="D8" s="47">
        <f ca="1"/>
        <v>0.51189562918089959</v>
      </c>
      <c r="E8" s="47">
        <f ca="1"/>
        <v>0.14631238698015481</v>
      </c>
      <c r="F8" s="47">
        <f ca="1"/>
        <v>0.1064318137084459</v>
      </c>
      <c r="G8" s="47">
        <f ca="1"/>
        <v>0.72505880361872488</v>
      </c>
      <c r="H8" s="47">
        <f ca="1"/>
        <v>0.11793777468517797</v>
      </c>
      <c r="I8" s="47">
        <f ca="1"/>
        <v>0.42618523308597744</v>
      </c>
    </row>
    <row r="9" spans="2:9" x14ac:dyDescent="0.25">
      <c r="B9" s="81" t="s">
        <v>0</v>
      </c>
      <c r="C9" s="81"/>
      <c r="D9" s="21">
        <f ca="1"/>
        <v>0.66705581474789732</v>
      </c>
      <c r="E9" s="21">
        <f ca="1"/>
        <v>0.51828420488275673</v>
      </c>
      <c r="F9" s="21">
        <f ca="1"/>
        <v>0.23006559188227205</v>
      </c>
      <c r="G9" s="21">
        <f ca="1"/>
        <v>0.35309632256657064</v>
      </c>
      <c r="H9" s="21">
        <f ca="1"/>
        <v>0.11556309485171901</v>
      </c>
      <c r="I9" s="21">
        <f ca="1"/>
        <v>0.19844669485280186</v>
      </c>
    </row>
    <row r="10" spans="2:9" x14ac:dyDescent="0.25">
      <c r="B10" s="81" t="s">
        <v>22</v>
      </c>
      <c r="C10" s="81"/>
      <c r="D10" s="21">
        <f ca="1"/>
        <v>0.9262370280474943</v>
      </c>
      <c r="E10" s="21">
        <f ca="1"/>
        <v>0.81536034351041287</v>
      </c>
      <c r="F10" s="21">
        <f ca="1"/>
        <v>0.56581276174414064</v>
      </c>
      <c r="G10" s="21">
        <f ca="1"/>
        <v>0.22241592204446348</v>
      </c>
      <c r="H10" s="21">
        <f ca="1"/>
        <v>0.35157912441251149</v>
      </c>
      <c r="I10" s="21">
        <f ca="1"/>
        <v>0.92662048623709303</v>
      </c>
    </row>
    <row r="11" spans="2:9" x14ac:dyDescent="0.25">
      <c r="B11" s="81" t="s">
        <v>20</v>
      </c>
      <c r="C11" s="81"/>
      <c r="D11" s="21">
        <f ca="1"/>
        <v>0.46941316899764707</v>
      </c>
      <c r="E11" s="21">
        <f ca="1"/>
        <v>0.79358790151406722</v>
      </c>
      <c r="F11" s="21">
        <f ca="1"/>
        <v>0.385917234902726</v>
      </c>
      <c r="G11" s="21">
        <f ca="1"/>
        <v>0.15348684268728419</v>
      </c>
      <c r="H11" s="21">
        <f ca="1"/>
        <v>0.41482730860971984</v>
      </c>
      <c r="I11" s="21">
        <f ca="1"/>
        <v>0.73913718291780173</v>
      </c>
    </row>
    <row r="13" spans="2:9" x14ac:dyDescent="0.25">
      <c r="B13" s="79" t="s">
        <v>98</v>
      </c>
      <c r="C13" s="79"/>
      <c r="D13" s="40">
        <v>1</v>
      </c>
      <c r="E13" s="40">
        <v>2</v>
      </c>
      <c r="F13" s="40">
        <v>3</v>
      </c>
      <c r="G13" s="40">
        <v>4</v>
      </c>
      <c r="H13" s="40" t="s">
        <v>1</v>
      </c>
      <c r="I13" s="40">
        <v>512</v>
      </c>
    </row>
    <row r="14" spans="2:9" x14ac:dyDescent="0.25">
      <c r="B14" s="81" t="s">
        <v>83</v>
      </c>
      <c r="C14" s="81"/>
      <c r="D14" s="22" cm="1">
        <f t="array" aca="1" ref="D14:I16" ca="1">V19:AA21</f>
        <v>0.54320940982524868</v>
      </c>
      <c r="E14" s="22">
        <f ca="1"/>
        <v>0.53624664930602139</v>
      </c>
      <c r="F14" s="22">
        <f ca="1"/>
        <v>0.33498850358295429</v>
      </c>
      <c r="G14" s="22">
        <f ca="1"/>
        <v>0.83549258846299446</v>
      </c>
      <c r="H14" s="22">
        <f ca="1"/>
        <v>0.94540161505829912</v>
      </c>
      <c r="I14" s="22">
        <f ca="1"/>
        <v>0.97219468279040933</v>
      </c>
    </row>
    <row r="15" spans="2:9" x14ac:dyDescent="0.25">
      <c r="B15" s="81" t="s">
        <v>85</v>
      </c>
      <c r="C15" s="81"/>
      <c r="D15" s="22">
        <f ca="1"/>
        <v>0.66280967158076409</v>
      </c>
      <c r="E15" s="22">
        <f ca="1"/>
        <v>0.1812177889047446</v>
      </c>
      <c r="F15" s="22">
        <f ca="1"/>
        <v>0.6156285639417145</v>
      </c>
      <c r="G15" s="22">
        <f ca="1"/>
        <v>0.26924451799260929</v>
      </c>
      <c r="H15" s="22">
        <f ca="1"/>
        <v>0.12326728918644747</v>
      </c>
      <c r="I15" s="22">
        <f ca="1"/>
        <v>0.14703248382782719</v>
      </c>
    </row>
    <row r="16" spans="2:9" x14ac:dyDescent="0.25">
      <c r="B16" s="81" t="s">
        <v>84</v>
      </c>
      <c r="C16" s="81"/>
      <c r="D16" s="49">
        <f ca="1"/>
        <v>0.42336864600758073</v>
      </c>
      <c r="E16" s="49">
        <f ca="1"/>
        <v>0.15625984741611254</v>
      </c>
      <c r="F16" s="49">
        <f ca="1"/>
        <v>0.84265826481719008</v>
      </c>
      <c r="G16" s="49">
        <f ca="1"/>
        <v>0.72921715166088541</v>
      </c>
      <c r="H16" s="49">
        <f ca="1"/>
        <v>0.21955180499909654</v>
      </c>
      <c r="I16" s="49">
        <f ca="1"/>
        <v>0.64458497891914068</v>
      </c>
    </row>
    <row r="17" spans="2:27" x14ac:dyDescent="0.25">
      <c r="B17" s="81" t="s">
        <v>130</v>
      </c>
      <c r="C17" s="81"/>
      <c r="D17" s="6">
        <v>0</v>
      </c>
      <c r="E17" s="6">
        <v>0</v>
      </c>
      <c r="F17" s="6">
        <v>0</v>
      </c>
      <c r="G17" s="6">
        <v>0</v>
      </c>
      <c r="H17" s="6">
        <v>0</v>
      </c>
      <c r="I17" s="6">
        <v>0</v>
      </c>
    </row>
    <row r="18" spans="2:27" x14ac:dyDescent="0.25">
      <c r="B18" s="81" t="s">
        <v>130</v>
      </c>
      <c r="C18" s="81"/>
      <c r="D18" s="6">
        <v>0</v>
      </c>
      <c r="E18" s="6">
        <v>0</v>
      </c>
      <c r="F18" s="6">
        <v>0</v>
      </c>
      <c r="G18" s="6">
        <v>0</v>
      </c>
      <c r="H18" s="6">
        <v>0</v>
      </c>
      <c r="I18" s="6">
        <v>0</v>
      </c>
      <c r="K18" s="79" t="s">
        <v>136</v>
      </c>
      <c r="L18" s="79"/>
      <c r="M18" s="40">
        <v>1</v>
      </c>
      <c r="N18" s="40">
        <v>2</v>
      </c>
      <c r="O18" s="40">
        <v>3</v>
      </c>
      <c r="P18" s="40">
        <v>4</v>
      </c>
      <c r="Q18" s="40" t="s">
        <v>1</v>
      </c>
      <c r="R18" s="40">
        <v>512</v>
      </c>
      <c r="T18" s="79" t="s">
        <v>136</v>
      </c>
      <c r="U18" s="79"/>
      <c r="V18" s="40">
        <v>1</v>
      </c>
      <c r="W18" s="40">
        <v>2</v>
      </c>
      <c r="X18" s="40">
        <v>3</v>
      </c>
      <c r="Y18" s="40">
        <v>4</v>
      </c>
      <c r="Z18" s="40" t="s">
        <v>1</v>
      </c>
      <c r="AA18" s="40">
        <v>512</v>
      </c>
    </row>
    <row r="19" spans="2:27" x14ac:dyDescent="0.25">
      <c r="B19" s="81" t="s">
        <v>130</v>
      </c>
      <c r="C19" s="81"/>
      <c r="D19" s="6">
        <v>0</v>
      </c>
      <c r="E19" s="6">
        <v>0</v>
      </c>
      <c r="F19" s="6">
        <v>0</v>
      </c>
      <c r="G19" s="6">
        <v>0</v>
      </c>
      <c r="H19" s="6">
        <v>0</v>
      </c>
      <c r="I19" s="6">
        <v>0</v>
      </c>
      <c r="L19" s="46" t="s">
        <v>19</v>
      </c>
      <c r="M19" s="21" cm="1">
        <f t="array" aca="1" ref="M19:R27" ca="1">_xlfn.RANDARRAY(9, 6, 0.1,1,FALSE)</f>
        <v>0.64514925270755108</v>
      </c>
      <c r="N19" s="21">
        <f ca="1"/>
        <v>0.86674816494207296</v>
      </c>
      <c r="O19" s="21">
        <f ca="1"/>
        <v>0.52090202049857659</v>
      </c>
      <c r="P19" s="21">
        <f ca="1"/>
        <v>0.18455290094345345</v>
      </c>
      <c r="Q19" s="21">
        <f ca="1"/>
        <v>0.33696776864117428</v>
      </c>
      <c r="R19" s="21">
        <f ca="1"/>
        <v>0.87500129415535355</v>
      </c>
      <c r="U19" s="48" t="s">
        <v>83</v>
      </c>
      <c r="V19" s="22" cm="1">
        <f t="array" aca="1" ref="V19:AA27" ca="1">_xlfn.RANDARRAY(9, 6, 0.1,1,FALSE)</f>
        <v>0.54320940982524868</v>
      </c>
      <c r="W19" s="22">
        <f ca="1"/>
        <v>0.53624664930602139</v>
      </c>
      <c r="X19" s="22">
        <f ca="1"/>
        <v>0.33498850358295429</v>
      </c>
      <c r="Y19" s="22">
        <f ca="1"/>
        <v>0.83549258846299446</v>
      </c>
      <c r="Z19" s="22">
        <f ca="1"/>
        <v>0.94540161505829912</v>
      </c>
      <c r="AA19" s="22">
        <f ca="1"/>
        <v>0.97219468279040933</v>
      </c>
    </row>
    <row r="20" spans="2:27" x14ac:dyDescent="0.25">
      <c r="L20" s="46" t="s">
        <v>20</v>
      </c>
      <c r="M20" s="21">
        <f ca="1"/>
        <v>0.40956696936064807</v>
      </c>
      <c r="N20" s="21">
        <f ca="1"/>
        <v>0.5172048509106455</v>
      </c>
      <c r="O20" s="21">
        <f ca="1"/>
        <v>0.70198651970790937</v>
      </c>
      <c r="P20" s="21">
        <f ca="1"/>
        <v>0.96294126296852989</v>
      </c>
      <c r="Q20" s="21">
        <f ca="1"/>
        <v>0.66151225686328319</v>
      </c>
      <c r="R20" s="21">
        <f ca="1"/>
        <v>0.23949506560726941</v>
      </c>
      <c r="U20" s="48" t="s">
        <v>85</v>
      </c>
      <c r="V20" s="22">
        <f ca="1"/>
        <v>0.66280967158076409</v>
      </c>
      <c r="W20" s="22">
        <f ca="1"/>
        <v>0.1812177889047446</v>
      </c>
      <c r="X20" s="22">
        <f ca="1"/>
        <v>0.6156285639417145</v>
      </c>
      <c r="Y20" s="22">
        <f ca="1"/>
        <v>0.26924451799260929</v>
      </c>
      <c r="Z20" s="22">
        <f ca="1"/>
        <v>0.12326728918644747</v>
      </c>
      <c r="AA20" s="22">
        <f ca="1"/>
        <v>0.14703248382782719</v>
      </c>
    </row>
    <row r="21" spans="2:27" x14ac:dyDescent="0.25">
      <c r="L21" s="46" t="s">
        <v>21</v>
      </c>
      <c r="M21" s="21">
        <f ca="1"/>
        <v>0.51189562918089959</v>
      </c>
      <c r="N21" s="21">
        <f ca="1"/>
        <v>0.14631238698015481</v>
      </c>
      <c r="O21" s="21">
        <f ca="1"/>
        <v>0.1064318137084459</v>
      </c>
      <c r="P21" s="21">
        <f ca="1"/>
        <v>0.72505880361872488</v>
      </c>
      <c r="Q21" s="21">
        <f ca="1"/>
        <v>0.11793777468517797</v>
      </c>
      <c r="R21" s="21">
        <f ca="1"/>
        <v>0.42618523308597744</v>
      </c>
      <c r="U21" s="48" t="s">
        <v>84</v>
      </c>
      <c r="V21" s="22">
        <f ca="1"/>
        <v>0.42336864600758073</v>
      </c>
      <c r="W21" s="22">
        <f ca="1"/>
        <v>0.15625984741611254</v>
      </c>
      <c r="X21" s="22">
        <f ca="1"/>
        <v>0.84265826481719008</v>
      </c>
      <c r="Y21" s="22">
        <f ca="1"/>
        <v>0.72921715166088541</v>
      </c>
      <c r="Z21" s="22">
        <f ca="1"/>
        <v>0.21955180499909654</v>
      </c>
      <c r="AA21" s="22">
        <f ca="1"/>
        <v>0.64458497891914068</v>
      </c>
    </row>
    <row r="22" spans="2:27" x14ac:dyDescent="0.25">
      <c r="B22" s="82" t="s">
        <v>173</v>
      </c>
      <c r="C22" s="82"/>
      <c r="D22" s="82"/>
      <c r="E22" s="82"/>
      <c r="F22" s="82"/>
      <c r="G22" s="82"/>
      <c r="H22" s="82"/>
      <c r="I22" s="82"/>
      <c r="L22" s="46" t="s">
        <v>0</v>
      </c>
      <c r="M22" s="21">
        <f ca="1"/>
        <v>0.66705581474789732</v>
      </c>
      <c r="N22" s="21">
        <f ca="1"/>
        <v>0.51828420488275673</v>
      </c>
      <c r="O22" s="21">
        <f ca="1"/>
        <v>0.23006559188227205</v>
      </c>
      <c r="P22" s="21">
        <f ca="1"/>
        <v>0.35309632256657064</v>
      </c>
      <c r="Q22" s="21">
        <f ca="1"/>
        <v>0.11556309485171901</v>
      </c>
      <c r="R22" s="21">
        <f ca="1"/>
        <v>0.19844669485280186</v>
      </c>
      <c r="U22" s="40" t="s">
        <v>125</v>
      </c>
      <c r="V22" s="6">
        <f ca="1"/>
        <v>0.96443235857247189</v>
      </c>
      <c r="W22" s="6">
        <f ca="1"/>
        <v>0.38020277308970662</v>
      </c>
      <c r="X22" s="6">
        <f ca="1"/>
        <v>0.66818558305416031</v>
      </c>
      <c r="Y22" s="6">
        <f ca="1"/>
        <v>0.79997607333354659</v>
      </c>
      <c r="Z22" s="6">
        <f ca="1"/>
        <v>0.50793788573212884</v>
      </c>
      <c r="AA22" s="6">
        <f ca="1"/>
        <v>0.54606060006661972</v>
      </c>
    </row>
    <row r="23" spans="2:27" x14ac:dyDescent="0.25">
      <c r="L23" s="46" t="s">
        <v>22</v>
      </c>
      <c r="M23" s="21">
        <f ca="1"/>
        <v>0.9262370280474943</v>
      </c>
      <c r="N23" s="21">
        <f ca="1"/>
        <v>0.81536034351041287</v>
      </c>
      <c r="O23" s="21">
        <f ca="1"/>
        <v>0.56581276174414064</v>
      </c>
      <c r="P23" s="21">
        <f ca="1"/>
        <v>0.22241592204446348</v>
      </c>
      <c r="Q23" s="21">
        <f ca="1"/>
        <v>0.35157912441251149</v>
      </c>
      <c r="R23" s="21">
        <f ca="1"/>
        <v>0.92662048623709303</v>
      </c>
      <c r="U23" s="40" t="s">
        <v>126</v>
      </c>
      <c r="V23" s="6">
        <f ca="1"/>
        <v>0.15035819177461818</v>
      </c>
      <c r="W23" s="6">
        <f ca="1"/>
        <v>0.92636524536266762</v>
      </c>
      <c r="X23" s="6">
        <f ca="1"/>
        <v>0.3541035717058505</v>
      </c>
      <c r="Y23" s="6">
        <f ca="1"/>
        <v>0.64689937190708613</v>
      </c>
      <c r="Z23" s="6">
        <f ca="1"/>
        <v>0.89875438636669647</v>
      </c>
      <c r="AA23" s="6">
        <f ca="1"/>
        <v>0.3624430919993531</v>
      </c>
    </row>
    <row r="24" spans="2:27" x14ac:dyDescent="0.25">
      <c r="B24" s="79" t="s">
        <v>131</v>
      </c>
      <c r="C24" s="79"/>
      <c r="D24" s="79"/>
      <c r="E24" s="79"/>
      <c r="F24" s="79"/>
      <c r="L24" s="46" t="s">
        <v>20</v>
      </c>
      <c r="M24" s="21">
        <f ca="1"/>
        <v>0.46941316899764707</v>
      </c>
      <c r="N24" s="21">
        <f ca="1"/>
        <v>0.79358790151406722</v>
      </c>
      <c r="O24" s="21">
        <f ca="1"/>
        <v>0.385917234902726</v>
      </c>
      <c r="P24" s="21">
        <f ca="1"/>
        <v>0.15348684268728419</v>
      </c>
      <c r="Q24" s="21">
        <f ca="1"/>
        <v>0.41482730860971984</v>
      </c>
      <c r="R24" s="21">
        <f ca="1"/>
        <v>0.73913718291780173</v>
      </c>
      <c r="U24" s="40" t="s">
        <v>127</v>
      </c>
      <c r="V24" s="6">
        <f ca="1"/>
        <v>0.35343095875658026</v>
      </c>
      <c r="W24" s="6">
        <f ca="1"/>
        <v>0.41219290750369808</v>
      </c>
      <c r="X24" s="6">
        <f ca="1"/>
        <v>0.32615243081445455</v>
      </c>
      <c r="Y24" s="6">
        <f ca="1"/>
        <v>0.39883282804587328</v>
      </c>
      <c r="Z24" s="6">
        <f ca="1"/>
        <v>0.52659151335452159</v>
      </c>
      <c r="AA24" s="6">
        <f ca="1"/>
        <v>0.44767317743967672</v>
      </c>
    </row>
    <row r="25" spans="2:27" x14ac:dyDescent="0.25">
      <c r="L25" s="40" t="s">
        <v>122</v>
      </c>
      <c r="M25" s="6">
        <f ca="1"/>
        <v>0.97475764211899896</v>
      </c>
      <c r="N25" s="6">
        <f ca="1"/>
        <v>0.78931158142311242</v>
      </c>
      <c r="O25" s="6">
        <f ca="1"/>
        <v>0.42683576399290679</v>
      </c>
      <c r="P25" s="6">
        <f ca="1"/>
        <v>0.15791561532220677</v>
      </c>
      <c r="Q25" s="6">
        <f ca="1"/>
        <v>0.91998363133760575</v>
      </c>
      <c r="R25" s="6">
        <f ca="1"/>
        <v>0.64623915519910891</v>
      </c>
      <c r="U25" s="40" t="s">
        <v>122</v>
      </c>
      <c r="V25" s="6">
        <f ca="1"/>
        <v>0.54451744270642255</v>
      </c>
      <c r="W25" s="6">
        <f ca="1"/>
        <v>0.62842265220378746</v>
      </c>
      <c r="X25" s="6">
        <f ca="1"/>
        <v>0.89903541959467681</v>
      </c>
      <c r="Y25" s="6">
        <f ca="1"/>
        <v>0.61638118114789897</v>
      </c>
      <c r="Z25" s="6">
        <f ca="1"/>
        <v>0.27138338718269206</v>
      </c>
      <c r="AA25" s="6">
        <f ca="1"/>
        <v>0.95899737022357678</v>
      </c>
    </row>
    <row r="26" spans="2:27" x14ac:dyDescent="0.25">
      <c r="D26" s="40" t="str" cm="1">
        <f t="array" ref="D26:I26">TRANSPOSE(B6:B11)</f>
        <v>Your</v>
      </c>
      <c r="E26" s="40" t="str">
        <v>cat</v>
      </c>
      <c r="F26" s="40" t="str">
        <v xml:space="preserve">is </v>
      </c>
      <c r="G26" s="40" t="str">
        <v>a</v>
      </c>
      <c r="H26" s="40" t="str">
        <v>lovely</v>
      </c>
      <c r="I26" s="40" t="str">
        <v>cat</v>
      </c>
      <c r="L26" s="40" t="s">
        <v>123</v>
      </c>
      <c r="M26" s="6">
        <f ca="1"/>
        <v>0.37938968032102927</v>
      </c>
      <c r="N26" s="6">
        <f ca="1"/>
        <v>0.46805144901929352</v>
      </c>
      <c r="O26" s="6">
        <f ca="1"/>
        <v>0.9392583015087681</v>
      </c>
      <c r="P26" s="6">
        <f ca="1"/>
        <v>0.50785414608597601</v>
      </c>
      <c r="Q26" s="6">
        <f ca="1"/>
        <v>0.96367982331445323</v>
      </c>
      <c r="R26" s="6">
        <f ca="1"/>
        <v>0.82425628837421017</v>
      </c>
      <c r="U26" s="40" t="s">
        <v>123</v>
      </c>
      <c r="V26" s="6">
        <f ca="1"/>
        <v>0.13563680894283903</v>
      </c>
      <c r="W26" s="6">
        <f ca="1"/>
        <v>0.11347111975638136</v>
      </c>
      <c r="X26" s="6">
        <f ca="1"/>
        <v>0.69039584785745434</v>
      </c>
      <c r="Y26" s="6">
        <f ca="1"/>
        <v>0.68736109865143447</v>
      </c>
      <c r="Z26" s="6">
        <f ca="1"/>
        <v>0.47487392112771265</v>
      </c>
      <c r="AA26" s="6">
        <f ca="1"/>
        <v>0.43457438809730875</v>
      </c>
    </row>
    <row r="27" spans="2:27" x14ac:dyDescent="0.25">
      <c r="C27" s="40" t="s">
        <v>132</v>
      </c>
      <c r="D27" s="6">
        <v>0</v>
      </c>
      <c r="E27" s="6">
        <v>0</v>
      </c>
      <c r="F27" s="6">
        <v>0</v>
      </c>
      <c r="G27" s="6">
        <v>0</v>
      </c>
      <c r="H27" s="6">
        <v>0</v>
      </c>
      <c r="I27" s="6">
        <v>0</v>
      </c>
      <c r="L27" s="40" t="s">
        <v>124</v>
      </c>
      <c r="M27" s="6">
        <f ca="1"/>
        <v>0.34746179063792626</v>
      </c>
      <c r="N27" s="6">
        <f ca="1"/>
        <v>0.63145193867256899</v>
      </c>
      <c r="O27" s="6">
        <f ca="1"/>
        <v>0.85917045034456119</v>
      </c>
      <c r="P27" s="6">
        <f ca="1"/>
        <v>0.17430158782988436</v>
      </c>
      <c r="Q27" s="6">
        <f ca="1"/>
        <v>0.35096933030065669</v>
      </c>
      <c r="R27" s="6">
        <f ca="1"/>
        <v>0.99804853813970729</v>
      </c>
      <c r="U27" s="40" t="s">
        <v>124</v>
      </c>
      <c r="V27" s="6">
        <f ca="1"/>
        <v>0.40391459134181029</v>
      </c>
      <c r="W27" s="6">
        <f ca="1"/>
        <v>0.61456164860685325</v>
      </c>
      <c r="X27" s="6">
        <f ca="1"/>
        <v>0.46646631257270155</v>
      </c>
      <c r="Y27" s="6">
        <f ca="1"/>
        <v>0.56812375509668356</v>
      </c>
      <c r="Z27" s="6">
        <f ca="1"/>
        <v>0.83803215746478199</v>
      </c>
      <c r="AA27" s="6">
        <f ca="1"/>
        <v>0.82065892188424439</v>
      </c>
    </row>
    <row r="29" spans="2:27" x14ac:dyDescent="0.25">
      <c r="B29" s="79" t="s">
        <v>133</v>
      </c>
      <c r="C29" s="79"/>
      <c r="D29" s="79"/>
      <c r="E29" s="79"/>
      <c r="F29" s="79"/>
    </row>
    <row r="31" spans="2:27" x14ac:dyDescent="0.25">
      <c r="D31" s="40" t="str" cm="1">
        <f t="array" ref="D31:I31">TRANSPOSE(B14:B19)</f>
        <v>Ti</v>
      </c>
      <c r="E31" s="40" t="str">
        <v>amo</v>
      </c>
      <c r="F31" s="40" t="str">
        <v>molto</v>
      </c>
      <c r="G31" s="40" t="str">
        <v>&lt;pad&gt;</v>
      </c>
      <c r="H31" s="40" t="str">
        <v>&lt;pad&gt;</v>
      </c>
      <c r="I31" s="40" t="str">
        <v>&lt;pad&gt;</v>
      </c>
    </row>
    <row r="32" spans="2:27" x14ac:dyDescent="0.25">
      <c r="C32" s="40" t="s">
        <v>132</v>
      </c>
      <c r="D32" s="6">
        <v>1</v>
      </c>
      <c r="E32" s="6">
        <v>1</v>
      </c>
      <c r="F32" s="6">
        <v>1</v>
      </c>
      <c r="G32" s="6">
        <v>0</v>
      </c>
      <c r="H32" s="6">
        <v>0</v>
      </c>
      <c r="I32" s="6">
        <v>0</v>
      </c>
    </row>
  </sheetData>
  <mergeCells count="21">
    <mergeCell ref="K18:L18"/>
    <mergeCell ref="T18:U18"/>
    <mergeCell ref="B13:C13"/>
    <mergeCell ref="B14:C14"/>
    <mergeCell ref="B15:C15"/>
    <mergeCell ref="B16:C16"/>
    <mergeCell ref="B29:F29"/>
    <mergeCell ref="B2:I2"/>
    <mergeCell ref="B19:C19"/>
    <mergeCell ref="B18:C18"/>
    <mergeCell ref="B17:C17"/>
    <mergeCell ref="B22:I22"/>
    <mergeCell ref="B3:I3"/>
    <mergeCell ref="B5:C5"/>
    <mergeCell ref="B11:C11"/>
    <mergeCell ref="B10:C10"/>
    <mergeCell ref="B9:C9"/>
    <mergeCell ref="B8:C8"/>
    <mergeCell ref="B7:C7"/>
    <mergeCell ref="B6:C6"/>
    <mergeCell ref="B24:F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3621-BE87-4510-93D4-92172D1B5EE2}">
  <dimension ref="A1:T45"/>
  <sheetViews>
    <sheetView showGridLines="0" topLeftCell="A10" zoomScaleNormal="100" workbookViewId="0">
      <selection activeCell="N32" sqref="N32"/>
    </sheetView>
  </sheetViews>
  <sheetFormatPr defaultRowHeight="13.8" x14ac:dyDescent="0.25"/>
  <cols>
    <col min="1" max="2" width="8.88671875" style="1"/>
    <col min="3" max="3" width="12.6640625" style="1" customWidth="1"/>
    <col min="4" max="4" width="9" style="1" customWidth="1"/>
    <col min="5" max="5" width="9.5546875" style="1" customWidth="1"/>
    <col min="6" max="6" width="9.109375" style="1" customWidth="1"/>
    <col min="7" max="16384" width="8.88671875" style="1"/>
  </cols>
  <sheetData>
    <row r="1" spans="1:20" x14ac:dyDescent="0.25">
      <c r="A1" s="54"/>
      <c r="B1" s="54"/>
      <c r="C1" s="54"/>
      <c r="D1" s="54"/>
      <c r="E1" s="54"/>
      <c r="F1" s="54"/>
      <c r="G1" s="54"/>
      <c r="H1" s="54"/>
      <c r="I1" s="54"/>
      <c r="J1" s="54"/>
      <c r="K1" s="54"/>
      <c r="L1" s="54"/>
      <c r="M1" s="54"/>
      <c r="N1" s="54"/>
      <c r="O1" s="54"/>
      <c r="P1" s="54"/>
      <c r="Q1" s="54"/>
      <c r="R1" s="54"/>
      <c r="S1" s="54"/>
      <c r="T1" s="54"/>
    </row>
    <row r="2" spans="1:20" x14ac:dyDescent="0.25">
      <c r="A2" s="54"/>
      <c r="B2" s="80" t="s">
        <v>17</v>
      </c>
      <c r="C2" s="80"/>
      <c r="D2" s="80"/>
      <c r="E2" s="80"/>
      <c r="F2" s="80"/>
      <c r="G2" s="53"/>
      <c r="H2" s="53"/>
      <c r="I2" s="53"/>
      <c r="J2" s="54"/>
      <c r="K2" s="54"/>
      <c r="L2" s="54"/>
      <c r="M2" s="54"/>
      <c r="N2" s="54"/>
      <c r="O2" s="54"/>
      <c r="P2" s="54"/>
      <c r="Q2" s="54"/>
      <c r="R2" s="54"/>
      <c r="S2" s="54"/>
      <c r="T2" s="54"/>
    </row>
    <row r="3" spans="1:20" x14ac:dyDescent="0.25">
      <c r="A3" s="54"/>
      <c r="B3" s="83" t="s">
        <v>103</v>
      </c>
      <c r="C3" s="83"/>
      <c r="D3" s="83"/>
      <c r="E3" s="83"/>
      <c r="F3" s="83"/>
      <c r="G3" s="54"/>
      <c r="H3" s="54"/>
      <c r="I3" s="54"/>
      <c r="J3" s="54"/>
      <c r="K3" s="54"/>
      <c r="L3" s="54"/>
      <c r="M3" s="54"/>
      <c r="N3" s="54"/>
      <c r="O3" s="54"/>
      <c r="P3" s="54"/>
      <c r="Q3" s="54"/>
      <c r="R3" s="54"/>
      <c r="S3" s="54"/>
      <c r="T3" s="54"/>
    </row>
    <row r="4" spans="1:20" x14ac:dyDescent="0.25">
      <c r="A4" s="54"/>
      <c r="B4" s="45"/>
      <c r="C4" s="45"/>
      <c r="D4" s="45"/>
      <c r="E4" s="45"/>
      <c r="F4" s="45"/>
      <c r="G4" s="54"/>
      <c r="H4" s="54"/>
      <c r="I4" s="54"/>
      <c r="J4" s="54"/>
      <c r="K4" s="54"/>
      <c r="L4" s="54"/>
      <c r="M4" s="54"/>
      <c r="N4" s="54"/>
      <c r="O4" s="54"/>
      <c r="P4" s="54"/>
      <c r="Q4" s="54"/>
      <c r="R4" s="54"/>
      <c r="S4" s="54"/>
      <c r="T4" s="54"/>
    </row>
    <row r="5" spans="1:20" x14ac:dyDescent="0.25">
      <c r="A5" s="54"/>
      <c r="B5" s="45"/>
      <c r="C5" s="45"/>
      <c r="D5" s="45"/>
      <c r="E5" s="45"/>
      <c r="F5" s="45"/>
      <c r="G5" s="54"/>
      <c r="H5" s="54"/>
      <c r="I5" s="54"/>
      <c r="J5" s="54"/>
      <c r="K5" s="54"/>
      <c r="L5" s="54"/>
      <c r="M5" s="54"/>
      <c r="N5" s="54"/>
      <c r="O5" s="54"/>
      <c r="P5" s="54"/>
      <c r="Q5" s="54"/>
      <c r="R5" s="54"/>
      <c r="S5" s="54"/>
      <c r="T5" s="54"/>
    </row>
    <row r="6" spans="1:20" x14ac:dyDescent="0.25">
      <c r="A6" s="54"/>
      <c r="B6" s="79" t="s">
        <v>158</v>
      </c>
      <c r="C6" s="79"/>
      <c r="D6" s="54">
        <v>0</v>
      </c>
      <c r="E6" s="54">
        <v>1</v>
      </c>
      <c r="F6" s="54">
        <v>2</v>
      </c>
      <c r="G6" s="54"/>
      <c r="H6" s="54"/>
      <c r="I6" s="54"/>
      <c r="J6" s="54"/>
      <c r="K6" s="54"/>
      <c r="L6" s="54"/>
      <c r="M6" s="54"/>
      <c r="N6" s="54"/>
      <c r="O6" s="54">
        <v>1</v>
      </c>
      <c r="P6" s="54">
        <v>2</v>
      </c>
      <c r="Q6" s="54">
        <v>3</v>
      </c>
      <c r="R6" s="54">
        <v>4</v>
      </c>
      <c r="S6" s="54" t="s">
        <v>1</v>
      </c>
      <c r="T6" s="54">
        <v>512</v>
      </c>
    </row>
    <row r="7" spans="1:20" x14ac:dyDescent="0.25">
      <c r="A7" s="54"/>
      <c r="B7" s="79" t="s">
        <v>4</v>
      </c>
      <c r="C7" s="79"/>
      <c r="D7" s="54" t="s">
        <v>5</v>
      </c>
      <c r="E7" s="54" t="s">
        <v>6</v>
      </c>
      <c r="F7" s="54" t="s">
        <v>7</v>
      </c>
      <c r="G7" s="54" t="s">
        <v>1</v>
      </c>
      <c r="H7" s="54"/>
      <c r="I7" s="54"/>
      <c r="J7" s="54"/>
      <c r="K7" s="54"/>
      <c r="L7" s="54"/>
      <c r="M7" s="54"/>
      <c r="N7" s="54" t="s">
        <v>19</v>
      </c>
      <c r="O7" s="6" cm="1">
        <f t="array" aca="1" ref="O7:T12" ca="1">_xlfn.RANDARRAY(6, 6, -1, 1, FALSE)</f>
        <v>-0.49587728830265365</v>
      </c>
      <c r="P7" s="6">
        <f ca="1"/>
        <v>0.85804342295267366</v>
      </c>
      <c r="Q7" s="6">
        <f ca="1"/>
        <v>0.75476610207605055</v>
      </c>
      <c r="R7" s="6">
        <f ca="1"/>
        <v>0.29070666595405159</v>
      </c>
      <c r="S7" s="6">
        <f ca="1"/>
        <v>-0.27477659837340429</v>
      </c>
      <c r="T7" s="6">
        <f ca="1"/>
        <v>0.35580953248276126</v>
      </c>
    </row>
    <row r="8" spans="1:20" x14ac:dyDescent="0.25">
      <c r="A8" s="54"/>
      <c r="B8" s="54"/>
      <c r="C8" s="54"/>
      <c r="D8" s="54"/>
      <c r="E8" s="54"/>
      <c r="F8" s="54"/>
      <c r="G8" s="54"/>
      <c r="H8" s="54"/>
      <c r="I8" s="54"/>
      <c r="J8" s="54"/>
      <c r="K8" s="54"/>
      <c r="L8" s="54"/>
      <c r="M8" s="54"/>
      <c r="N8" s="54" t="s">
        <v>20</v>
      </c>
      <c r="O8" s="6">
        <f ca="1"/>
        <v>-0.33429922297345827</v>
      </c>
      <c r="P8" s="6">
        <f ca="1"/>
        <v>0.35896054043205261</v>
      </c>
      <c r="Q8" s="6">
        <f ca="1"/>
        <v>-0.27951290769400727</v>
      </c>
      <c r="R8" s="6">
        <f ca="1"/>
        <v>-0.8760798117186106</v>
      </c>
      <c r="S8" s="6">
        <f ca="1"/>
        <v>0.56955285519395571</v>
      </c>
      <c r="T8" s="6">
        <f ca="1"/>
        <v>-0.661554679713795</v>
      </c>
    </row>
    <row r="9" spans="1:20" x14ac:dyDescent="0.25">
      <c r="A9" s="54"/>
      <c r="B9" s="54"/>
      <c r="C9" s="54"/>
      <c r="D9" s="37" t="s">
        <v>8</v>
      </c>
      <c r="E9" s="37" t="s">
        <v>8</v>
      </c>
      <c r="F9" s="37" t="s">
        <v>8</v>
      </c>
      <c r="G9" s="54"/>
      <c r="H9" s="54"/>
      <c r="I9" s="54"/>
      <c r="J9" s="54"/>
      <c r="K9" s="54"/>
      <c r="L9" s="54"/>
      <c r="M9" s="54"/>
      <c r="N9" s="54" t="s">
        <v>21</v>
      </c>
      <c r="O9" s="6">
        <f ca="1"/>
        <v>0.75338561644695035</v>
      </c>
      <c r="P9" s="6">
        <f ca="1"/>
        <v>-0.71100999859538105</v>
      </c>
      <c r="Q9" s="6">
        <f ca="1"/>
        <v>-0.14110922598049536</v>
      </c>
      <c r="R9" s="6">
        <f ca="1"/>
        <v>-0.6588225791526805</v>
      </c>
      <c r="S9" s="6">
        <f ca="1"/>
        <v>0.27704444790218163</v>
      </c>
      <c r="T9" s="6">
        <f ca="1"/>
        <v>-0.38435520224699515</v>
      </c>
    </row>
    <row r="10" spans="1:20" x14ac:dyDescent="0.25">
      <c r="A10" s="54"/>
      <c r="B10" s="54"/>
      <c r="C10" s="54"/>
      <c r="D10" s="37" t="s">
        <v>9</v>
      </c>
      <c r="E10" s="37" t="s">
        <v>9</v>
      </c>
      <c r="F10" s="37" t="s">
        <v>9</v>
      </c>
      <c r="G10" s="54"/>
      <c r="H10" s="54"/>
      <c r="I10" s="54"/>
      <c r="J10" s="54"/>
      <c r="K10" s="54"/>
      <c r="L10" s="54"/>
      <c r="M10" s="54"/>
      <c r="N10" s="54" t="s">
        <v>23</v>
      </c>
      <c r="O10" s="6">
        <f ca="1"/>
        <v>-7.1573748027002226E-2</v>
      </c>
      <c r="P10" s="6">
        <f ca="1"/>
        <v>-0.18727844482792189</v>
      </c>
      <c r="Q10" s="6">
        <f ca="1"/>
        <v>-0.15674257614470455</v>
      </c>
      <c r="R10" s="6">
        <f ca="1"/>
        <v>7.6846768736897442E-2</v>
      </c>
      <c r="S10" s="6">
        <f ca="1"/>
        <v>-0.23659827121709265</v>
      </c>
      <c r="T10" s="6">
        <f ca="1"/>
        <v>-0.41530414720032094</v>
      </c>
    </row>
    <row r="11" spans="1:20" x14ac:dyDescent="0.25">
      <c r="A11" s="54"/>
      <c r="B11" s="54"/>
      <c r="C11" s="54"/>
      <c r="D11" s="37" t="s">
        <v>10</v>
      </c>
      <c r="E11" s="37" t="s">
        <v>10</v>
      </c>
      <c r="F11" s="37" t="s">
        <v>10</v>
      </c>
      <c r="G11" s="54"/>
      <c r="H11" s="54"/>
      <c r="I11" s="54"/>
      <c r="J11" s="54"/>
      <c r="K11" s="54"/>
      <c r="L11" s="54"/>
      <c r="M11" s="54"/>
      <c r="N11" s="54" t="s">
        <v>22</v>
      </c>
      <c r="O11" s="6">
        <f ca="1"/>
        <v>-0.8604619553472721</v>
      </c>
      <c r="P11" s="6">
        <f ca="1"/>
        <v>9.6678329130119867E-3</v>
      </c>
      <c r="Q11" s="6">
        <f ca="1"/>
        <v>0.46044246259964439</v>
      </c>
      <c r="R11" s="6">
        <f ca="1"/>
        <v>0.25413247920504567</v>
      </c>
      <c r="S11" s="6">
        <f ca="1"/>
        <v>3.6948085113355233E-3</v>
      </c>
      <c r="T11" s="6">
        <f ca="1"/>
        <v>-0.97285493094234998</v>
      </c>
    </row>
    <row r="12" spans="1:20" x14ac:dyDescent="0.25">
      <c r="A12" s="54"/>
      <c r="B12" s="54"/>
      <c r="C12" s="54"/>
      <c r="D12" s="37" t="s">
        <v>1</v>
      </c>
      <c r="E12" s="37" t="s">
        <v>1</v>
      </c>
      <c r="F12" s="37" t="s">
        <v>1</v>
      </c>
      <c r="G12" s="54"/>
      <c r="H12" s="54"/>
      <c r="I12" s="54"/>
      <c r="J12" s="54"/>
      <c r="K12" s="54"/>
      <c r="L12" s="54"/>
      <c r="M12" s="54"/>
      <c r="N12" s="54" t="s">
        <v>20</v>
      </c>
      <c r="O12" s="6">
        <f ca="1"/>
        <v>-0.34198947197677443</v>
      </c>
      <c r="P12" s="6">
        <f ca="1"/>
        <v>-0.41767557282119405</v>
      </c>
      <c r="Q12" s="6">
        <f ca="1"/>
        <v>-0.94455330837110529</v>
      </c>
      <c r="R12" s="6">
        <f ca="1"/>
        <v>5.5518498554251616E-2</v>
      </c>
      <c r="S12" s="6">
        <f ca="1"/>
        <v>-0.75877535849940858</v>
      </c>
      <c r="T12" s="6">
        <f ca="1"/>
        <v>-9.7047058118573393E-3</v>
      </c>
    </row>
    <row r="13" spans="1:20" x14ac:dyDescent="0.25">
      <c r="A13" s="54"/>
      <c r="B13" s="54"/>
      <c r="C13" s="54"/>
      <c r="D13" s="37" t="s">
        <v>11</v>
      </c>
      <c r="E13" s="37" t="s">
        <v>11</v>
      </c>
      <c r="F13" s="37" t="s">
        <v>11</v>
      </c>
      <c r="G13" s="54"/>
      <c r="H13" s="54"/>
      <c r="I13" s="54"/>
      <c r="J13" s="54"/>
      <c r="K13" s="54"/>
      <c r="L13" s="54"/>
      <c r="M13" s="54"/>
      <c r="N13" s="54"/>
      <c r="O13" s="54"/>
      <c r="P13" s="54"/>
      <c r="Q13" s="54"/>
      <c r="R13" s="54"/>
      <c r="S13" s="54"/>
      <c r="T13" s="54"/>
    </row>
    <row r="14" spans="1:20" x14ac:dyDescent="0.25">
      <c r="A14" s="54"/>
      <c r="B14" s="54"/>
      <c r="C14" s="54"/>
      <c r="D14" s="37" t="s">
        <v>12</v>
      </c>
      <c r="E14" s="37" t="s">
        <v>12</v>
      </c>
      <c r="F14" s="37" t="s">
        <v>12</v>
      </c>
      <c r="G14" s="54"/>
      <c r="H14" s="54"/>
      <c r="I14" s="54"/>
      <c r="J14" s="54"/>
      <c r="K14" s="54"/>
      <c r="L14" s="54"/>
      <c r="M14" s="54"/>
      <c r="N14" s="54"/>
      <c r="O14" s="54"/>
      <c r="P14" s="54"/>
      <c r="Q14" s="54"/>
      <c r="R14" s="54"/>
      <c r="S14" s="54"/>
      <c r="T14" s="54"/>
    </row>
    <row r="15" spans="1:20" x14ac:dyDescent="0.25">
      <c r="A15" s="54"/>
      <c r="B15" s="54"/>
      <c r="C15" s="54"/>
      <c r="D15" s="54"/>
      <c r="E15" s="54"/>
      <c r="F15" s="54"/>
      <c r="G15" s="54"/>
      <c r="H15" s="54"/>
      <c r="I15" s="54"/>
      <c r="J15" s="54"/>
      <c r="K15" s="54"/>
      <c r="L15" s="54"/>
      <c r="M15" s="54"/>
      <c r="N15" s="54"/>
      <c r="O15" s="54"/>
      <c r="P15" s="54"/>
      <c r="Q15" s="54"/>
      <c r="R15" s="54"/>
      <c r="S15" s="54"/>
      <c r="T15" s="54"/>
    </row>
    <row r="16" spans="1:20" x14ac:dyDescent="0.25">
      <c r="A16" s="54"/>
      <c r="B16" s="79" t="s">
        <v>158</v>
      </c>
      <c r="C16" s="79"/>
      <c r="D16" s="54">
        <v>0</v>
      </c>
      <c r="E16" s="54">
        <v>1</v>
      </c>
      <c r="F16" s="54">
        <v>2</v>
      </c>
      <c r="G16" s="54"/>
      <c r="H16" s="54"/>
      <c r="I16" s="54"/>
      <c r="J16" s="54"/>
      <c r="K16" s="54"/>
      <c r="L16" s="54"/>
      <c r="M16" s="54"/>
      <c r="N16" s="54"/>
      <c r="O16" s="54"/>
      <c r="P16" s="54"/>
      <c r="Q16" s="54"/>
      <c r="R16" s="54"/>
      <c r="S16" s="54"/>
      <c r="T16" s="54"/>
    </row>
    <row r="17" spans="1:20" x14ac:dyDescent="0.25">
      <c r="A17" s="54"/>
      <c r="B17" s="79" t="s">
        <v>13</v>
      </c>
      <c r="C17" s="79"/>
      <c r="D17" s="54" t="s">
        <v>14</v>
      </c>
      <c r="E17" s="54" t="s">
        <v>15</v>
      </c>
      <c r="F17" s="54" t="s">
        <v>16</v>
      </c>
      <c r="G17" s="54"/>
      <c r="H17" s="54"/>
      <c r="I17" s="54"/>
      <c r="J17" s="54"/>
      <c r="K17" s="54"/>
      <c r="L17" s="54"/>
      <c r="M17" s="54"/>
      <c r="N17" s="54"/>
      <c r="O17" s="54"/>
      <c r="P17" s="54"/>
      <c r="Q17" s="54"/>
      <c r="R17" s="54"/>
      <c r="S17" s="54"/>
      <c r="T17" s="54"/>
    </row>
    <row r="18" spans="1:20" x14ac:dyDescent="0.25">
      <c r="A18" s="54"/>
      <c r="B18" s="54"/>
      <c r="C18" s="54"/>
      <c r="D18" s="54"/>
      <c r="E18" s="54"/>
      <c r="F18" s="54"/>
      <c r="G18" s="54"/>
      <c r="H18" s="54"/>
      <c r="I18" s="54"/>
      <c r="J18" s="54"/>
      <c r="K18" s="54"/>
      <c r="L18" s="54"/>
      <c r="M18" s="54"/>
      <c r="N18" s="54"/>
      <c r="O18" s="54"/>
      <c r="P18" s="54"/>
      <c r="Q18" s="54"/>
      <c r="R18" s="54"/>
      <c r="S18" s="54"/>
      <c r="T18" s="54"/>
    </row>
    <row r="19" spans="1:20" x14ac:dyDescent="0.25">
      <c r="A19" s="54"/>
      <c r="B19" s="54"/>
      <c r="C19" s="54"/>
      <c r="D19" s="37" t="s">
        <v>8</v>
      </c>
      <c r="E19" s="37" t="s">
        <v>8</v>
      </c>
      <c r="F19" s="37" t="s">
        <v>8</v>
      </c>
      <c r="G19" s="54"/>
      <c r="H19" s="54"/>
      <c r="I19" s="54"/>
      <c r="J19" s="54"/>
      <c r="K19" s="54"/>
      <c r="L19" s="54"/>
      <c r="M19" s="54"/>
      <c r="N19" s="54"/>
      <c r="O19" s="54"/>
      <c r="P19" s="54"/>
      <c r="Q19" s="54"/>
      <c r="R19" s="54"/>
      <c r="S19" s="54"/>
      <c r="T19" s="54"/>
    </row>
    <row r="20" spans="1:20" x14ac:dyDescent="0.25">
      <c r="A20" s="54"/>
      <c r="B20" s="54"/>
      <c r="C20" s="54"/>
      <c r="D20" s="37" t="s">
        <v>9</v>
      </c>
      <c r="E20" s="37" t="s">
        <v>9</v>
      </c>
      <c r="F20" s="37" t="s">
        <v>9</v>
      </c>
      <c r="G20" s="54"/>
      <c r="H20" s="54"/>
      <c r="I20" s="54"/>
      <c r="J20" s="54"/>
      <c r="K20" s="54"/>
      <c r="L20" s="54"/>
      <c r="M20" s="54"/>
      <c r="N20" s="54"/>
      <c r="O20" s="54"/>
      <c r="P20" s="54"/>
      <c r="Q20" s="54"/>
      <c r="R20" s="54"/>
      <c r="S20" s="54"/>
      <c r="T20" s="54"/>
    </row>
    <row r="21" spans="1:20" x14ac:dyDescent="0.25">
      <c r="A21" s="54"/>
      <c r="B21" s="54"/>
      <c r="C21" s="54"/>
      <c r="D21" s="37" t="s">
        <v>10</v>
      </c>
      <c r="E21" s="37" t="s">
        <v>10</v>
      </c>
      <c r="F21" s="37" t="s">
        <v>10</v>
      </c>
      <c r="G21" s="54"/>
      <c r="H21" s="54"/>
      <c r="I21" s="54"/>
      <c r="J21" s="54"/>
      <c r="K21" s="54"/>
      <c r="L21" s="54"/>
      <c r="M21" s="54"/>
      <c r="N21" s="54"/>
      <c r="O21" s="54"/>
      <c r="P21" s="54"/>
      <c r="Q21" s="54"/>
      <c r="R21" s="54"/>
      <c r="S21" s="54"/>
      <c r="T21" s="54"/>
    </row>
    <row r="22" spans="1:20" x14ac:dyDescent="0.25">
      <c r="A22" s="54"/>
      <c r="B22" s="54"/>
      <c r="C22" s="54"/>
      <c r="D22" s="37" t="s">
        <v>1</v>
      </c>
      <c r="E22" s="37" t="s">
        <v>1</v>
      </c>
      <c r="F22" s="37" t="s">
        <v>1</v>
      </c>
      <c r="G22" s="54"/>
      <c r="H22" s="54"/>
      <c r="I22" s="54"/>
      <c r="J22" s="54"/>
      <c r="K22" s="54"/>
      <c r="L22" s="54"/>
      <c r="M22" s="54"/>
      <c r="N22" s="54"/>
      <c r="O22" s="54"/>
      <c r="P22" s="54"/>
      <c r="Q22" s="54"/>
      <c r="R22" s="54"/>
      <c r="S22" s="54"/>
      <c r="T22" s="54"/>
    </row>
    <row r="23" spans="1:20" x14ac:dyDescent="0.25">
      <c r="A23" s="54"/>
      <c r="B23" s="54"/>
      <c r="C23" s="54"/>
      <c r="D23" s="37" t="s">
        <v>11</v>
      </c>
      <c r="E23" s="37" t="s">
        <v>11</v>
      </c>
      <c r="F23" s="37" t="s">
        <v>11</v>
      </c>
      <c r="G23" s="54"/>
      <c r="H23" s="54"/>
      <c r="I23" s="54"/>
      <c r="J23" s="54"/>
      <c r="K23" s="54"/>
      <c r="L23" s="54"/>
      <c r="M23" s="54"/>
      <c r="N23" s="54"/>
      <c r="O23" s="54"/>
      <c r="P23" s="54"/>
      <c r="Q23" s="54"/>
      <c r="R23" s="54"/>
      <c r="S23" s="54"/>
      <c r="T23" s="54"/>
    </row>
    <row r="24" spans="1:20" x14ac:dyDescent="0.25">
      <c r="A24" s="54"/>
      <c r="B24" s="54"/>
      <c r="C24" s="54"/>
      <c r="D24" s="37" t="s">
        <v>12</v>
      </c>
      <c r="E24" s="37" t="s">
        <v>12</v>
      </c>
      <c r="F24" s="37" t="s">
        <v>12</v>
      </c>
      <c r="G24" s="54"/>
      <c r="H24" s="54"/>
      <c r="I24" s="54"/>
      <c r="J24" s="54"/>
      <c r="K24" s="54"/>
      <c r="L24" s="54"/>
      <c r="M24" s="54"/>
      <c r="N24" s="79" t="s">
        <v>172</v>
      </c>
      <c r="O24" s="79"/>
      <c r="P24" s="79"/>
      <c r="Q24" s="79"/>
      <c r="R24" s="54"/>
      <c r="S24" s="54"/>
      <c r="T24" s="54"/>
    </row>
    <row r="25" spans="1:20" x14ac:dyDescent="0.25">
      <c r="A25" s="54"/>
      <c r="B25" s="54"/>
      <c r="C25" s="54"/>
      <c r="D25" s="54"/>
      <c r="E25" s="54"/>
      <c r="F25" s="54"/>
      <c r="G25" s="54"/>
      <c r="H25" s="54"/>
      <c r="I25" s="54"/>
      <c r="J25" s="54"/>
      <c r="K25" s="54"/>
      <c r="L25" s="54"/>
      <c r="M25" s="54"/>
      <c r="N25" s="54"/>
      <c r="O25" s="54"/>
      <c r="P25" s="54"/>
      <c r="Q25" s="54"/>
      <c r="R25" s="54"/>
      <c r="S25" s="54"/>
      <c r="T25" s="54"/>
    </row>
    <row r="26" spans="1:20" x14ac:dyDescent="0.25">
      <c r="A26" s="54"/>
      <c r="B26" s="54"/>
      <c r="C26" s="54"/>
      <c r="D26" s="54"/>
      <c r="E26" s="54"/>
      <c r="F26" s="54"/>
      <c r="G26" s="54"/>
      <c r="H26" s="54"/>
      <c r="I26" s="54"/>
      <c r="J26" s="54"/>
      <c r="K26" s="54"/>
      <c r="L26" s="54"/>
      <c r="M26" s="54"/>
      <c r="N26" s="54"/>
      <c r="O26" s="54"/>
      <c r="P26" s="54"/>
      <c r="Q26" s="54"/>
      <c r="R26" s="54"/>
      <c r="S26" s="54"/>
      <c r="T26" s="54"/>
    </row>
    <row r="27" spans="1:20" x14ac:dyDescent="0.25">
      <c r="A27" s="54"/>
      <c r="B27" s="54"/>
      <c r="C27" s="54"/>
      <c r="D27" s="54"/>
      <c r="E27" s="54"/>
      <c r="F27" s="54"/>
      <c r="G27" s="54"/>
      <c r="H27" s="54"/>
      <c r="I27" s="54"/>
      <c r="J27" s="54"/>
      <c r="K27" s="54"/>
      <c r="L27" s="54"/>
      <c r="M27" s="54"/>
      <c r="N27" s="54"/>
      <c r="O27" s="54"/>
      <c r="P27" s="54"/>
      <c r="Q27" s="54"/>
      <c r="R27" s="54"/>
      <c r="S27" s="54"/>
      <c r="T27" s="54"/>
    </row>
    <row r="28" spans="1:20" x14ac:dyDescent="0.25">
      <c r="A28" s="54"/>
      <c r="B28" s="54"/>
      <c r="C28" s="54"/>
      <c r="D28" s="54"/>
      <c r="E28" s="54"/>
      <c r="F28" s="54"/>
      <c r="G28" s="54"/>
      <c r="H28" s="54"/>
      <c r="I28" s="54"/>
      <c r="J28" s="54"/>
      <c r="K28" s="54"/>
      <c r="L28" s="54"/>
      <c r="M28" s="54"/>
      <c r="N28" s="54"/>
      <c r="O28" s="54"/>
      <c r="P28" s="54"/>
      <c r="Q28" s="54"/>
      <c r="R28" s="54"/>
      <c r="S28" s="54"/>
      <c r="T28" s="54"/>
    </row>
    <row r="29" spans="1:20" x14ac:dyDescent="0.25">
      <c r="A29" s="54"/>
      <c r="B29" s="54"/>
      <c r="C29" s="54"/>
      <c r="D29" s="54"/>
      <c r="E29" s="54"/>
      <c r="F29" s="54"/>
      <c r="G29" s="54"/>
      <c r="H29" s="54"/>
      <c r="I29" s="54"/>
      <c r="J29" s="54"/>
      <c r="K29" s="54"/>
      <c r="L29" s="54"/>
      <c r="M29" s="54"/>
      <c r="N29" s="54"/>
      <c r="O29" s="54"/>
      <c r="P29" s="54"/>
      <c r="Q29" s="54"/>
      <c r="R29" s="54"/>
      <c r="S29" s="54"/>
      <c r="T29" s="54"/>
    </row>
    <row r="30" spans="1:20" x14ac:dyDescent="0.25">
      <c r="A30" s="54"/>
      <c r="B30" s="54"/>
      <c r="C30" s="54"/>
      <c r="D30" s="54"/>
      <c r="E30" s="54"/>
      <c r="F30" s="54"/>
      <c r="G30" s="54"/>
      <c r="H30" s="54"/>
      <c r="I30" s="54"/>
      <c r="J30" s="54"/>
      <c r="K30" s="54"/>
      <c r="L30" s="54"/>
      <c r="M30" s="54"/>
      <c r="N30" s="54"/>
      <c r="O30" s="54"/>
      <c r="P30" s="54"/>
      <c r="Q30" s="54"/>
      <c r="R30" s="54"/>
      <c r="S30" s="54"/>
      <c r="T30" s="54"/>
    </row>
    <row r="31" spans="1:20" x14ac:dyDescent="0.25">
      <c r="A31" s="54"/>
      <c r="B31" s="54"/>
      <c r="C31" s="54"/>
      <c r="D31" s="54"/>
      <c r="E31" s="54"/>
      <c r="F31" s="54"/>
      <c r="G31" s="54"/>
      <c r="H31" s="54"/>
      <c r="I31" s="54"/>
      <c r="J31" s="54"/>
      <c r="K31" s="54"/>
      <c r="L31" s="54"/>
      <c r="M31" s="54"/>
      <c r="N31" s="54"/>
      <c r="O31" s="54"/>
      <c r="P31" s="54"/>
      <c r="Q31" s="54"/>
      <c r="R31" s="54"/>
      <c r="S31" s="54"/>
      <c r="T31" s="54"/>
    </row>
    <row r="32" spans="1:20" x14ac:dyDescent="0.25">
      <c r="A32" s="54"/>
      <c r="B32" s="54"/>
      <c r="C32" s="54"/>
      <c r="D32" s="54"/>
      <c r="E32" s="54"/>
      <c r="F32" s="54"/>
      <c r="G32" s="54"/>
      <c r="H32" s="54"/>
      <c r="I32" s="54"/>
      <c r="J32" s="54"/>
      <c r="K32" s="54"/>
      <c r="L32" s="54"/>
      <c r="M32" s="54"/>
      <c r="N32" s="54"/>
      <c r="O32" s="54"/>
      <c r="P32" s="54"/>
      <c r="Q32" s="54"/>
      <c r="R32" s="54"/>
      <c r="S32" s="54"/>
      <c r="T32" s="54"/>
    </row>
    <row r="33" spans="1:20" x14ac:dyDescent="0.25">
      <c r="A33" s="54"/>
      <c r="B33" s="54"/>
      <c r="C33" s="54"/>
      <c r="D33" s="54"/>
      <c r="E33" s="54"/>
      <c r="F33" s="54"/>
      <c r="G33" s="54"/>
      <c r="H33" s="54"/>
      <c r="I33" s="54"/>
      <c r="J33" s="54"/>
      <c r="K33" s="54"/>
      <c r="L33" s="54"/>
      <c r="M33" s="54"/>
      <c r="N33" s="54"/>
      <c r="O33" s="54"/>
      <c r="P33" s="54"/>
      <c r="Q33" s="54"/>
      <c r="R33" s="54"/>
      <c r="S33" s="54"/>
      <c r="T33" s="54"/>
    </row>
    <row r="34" spans="1:20" x14ac:dyDescent="0.25">
      <c r="A34" s="54"/>
      <c r="B34" s="54"/>
      <c r="C34" s="54"/>
      <c r="D34" s="54"/>
      <c r="E34" s="54"/>
      <c r="F34" s="54"/>
      <c r="G34" s="54"/>
      <c r="H34" s="54"/>
      <c r="I34" s="54"/>
      <c r="J34" s="54"/>
      <c r="K34" s="54"/>
      <c r="L34" s="54"/>
      <c r="M34" s="54"/>
      <c r="N34" s="54"/>
      <c r="O34" s="54"/>
      <c r="P34" s="54"/>
      <c r="Q34" s="54"/>
      <c r="R34" s="54"/>
      <c r="S34" s="54"/>
      <c r="T34" s="54"/>
    </row>
    <row r="35" spans="1:20" x14ac:dyDescent="0.25">
      <c r="A35" s="54"/>
      <c r="B35" s="54"/>
      <c r="C35" s="54"/>
      <c r="D35" s="54"/>
      <c r="E35" s="54"/>
      <c r="F35" s="54"/>
      <c r="G35" s="54"/>
      <c r="H35" s="54"/>
      <c r="I35" s="54"/>
      <c r="J35" s="54"/>
      <c r="K35" s="54"/>
      <c r="L35" s="54"/>
      <c r="M35" s="54"/>
      <c r="N35" s="54"/>
      <c r="O35" s="54"/>
      <c r="P35" s="54"/>
      <c r="Q35" s="54"/>
      <c r="R35" s="54"/>
      <c r="S35" s="54"/>
      <c r="T35" s="54"/>
    </row>
    <row r="36" spans="1:20" x14ac:dyDescent="0.25">
      <c r="A36" s="54"/>
      <c r="B36" s="54"/>
      <c r="C36" s="54"/>
      <c r="D36" s="54"/>
      <c r="E36" s="54"/>
      <c r="F36" s="54"/>
      <c r="G36" s="54"/>
      <c r="H36" s="54"/>
      <c r="I36" s="54"/>
      <c r="J36" s="54"/>
      <c r="K36" s="54"/>
      <c r="L36" s="54"/>
      <c r="M36" s="54"/>
      <c r="N36" s="54"/>
      <c r="O36" s="54"/>
      <c r="P36" s="54"/>
      <c r="Q36" s="54"/>
      <c r="R36" s="54"/>
      <c r="S36" s="54"/>
      <c r="T36" s="54"/>
    </row>
    <row r="37" spans="1:20" x14ac:dyDescent="0.25">
      <c r="A37" s="54"/>
      <c r="B37" s="54"/>
      <c r="C37" s="54"/>
      <c r="D37" s="54"/>
      <c r="E37" s="54"/>
      <c r="F37" s="54"/>
      <c r="G37" s="54"/>
      <c r="H37" s="54"/>
      <c r="I37" s="54"/>
      <c r="J37" s="54"/>
      <c r="K37" s="54"/>
      <c r="L37" s="54"/>
      <c r="M37" s="54"/>
      <c r="N37" s="54"/>
      <c r="O37" s="54"/>
      <c r="P37" s="54"/>
      <c r="Q37" s="54"/>
      <c r="R37" s="54"/>
      <c r="S37" s="54"/>
      <c r="T37" s="54"/>
    </row>
    <row r="38" spans="1:20" x14ac:dyDescent="0.25">
      <c r="A38" s="54"/>
      <c r="B38" s="54"/>
      <c r="C38" s="54"/>
      <c r="D38" s="54"/>
      <c r="E38" s="54"/>
      <c r="F38" s="54"/>
      <c r="G38" s="54"/>
      <c r="H38" s="54"/>
      <c r="I38" s="54"/>
      <c r="J38" s="54"/>
      <c r="K38" s="54"/>
      <c r="L38" s="54"/>
      <c r="M38" s="54"/>
      <c r="N38" s="54"/>
      <c r="O38" s="54"/>
      <c r="P38" s="54"/>
      <c r="Q38" s="54"/>
      <c r="R38" s="54"/>
      <c r="S38" s="54"/>
      <c r="T38" s="54"/>
    </row>
    <row r="39" spans="1:20" x14ac:dyDescent="0.25">
      <c r="A39" s="54"/>
      <c r="B39" s="54"/>
      <c r="C39" s="54"/>
      <c r="D39" s="54"/>
      <c r="E39" s="54"/>
      <c r="F39" s="54"/>
      <c r="G39" s="54"/>
      <c r="H39" s="54"/>
      <c r="I39" s="54"/>
      <c r="J39" s="54"/>
      <c r="K39" s="54"/>
      <c r="L39" s="54"/>
      <c r="M39" s="54"/>
      <c r="N39" s="54"/>
      <c r="O39" s="54"/>
      <c r="P39" s="54"/>
      <c r="Q39" s="54"/>
      <c r="R39" s="54"/>
      <c r="S39" s="54"/>
      <c r="T39" s="54"/>
    </row>
    <row r="40" spans="1:20" x14ac:dyDescent="0.25">
      <c r="A40" s="54"/>
      <c r="B40" s="54"/>
      <c r="C40" s="54"/>
      <c r="D40" s="54"/>
      <c r="E40" s="54"/>
      <c r="F40" s="54"/>
      <c r="G40" s="54"/>
      <c r="H40" s="54"/>
      <c r="I40" s="54"/>
      <c r="J40" s="54"/>
      <c r="K40" s="54"/>
      <c r="L40" s="54"/>
      <c r="M40" s="54"/>
      <c r="N40" s="54"/>
      <c r="O40" s="54"/>
      <c r="P40" s="54"/>
      <c r="Q40" s="54"/>
      <c r="R40" s="54"/>
      <c r="S40" s="54"/>
      <c r="T40" s="54"/>
    </row>
    <row r="41" spans="1:20" x14ac:dyDescent="0.25">
      <c r="A41" s="54"/>
      <c r="B41" s="54"/>
      <c r="C41" s="54"/>
      <c r="D41" s="54"/>
      <c r="E41" s="54"/>
      <c r="F41" s="54"/>
      <c r="G41" s="54"/>
      <c r="H41" s="54"/>
      <c r="I41" s="54"/>
      <c r="J41" s="54"/>
      <c r="K41" s="54"/>
      <c r="L41" s="54"/>
      <c r="M41" s="54"/>
      <c r="N41" s="54"/>
      <c r="O41" s="54"/>
      <c r="P41" s="54"/>
      <c r="Q41" s="54"/>
      <c r="R41" s="54"/>
      <c r="S41" s="54"/>
      <c r="T41" s="54"/>
    </row>
    <row r="42" spans="1:20" x14ac:dyDescent="0.25">
      <c r="A42" s="54"/>
      <c r="B42" s="54"/>
      <c r="C42" s="54"/>
      <c r="D42" s="54"/>
      <c r="E42" s="54"/>
      <c r="F42" s="54"/>
      <c r="G42" s="54"/>
      <c r="H42" s="54"/>
      <c r="I42" s="54"/>
      <c r="J42" s="54"/>
      <c r="K42" s="54"/>
      <c r="L42" s="54"/>
      <c r="M42" s="54"/>
      <c r="N42" s="54"/>
      <c r="O42" s="54"/>
      <c r="P42" s="54"/>
      <c r="Q42" s="54"/>
      <c r="R42" s="54"/>
      <c r="S42" s="54"/>
      <c r="T42" s="54"/>
    </row>
    <row r="43" spans="1:20" x14ac:dyDescent="0.25">
      <c r="A43" s="54"/>
      <c r="B43" s="54"/>
      <c r="C43" s="54"/>
      <c r="D43" s="54"/>
      <c r="E43" s="54"/>
      <c r="F43" s="54"/>
      <c r="G43" s="54"/>
      <c r="H43" s="54"/>
      <c r="I43" s="54"/>
      <c r="J43" s="54"/>
      <c r="K43" s="54"/>
      <c r="L43" s="54"/>
      <c r="M43" s="54"/>
      <c r="N43" s="54"/>
      <c r="O43" s="54"/>
      <c r="P43" s="54"/>
      <c r="Q43" s="54"/>
      <c r="R43" s="54"/>
      <c r="S43" s="54"/>
      <c r="T43" s="54"/>
    </row>
    <row r="44" spans="1:20" x14ac:dyDescent="0.25">
      <c r="A44" s="54"/>
      <c r="B44" s="54"/>
      <c r="C44" s="54"/>
      <c r="D44" s="54"/>
      <c r="E44" s="54"/>
      <c r="F44" s="54"/>
      <c r="G44" s="54"/>
      <c r="H44" s="54"/>
      <c r="I44" s="54"/>
      <c r="J44" s="54"/>
      <c r="K44" s="54"/>
      <c r="L44" s="54"/>
      <c r="M44" s="54"/>
      <c r="N44" s="54"/>
      <c r="O44" s="54"/>
      <c r="P44" s="54"/>
      <c r="Q44" s="54"/>
      <c r="R44" s="54"/>
      <c r="S44" s="54"/>
      <c r="T44" s="54"/>
    </row>
    <row r="45" spans="1:20" x14ac:dyDescent="0.25">
      <c r="A45" s="54"/>
      <c r="B45" s="54"/>
      <c r="C45" s="54"/>
      <c r="D45" s="54"/>
      <c r="E45" s="54"/>
      <c r="F45" s="54"/>
      <c r="G45" s="54"/>
      <c r="H45" s="54"/>
      <c r="I45" s="54"/>
      <c r="J45" s="54"/>
      <c r="K45" s="54"/>
      <c r="L45" s="54"/>
      <c r="M45" s="54"/>
      <c r="N45" s="54"/>
      <c r="O45" s="54"/>
      <c r="P45" s="54"/>
      <c r="Q45" s="54"/>
      <c r="R45" s="54"/>
      <c r="S45" s="54"/>
      <c r="T45" s="54"/>
    </row>
  </sheetData>
  <mergeCells count="7">
    <mergeCell ref="N24:Q24"/>
    <mergeCell ref="B7:C7"/>
    <mergeCell ref="B17:C17"/>
    <mergeCell ref="B2:F2"/>
    <mergeCell ref="B3:F3"/>
    <mergeCell ref="B6:C6"/>
    <mergeCell ref="B16:C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4E7B-E5CC-4436-8485-E7214EB8FB78}">
  <dimension ref="B2:AA35"/>
  <sheetViews>
    <sheetView showGridLines="0" zoomScale="80" zoomScaleNormal="80" workbookViewId="0">
      <selection activeCell="AC33" sqref="AC33"/>
    </sheetView>
  </sheetViews>
  <sheetFormatPr defaultRowHeight="13.8" x14ac:dyDescent="0.25"/>
  <cols>
    <col min="1" max="26" width="8.88671875" style="1"/>
    <col min="27" max="27" width="10.44140625" style="1" customWidth="1"/>
    <col min="28" max="16384" width="8.88671875" style="1"/>
  </cols>
  <sheetData>
    <row r="2" spans="2:27" x14ac:dyDescent="0.25">
      <c r="B2" s="80" t="s">
        <v>102</v>
      </c>
      <c r="C2" s="80"/>
      <c r="D2" s="80"/>
      <c r="E2" s="80"/>
      <c r="F2" s="80"/>
      <c r="G2" s="80"/>
      <c r="H2" s="80"/>
      <c r="I2" s="80"/>
      <c r="V2" s="80" t="s">
        <v>144</v>
      </c>
      <c r="W2" s="80"/>
      <c r="X2" s="80"/>
      <c r="Y2" s="80"/>
      <c r="Z2" s="80"/>
      <c r="AA2" s="80"/>
    </row>
    <row r="3" spans="2:27" x14ac:dyDescent="0.25">
      <c r="B3" s="83" t="s">
        <v>27</v>
      </c>
      <c r="C3" s="83"/>
      <c r="D3" s="83"/>
      <c r="E3" s="83"/>
      <c r="F3" s="83"/>
      <c r="G3" s="83"/>
      <c r="H3" s="83"/>
      <c r="I3" s="83"/>
      <c r="V3" s="83" t="s">
        <v>137</v>
      </c>
      <c r="W3" s="83"/>
      <c r="X3" s="83"/>
      <c r="Y3" s="83"/>
      <c r="Z3" s="83"/>
      <c r="AA3" s="83"/>
    </row>
    <row r="5" spans="2:27" x14ac:dyDescent="0.25">
      <c r="M5" s="79" t="s">
        <v>40</v>
      </c>
      <c r="N5" s="81"/>
      <c r="O5" s="81"/>
      <c r="P5" s="81"/>
      <c r="Q5" s="81"/>
      <c r="R5" s="81"/>
      <c r="V5" s="79" t="s">
        <v>42</v>
      </c>
      <c r="W5" s="79"/>
      <c r="X5" s="79"/>
      <c r="Y5" s="79"/>
      <c r="Z5" s="79"/>
      <c r="AA5" s="79"/>
    </row>
    <row r="6" spans="2:27" ht="14.4" thickBot="1" x14ac:dyDescent="0.3">
      <c r="D6" s="2">
        <v>1</v>
      </c>
      <c r="E6" s="2">
        <v>2</v>
      </c>
      <c r="F6" s="2">
        <v>3</v>
      </c>
      <c r="G6" s="2">
        <v>4</v>
      </c>
      <c r="H6" s="2" t="s">
        <v>1</v>
      </c>
      <c r="I6" s="2">
        <v>512</v>
      </c>
      <c r="M6" s="2">
        <v>1</v>
      </c>
      <c r="N6" s="2">
        <v>2</v>
      </c>
      <c r="O6" s="2">
        <v>3</v>
      </c>
      <c r="P6" s="2">
        <v>4</v>
      </c>
      <c r="Q6" s="2" t="s">
        <v>1</v>
      </c>
      <c r="R6" s="2">
        <v>512</v>
      </c>
      <c r="T6" s="2"/>
      <c r="U6" s="2"/>
      <c r="V6" s="2">
        <v>1</v>
      </c>
      <c r="W6" s="2">
        <v>2</v>
      </c>
      <c r="X6" s="2">
        <v>3</v>
      </c>
      <c r="Y6" s="2">
        <v>4</v>
      </c>
      <c r="Z6" s="2" t="s">
        <v>1</v>
      </c>
      <c r="AA6" s="2">
        <v>512</v>
      </c>
    </row>
    <row r="7" spans="2:27" ht="14.4" thickBot="1" x14ac:dyDescent="0.3">
      <c r="B7" s="2" t="s">
        <v>28</v>
      </c>
      <c r="C7" s="2" t="s">
        <v>19</v>
      </c>
      <c r="D7" s="56" cm="1">
        <f t="array" aca="1" ref="D7:I12" ca="1">_xlfn.ANCHORARRAY('Input | Output Embedding'!D6)+_xlfn.ANCHORARRAY('+ Positional Embedding'!O7)</f>
        <v>0.14927196440489743</v>
      </c>
      <c r="E7" s="57">
        <f ca="1"/>
        <v>1.7247915878947466</v>
      </c>
      <c r="F7" s="58">
        <f ca="1"/>
        <v>1.2756681225746271</v>
      </c>
      <c r="G7" s="59">
        <f ca="1"/>
        <v>0.47525956689750504</v>
      </c>
      <c r="H7" s="60">
        <f ca="1"/>
        <v>6.2191170267769991E-2</v>
      </c>
      <c r="I7" s="61">
        <f ca="1"/>
        <v>1.2308108266381148</v>
      </c>
      <c r="K7" s="2" t="s">
        <v>41</v>
      </c>
      <c r="L7" s="2" cm="1">
        <f t="array" ref="L7:L12">TRANSPOSE(M6:R6)</f>
        <v>1</v>
      </c>
      <c r="M7" s="63" cm="1">
        <f t="array" aca="1" ref="M7:R12" ca="1">_xlfn.RANDARRAY(6,6,M35,N35,FALSE)</f>
        <v>3.7189987282823397E-2</v>
      </c>
      <c r="N7" s="76">
        <f ca="1"/>
        <v>1.360242671184056E-2</v>
      </c>
      <c r="O7" s="76">
        <f ca="1"/>
        <v>-4.6686901643699028E-3</v>
      </c>
      <c r="P7" s="20">
        <f ca="1"/>
        <v>3.1594251746304883E-2</v>
      </c>
      <c r="Q7" s="20">
        <f ca="1"/>
        <v>-3.8065095040592412E-2</v>
      </c>
      <c r="R7" s="20">
        <f ca="1"/>
        <v>-1.5949870271045226E-2</v>
      </c>
      <c r="T7" s="2" t="s">
        <v>34</v>
      </c>
      <c r="U7" s="2" t="s">
        <v>19</v>
      </c>
      <c r="V7" s="21" cm="1">
        <f t="array" aca="1" ref="V7:AA12" ca="1">MMULT(_xlfn.ANCHORARRAY(D7),_xlfn.ANCHORARRAY(M7))</f>
        <v>-2.3276848931278144E-2</v>
      </c>
      <c r="W7" s="20">
        <f ca="1"/>
        <v>8.5973740258541556E-2</v>
      </c>
      <c r="X7" s="20">
        <f ca="1"/>
        <v>6.4376504797747078E-2</v>
      </c>
      <c r="Y7" s="20">
        <f ca="1"/>
        <v>5.4085273828318181E-2</v>
      </c>
      <c r="Z7" s="20">
        <f ca="1"/>
        <v>-9.6920167243014735E-2</v>
      </c>
      <c r="AA7" s="20">
        <f ca="1"/>
        <v>1.9400627475856802E-2</v>
      </c>
    </row>
    <row r="8" spans="2:27" ht="14.4" thickBot="1" x14ac:dyDescent="0.3">
      <c r="B8" s="2" t="s">
        <v>29</v>
      </c>
      <c r="C8" s="2" t="s">
        <v>20</v>
      </c>
      <c r="D8" s="56">
        <f ca="1"/>
        <v>7.5267746387189804E-2</v>
      </c>
      <c r="E8" s="57">
        <f ca="1"/>
        <v>0.87616539134269811</v>
      </c>
      <c r="F8" s="58">
        <f ca="1"/>
        <v>0.4224736120139021</v>
      </c>
      <c r="G8" s="59">
        <f ca="1"/>
        <v>8.6861451249919286E-2</v>
      </c>
      <c r="H8" s="60">
        <f ca="1"/>
        <v>1.2310651120572389</v>
      </c>
      <c r="I8" s="61">
        <f ca="1"/>
        <v>-0.42205961410652559</v>
      </c>
      <c r="K8" s="2" t="s">
        <v>41</v>
      </c>
      <c r="L8" s="2">
        <v>2</v>
      </c>
      <c r="M8" s="64">
        <f ca="1"/>
        <v>4.5158241646176614E-3</v>
      </c>
      <c r="N8" s="76">
        <f ca="1"/>
        <v>1.9606261033336736E-2</v>
      </c>
      <c r="O8" s="77">
        <f ca="1"/>
        <v>3.4678553309682995E-2</v>
      </c>
      <c r="P8" s="65">
        <f ca="1"/>
        <v>-3.6236680893733726E-2</v>
      </c>
      <c r="Q8" s="65">
        <f ca="1"/>
        <v>-4.4054038384424052E-2</v>
      </c>
      <c r="R8" s="65">
        <f ca="1"/>
        <v>1.0936069667113857E-2</v>
      </c>
      <c r="T8" s="2" t="s">
        <v>35</v>
      </c>
      <c r="U8" s="2" t="s">
        <v>20</v>
      </c>
      <c r="V8" s="47">
        <f ca="1"/>
        <v>-2.1865213674184321E-2</v>
      </c>
      <c r="W8" s="65">
        <f ca="1"/>
        <v>9.5869920271719616E-2</v>
      </c>
      <c r="X8" s="65">
        <f ca="1"/>
        <v>9.9271740102261932E-2</v>
      </c>
      <c r="Y8" s="65">
        <f ca="1"/>
        <v>-1.760399072097376E-2</v>
      </c>
      <c r="Z8" s="65">
        <f ca="1"/>
        <v>-7.0793298612025005E-2</v>
      </c>
      <c r="AA8" s="65">
        <f ca="1"/>
        <v>-6.0702922927261649E-2</v>
      </c>
    </row>
    <row r="9" spans="2:27" x14ac:dyDescent="0.25">
      <c r="B9" s="2" t="s">
        <v>30</v>
      </c>
      <c r="C9" s="2" t="s">
        <v>21</v>
      </c>
      <c r="D9" s="6">
        <f ca="1"/>
        <v>1.2652812456278499</v>
      </c>
      <c r="E9" s="6">
        <f ca="1"/>
        <v>-0.56469761161522625</v>
      </c>
      <c r="F9" s="6">
        <f ca="1"/>
        <v>-3.4677412272049457E-2</v>
      </c>
      <c r="G9" s="6">
        <f ca="1"/>
        <v>6.623622446604438E-2</v>
      </c>
      <c r="H9" s="6">
        <f ca="1"/>
        <v>0.3949822225873596</v>
      </c>
      <c r="I9" s="6">
        <f ca="1"/>
        <v>4.1830030838982291E-2</v>
      </c>
      <c r="J9" s="2" t="s">
        <v>2</v>
      </c>
      <c r="K9" s="2" t="s">
        <v>41</v>
      </c>
      <c r="L9" s="2">
        <v>3</v>
      </c>
      <c r="M9" s="66">
        <f ca="1"/>
        <v>1.8462122952110034E-2</v>
      </c>
      <c r="N9" s="76">
        <f ca="1"/>
        <v>4.1823689286273863E-2</v>
      </c>
      <c r="O9" s="70">
        <f ca="1"/>
        <v>2.4741795633509853E-2</v>
      </c>
      <c r="P9" s="6">
        <f ca="1"/>
        <v>4.1501592901256094E-2</v>
      </c>
      <c r="Q9" s="6">
        <f ca="1"/>
        <v>2.1731462357208464E-2</v>
      </c>
      <c r="R9" s="6">
        <f ca="1"/>
        <v>-2.4434430765436714E-2</v>
      </c>
      <c r="S9" s="2" t="s">
        <v>3</v>
      </c>
      <c r="T9" s="2" t="s">
        <v>36</v>
      </c>
      <c r="U9" s="2" t="s">
        <v>21</v>
      </c>
      <c r="V9" s="6">
        <f ca="1"/>
        <v>2.4892360315250574E-2</v>
      </c>
      <c r="W9" s="6">
        <f ca="1"/>
        <v>2.2237710272901643E-2</v>
      </c>
      <c r="X9" s="6">
        <f ca="1"/>
        <v>-1.2656848023397796E-2</v>
      </c>
      <c r="Y9" s="6">
        <f ca="1"/>
        <v>6.4672664185586703E-2</v>
      </c>
      <c r="Z9" s="6">
        <f ca="1"/>
        <v>-4.1983594929929639E-2</v>
      </c>
      <c r="AA9" s="6">
        <f ca="1"/>
        <v>-3.8349634317892678E-2</v>
      </c>
    </row>
    <row r="10" spans="2:27" x14ac:dyDescent="0.25">
      <c r="B10" s="2" t="s">
        <v>31</v>
      </c>
      <c r="C10" s="2" t="s">
        <v>0</v>
      </c>
      <c r="D10" s="6">
        <f ca="1"/>
        <v>0.5954820667208951</v>
      </c>
      <c r="E10" s="6">
        <f ca="1"/>
        <v>0.33100576005483484</v>
      </c>
      <c r="F10" s="6">
        <f ca="1"/>
        <v>7.3323015737567498E-2</v>
      </c>
      <c r="G10" s="6">
        <f ca="1"/>
        <v>0.42994309130346808</v>
      </c>
      <c r="H10" s="6">
        <f ca="1"/>
        <v>-0.12103517636537364</v>
      </c>
      <c r="I10" s="6">
        <f ca="1"/>
        <v>-0.21685745234751908</v>
      </c>
      <c r="K10" s="2" t="s">
        <v>41</v>
      </c>
      <c r="L10" s="2">
        <v>4</v>
      </c>
      <c r="M10" s="67">
        <f ca="1"/>
        <v>-3.4258226278118836E-2</v>
      </c>
      <c r="N10" s="76">
        <f ca="1"/>
        <v>2.8835305620886209E-2</v>
      </c>
      <c r="O10" s="70">
        <f ca="1"/>
        <v>3.6287782617156941E-2</v>
      </c>
      <c r="P10" s="6">
        <f ca="1"/>
        <v>3.0377545499749289E-2</v>
      </c>
      <c r="Q10" s="6">
        <f ca="1"/>
        <v>-7.7744418083482356E-3</v>
      </c>
      <c r="R10" s="6">
        <f ca="1"/>
        <v>-2.7124660924298299E-2</v>
      </c>
      <c r="T10" s="2" t="s">
        <v>37</v>
      </c>
      <c r="U10" s="2" t="s">
        <v>0</v>
      </c>
      <c r="V10" s="6">
        <f ca="1"/>
        <v>2.2260222352677411E-2</v>
      </c>
      <c r="W10" s="6">
        <f ca="1"/>
        <v>2.8493966004365885E-2</v>
      </c>
      <c r="X10" s="6">
        <f ca="1"/>
        <v>3.0209937798731816E-2</v>
      </c>
      <c r="Y10" s="6">
        <f ca="1"/>
        <v>1.4481889019490827E-2</v>
      </c>
      <c r="Z10" s="6">
        <f ca="1"/>
        <v>-2.7567937376632826E-2</v>
      </c>
      <c r="AA10" s="6">
        <f ca="1"/>
        <v>-2.4067468027241936E-2</v>
      </c>
    </row>
    <row r="11" spans="2:27" x14ac:dyDescent="0.25">
      <c r="B11" s="2" t="s">
        <v>32</v>
      </c>
      <c r="C11" s="2" t="s">
        <v>22</v>
      </c>
      <c r="D11" s="6">
        <f ca="1"/>
        <v>6.5775072700222204E-2</v>
      </c>
      <c r="E11" s="6">
        <f ca="1"/>
        <v>0.82502817642342485</v>
      </c>
      <c r="F11" s="6">
        <f ca="1"/>
        <v>1.026255224343785</v>
      </c>
      <c r="G11" s="6">
        <f ca="1"/>
        <v>0.47654840124950915</v>
      </c>
      <c r="H11" s="6">
        <f ca="1"/>
        <v>0.35527393292384701</v>
      </c>
      <c r="I11" s="6">
        <f ca="1"/>
        <v>-4.623444470525695E-2</v>
      </c>
      <c r="K11" s="2" t="s">
        <v>41</v>
      </c>
      <c r="L11" s="2" t="str">
        <v>…</v>
      </c>
      <c r="M11" s="68">
        <f ca="1"/>
        <v>-3.8721513311429187E-2</v>
      </c>
      <c r="N11" s="76">
        <f ca="1"/>
        <v>4.1271371706685087E-2</v>
      </c>
      <c r="O11" s="70">
        <f ca="1"/>
        <v>3.2498630772053554E-2</v>
      </c>
      <c r="P11" s="6">
        <f ca="1"/>
        <v>5.4708308067898254E-3</v>
      </c>
      <c r="Q11" s="6">
        <f ca="1"/>
        <v>-4.0965879305908129E-2</v>
      </c>
      <c r="R11" s="6">
        <f ca="1"/>
        <v>-3.2174488712665442E-2</v>
      </c>
      <c r="T11" s="2" t="s">
        <v>38</v>
      </c>
      <c r="U11" s="2" t="s">
        <v>22</v>
      </c>
      <c r="V11" s="6">
        <f ca="1"/>
        <v>-3.4056153650361617E-3</v>
      </c>
      <c r="W11" s="6">
        <f ca="1"/>
        <v>8.9128669621382994E-2</v>
      </c>
      <c r="X11" s="6">
        <f ca="1"/>
        <v>8.4245678351139899E-2</v>
      </c>
      <c r="Y11" s="6">
        <f ca="1"/>
        <v>2.9534606698064098E-2</v>
      </c>
      <c r="Z11" s="6">
        <f ca="1"/>
        <v>-3.3426667742691575E-2</v>
      </c>
      <c r="AA11" s="6">
        <f ca="1"/>
        <v>-4.3299423232336244E-2</v>
      </c>
    </row>
    <row r="12" spans="2:27" ht="14.4" thickBot="1" x14ac:dyDescent="0.3">
      <c r="B12" s="2" t="s">
        <v>33</v>
      </c>
      <c r="C12" s="2" t="s">
        <v>20</v>
      </c>
      <c r="D12" s="6">
        <f ca="1"/>
        <v>0.12742369702087264</v>
      </c>
      <c r="E12" s="6">
        <f ca="1"/>
        <v>0.37591232869287317</v>
      </c>
      <c r="F12" s="6">
        <f ca="1"/>
        <v>-0.55863607346837929</v>
      </c>
      <c r="G12" s="6">
        <f ca="1"/>
        <v>0.2090053412415358</v>
      </c>
      <c r="H12" s="6">
        <f ca="1"/>
        <v>-0.34394804988968875</v>
      </c>
      <c r="I12" s="6">
        <f ca="1"/>
        <v>0.72943247710594439</v>
      </c>
      <c r="K12" s="2" t="s">
        <v>41</v>
      </c>
      <c r="L12" s="2">
        <v>512</v>
      </c>
      <c r="M12" s="69">
        <f ca="1"/>
        <v>-3.370053442582064E-2</v>
      </c>
      <c r="N12" s="76">
        <f ca="1"/>
        <v>-1.5841225420264352E-2</v>
      </c>
      <c r="O12" s="70">
        <f ca="1"/>
        <v>-3.702391172381065E-2</v>
      </c>
      <c r="P12" s="6">
        <f ca="1"/>
        <v>3.5870780173052987E-2</v>
      </c>
      <c r="Q12" s="6">
        <f ca="1"/>
        <v>-2.9845058299794433E-2</v>
      </c>
      <c r="R12" s="6">
        <f ca="1"/>
        <v>3.9796126298462936E-2</v>
      </c>
      <c r="T12" s="2" t="s">
        <v>39</v>
      </c>
      <c r="U12" s="2" t="s">
        <v>20</v>
      </c>
      <c r="V12" s="6">
        <f ca="1"/>
        <v>-2.230139581179641E-2</v>
      </c>
      <c r="W12" s="6">
        <f ca="1"/>
        <v>-3.3984294041151997E-2</v>
      </c>
      <c r="X12" s="6">
        <f ca="1"/>
        <v>-3.1980409524093471E-2</v>
      </c>
      <c r="Y12" s="6">
        <f ca="1"/>
        <v>-2.1475459244461037E-3</v>
      </c>
      <c r="Z12" s="6">
        <f ca="1"/>
        <v>-4.2855550465717276E-2</v>
      </c>
      <c r="AA12" s="6">
        <f ca="1"/>
        <v>5.0154307060094903E-2</v>
      </c>
    </row>
    <row r="13" spans="2:27" x14ac:dyDescent="0.25">
      <c r="K13" s="2"/>
      <c r="T13" s="2"/>
      <c r="U13" s="2"/>
    </row>
    <row r="14" spans="2:27" x14ac:dyDescent="0.25">
      <c r="M14" s="79" t="s">
        <v>43</v>
      </c>
      <c r="N14" s="81"/>
      <c r="O14" s="81"/>
      <c r="P14" s="81"/>
      <c r="Q14" s="81"/>
      <c r="R14" s="81"/>
      <c r="V14" s="79" t="s">
        <v>44</v>
      </c>
      <c r="W14" s="79"/>
      <c r="X14" s="79"/>
      <c r="Y14" s="79"/>
      <c r="Z14" s="79"/>
      <c r="AA14" s="79"/>
    </row>
    <row r="15" spans="2:27" ht="14.4" thickBot="1" x14ac:dyDescent="0.3">
      <c r="M15" s="2">
        <v>1</v>
      </c>
      <c r="N15" s="2">
        <v>2</v>
      </c>
      <c r="O15" s="2">
        <v>3</v>
      </c>
      <c r="P15" s="2">
        <v>4</v>
      </c>
      <c r="Q15" s="2" t="s">
        <v>1</v>
      </c>
      <c r="R15" s="2">
        <v>512</v>
      </c>
      <c r="T15" s="2"/>
      <c r="U15" s="2"/>
      <c r="V15" s="2">
        <v>1</v>
      </c>
      <c r="W15" s="2">
        <v>2</v>
      </c>
      <c r="X15" s="2">
        <v>3</v>
      </c>
      <c r="Y15" s="2">
        <v>4</v>
      </c>
      <c r="Z15" s="2" t="s">
        <v>1</v>
      </c>
      <c r="AA15" s="2">
        <v>512</v>
      </c>
    </row>
    <row r="16" spans="2:27" x14ac:dyDescent="0.25">
      <c r="K16" s="2" t="s">
        <v>67</v>
      </c>
      <c r="L16" s="2" cm="1">
        <f t="array" ref="L16:L21">TRANSPOSE(M15:R15)</f>
        <v>1</v>
      </c>
      <c r="M16" s="63" cm="1">
        <f t="array" aca="1" ref="M16:R21" ca="1">_xlfn.RANDARRAY(6,6,M35,N35,FALSE)</f>
        <v>-7.7679415800075563E-3</v>
      </c>
      <c r="N16" s="76">
        <f ca="1"/>
        <v>-5.6336452158001482E-3</v>
      </c>
      <c r="O16" s="76">
        <f ca="1"/>
        <v>-3.5615192833172021E-3</v>
      </c>
      <c r="P16" s="20">
        <f ca="1"/>
        <v>3.4691490549761062E-2</v>
      </c>
      <c r="Q16" s="20">
        <f ca="1"/>
        <v>-2.102743257847782E-3</v>
      </c>
      <c r="R16" s="20">
        <f ca="1"/>
        <v>3.5715032027472421E-2</v>
      </c>
      <c r="T16" s="2" t="s">
        <v>48</v>
      </c>
      <c r="U16" s="2" t="s">
        <v>19</v>
      </c>
      <c r="V16" s="21" cm="1">
        <f t="array" aca="1" ref="V16:AA21" ca="1">MMULT(_xlfn.ANCHORARRAY(D7),_xlfn.ANCHORARRAY(M16))</f>
        <v>-3.8045482928504314E-2</v>
      </c>
      <c r="W16" s="20">
        <f ca="1"/>
        <v>5.1117756213410609E-2</v>
      </c>
      <c r="X16" s="20">
        <f ca="1"/>
        <v>6.7100390339903865E-2</v>
      </c>
      <c r="Y16" s="20">
        <f ca="1"/>
        <v>-1.9711474138194993E-2</v>
      </c>
      <c r="Z16" s="20">
        <f ca="1"/>
        <v>3.7991311307392465E-3</v>
      </c>
      <c r="AA16" s="20">
        <f ca="1"/>
        <v>-4.2230867945081081E-2</v>
      </c>
    </row>
    <row r="17" spans="10:27" x14ac:dyDescent="0.25">
      <c r="K17" s="2" t="s">
        <v>67</v>
      </c>
      <c r="L17" s="2">
        <v>2</v>
      </c>
      <c r="M17" s="64">
        <f ca="1"/>
        <v>-3.8896101863404212E-2</v>
      </c>
      <c r="N17" s="76">
        <f ca="1"/>
        <v>4.007352128322083E-2</v>
      </c>
      <c r="O17" s="77">
        <f ca="1"/>
        <v>1.321817494726913E-2</v>
      </c>
      <c r="P17" s="65">
        <f ca="1"/>
        <v>-3.3340629132149233E-2</v>
      </c>
      <c r="Q17" s="65">
        <f ca="1"/>
        <v>1.0894963653101594E-3</v>
      </c>
      <c r="R17" s="65">
        <f ca="1"/>
        <v>-1.767846157527226E-2</v>
      </c>
      <c r="T17" s="2" t="s">
        <v>49</v>
      </c>
      <c r="U17" s="2" t="s">
        <v>20</v>
      </c>
      <c r="V17" s="47">
        <f ca="1"/>
        <v>-7.837179448025168E-2</v>
      </c>
      <c r="W17" s="65">
        <f ca="1"/>
        <v>9.9574319435609487E-2</v>
      </c>
      <c r="X17" s="65">
        <f ca="1"/>
        <v>-3.0607782191302075E-2</v>
      </c>
      <c r="Y17" s="65">
        <f ca="1"/>
        <v>-2.0099841693041368E-2</v>
      </c>
      <c r="Z17" s="65">
        <f ca="1"/>
        <v>3.6464814496045321E-2</v>
      </c>
      <c r="AA17" s="65">
        <f ca="1"/>
        <v>-2.3863838638642811E-2</v>
      </c>
    </row>
    <row r="18" spans="10:27" x14ac:dyDescent="0.25">
      <c r="J18" s="2" t="s">
        <v>2</v>
      </c>
      <c r="K18" s="2" t="s">
        <v>67</v>
      </c>
      <c r="L18" s="2">
        <v>3</v>
      </c>
      <c r="M18" s="66">
        <f ca="1"/>
        <v>-1.7779024547406486E-2</v>
      </c>
      <c r="N18" s="76">
        <f ca="1"/>
        <v>1.5125301751536188E-3</v>
      </c>
      <c r="O18" s="70">
        <f ca="1"/>
        <v>2.025236745530621E-2</v>
      </c>
      <c r="P18" s="6">
        <f ca="1"/>
        <v>2.7669397338557014E-2</v>
      </c>
      <c r="Q18" s="6">
        <f ca="1"/>
        <v>3.3320261898140337E-2</v>
      </c>
      <c r="R18" s="6">
        <f ca="1"/>
        <v>-1.6418372929012041E-2</v>
      </c>
      <c r="S18" s="2" t="s">
        <v>3</v>
      </c>
      <c r="T18" s="2" t="s">
        <v>50</v>
      </c>
      <c r="U18" s="2" t="s">
        <v>21</v>
      </c>
      <c r="V18" s="6">
        <f ca="1"/>
        <v>8.197736188660357E-3</v>
      </c>
      <c r="W18" s="6">
        <f ca="1"/>
        <v>-1.3277629269503101E-2</v>
      </c>
      <c r="X18" s="6">
        <f ca="1"/>
        <v>-2.687738923526908E-2</v>
      </c>
      <c r="Y18" s="6">
        <f ca="1"/>
        <v>6.0279823788423489E-2</v>
      </c>
      <c r="Z18" s="6">
        <f ca="1"/>
        <v>-2.1632983143801228E-3</v>
      </c>
      <c r="AA18" s="6">
        <f ca="1"/>
        <v>5.4016686504134673E-2</v>
      </c>
    </row>
    <row r="19" spans="10:27" x14ac:dyDescent="0.25">
      <c r="K19" s="2" t="s">
        <v>67</v>
      </c>
      <c r="L19" s="2">
        <v>4</v>
      </c>
      <c r="M19" s="67">
        <f ca="1"/>
        <v>2.4242260314229318E-2</v>
      </c>
      <c r="N19" s="76">
        <f ca="1"/>
        <v>3.2515825825915043E-2</v>
      </c>
      <c r="O19" s="70">
        <f ca="1"/>
        <v>3.7450490954262151E-2</v>
      </c>
      <c r="P19" s="6">
        <f ca="1"/>
        <v>-1.854789926421762E-2</v>
      </c>
      <c r="Q19" s="6">
        <f ca="1"/>
        <v>-4.2261973444267145E-2</v>
      </c>
      <c r="R19" s="6">
        <f ca="1"/>
        <v>3.4614026632854095E-2</v>
      </c>
      <c r="T19" s="2" t="s">
        <v>51</v>
      </c>
      <c r="U19" s="2" t="s">
        <v>0</v>
      </c>
      <c r="V19" s="6">
        <f ca="1"/>
        <v>-1.35487208537495E-2</v>
      </c>
      <c r="W19" s="6">
        <f ca="1"/>
        <v>2.5729113438636923E-2</v>
      </c>
      <c r="X19" s="6">
        <f ca="1"/>
        <v>2.4316092409922233E-2</v>
      </c>
      <c r="Y19" s="6">
        <f ca="1"/>
        <v>2.7253409612621516E-3</v>
      </c>
      <c r="Z19" s="6">
        <f ca="1"/>
        <v>-1.4673982472705613E-2</v>
      </c>
      <c r="AA19" s="6">
        <f ca="1"/>
        <v>3.2316119955165555E-2</v>
      </c>
    </row>
    <row r="20" spans="10:27" x14ac:dyDescent="0.25">
      <c r="K20" s="2" t="s">
        <v>67</v>
      </c>
      <c r="L20" s="2" t="str">
        <v>…</v>
      </c>
      <c r="M20" s="68">
        <f ca="1"/>
        <v>-1.9258557164045453E-2</v>
      </c>
      <c r="N20" s="76">
        <f ca="1"/>
        <v>3.9587340353459594E-2</v>
      </c>
      <c r="O20" s="70">
        <f ca="1"/>
        <v>-4.257361432262937E-2</v>
      </c>
      <c r="P20" s="6">
        <f ca="1"/>
        <v>-1.1771312281065455E-3</v>
      </c>
      <c r="Q20" s="6">
        <f ca="1"/>
        <v>1.4644287709940675E-2</v>
      </c>
      <c r="R20" s="6">
        <f ca="1"/>
        <v>-9.1391340236418941E-3</v>
      </c>
      <c r="T20" s="2" t="s">
        <v>52</v>
      </c>
      <c r="U20" s="2" t="s">
        <v>22</v>
      </c>
      <c r="V20" s="6">
        <f ca="1"/>
        <v>-4.7735252259494237E-2</v>
      </c>
      <c r="W20" s="6">
        <f ca="1"/>
        <v>6.5193240160164326E-2</v>
      </c>
      <c r="X20" s="6">
        <f ca="1"/>
        <v>3.4032367345633321E-2</v>
      </c>
      <c r="Y20" s="6">
        <f ca="1"/>
        <v>-6.3195964867895802E-3</v>
      </c>
      <c r="Z20" s="6">
        <f ca="1"/>
        <v>2.0811002926394935E-2</v>
      </c>
      <c r="AA20" s="6">
        <f ca="1"/>
        <v>-1.538606430386868E-2</v>
      </c>
    </row>
    <row r="21" spans="10:27" ht="14.4" thickBot="1" x14ac:dyDescent="0.3">
      <c r="K21" s="2" t="s">
        <v>67</v>
      </c>
      <c r="L21" s="2">
        <v>512</v>
      </c>
      <c r="M21" s="69">
        <f ca="1"/>
        <v>3.4577371502661866E-2</v>
      </c>
      <c r="N21" s="76">
        <f ca="1"/>
        <v>-3.0065300821855843E-2</v>
      </c>
      <c r="O21" s="70">
        <f ca="1"/>
        <v>3.1256855211107964E-3</v>
      </c>
      <c r="P21" s="6">
        <f ca="1"/>
        <v>5.0430180100614688E-3</v>
      </c>
      <c r="Q21" s="6">
        <f ca="1"/>
        <v>-1.7140795397807274E-2</v>
      </c>
      <c r="R21" s="6">
        <f ca="1"/>
        <v>-9.7564449049554122E-3</v>
      </c>
      <c r="T21" s="2" t="s">
        <v>53</v>
      </c>
      <c r="U21" s="2" t="s">
        <v>20</v>
      </c>
      <c r="V21" s="6">
        <f ca="1"/>
        <v>3.1233223217050191E-2</v>
      </c>
      <c r="W21" s="6">
        <f ca="1"/>
        <v>-1.5249297210470292E-2</v>
      </c>
      <c r="X21" s="6">
        <f ca="1"/>
        <v>1.7951790734636014E-2</v>
      </c>
      <c r="Y21" s="6">
        <f ca="1"/>
        <v>-2.3362955946075264E-2</v>
      </c>
      <c r="Z21" s="6">
        <f ca="1"/>
        <v>-4.4845189705435815E-2</v>
      </c>
      <c r="AA21" s="6">
        <f ca="1"/>
        <v>1.0338521145980269E-2</v>
      </c>
    </row>
    <row r="24" spans="10:27" x14ac:dyDescent="0.25">
      <c r="M24" s="79" t="s">
        <v>45</v>
      </c>
      <c r="N24" s="81"/>
      <c r="O24" s="81"/>
      <c r="P24" s="81"/>
      <c r="Q24" s="81"/>
      <c r="R24" s="81"/>
      <c r="V24" s="79" t="s">
        <v>46</v>
      </c>
      <c r="W24" s="79"/>
      <c r="X24" s="79"/>
      <c r="Y24" s="79"/>
      <c r="Z24" s="79"/>
      <c r="AA24" s="79"/>
    </row>
    <row r="25" spans="10:27" ht="14.4" thickBot="1" x14ac:dyDescent="0.3">
      <c r="M25" s="2">
        <v>1</v>
      </c>
      <c r="N25" s="2">
        <v>2</v>
      </c>
      <c r="O25" s="2">
        <v>3</v>
      </c>
      <c r="P25" s="2">
        <v>4</v>
      </c>
      <c r="Q25" s="2" t="s">
        <v>1</v>
      </c>
      <c r="R25" s="2">
        <v>512</v>
      </c>
      <c r="T25" s="2"/>
      <c r="U25" s="2"/>
      <c r="V25" s="2">
        <v>1</v>
      </c>
      <c r="W25" s="2">
        <v>2</v>
      </c>
      <c r="X25" s="2">
        <v>3</v>
      </c>
      <c r="Y25" s="2">
        <v>4</v>
      </c>
      <c r="Z25" s="2" t="s">
        <v>1</v>
      </c>
      <c r="AA25" s="2">
        <v>512</v>
      </c>
    </row>
    <row r="26" spans="10:27" x14ac:dyDescent="0.25">
      <c r="K26" s="2" t="s">
        <v>68</v>
      </c>
      <c r="L26" s="2" cm="1">
        <f t="array" ref="L26:L31">TRANSPOSE(M25:R25)</f>
        <v>1</v>
      </c>
      <c r="M26" s="63" cm="1">
        <f t="array" aca="1" ref="M26:R31" ca="1">_xlfn.RANDARRAY(6,6,M35,N35,FALSE)</f>
        <v>4.3226983624727322E-3</v>
      </c>
      <c r="N26" s="76">
        <f ca="1"/>
        <v>1.5296475065701837E-2</v>
      </c>
      <c r="O26" s="76">
        <f ca="1"/>
        <v>-1.1919717768635846E-2</v>
      </c>
      <c r="P26" s="20">
        <f ca="1"/>
        <v>3.9027404317618211E-2</v>
      </c>
      <c r="Q26" s="20">
        <f ca="1"/>
        <v>-2.2139674410178875E-2</v>
      </c>
      <c r="R26" s="20">
        <f ca="1"/>
        <v>-1.4677125488521556E-2</v>
      </c>
      <c r="T26" s="2" t="s">
        <v>54</v>
      </c>
      <c r="U26" s="2" t="s">
        <v>19</v>
      </c>
      <c r="V26" s="21" cm="1">
        <f t="array" aca="1" ref="V26:AA31" ca="1">MMULT(_xlfn.ANCHORARRAY(D7),_xlfn.ANCHORARRAY(M26))</f>
        <v>-0.10938527678115562</v>
      </c>
      <c r="W26" s="20">
        <f ca="1"/>
        <v>2.1156888111827334E-2</v>
      </c>
      <c r="X26" s="20">
        <f ca="1"/>
        <v>-8.525581122400297E-2</v>
      </c>
      <c r="Y26" s="20">
        <f ca="1"/>
        <v>7.5648033047392663E-2</v>
      </c>
      <c r="Z26" s="20">
        <f ca="1"/>
        <v>-4.2946611069160152E-2</v>
      </c>
      <c r="AA26" s="20">
        <f ca="1"/>
        <v>-2.7905323237862042E-2</v>
      </c>
    </row>
    <row r="27" spans="10:27" x14ac:dyDescent="0.25">
      <c r="K27" s="2" t="s">
        <v>68</v>
      </c>
      <c r="L27" s="2">
        <v>2</v>
      </c>
      <c r="M27" s="64">
        <f ca="1"/>
        <v>-4.3510049468183071E-2</v>
      </c>
      <c r="N27" s="76">
        <f ca="1"/>
        <v>8.2024290954689147E-3</v>
      </c>
      <c r="O27" s="77">
        <f ca="1"/>
        <v>-1.4724916699648032E-2</v>
      </c>
      <c r="P27" s="65">
        <f ca="1"/>
        <v>2.2559825146935886E-2</v>
      </c>
      <c r="Q27" s="65">
        <f ca="1"/>
        <v>-2.123776438707127E-3</v>
      </c>
      <c r="R27" s="65">
        <f ca="1"/>
        <v>2.0923951158244608E-2</v>
      </c>
      <c r="T27" s="2" t="s">
        <v>55</v>
      </c>
      <c r="U27" s="2" t="s">
        <v>20</v>
      </c>
      <c r="V27" s="47">
        <f ca="1"/>
        <v>-2.4996623079897268E-2</v>
      </c>
      <c r="W27" s="65">
        <f ca="1"/>
        <v>-9.3733307283233626E-3</v>
      </c>
      <c r="X27" s="65">
        <f ca="1"/>
        <v>-7.8011541586577894E-4</v>
      </c>
      <c r="Y27" s="65">
        <f ca="1"/>
        <v>2.2202089725689256E-2</v>
      </c>
      <c r="Z27" s="65">
        <f ca="1"/>
        <v>-1.8988105343127212E-2</v>
      </c>
      <c r="AA27" s="65">
        <f ca="1"/>
        <v>6.4473257873825024E-3</v>
      </c>
    </row>
    <row r="28" spans="10:27" x14ac:dyDescent="0.25">
      <c r="J28" s="2" t="s">
        <v>2</v>
      </c>
      <c r="K28" s="2" t="s">
        <v>68</v>
      </c>
      <c r="L28" s="2">
        <v>3</v>
      </c>
      <c r="M28" s="66">
        <f ca="1"/>
        <v>-1.3289685622733076E-2</v>
      </c>
      <c r="N28" s="76">
        <f ca="1"/>
        <v>3.6628925768834912E-2</v>
      </c>
      <c r="O28" s="70">
        <f ca="1"/>
        <v>-4.0140013001943149E-2</v>
      </c>
      <c r="P28" s="6">
        <f ca="1"/>
        <v>3.2951614289693155E-2</v>
      </c>
      <c r="Q28" s="6">
        <f ca="1"/>
        <v>-2.8165414569235603E-2</v>
      </c>
      <c r="R28" s="6">
        <f ca="1"/>
        <v>-1.5424779800517922E-2</v>
      </c>
      <c r="S28" s="2" t="s">
        <v>3</v>
      </c>
      <c r="T28" s="2" t="s">
        <v>56</v>
      </c>
      <c r="U28" s="2" t="s">
        <v>21</v>
      </c>
      <c r="V28" s="6">
        <f ca="1"/>
        <v>3.4265882292658367E-2</v>
      </c>
      <c r="W28" s="6">
        <f ca="1"/>
        <v>-1.7352074318706841E-3</v>
      </c>
      <c r="X28" s="6">
        <f ca="1"/>
        <v>2.3402794289416047E-3</v>
      </c>
      <c r="Y28" s="6">
        <f ca="1"/>
        <v>2.8798381316822365E-2</v>
      </c>
      <c r="Z28" s="6">
        <f ca="1"/>
        <v>-2.7245699375409854E-2</v>
      </c>
      <c r="AA28" s="6">
        <f ca="1"/>
        <v>-3.6136488079068912E-2</v>
      </c>
    </row>
    <row r="29" spans="10:27" x14ac:dyDescent="0.25">
      <c r="K29" s="2" t="s">
        <v>68</v>
      </c>
      <c r="L29" s="2">
        <v>4</v>
      </c>
      <c r="M29" s="67">
        <f ca="1"/>
        <v>-1.9142530270418248E-2</v>
      </c>
      <c r="N29" s="76">
        <f ca="1"/>
        <v>-4.1298088644953011E-2</v>
      </c>
      <c r="O29" s="70">
        <f ca="1"/>
        <v>2.5293615929410568E-2</v>
      </c>
      <c r="P29" s="6">
        <f ca="1"/>
        <v>2.1250021812257651E-2</v>
      </c>
      <c r="Q29" s="6">
        <f ca="1"/>
        <v>1.0058721952575671E-2</v>
      </c>
      <c r="R29" s="6">
        <f ca="1"/>
        <v>-3.5916838923125791E-2</v>
      </c>
      <c r="T29" s="2" t="s">
        <v>57</v>
      </c>
      <c r="U29" s="2" t="s">
        <v>0</v>
      </c>
      <c r="V29" s="6">
        <f ca="1"/>
        <v>-2.0953970250843109E-2</v>
      </c>
      <c r="W29" s="6">
        <f ca="1"/>
        <v>3.971536417660548E-3</v>
      </c>
      <c r="X29" s="6">
        <f ca="1"/>
        <v>-2.5834602699305567E-3</v>
      </c>
      <c r="Y29" s="6">
        <f ca="1"/>
        <v>4.8068879561813563E-2</v>
      </c>
      <c r="Z29" s="6">
        <f ca="1"/>
        <v>-1.024093175502397E-2</v>
      </c>
      <c r="AA29" s="6">
        <f ca="1"/>
        <v>-1.3116552313592806E-2</v>
      </c>
    </row>
    <row r="30" spans="10:27" x14ac:dyDescent="0.25">
      <c r="K30" s="2" t="s">
        <v>68</v>
      </c>
      <c r="L30" s="2" t="str">
        <v>…</v>
      </c>
      <c r="M30" s="68">
        <f ca="1"/>
        <v>1.3585033864365839E-2</v>
      </c>
      <c r="N30" s="76">
        <f ca="1"/>
        <v>-2.9759746866160001E-2</v>
      </c>
      <c r="O30" s="70">
        <f ca="1"/>
        <v>1.7007718316360783E-2</v>
      </c>
      <c r="P30" s="6">
        <f ca="1"/>
        <v>-1.8801039107083035E-2</v>
      </c>
      <c r="Q30" s="6">
        <f ca="1"/>
        <v>-4.8639612471299554E-3</v>
      </c>
      <c r="R30" s="6">
        <f ca="1"/>
        <v>-7.7746094062556767E-3</v>
      </c>
      <c r="T30" s="2" t="s">
        <v>58</v>
      </c>
      <c r="U30" s="2" t="s">
        <v>22</v>
      </c>
      <c r="V30" s="6">
        <f ca="1"/>
        <v>-5.3179903446839524E-2</v>
      </c>
      <c r="W30" s="6">
        <f ca="1"/>
        <v>1.5881487319625246E-2</v>
      </c>
      <c r="X30" s="6">
        <f ca="1"/>
        <v>-3.5280856517156775E-2</v>
      </c>
      <c r="Y30" s="6">
        <f ca="1"/>
        <v>5.9196745780034525E-2</v>
      </c>
      <c r="Z30" s="6">
        <f ca="1"/>
        <v>-2.8877835754755138E-2</v>
      </c>
      <c r="AA30" s="6">
        <f ca="1"/>
        <v>-1.8487438460208738E-2</v>
      </c>
    </row>
    <row r="31" spans="10:27" ht="14.4" thickBot="1" x14ac:dyDescent="0.3">
      <c r="K31" s="2" t="s">
        <v>68</v>
      </c>
      <c r="L31" s="2">
        <v>512</v>
      </c>
      <c r="M31" s="69">
        <f ca="1"/>
        <v>-7.9449555809540939E-3</v>
      </c>
      <c r="N31" s="76">
        <f ca="1"/>
        <v>-1.66737038621965E-2</v>
      </c>
      <c r="O31" s="70">
        <f ca="1"/>
        <v>-1.621089649274108E-2</v>
      </c>
      <c r="P31" s="6">
        <f ca="1"/>
        <v>-1.6293326269141366E-2</v>
      </c>
      <c r="Q31" s="6">
        <f ca="1"/>
        <v>-3.6780579242519512E-3</v>
      </c>
      <c r="R31" s="6">
        <f ca="1"/>
        <v>-1.99654252613456E-2</v>
      </c>
      <c r="T31" s="2" t="s">
        <v>59</v>
      </c>
      <c r="U31" s="2" t="s">
        <v>20</v>
      </c>
      <c r="V31" s="6">
        <f ca="1"/>
        <v>-2.2849797623402928E-2</v>
      </c>
      <c r="W31" s="6">
        <f ca="1"/>
        <v>-2.5987766961159488E-2</v>
      </c>
      <c r="X31" s="6">
        <f ca="1"/>
        <v>2.981501916242156E-3</v>
      </c>
      <c r="Y31" s="6">
        <f ca="1"/>
        <v>-5.9313604158239023E-3</v>
      </c>
      <c r="Z31" s="6">
        <f ca="1"/>
        <v>1.3207125388900929E-2</v>
      </c>
      <c r="AA31" s="6">
        <f ca="1"/>
        <v>-4.7839830005257516E-3</v>
      </c>
    </row>
    <row r="34" spans="13:14" x14ac:dyDescent="0.25">
      <c r="M34" s="53" t="s">
        <v>167</v>
      </c>
      <c r="N34" s="53" t="s">
        <v>168</v>
      </c>
    </row>
    <row r="35" spans="13:14" x14ac:dyDescent="0.25">
      <c r="M35" s="62">
        <f>-1/SQRT(512)</f>
        <v>-4.4194173824159216E-2</v>
      </c>
      <c r="N35" s="1">
        <f>1/SQRT(512)</f>
        <v>4.4194173824159216E-2</v>
      </c>
    </row>
  </sheetData>
  <mergeCells count="10">
    <mergeCell ref="B2:I2"/>
    <mergeCell ref="V2:AA2"/>
    <mergeCell ref="V3:AA3"/>
    <mergeCell ref="B3:I3"/>
    <mergeCell ref="M24:R24"/>
    <mergeCell ref="V24:AA24"/>
    <mergeCell ref="M5:R5"/>
    <mergeCell ref="V5:AA5"/>
    <mergeCell ref="M14:R14"/>
    <mergeCell ref="V14:AA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384C-66E9-4D9A-A11C-1306B9C694FC}">
  <dimension ref="B2:AW41"/>
  <sheetViews>
    <sheetView showGridLines="0" zoomScale="80" zoomScaleNormal="80" workbookViewId="0">
      <selection activeCell="W21" sqref="W21"/>
    </sheetView>
  </sheetViews>
  <sheetFormatPr defaultRowHeight="13.8" x14ac:dyDescent="0.25"/>
  <cols>
    <col min="1" max="4" width="8.88671875" style="1"/>
    <col min="5" max="5" width="8.88671875" style="1" customWidth="1"/>
    <col min="6" max="6" width="8.88671875" style="1"/>
    <col min="7" max="7" width="8.88671875" style="1" customWidth="1"/>
    <col min="8" max="30" width="8.88671875" style="1"/>
    <col min="31" max="31" width="12.21875" style="1" customWidth="1"/>
    <col min="32" max="41" width="8.88671875" style="1"/>
    <col min="42" max="42" width="16.77734375" style="1" customWidth="1"/>
    <col min="43" max="48" width="8.88671875" style="1"/>
    <col min="49" max="49" width="13.6640625" style="1" customWidth="1"/>
    <col min="50" max="16384" width="8.88671875" style="1"/>
  </cols>
  <sheetData>
    <row r="2" spans="2:49" x14ac:dyDescent="0.25">
      <c r="B2" s="80" t="s">
        <v>69</v>
      </c>
      <c r="C2" s="80"/>
      <c r="D2" s="80"/>
      <c r="E2" s="80"/>
      <c r="F2" s="80"/>
    </row>
    <row r="3" spans="2:49" x14ac:dyDescent="0.25">
      <c r="B3" s="83" t="s">
        <v>137</v>
      </c>
      <c r="C3" s="83"/>
      <c r="D3" s="83"/>
      <c r="E3" s="83"/>
      <c r="F3" s="83"/>
      <c r="G3" s="19"/>
      <c r="H3" s="19"/>
    </row>
    <row r="4" spans="2:49" x14ac:dyDescent="0.25">
      <c r="I4" s="2"/>
      <c r="Y4" s="80" t="s">
        <v>145</v>
      </c>
      <c r="Z4" s="80"/>
      <c r="AA4" s="80"/>
      <c r="AB4" s="80"/>
      <c r="AC4" s="80"/>
      <c r="AD4" s="80"/>
    </row>
    <row r="5" spans="2:49" x14ac:dyDescent="0.25">
      <c r="F5" s="2"/>
      <c r="G5" s="2"/>
      <c r="H5" s="2"/>
      <c r="I5" s="2"/>
      <c r="Y5" s="83" t="s">
        <v>138</v>
      </c>
      <c r="Z5" s="83"/>
      <c r="AA5" s="83"/>
      <c r="AB5" s="83"/>
      <c r="AC5" s="83"/>
      <c r="AD5" s="83"/>
      <c r="AR5" s="80" t="s">
        <v>146</v>
      </c>
      <c r="AS5" s="80"/>
      <c r="AT5" s="80"/>
      <c r="AU5" s="80"/>
      <c r="AV5" s="80"/>
      <c r="AW5" s="80"/>
    </row>
    <row r="6" spans="2:49" x14ac:dyDescent="0.25">
      <c r="E6" s="86" t="s">
        <v>60</v>
      </c>
      <c r="F6" s="86"/>
      <c r="G6" s="86"/>
      <c r="H6" s="86"/>
      <c r="I6" s="86"/>
      <c r="J6" s="86"/>
      <c r="K6" s="86"/>
      <c r="L6" s="86"/>
      <c r="M6" s="86"/>
      <c r="N6" s="86"/>
      <c r="O6" s="86"/>
      <c r="P6" s="86"/>
      <c r="Q6" s="86"/>
      <c r="R6" s="86"/>
      <c r="S6" s="86"/>
      <c r="T6" s="86"/>
      <c r="Y6" s="83" t="s">
        <v>160</v>
      </c>
      <c r="Z6" s="83"/>
      <c r="AA6" s="83"/>
      <c r="AB6" s="83"/>
      <c r="AC6" s="83"/>
      <c r="AD6" s="83"/>
      <c r="AR6" s="83" t="s">
        <v>139</v>
      </c>
      <c r="AS6" s="85"/>
      <c r="AT6" s="85"/>
      <c r="AU6" s="85"/>
      <c r="AV6" s="85"/>
      <c r="AW6" s="85"/>
    </row>
    <row r="7" spans="2:49" x14ac:dyDescent="0.25">
      <c r="E7" s="79" t="s">
        <v>42</v>
      </c>
      <c r="F7" s="79"/>
      <c r="G7" s="79"/>
      <c r="H7" s="79"/>
      <c r="I7" s="79"/>
      <c r="J7" s="79"/>
      <c r="K7" s="79"/>
      <c r="O7" s="79" t="s">
        <v>47</v>
      </c>
      <c r="P7" s="79"/>
      <c r="Q7" s="79"/>
      <c r="R7" s="79"/>
      <c r="S7" s="79"/>
      <c r="T7" s="79"/>
      <c r="Y7" s="79"/>
      <c r="Z7" s="79"/>
      <c r="AA7" s="79"/>
      <c r="AB7" s="79"/>
      <c r="AC7" s="79"/>
      <c r="AD7" s="79"/>
      <c r="AI7" s="79" t="s">
        <v>46</v>
      </c>
      <c r="AJ7" s="79"/>
      <c r="AK7" s="79"/>
      <c r="AL7" s="79"/>
      <c r="AM7" s="79"/>
      <c r="AN7" s="79"/>
      <c r="AR7" s="83" t="s">
        <v>70</v>
      </c>
      <c r="AS7" s="83"/>
      <c r="AT7" s="83"/>
      <c r="AU7" s="83"/>
      <c r="AV7" s="83"/>
      <c r="AW7" s="83"/>
    </row>
    <row r="8" spans="2:49" ht="14.4" thickBot="1" x14ac:dyDescent="0.3">
      <c r="F8" s="2">
        <v>1</v>
      </c>
      <c r="G8" s="2">
        <v>2</v>
      </c>
      <c r="H8" s="2">
        <v>3</v>
      </c>
      <c r="I8" s="2">
        <v>4</v>
      </c>
      <c r="J8" s="2" t="s">
        <v>1</v>
      </c>
      <c r="K8" s="2">
        <v>512</v>
      </c>
      <c r="L8" s="2"/>
      <c r="M8" s="2"/>
      <c r="O8" s="2" t="s">
        <v>19</v>
      </c>
      <c r="P8" s="2" t="s">
        <v>20</v>
      </c>
      <c r="Q8" s="2" t="s">
        <v>21</v>
      </c>
      <c r="R8" s="2" t="s">
        <v>23</v>
      </c>
      <c r="S8" s="2" t="s">
        <v>22</v>
      </c>
      <c r="T8" s="2" t="s">
        <v>20</v>
      </c>
      <c r="U8" s="2"/>
      <c r="Y8" s="2" t="s">
        <v>19</v>
      </c>
      <c r="Z8" s="2" t="s">
        <v>20</v>
      </c>
      <c r="AA8" s="2" t="s">
        <v>24</v>
      </c>
      <c r="AB8" s="2" t="s">
        <v>25</v>
      </c>
      <c r="AC8" s="2" t="s">
        <v>22</v>
      </c>
      <c r="AD8" s="2" t="s">
        <v>20</v>
      </c>
      <c r="AI8" s="2">
        <v>1</v>
      </c>
      <c r="AJ8" s="2">
        <v>2</v>
      </c>
      <c r="AK8" s="2">
        <v>3</v>
      </c>
      <c r="AL8" s="2">
        <v>4</v>
      </c>
      <c r="AM8" s="2" t="s">
        <v>1</v>
      </c>
      <c r="AN8" s="2">
        <v>512</v>
      </c>
      <c r="AR8" s="2">
        <v>1</v>
      </c>
      <c r="AS8" s="2">
        <v>2</v>
      </c>
      <c r="AT8" s="2">
        <v>3</v>
      </c>
      <c r="AU8" s="2">
        <v>4</v>
      </c>
      <c r="AV8" s="2" t="s">
        <v>1</v>
      </c>
      <c r="AW8" s="2">
        <v>512</v>
      </c>
    </row>
    <row r="9" spans="2:49" ht="14.4" thickBot="1" x14ac:dyDescent="0.3">
      <c r="D9" s="2" t="s">
        <v>34</v>
      </c>
      <c r="E9" s="2" t="s">
        <v>19</v>
      </c>
      <c r="F9" s="7" cm="1">
        <f t="array" aca="1" ref="F9:K14" ca="1">_xlfn.ANCHORARRAY('-&gt; Q, K, V'!V7)</f>
        <v>-2.3276848931278144E-2</v>
      </c>
      <c r="G9" s="8">
        <f ca="1"/>
        <v>8.5973740258541556E-2</v>
      </c>
      <c r="H9" s="9">
        <f ca="1"/>
        <v>6.4376504797747078E-2</v>
      </c>
      <c r="I9" s="10">
        <f ca="1"/>
        <v>5.4085273828318181E-2</v>
      </c>
      <c r="J9" s="11">
        <f ca="1"/>
        <v>-9.6920167243014735E-2</v>
      </c>
      <c r="K9" s="12">
        <f ca="1"/>
        <v>1.9400627475856802E-2</v>
      </c>
      <c r="L9" s="4"/>
      <c r="M9" s="2"/>
      <c r="N9" s="2">
        <v>1</v>
      </c>
      <c r="O9" s="13" cm="1">
        <f t="array" aca="1" ref="O9:T14" ca="1">TRANSPOSE(_xlfn.ANCHORARRAY('-&gt; Q, K, V'!V16))</f>
        <v>-3.8045482928504314E-2</v>
      </c>
      <c r="P9" s="75">
        <f ca="1"/>
        <v>-7.837179448025168E-2</v>
      </c>
      <c r="Q9" s="74">
        <f ca="1"/>
        <v>8.197736188660357E-3</v>
      </c>
      <c r="R9" s="3">
        <f ca="1"/>
        <v>-1.35487208537495E-2</v>
      </c>
      <c r="S9" s="3">
        <f ca="1"/>
        <v>-4.7735252259494237E-2</v>
      </c>
      <c r="T9" s="3">
        <f ca="1"/>
        <v>3.1233223217050191E-2</v>
      </c>
      <c r="U9" s="4"/>
      <c r="W9" s="2" t="s">
        <v>61</v>
      </c>
      <c r="X9" s="2" t="str" cm="1">
        <f t="array" ref="X9:X14">TRANSPOSE(Y8:AD8)</f>
        <v>Your</v>
      </c>
      <c r="Y9" s="72" cm="1">
        <f t="array" aca="1" ref="Y9:AD14" ca="1">MMULT(_xlfn.ANCHORARRAY(F9),_xlfn.ANCHORARRAY(O9))</f>
        <v>7.3464340167049506E-3</v>
      </c>
      <c r="Z9" s="76">
        <f ca="1"/>
        <v>3.3303482541929023E-3</v>
      </c>
      <c r="AA9" s="20">
        <f ca="1"/>
        <v>1.4552583287301621E-3</v>
      </c>
      <c r="AB9" s="20">
        <f ca="1"/>
        <v>6.2893433363268858E-3</v>
      </c>
      <c r="AC9" s="20">
        <f ca="1"/>
        <v>6.2496155189157515E-3</v>
      </c>
      <c r="AD9" s="20">
        <f ca="1"/>
        <v>2.4010086203155832E-3</v>
      </c>
      <c r="AG9" s="2" t="s">
        <v>54</v>
      </c>
      <c r="AH9" s="2" t="s">
        <v>19</v>
      </c>
      <c r="AI9" s="21" cm="1">
        <f t="array" aca="1" ref="AI9:AN14" ca="1">_xlfn.ANCHORARRAY('-&gt; Q, K, V'!V26)</f>
        <v>-0.10938527678115562</v>
      </c>
      <c r="AJ9" s="21">
        <f ca="1"/>
        <v>2.1156888111827334E-2</v>
      </c>
      <c r="AK9" s="21">
        <f ca="1"/>
        <v>-8.525581122400297E-2</v>
      </c>
      <c r="AL9" s="21">
        <f ca="1"/>
        <v>7.5648033047392663E-2</v>
      </c>
      <c r="AM9" s="21">
        <f ca="1"/>
        <v>-4.2946611069160152E-2</v>
      </c>
      <c r="AN9" s="21">
        <f ca="1"/>
        <v>-2.7905323237862042E-2</v>
      </c>
      <c r="AP9" s="2" t="s">
        <v>149</v>
      </c>
      <c r="AQ9" s="2" t="s">
        <v>19</v>
      </c>
      <c r="AR9" s="21" cm="1">
        <f t="array" aca="1" ref="AR9:AW14" ca="1">MMULT(Y36:AD41,_xlfn.ANCHORARRAY(AI9))</f>
        <v>-3.2927721506034534E-2</v>
      </c>
      <c r="AS9" s="21">
        <f ca="1"/>
        <v>6.7991701785119398E-4</v>
      </c>
      <c r="AT9" s="6">
        <f ca="1"/>
        <v>-1.9816437945417837E-2</v>
      </c>
      <c r="AU9" s="6">
        <f ca="1"/>
        <v>3.8047297946547841E-2</v>
      </c>
      <c r="AV9" s="6">
        <f ca="1"/>
        <v>-1.9200731371020491E-2</v>
      </c>
      <c r="AW9" s="6">
        <f ca="1"/>
        <v>-1.5667359431597645E-2</v>
      </c>
    </row>
    <row r="10" spans="2:49" ht="14.4" thickBot="1" x14ac:dyDescent="0.3">
      <c r="D10" s="2" t="s">
        <v>35</v>
      </c>
      <c r="E10" s="2" t="s">
        <v>20</v>
      </c>
      <c r="F10" s="7">
        <f ca="1"/>
        <v>-2.1865213674184321E-2</v>
      </c>
      <c r="G10" s="8">
        <f ca="1"/>
        <v>9.5869920271719616E-2</v>
      </c>
      <c r="H10" s="9">
        <f ca="1"/>
        <v>9.9271740102261932E-2</v>
      </c>
      <c r="I10" s="10">
        <f ca="1"/>
        <v>-1.760399072097376E-2</v>
      </c>
      <c r="J10" s="11">
        <f ca="1"/>
        <v>-7.0793298612025005E-2</v>
      </c>
      <c r="K10" s="12">
        <f ca="1"/>
        <v>-6.0702922927261649E-2</v>
      </c>
      <c r="L10" s="4"/>
      <c r="M10" s="2"/>
      <c r="N10" s="2">
        <v>2</v>
      </c>
      <c r="O10" s="14">
        <f ca="1"/>
        <v>5.1117756213410609E-2</v>
      </c>
      <c r="P10" s="75">
        <f ca="1"/>
        <v>9.9574319435609487E-2</v>
      </c>
      <c r="Q10" s="74">
        <f ca="1"/>
        <v>-1.3277629269503101E-2</v>
      </c>
      <c r="R10" s="3">
        <f ca="1"/>
        <v>2.5729113438636923E-2</v>
      </c>
      <c r="S10" s="3">
        <f ca="1"/>
        <v>6.5193240160164326E-2</v>
      </c>
      <c r="T10" s="3">
        <f ca="1"/>
        <v>-1.5249297210470292E-2</v>
      </c>
      <c r="U10" s="4"/>
      <c r="W10" s="2" t="s">
        <v>62</v>
      </c>
      <c r="X10" s="2" t="str">
        <v>cat</v>
      </c>
      <c r="Y10" s="47">
        <f ca="1"/>
        <v>1.5035285042043873E-2</v>
      </c>
      <c r="Z10" s="73">
        <f ca="1"/>
        <v>7.442287981777854E-3</v>
      </c>
      <c r="AA10" s="70">
        <f ca="1"/>
        <v>-8.3073249043884093E-3</v>
      </c>
      <c r="AB10" s="6">
        <f ca="1"/>
        <v>4.2059543436014091E-3</v>
      </c>
      <c r="AC10" s="6">
        <f ca="1"/>
        <v>1.0244214201976742E-2</v>
      </c>
      <c r="AD10" s="6">
        <f ca="1"/>
        <v>2.5956772105498898E-3</v>
      </c>
      <c r="AG10" s="2" t="s">
        <v>55</v>
      </c>
      <c r="AH10" s="2" t="s">
        <v>20</v>
      </c>
      <c r="AI10" s="22">
        <f ca="1"/>
        <v>-2.4996623079897268E-2</v>
      </c>
      <c r="AJ10" s="22">
        <f ca="1"/>
        <v>-9.3733307283233626E-3</v>
      </c>
      <c r="AK10" s="22">
        <f ca="1"/>
        <v>-7.8011541586577894E-4</v>
      </c>
      <c r="AL10" s="22">
        <f ca="1"/>
        <v>2.2202089725689256E-2</v>
      </c>
      <c r="AM10" s="22">
        <f ca="1"/>
        <v>-1.8988105343127212E-2</v>
      </c>
      <c r="AN10" s="22">
        <f ca="1"/>
        <v>6.4473257873825024E-3</v>
      </c>
      <c r="AP10" s="2" t="s">
        <v>1</v>
      </c>
      <c r="AQ10" s="2" t="s">
        <v>20</v>
      </c>
      <c r="AR10" s="20">
        <f ca="1"/>
        <v>-3.3146594261523499E-2</v>
      </c>
      <c r="AS10" s="6">
        <f ca="1"/>
        <v>7.1146514933550717E-4</v>
      </c>
      <c r="AT10" s="6">
        <f ca="1"/>
        <v>-1.9939064127569062E-2</v>
      </c>
      <c r="AU10" s="6">
        <f ca="1"/>
        <v>3.8109049347732321E-2</v>
      </c>
      <c r="AV10" s="6">
        <f ca="1"/>
        <v>-1.9226744980703123E-2</v>
      </c>
      <c r="AW10" s="6">
        <f ca="1"/>
        <v>-1.5637376195873093E-2</v>
      </c>
    </row>
    <row r="11" spans="2:49" ht="14.4" thickBot="1" x14ac:dyDescent="0.3">
      <c r="B11" s="19" t="s">
        <v>18</v>
      </c>
      <c r="D11" s="2" t="s">
        <v>36</v>
      </c>
      <c r="E11" s="2" t="s">
        <v>21</v>
      </c>
      <c r="F11" s="3">
        <f ca="1"/>
        <v>2.4892360315250574E-2</v>
      </c>
      <c r="G11" s="3">
        <f ca="1"/>
        <v>2.2237710272901643E-2</v>
      </c>
      <c r="H11" s="3">
        <f ca="1"/>
        <v>-1.2656848023397796E-2</v>
      </c>
      <c r="I11" s="3">
        <f ca="1"/>
        <v>6.4672664185586703E-2</v>
      </c>
      <c r="J11" s="3">
        <f ca="1"/>
        <v>-4.1983594929929639E-2</v>
      </c>
      <c r="K11" s="3">
        <f ca="1"/>
        <v>-3.8349634317892678E-2</v>
      </c>
      <c r="L11" s="5" t="s">
        <v>2</v>
      </c>
      <c r="M11" s="2"/>
      <c r="N11" s="2">
        <v>3</v>
      </c>
      <c r="O11" s="15">
        <f ca="1"/>
        <v>6.7100390339903865E-2</v>
      </c>
      <c r="P11" s="75">
        <f ca="1"/>
        <v>-3.0607782191302075E-2</v>
      </c>
      <c r="Q11" s="74">
        <f ca="1"/>
        <v>-2.687738923526908E-2</v>
      </c>
      <c r="R11" s="3">
        <f ca="1"/>
        <v>2.4316092409922233E-2</v>
      </c>
      <c r="S11" s="3">
        <f ca="1"/>
        <v>3.4032367345633321E-2</v>
      </c>
      <c r="T11" s="3">
        <f ca="1"/>
        <v>1.7951790734636014E-2</v>
      </c>
      <c r="U11" s="4"/>
      <c r="V11" s="2" t="s">
        <v>3</v>
      </c>
      <c r="W11" s="2" t="s">
        <v>63</v>
      </c>
      <c r="X11" s="2" t="str">
        <v xml:space="preserve">is </v>
      </c>
      <c r="Y11" s="20">
        <f ca="1"/>
        <v>-4.7433584719216277E-4</v>
      </c>
      <c r="Z11" s="65">
        <f ca="1"/>
        <v>-1.2648208607775385E-3</v>
      </c>
      <c r="AA11" s="73">
        <f ca="1"/>
        <v>2.1667396276685768E-3</v>
      </c>
      <c r="AB11" s="70">
        <f ca="1"/>
        <v>-5.1985794316239864E-4</v>
      </c>
      <c r="AC11" s="6">
        <f ca="1"/>
        <v>-8.6161313260036169E-4</v>
      </c>
      <c r="AD11" s="6">
        <f ca="1"/>
        <v>1.8648527534707095E-4</v>
      </c>
      <c r="AF11" s="2" t="s">
        <v>2</v>
      </c>
      <c r="AG11" s="2" t="s">
        <v>56</v>
      </c>
      <c r="AH11" s="2" t="s">
        <v>21</v>
      </c>
      <c r="AI11" s="23">
        <f ca="1"/>
        <v>3.4265882292658367E-2</v>
      </c>
      <c r="AJ11" s="23">
        <f ca="1"/>
        <v>-1.7352074318706841E-3</v>
      </c>
      <c r="AK11" s="23">
        <f ca="1"/>
        <v>2.3402794289416047E-3</v>
      </c>
      <c r="AL11" s="23">
        <f ca="1"/>
        <v>2.8798381316822365E-2</v>
      </c>
      <c r="AM11" s="23">
        <f ca="1"/>
        <v>-2.7245699375409854E-2</v>
      </c>
      <c r="AN11" s="23">
        <f ca="1"/>
        <v>-3.6136488079068912E-2</v>
      </c>
      <c r="AO11" s="2" t="s">
        <v>3</v>
      </c>
      <c r="AP11" s="2" t="s">
        <v>1</v>
      </c>
      <c r="AQ11" s="2" t="s">
        <v>21</v>
      </c>
      <c r="AR11" s="6">
        <f ca="1"/>
        <v>-3.28190876012317E-2</v>
      </c>
      <c r="AS11" s="6">
        <f ca="1"/>
        <v>6.4859408259273707E-4</v>
      </c>
      <c r="AT11" s="6">
        <f ca="1"/>
        <v>-1.9752461444696817E-2</v>
      </c>
      <c r="AU11" s="6">
        <f ca="1"/>
        <v>3.7988872473096319E-2</v>
      </c>
      <c r="AV11" s="6">
        <f ca="1"/>
        <v>-1.9181463248122966E-2</v>
      </c>
      <c r="AW11" s="6">
        <f ca="1"/>
        <v>-1.5674313506375513E-2</v>
      </c>
    </row>
    <row r="12" spans="2:49" ht="14.4" thickBot="1" x14ac:dyDescent="0.3">
      <c r="D12" s="2" t="s">
        <v>37</v>
      </c>
      <c r="E12" s="2" t="s">
        <v>0</v>
      </c>
      <c r="F12" s="3">
        <f ca="1"/>
        <v>2.2260222352677411E-2</v>
      </c>
      <c r="G12" s="3">
        <f ca="1"/>
        <v>2.8493966004365885E-2</v>
      </c>
      <c r="H12" s="3">
        <f ca="1"/>
        <v>3.0209937798731816E-2</v>
      </c>
      <c r="I12" s="3">
        <f ca="1"/>
        <v>1.4481889019490827E-2</v>
      </c>
      <c r="J12" s="3">
        <f ca="1"/>
        <v>-2.7567937376632826E-2</v>
      </c>
      <c r="K12" s="3">
        <f ca="1"/>
        <v>-2.4067468027241936E-2</v>
      </c>
      <c r="L12" s="4"/>
      <c r="M12" s="2"/>
      <c r="N12" s="2">
        <v>4</v>
      </c>
      <c r="O12" s="16">
        <f ca="1"/>
        <v>-1.9711474138194993E-2</v>
      </c>
      <c r="P12" s="75">
        <f ca="1"/>
        <v>-2.0099841693041368E-2</v>
      </c>
      <c r="Q12" s="74">
        <f ca="1"/>
        <v>6.0279823788423489E-2</v>
      </c>
      <c r="R12" s="3">
        <f ca="1"/>
        <v>2.7253409612621516E-3</v>
      </c>
      <c r="S12" s="3">
        <f ca="1"/>
        <v>-6.3195964867895802E-3</v>
      </c>
      <c r="T12" s="3">
        <f ca="1"/>
        <v>-2.3362955946075264E-2</v>
      </c>
      <c r="U12" s="4"/>
      <c r="W12" s="2" t="s">
        <v>64</v>
      </c>
      <c r="X12" s="2" t="str">
        <v xml:space="preserve"> a </v>
      </c>
      <c r="Y12" s="20">
        <f ca="1"/>
        <v>3.2629417907531831E-3</v>
      </c>
      <c r="Z12" s="6">
        <f ca="1"/>
        <v>-5.5396672030165266E-4</v>
      </c>
      <c r="AA12" s="65">
        <f ca="1"/>
        <v>-1.3752546283650013E-3</v>
      </c>
      <c r="AB12" s="73">
        <f ca="1"/>
        <v>8.3234691548530332E-4</v>
      </c>
      <c r="AC12" s="70">
        <f ca="1"/>
        <v>1.528199830444888E-3</v>
      </c>
      <c r="AD12" s="6">
        <f ca="1"/>
        <v>1.4521956379004494E-3</v>
      </c>
      <c r="AG12" s="2" t="s">
        <v>57</v>
      </c>
      <c r="AH12" s="2" t="s">
        <v>0</v>
      </c>
      <c r="AI12" s="78">
        <f ca="1"/>
        <v>-2.0953970250843109E-2</v>
      </c>
      <c r="AJ12" s="24">
        <f ca="1"/>
        <v>3.971536417660548E-3</v>
      </c>
      <c r="AK12" s="24">
        <f ca="1"/>
        <v>-2.5834602699305567E-3</v>
      </c>
      <c r="AL12" s="24">
        <f ca="1"/>
        <v>4.8068879561813563E-2</v>
      </c>
      <c r="AM12" s="24">
        <f ca="1"/>
        <v>-1.024093175502397E-2</v>
      </c>
      <c r="AN12" s="24">
        <f ca="1"/>
        <v>-1.3116552313592806E-2</v>
      </c>
      <c r="AP12" s="2" t="s">
        <v>1</v>
      </c>
      <c r="AQ12" s="2" t="s">
        <v>0</v>
      </c>
      <c r="AR12" s="6">
        <f ca="1"/>
        <v>-3.2908794076040165E-2</v>
      </c>
      <c r="AS12" s="6">
        <f ca="1"/>
        <v>6.627901575203465E-4</v>
      </c>
      <c r="AT12" s="6">
        <f ca="1"/>
        <v>-1.9801595806761038E-2</v>
      </c>
      <c r="AU12" s="6">
        <f ca="1"/>
        <v>3.8017346194659955E-2</v>
      </c>
      <c r="AV12" s="6">
        <f ca="1"/>
        <v>-1.91865071737371E-2</v>
      </c>
      <c r="AW12" s="6">
        <f ca="1"/>
        <v>-1.5665492504556996E-2</v>
      </c>
    </row>
    <row r="13" spans="2:49" ht="14.4" thickBot="1" x14ac:dyDescent="0.3">
      <c r="D13" s="2" t="s">
        <v>38</v>
      </c>
      <c r="E13" s="2" t="s">
        <v>22</v>
      </c>
      <c r="F13" s="3">
        <f ca="1"/>
        <v>-3.4056153650361617E-3</v>
      </c>
      <c r="G13" s="3">
        <f ca="1"/>
        <v>8.9128669621382994E-2</v>
      </c>
      <c r="H13" s="3">
        <f ca="1"/>
        <v>8.4245678351139899E-2</v>
      </c>
      <c r="I13" s="3">
        <f ca="1"/>
        <v>2.9534606698064098E-2</v>
      </c>
      <c r="J13" s="3">
        <f ca="1"/>
        <v>-3.3426667742691575E-2</v>
      </c>
      <c r="K13" s="3">
        <f ca="1"/>
        <v>-4.3299423232336244E-2</v>
      </c>
      <c r="L13" s="4"/>
      <c r="M13" s="2"/>
      <c r="N13" s="2" t="s">
        <v>1</v>
      </c>
      <c r="O13" s="17">
        <f ca="1"/>
        <v>3.7991311307392465E-3</v>
      </c>
      <c r="P13" s="75">
        <f ca="1"/>
        <v>3.6464814496045321E-2</v>
      </c>
      <c r="Q13" s="74">
        <f ca="1"/>
        <v>-2.1632983143801228E-3</v>
      </c>
      <c r="R13" s="3">
        <f ca="1"/>
        <v>-1.4673982472705613E-2</v>
      </c>
      <c r="S13" s="3">
        <f ca="1"/>
        <v>2.0811002926394935E-2</v>
      </c>
      <c r="T13" s="3">
        <f ca="1"/>
        <v>-4.4845189705435815E-2</v>
      </c>
      <c r="U13" s="4"/>
      <c r="W13" s="2" t="s">
        <v>65</v>
      </c>
      <c r="X13" s="2" t="str">
        <v>lovely</v>
      </c>
      <c r="Y13" s="20">
        <f ca="1"/>
        <v>1.1457953082868663E-2</v>
      </c>
      <c r="Z13" s="6">
        <f ca="1"/>
        <v>5.7840097252949679E-3</v>
      </c>
      <c r="AA13" s="6">
        <f ca="1"/>
        <v>-3.9618782864203781E-3</v>
      </c>
      <c r="AB13" s="65">
        <f ca="1"/>
        <v>3.5595939379829246E-3</v>
      </c>
      <c r="AC13" s="73">
        <f ca="1"/>
        <v>8.6241529784922034E-3</v>
      </c>
      <c r="AD13" s="70">
        <f ca="1"/>
        <v>4.0820040841303164E-4</v>
      </c>
      <c r="AG13" s="2" t="s">
        <v>58</v>
      </c>
      <c r="AH13" s="2" t="s">
        <v>22</v>
      </c>
      <c r="AI13" s="25">
        <f ca="1"/>
        <v>-5.3179903446839524E-2</v>
      </c>
      <c r="AJ13" s="25">
        <f ca="1"/>
        <v>1.5881487319625246E-2</v>
      </c>
      <c r="AK13" s="25">
        <f ca="1"/>
        <v>-3.5280856517156775E-2</v>
      </c>
      <c r="AL13" s="25">
        <f ca="1"/>
        <v>5.9196745780034525E-2</v>
      </c>
      <c r="AM13" s="25">
        <f ca="1"/>
        <v>-2.8877835754755138E-2</v>
      </c>
      <c r="AN13" s="25">
        <f ca="1"/>
        <v>-1.8487438460208738E-2</v>
      </c>
      <c r="AP13" s="2" t="s">
        <v>1</v>
      </c>
      <c r="AQ13" s="2" t="s">
        <v>22</v>
      </c>
      <c r="AR13" s="6">
        <f ca="1"/>
        <v>-3.3054293842953733E-2</v>
      </c>
      <c r="AS13" s="6">
        <f ca="1"/>
        <v>7.0544443332626848E-4</v>
      </c>
      <c r="AT13" s="6">
        <f ca="1"/>
        <v>-1.9895149361567017E-2</v>
      </c>
      <c r="AU13" s="6">
        <f ca="1"/>
        <v>3.8093416060351569E-2</v>
      </c>
      <c r="AV13" s="6">
        <f ca="1"/>
        <v>-1.9228429002126186E-2</v>
      </c>
      <c r="AW13" s="6">
        <f ca="1"/>
        <v>-1.5654249526422782E-2</v>
      </c>
    </row>
    <row r="14" spans="2:49" ht="14.4" thickBot="1" x14ac:dyDescent="0.3">
      <c r="D14" s="2" t="s">
        <v>39</v>
      </c>
      <c r="E14" s="2" t="s">
        <v>20</v>
      </c>
      <c r="F14" s="3">
        <f ca="1"/>
        <v>-2.230139581179641E-2</v>
      </c>
      <c r="G14" s="3">
        <f ca="1"/>
        <v>-3.3984294041151997E-2</v>
      </c>
      <c r="H14" s="3">
        <f ca="1"/>
        <v>-3.1980409524093471E-2</v>
      </c>
      <c r="I14" s="3">
        <f ca="1"/>
        <v>-2.1475459244461037E-3</v>
      </c>
      <c r="J14" s="3">
        <f ca="1"/>
        <v>-4.2855550465717276E-2</v>
      </c>
      <c r="K14" s="3">
        <f ca="1"/>
        <v>5.0154307060094903E-2</v>
      </c>
      <c r="L14" s="4"/>
      <c r="M14" s="2"/>
      <c r="N14" s="2">
        <v>512</v>
      </c>
      <c r="O14" s="18">
        <f ca="1"/>
        <v>-4.2230867945081081E-2</v>
      </c>
      <c r="P14" s="75">
        <f ca="1"/>
        <v>-2.3863838638642811E-2</v>
      </c>
      <c r="Q14" s="74">
        <f ca="1"/>
        <v>5.4016686504134673E-2</v>
      </c>
      <c r="R14" s="3">
        <f ca="1"/>
        <v>3.2316119955165555E-2</v>
      </c>
      <c r="S14" s="3">
        <f ca="1"/>
        <v>-1.538606430386868E-2</v>
      </c>
      <c r="T14" s="3">
        <f ca="1"/>
        <v>1.0338521145980269E-2</v>
      </c>
      <c r="U14" s="4"/>
      <c r="W14" s="2" t="s">
        <v>66</v>
      </c>
      <c r="X14" s="2" t="str">
        <v>cat</v>
      </c>
      <c r="Y14" s="20">
        <f ca="1"/>
        <v>-5.2731739248184873E-3</v>
      </c>
      <c r="Z14" s="6">
        <f ca="1"/>
        <v>-3.3737417878238344E-3</v>
      </c>
      <c r="AA14" s="6">
        <f ca="1"/>
        <v>3.8003849439209791E-3</v>
      </c>
      <c r="AB14" s="6">
        <f ca="1"/>
        <v>8.939324414314366E-4</v>
      </c>
      <c r="AC14" s="65">
        <f ca="1"/>
        <v>-3.8893252890888274E-3</v>
      </c>
      <c r="AD14" s="73">
        <f ca="1"/>
        <v>1.7381461829891853E-3</v>
      </c>
      <c r="AG14" s="2" t="s">
        <v>59</v>
      </c>
      <c r="AH14" s="2" t="s">
        <v>20</v>
      </c>
      <c r="AI14" s="26">
        <f ca="1"/>
        <v>-2.2849797623402928E-2</v>
      </c>
      <c r="AJ14" s="26">
        <f ca="1"/>
        <v>-2.5987766961159488E-2</v>
      </c>
      <c r="AK14" s="26">
        <f ca="1"/>
        <v>2.981501916242156E-3</v>
      </c>
      <c r="AL14" s="26">
        <f ca="1"/>
        <v>-5.9313604158239023E-3</v>
      </c>
      <c r="AM14" s="26">
        <f ca="1"/>
        <v>1.3207125388900929E-2</v>
      </c>
      <c r="AN14" s="26">
        <f ca="1"/>
        <v>-4.7839830005257516E-3</v>
      </c>
      <c r="AP14" s="2" t="s">
        <v>148</v>
      </c>
      <c r="AQ14" s="2" t="s">
        <v>20</v>
      </c>
      <c r="AR14" s="6">
        <f ca="1"/>
        <v>-3.2726727749000449E-2</v>
      </c>
      <c r="AS14" s="6">
        <f ca="1"/>
        <v>6.2129379647284533E-4</v>
      </c>
      <c r="AT14" s="6">
        <f ca="1"/>
        <v>-1.9683022801133571E-2</v>
      </c>
      <c r="AU14" s="6">
        <f ca="1"/>
        <v>3.7942147730838836E-2</v>
      </c>
      <c r="AV14" s="6">
        <f ca="1"/>
        <v>-1.9149375345912469E-2</v>
      </c>
      <c r="AW14" s="6">
        <f ca="1"/>
        <v>-1.5673065239255234E-2</v>
      </c>
    </row>
    <row r="16" spans="2:49" x14ac:dyDescent="0.25">
      <c r="H16" s="2"/>
      <c r="O16" s="44" t="s">
        <v>48</v>
      </c>
      <c r="P16" s="44" t="s">
        <v>49</v>
      </c>
      <c r="Q16" s="44" t="s">
        <v>50</v>
      </c>
      <c r="R16" s="44" t="s">
        <v>51</v>
      </c>
      <c r="S16" s="44" t="s">
        <v>52</v>
      </c>
      <c r="T16" s="44" t="s">
        <v>53</v>
      </c>
      <c r="AB16" s="2"/>
    </row>
    <row r="17" spans="11:42" x14ac:dyDescent="0.25">
      <c r="K17" s="84" t="s">
        <v>71</v>
      </c>
      <c r="L17" s="84"/>
      <c r="M17" s="84"/>
      <c r="N17" s="84"/>
      <c r="AI17" s="54">
        <v>1</v>
      </c>
      <c r="AJ17" s="54">
        <v>2</v>
      </c>
      <c r="AK17" s="54">
        <v>3</v>
      </c>
      <c r="AL17" s="54">
        <v>4</v>
      </c>
      <c r="AM17" s="54" t="s">
        <v>1</v>
      </c>
      <c r="AN17" s="54">
        <v>512</v>
      </c>
    </row>
    <row r="18" spans="11:42" x14ac:dyDescent="0.25">
      <c r="K18" s="84"/>
      <c r="L18" s="84"/>
      <c r="M18" s="84"/>
      <c r="N18" s="84"/>
      <c r="AH18" s="54" t="s">
        <v>19</v>
      </c>
      <c r="AI18" s="21">
        <f ca="1">$Y$36*AI9</f>
        <v>-1.8282582164352985E-2</v>
      </c>
      <c r="AJ18" s="21">
        <f ca="1">$Y$36*AJ9</f>
        <v>3.5361481602352416E-3</v>
      </c>
      <c r="AK18" s="21">
        <f ca="1">$Y$36*AK9</f>
        <v>-1.4249599393617172E-2</v>
      </c>
      <c r="AL18" s="21">
        <f t="shared" ref="AL18:AN18" ca="1" si="0">$Y$36*AL9</f>
        <v>1.2643761760804999E-2</v>
      </c>
      <c r="AM18" s="21">
        <f t="shared" ca="1" si="0"/>
        <v>-7.1780679142341222E-3</v>
      </c>
      <c r="AN18" s="21">
        <f t="shared" ca="1" si="0"/>
        <v>-4.6640771037198044E-3</v>
      </c>
    </row>
    <row r="19" spans="11:42" x14ac:dyDescent="0.25">
      <c r="AH19" s="54" t="s">
        <v>20</v>
      </c>
      <c r="AI19" s="22">
        <f ca="1">$Z$36*AI10</f>
        <v>-4.1611736674409087E-3</v>
      </c>
      <c r="AJ19" s="22">
        <f t="shared" ref="AJ19:AN19" ca="1" si="1">$Z$36*AJ10</f>
        <v>-1.5603730503214114E-3</v>
      </c>
      <c r="AK19" s="22">
        <f t="shared" ca="1" si="1"/>
        <v>-1.2986537084187352E-4</v>
      </c>
      <c r="AL19" s="22">
        <f t="shared" ca="1" si="1"/>
        <v>3.6959692848670253E-3</v>
      </c>
      <c r="AM19" s="22">
        <f t="shared" ca="1" si="1"/>
        <v>-3.1609391274919248E-3</v>
      </c>
      <c r="AN19" s="22">
        <f t="shared" ca="1" si="1"/>
        <v>1.0732826672673521E-3</v>
      </c>
    </row>
    <row r="20" spans="11:42" x14ac:dyDescent="0.25">
      <c r="AH20" s="54" t="s">
        <v>21</v>
      </c>
      <c r="AI20" s="23">
        <f ca="1">$AA$36*AI11</f>
        <v>5.6935360840508313E-3</v>
      </c>
      <c r="AJ20" s="23">
        <f t="shared" ref="AJ20:AM20" ca="1" si="2">$AA$36*AJ11</f>
        <v>-2.8831786796821045E-4</v>
      </c>
      <c r="AK20" s="23">
        <f t="shared" ca="1" si="2"/>
        <v>3.8885516682860179E-4</v>
      </c>
      <c r="AL20" s="23">
        <f t="shared" ca="1" si="2"/>
        <v>4.785069352342743E-3</v>
      </c>
      <c r="AM20" s="23">
        <f t="shared" ca="1" si="2"/>
        <v>-4.5270794781879396E-3</v>
      </c>
      <c r="AN20" s="23">
        <f ca="1">$AA$36*AN11</f>
        <v>-6.0043514149680398E-3</v>
      </c>
    </row>
    <row r="21" spans="11:42" x14ac:dyDescent="0.25">
      <c r="AH21" s="54" t="s">
        <v>0</v>
      </c>
      <c r="AI21" s="78">
        <f ca="1">$AB$36*AI12</f>
        <v>-3.4985323829976834E-3</v>
      </c>
      <c r="AJ21" s="78">
        <f t="shared" ref="AJ21:AN21" ca="1" si="3">$AB$36*AJ12</f>
        <v>6.6309862050515104E-4</v>
      </c>
      <c r="AK21" s="78">
        <f t="shared" ca="1" si="3"/>
        <v>-4.31341617189531E-4</v>
      </c>
      <c r="AL21" s="78">
        <f t="shared" ca="1" si="3"/>
        <v>8.0257120606847133E-3</v>
      </c>
      <c r="AM21" s="78">
        <f t="shared" ca="1" si="3"/>
        <v>-1.7098540729091217E-3</v>
      </c>
      <c r="AN21" s="78">
        <f t="shared" ca="1" si="3"/>
        <v>-2.18997557374795E-3</v>
      </c>
    </row>
    <row r="22" spans="11:42" x14ac:dyDescent="0.25">
      <c r="AH22" s="54" t="s">
        <v>22</v>
      </c>
      <c r="AI22" s="25">
        <f ca="1">$AC$36*AI13</f>
        <v>-8.8787098973870989E-3</v>
      </c>
      <c r="AJ22" s="25">
        <f t="shared" ref="AJ22:AN22" ca="1" si="4">$AC$36*AJ13</f>
        <v>2.6515113700975408E-3</v>
      </c>
      <c r="AK22" s="25">
        <f t="shared" ca="1" si="4"/>
        <v>-5.8903546197730137E-3</v>
      </c>
      <c r="AL22" s="25">
        <f t="shared" ca="1" si="4"/>
        <v>9.8832584977462268E-3</v>
      </c>
      <c r="AM22" s="25">
        <f t="shared" ca="1" si="4"/>
        <v>-4.8213311704705854E-3</v>
      </c>
      <c r="AN22" s="25">
        <f t="shared" ca="1" si="4"/>
        <v>-3.0865908396782793E-3</v>
      </c>
    </row>
    <row r="23" spans="11:42" x14ac:dyDescent="0.25">
      <c r="AH23" s="54" t="s">
        <v>20</v>
      </c>
      <c r="AI23" s="26">
        <f ca="1">$AD$36*AI14</f>
        <v>-3.8002594779066889E-3</v>
      </c>
      <c r="AJ23" s="26">
        <f t="shared" ref="AJ23:AN23" ca="1" si="5">$AD$36*AJ14</f>
        <v>-4.3221502146971172E-3</v>
      </c>
      <c r="AK23" s="26">
        <f t="shared" ca="1" si="5"/>
        <v>4.9586788917515168E-4</v>
      </c>
      <c r="AL23" s="26">
        <f t="shared" ca="1" si="5"/>
        <v>-9.8647300989786386E-4</v>
      </c>
      <c r="AM23" s="26">
        <f t="shared" ca="1" si="5"/>
        <v>2.1965403922732051E-3</v>
      </c>
      <c r="AN23" s="26">
        <f t="shared" ca="1" si="5"/>
        <v>-7.9564716675092103E-4</v>
      </c>
    </row>
    <row r="26" spans="11:42" x14ac:dyDescent="0.25">
      <c r="AI26" s="6">
        <f ca="1">SUM(AI18:AI23)</f>
        <v>-3.2927721506034534E-2</v>
      </c>
      <c r="AJ26" s="6">
        <f ca="1">SUM(AJ18:AJ23)</f>
        <v>6.7991701785119398E-4</v>
      </c>
    </row>
    <row r="27" spans="11:42" x14ac:dyDescent="0.25">
      <c r="W27" s="53" t="s">
        <v>171</v>
      </c>
      <c r="Y27" s="54" t="s">
        <v>19</v>
      </c>
      <c r="Z27" s="54" t="s">
        <v>20</v>
      </c>
      <c r="AA27" s="54" t="s">
        <v>24</v>
      </c>
      <c r="AB27" s="54" t="s">
        <v>25</v>
      </c>
      <c r="AC27" s="54" t="s">
        <v>22</v>
      </c>
      <c r="AD27" s="54" t="s">
        <v>20</v>
      </c>
    </row>
    <row r="28" spans="11:42" x14ac:dyDescent="0.25">
      <c r="W28" s="54">
        <f ca="1">SUM(Y28:AD28)</f>
        <v>6.0271479442690321</v>
      </c>
      <c r="X28" s="54" t="str" cm="1">
        <f t="array" ref="X28:X33">TRANSPOSE(Y27:AD27)</f>
        <v>Your</v>
      </c>
      <c r="Y28" s="21" cm="1">
        <f t="array" aca="1" ref="Y28:AD33" ca="1">EXP(_xlfn.ANCHORARRAY(Y9))</f>
        <v>1.0073734852659173</v>
      </c>
      <c r="Z28" s="20">
        <f ca="1"/>
        <v>1.0033359000253397</v>
      </c>
      <c r="AA28" s="20">
        <f ca="1"/>
        <v>1.0014563177309708</v>
      </c>
      <c r="AB28" s="20">
        <f ca="1"/>
        <v>1.0063091627847804</v>
      </c>
      <c r="AC28" s="20">
        <f ca="1"/>
        <v>1.0062691851122203</v>
      </c>
      <c r="AD28" s="20">
        <f ca="1"/>
        <v>1.0024038933498045</v>
      </c>
      <c r="AE28" s="2"/>
    </row>
    <row r="29" spans="11:42" ht="14.4" thickBot="1" x14ac:dyDescent="0.3">
      <c r="W29" s="54">
        <f t="shared" ref="W29:W33" ca="1" si="6">SUM(Y29:AD29)</f>
        <v>6.0314567462411244</v>
      </c>
      <c r="X29" s="54" t="str">
        <v>cat</v>
      </c>
      <c r="Y29" s="21">
        <f ca="1"/>
        <v>1.0151488835548159</v>
      </c>
      <c r="Z29" s="6">
        <f ca="1"/>
        <v>1.0074700506368024</v>
      </c>
      <c r="AA29" s="6">
        <f ca="1"/>
        <v>0.99172708556689548</v>
      </c>
      <c r="AB29" s="6">
        <f ca="1"/>
        <v>1.0042148117832135</v>
      </c>
      <c r="AC29" s="6">
        <f ca="1"/>
        <v>1.0102968658021181</v>
      </c>
      <c r="AD29" s="6">
        <f ca="1"/>
        <v>1.0025990488972796</v>
      </c>
      <c r="AE29" s="2"/>
    </row>
    <row r="30" spans="11:42" ht="14.4" thickBot="1" x14ac:dyDescent="0.3">
      <c r="W30" s="54">
        <f t="shared" ca="1" si="6"/>
        <v>5.9992363817983323</v>
      </c>
      <c r="X30" s="54" t="str">
        <v xml:space="preserve">is </v>
      </c>
      <c r="Y30" s="20">
        <f ca="1"/>
        <v>0.99952577663227071</v>
      </c>
      <c r="Z30" s="6">
        <f ca="1"/>
        <v>0.99873597868799657</v>
      </c>
      <c r="AA30" s="6">
        <f ca="1"/>
        <v>1.0021690887042818</v>
      </c>
      <c r="AB30" s="6">
        <f ca="1"/>
        <v>0.99948027715956567</v>
      </c>
      <c r="AC30" s="6">
        <f ca="1"/>
        <v>0.99913875794941076</v>
      </c>
      <c r="AD30" s="6">
        <f ca="1"/>
        <v>1.0001865026648069</v>
      </c>
      <c r="AE30" s="2"/>
      <c r="AP30" s="71"/>
    </row>
    <row r="31" spans="11:42" x14ac:dyDescent="0.25">
      <c r="W31" s="54">
        <f t="shared" ca="1" si="6"/>
        <v>6.0051554603916273</v>
      </c>
      <c r="X31" s="54" t="str">
        <v xml:space="preserve"> a </v>
      </c>
      <c r="Y31" s="20">
        <f ca="1"/>
        <v>1.0032682709800198</v>
      </c>
      <c r="Z31" s="6">
        <f ca="1"/>
        <v>0.99944618669093244</v>
      </c>
      <c r="AA31" s="6">
        <f ca="1"/>
        <v>0.99862569060092143</v>
      </c>
      <c r="AB31" s="6">
        <f ca="1"/>
        <v>1.0008326934123077</v>
      </c>
      <c r="AC31" s="6">
        <f ca="1"/>
        <v>1.0015293681228581</v>
      </c>
      <c r="AD31" s="6">
        <f ca="1"/>
        <v>1.001453250584587</v>
      </c>
      <c r="AE31" s="2"/>
    </row>
    <row r="32" spans="11:42" x14ac:dyDescent="0.25">
      <c r="W32" s="54">
        <f t="shared" ca="1" si="6"/>
        <v>6.0260062445332876</v>
      </c>
      <c r="X32" s="54" t="str">
        <v>lovely</v>
      </c>
      <c r="Y32" s="20">
        <f ca="1"/>
        <v>1.0115238468560626</v>
      </c>
      <c r="Z32" s="6">
        <f ca="1"/>
        <v>1.0058007694066855</v>
      </c>
      <c r="AA32" s="6">
        <f ca="1"/>
        <v>0.9960459595990252</v>
      </c>
      <c r="AB32" s="6">
        <f ca="1"/>
        <v>1.0035659368162753</v>
      </c>
      <c r="AC32" s="6">
        <f ca="1"/>
        <v>1.0086614481217011</v>
      </c>
      <c r="AD32" s="6">
        <f ca="1"/>
        <v>1.0004082837335371</v>
      </c>
      <c r="AE32" s="2"/>
    </row>
    <row r="33" spans="23:31" x14ac:dyDescent="0.25">
      <c r="W33" s="54">
        <f t="shared" ca="1" si="6"/>
        <v>5.9939324813922141</v>
      </c>
      <c r="X33" s="54" t="str">
        <v>cat</v>
      </c>
      <c r="Y33" s="20">
        <f ca="1"/>
        <v>0.99474070485101973</v>
      </c>
      <c r="Z33" s="6">
        <f ca="1"/>
        <v>0.99663194288433266</v>
      </c>
      <c r="AA33" s="6">
        <f ca="1"/>
        <v>1.0038076155635931</v>
      </c>
      <c r="AB33" s="6">
        <f ca="1"/>
        <v>1.0008943321181221</v>
      </c>
      <c r="AC33" s="6">
        <f ca="1"/>
        <v>0.99611822834049935</v>
      </c>
      <c r="AD33" s="6">
        <f ca="1"/>
        <v>1.0017396576346471</v>
      </c>
      <c r="AE33" s="2"/>
    </row>
    <row r="35" spans="23:31" x14ac:dyDescent="0.25">
      <c r="Y35" s="54" t="s">
        <v>19</v>
      </c>
      <c r="Z35" s="54" t="s">
        <v>20</v>
      </c>
      <c r="AA35" s="54" t="s">
        <v>24</v>
      </c>
      <c r="AB35" s="54" t="s">
        <v>25</v>
      </c>
      <c r="AC35" s="54" t="s">
        <v>22</v>
      </c>
      <c r="AD35" s="54" t="s">
        <v>20</v>
      </c>
      <c r="AE35" s="53" t="s">
        <v>26</v>
      </c>
    </row>
    <row r="36" spans="23:31" x14ac:dyDescent="0.25">
      <c r="X36" s="54" t="str" cm="1">
        <f t="array" ref="X36:X41">TRANSPOSE(Y35:AD35)</f>
        <v>Your</v>
      </c>
      <c r="Y36" s="21">
        <f ca="1">Y28/$W$28</f>
        <v>0.16713933266293679</v>
      </c>
      <c r="Z36" s="22">
        <f t="shared" ref="Z36:AD36" ca="1" si="7">Z28/$W$28</f>
        <v>0.16646943285660851</v>
      </c>
      <c r="AA36" s="23">
        <f t="shared" ca="1" si="7"/>
        <v>0.16615758016745127</v>
      </c>
      <c r="AB36" s="24">
        <f t="shared" ca="1" si="7"/>
        <v>0.16696274458330471</v>
      </c>
      <c r="AC36" s="25">
        <f t="shared" ca="1" si="7"/>
        <v>0.16695611164963031</v>
      </c>
      <c r="AD36" s="26">
        <f t="shared" ca="1" si="7"/>
        <v>0.16631479808006858</v>
      </c>
      <c r="AE36" s="54">
        <f ca="1">SUM(Y36:AD36)</f>
        <v>1.0000000000000002</v>
      </c>
    </row>
    <row r="37" spans="23:31" x14ac:dyDescent="0.25">
      <c r="X37" s="54" t="str">
        <v>cat</v>
      </c>
      <c r="Y37" s="20">
        <f ca="1">Y29/$W$29</f>
        <v>0.16830907130146772</v>
      </c>
      <c r="Z37" s="20">
        <f t="shared" ref="Z37:AD37" ca="1" si="8">Z29/$W$29</f>
        <v>0.16703594057350568</v>
      </c>
      <c r="AA37" s="20">
        <f t="shared" ca="1" si="8"/>
        <v>0.16442579749659178</v>
      </c>
      <c r="AB37" s="20">
        <f t="shared" ca="1" si="8"/>
        <v>0.16649623035248526</v>
      </c>
      <c r="AC37" s="20">
        <f t="shared" ca="1" si="8"/>
        <v>0.16750461925002563</v>
      </c>
      <c r="AD37" s="20">
        <f t="shared" ca="1" si="8"/>
        <v>0.16622834102592399</v>
      </c>
      <c r="AE37" s="54">
        <f t="shared" ref="AE37:AE41" ca="1" si="9">SUM(Y37:AD37)</f>
        <v>1</v>
      </c>
    </row>
    <row r="38" spans="23:31" x14ac:dyDescent="0.25">
      <c r="X38" s="54" t="str">
        <v xml:space="preserve">is </v>
      </c>
      <c r="Y38" s="20">
        <f ca="1">Y30/$W$30</f>
        <v>0.16660883369503982</v>
      </c>
      <c r="Z38" s="20">
        <f t="shared" ref="Z38:AD38" ca="1" si="10">Z30/$W$30</f>
        <v>0.16647718394930378</v>
      </c>
      <c r="AA38" s="20">
        <f t="shared" ca="1" si="10"/>
        <v>0.16704944178310097</v>
      </c>
      <c r="AB38" s="20">
        <f t="shared" ca="1" si="10"/>
        <v>0.16660124948434876</v>
      </c>
      <c r="AC38" s="20">
        <f t="shared" ca="1" si="10"/>
        <v>0.16654432237089292</v>
      </c>
      <c r="AD38" s="20">
        <f t="shared" ca="1" si="10"/>
        <v>0.16671896871731379</v>
      </c>
      <c r="AE38" s="54">
        <f t="shared" ca="1" si="9"/>
        <v>1</v>
      </c>
    </row>
    <row r="39" spans="23:31" x14ac:dyDescent="0.25">
      <c r="X39" s="54" t="str">
        <v xml:space="preserve"> a </v>
      </c>
      <c r="Y39" s="20">
        <f ca="1">Y31/$W$31</f>
        <v>0.16706782656957087</v>
      </c>
      <c r="Z39" s="20">
        <f t="shared" ref="Z39:AD39" ca="1" si="11">Z31/$W$31</f>
        <v>0.16643135940160214</v>
      </c>
      <c r="AA39" s="20">
        <f t="shared" ca="1" si="11"/>
        <v>0.16629472745336651</v>
      </c>
      <c r="AB39" s="20">
        <f t="shared" ca="1" si="11"/>
        <v>0.16666224546783645</v>
      </c>
      <c r="AC39" s="20">
        <f t="shared" ca="1" si="11"/>
        <v>0.16677825823638931</v>
      </c>
      <c r="AD39" s="20">
        <f t="shared" ca="1" si="11"/>
        <v>0.16676558287123461</v>
      </c>
      <c r="AE39" s="54">
        <f t="shared" ca="1" si="9"/>
        <v>1</v>
      </c>
    </row>
    <row r="40" spans="23:31" x14ac:dyDescent="0.25">
      <c r="X40" s="54" t="str">
        <v>lovely</v>
      </c>
      <c r="Y40" s="20">
        <f ca="1">Y32/$W$32</f>
        <v>0.16785974089782987</v>
      </c>
      <c r="Z40" s="20">
        <f t="shared" ref="Z40:AD40" ca="1" si="12">Z32/$W$32</f>
        <v>0.16691001114031942</v>
      </c>
      <c r="AA40" s="20">
        <f t="shared" ca="1" si="12"/>
        <v>0.16529122592639608</v>
      </c>
      <c r="AB40" s="20">
        <f t="shared" ca="1" si="12"/>
        <v>0.16653914650797066</v>
      </c>
      <c r="AC40" s="20">
        <f t="shared" ca="1" si="12"/>
        <v>0.16738473330271525</v>
      </c>
      <c r="AD40" s="20">
        <f t="shared" ca="1" si="12"/>
        <v>0.16601514222476854</v>
      </c>
      <c r="AE40" s="54">
        <f t="shared" ca="1" si="9"/>
        <v>0.99999999999999989</v>
      </c>
    </row>
    <row r="41" spans="23:31" x14ac:dyDescent="0.25">
      <c r="X41" s="54" t="str">
        <v>cat</v>
      </c>
      <c r="Y41" s="20">
        <f ca="1">Y33/$W$33</f>
        <v>0.16595794295967289</v>
      </c>
      <c r="Z41" s="20">
        <f t="shared" ref="Z41:AD41" ca="1" si="13">Z33/$W$33</f>
        <v>0.16627346837461279</v>
      </c>
      <c r="AA41" s="20">
        <f t="shared" ca="1" si="13"/>
        <v>0.16747062444894911</v>
      </c>
      <c r="AB41" s="20">
        <f t="shared" ca="1" si="13"/>
        <v>0.1669845856998449</v>
      </c>
      <c r="AC41" s="20">
        <f t="shared" ca="1" si="13"/>
        <v>0.16618776261375745</v>
      </c>
      <c r="AD41" s="20">
        <f t="shared" ca="1" si="13"/>
        <v>0.16712561590316288</v>
      </c>
      <c r="AE41" s="54">
        <f t="shared" ca="1" si="9"/>
        <v>1</v>
      </c>
    </row>
  </sheetData>
  <mergeCells count="14">
    <mergeCell ref="K17:N18"/>
    <mergeCell ref="AR5:AW5"/>
    <mergeCell ref="B3:F3"/>
    <mergeCell ref="B2:F2"/>
    <mergeCell ref="Y4:AD4"/>
    <mergeCell ref="AI7:AN7"/>
    <mergeCell ref="AR7:AW7"/>
    <mergeCell ref="Y5:AD5"/>
    <mergeCell ref="AR6:AW6"/>
    <mergeCell ref="Y6:AD6"/>
    <mergeCell ref="E6:T6"/>
    <mergeCell ref="Y7:AD7"/>
    <mergeCell ref="E7:K7"/>
    <mergeCell ref="O7:T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9370-7815-4A54-A16E-138F9A8669FA}">
  <dimension ref="C2:AF25"/>
  <sheetViews>
    <sheetView showGridLines="0" zoomScale="80" zoomScaleNormal="80" workbookViewId="0">
      <selection activeCell="X18" sqref="X18"/>
    </sheetView>
  </sheetViews>
  <sheetFormatPr defaultRowHeight="13.8" x14ac:dyDescent="0.25"/>
  <cols>
    <col min="1" max="2" width="8.88671875" style="1"/>
    <col min="3" max="3" width="16.109375" style="1" customWidth="1"/>
    <col min="4" max="4" width="8.88671875" style="1" customWidth="1"/>
    <col min="5" max="9" width="8.88671875" style="1"/>
    <col min="10" max="10" width="12.77734375" style="1" customWidth="1"/>
    <col min="11" max="11" width="8.88671875" style="1"/>
    <col min="12" max="12" width="5.109375" style="1" customWidth="1"/>
    <col min="13" max="21" width="8.88671875" style="1"/>
    <col min="22" max="22" width="15.44140625" style="1" customWidth="1"/>
    <col min="23" max="16384" width="8.88671875" style="1"/>
  </cols>
  <sheetData>
    <row r="2" spans="3:32" ht="13.8" customHeight="1" x14ac:dyDescent="0.25">
      <c r="C2" s="80" t="s">
        <v>159</v>
      </c>
      <c r="D2" s="80"/>
      <c r="E2" s="80"/>
    </row>
    <row r="3" spans="3:32" x14ac:dyDescent="0.25">
      <c r="D3" s="44"/>
      <c r="E3" s="44"/>
      <c r="F3" s="44"/>
    </row>
    <row r="4" spans="3:32" x14ac:dyDescent="0.25">
      <c r="D4" s="44"/>
      <c r="E4" s="83" t="s">
        <v>139</v>
      </c>
      <c r="F4" s="85"/>
      <c r="G4" s="85"/>
      <c r="H4" s="85"/>
      <c r="I4" s="85"/>
      <c r="J4" s="85"/>
      <c r="W4" s="44"/>
      <c r="X4" s="83" t="s">
        <v>139</v>
      </c>
      <c r="Y4" s="85"/>
      <c r="Z4" s="85"/>
      <c r="AA4" s="85"/>
      <c r="AB4" s="85"/>
      <c r="AC4" s="85"/>
    </row>
    <row r="5" spans="3:32" x14ac:dyDescent="0.25">
      <c r="E5" s="83" t="s">
        <v>70</v>
      </c>
      <c r="F5" s="83"/>
      <c r="G5" s="83"/>
      <c r="H5" s="83"/>
      <c r="I5" s="83"/>
      <c r="J5" s="83"/>
      <c r="X5" s="83" t="s">
        <v>70</v>
      </c>
      <c r="Y5" s="83"/>
      <c r="Z5" s="83"/>
      <c r="AA5" s="83"/>
      <c r="AB5" s="83"/>
      <c r="AC5" s="83"/>
    </row>
    <row r="6" spans="3:32" x14ac:dyDescent="0.25">
      <c r="E6" s="44">
        <v>1</v>
      </c>
      <c r="F6" s="44">
        <v>2</v>
      </c>
      <c r="G6" s="44">
        <v>3</v>
      </c>
      <c r="H6" s="44">
        <v>4</v>
      </c>
      <c r="I6" s="44" t="s">
        <v>1</v>
      </c>
      <c r="J6" s="44">
        <v>512</v>
      </c>
      <c r="X6" s="44">
        <v>1</v>
      </c>
      <c r="Y6" s="44">
        <v>2</v>
      </c>
      <c r="Z6" s="44">
        <v>3</v>
      </c>
      <c r="AA6" s="44">
        <v>4</v>
      </c>
      <c r="AB6" s="44" t="s">
        <v>1</v>
      </c>
      <c r="AC6" s="44">
        <v>512</v>
      </c>
      <c r="AE6" s="53" t="s">
        <v>169</v>
      </c>
      <c r="AF6" s="53" t="s">
        <v>170</v>
      </c>
    </row>
    <row r="7" spans="3:32" ht="14.4" x14ac:dyDescent="0.3">
      <c r="C7" s="44" t="s">
        <v>149</v>
      </c>
      <c r="D7" s="44" t="s">
        <v>19</v>
      </c>
      <c r="E7" s="6" cm="1">
        <f t="array" aca="1" ref="E7:J12" ca="1">'-&gt; Self - Attention'!AR9:AW14</f>
        <v>-3.2927721506034534E-2</v>
      </c>
      <c r="F7" s="6">
        <f ca="1"/>
        <v>6.7991701785119398E-4</v>
      </c>
      <c r="G7" s="6">
        <f ca="1"/>
        <v>-1.9816437945417837E-2</v>
      </c>
      <c r="H7" s="6">
        <f ca="1"/>
        <v>3.8047297946547841E-2</v>
      </c>
      <c r="I7" s="6">
        <f ca="1"/>
        <v>-1.9200731371020491E-2</v>
      </c>
      <c r="J7" s="6">
        <f ca="1"/>
        <v>-1.5667359431597645E-2</v>
      </c>
      <c r="L7" s="52"/>
      <c r="V7" s="44" t="s">
        <v>149</v>
      </c>
      <c r="W7" s="44" t="s">
        <v>19</v>
      </c>
      <c r="X7" s="6">
        <f ca="1">(E7-$AE$7)/$AF$7</f>
        <v>-0.98870784959546809</v>
      </c>
      <c r="Y7" s="6">
        <f t="shared" ref="Y7:AB7" ca="1" si="0">(F7-$AE$7)/$AF$7</f>
        <v>0.35220606812622585</v>
      </c>
      <c r="Z7" s="6">
        <f t="shared" ca="1" si="0"/>
        <v>-0.46557967463812089</v>
      </c>
      <c r="AA7" s="6">
        <f t="shared" ca="1" si="0"/>
        <v>1.843130255509571</v>
      </c>
      <c r="AB7" s="6">
        <f t="shared" ca="1" si="0"/>
        <v>-0.44101354767697276</v>
      </c>
      <c r="AC7" s="6">
        <f ca="1">(J7-$AE$7)/$AF$7</f>
        <v>-0.30003525172523493</v>
      </c>
      <c r="AE7" s="1">
        <f ca="1">AVERAGE(E7:J7)</f>
        <v>-8.147505881611913E-3</v>
      </c>
      <c r="AF7" s="1">
        <f ca="1">STDEV(E7:J7)</f>
        <v>2.506323342589168E-2</v>
      </c>
    </row>
    <row r="8" spans="3:32" ht="14.4" x14ac:dyDescent="0.3">
      <c r="C8" s="44" t="s">
        <v>1</v>
      </c>
      <c r="D8" s="44" t="s">
        <v>20</v>
      </c>
      <c r="E8" s="6">
        <f ca="1"/>
        <v>-3.3146594261523499E-2</v>
      </c>
      <c r="F8" s="6">
        <f ca="1"/>
        <v>7.1146514933550717E-4</v>
      </c>
      <c r="G8" s="6">
        <f ca="1"/>
        <v>-1.9939064127569062E-2</v>
      </c>
      <c r="H8" s="6">
        <f ca="1"/>
        <v>3.8109049347732321E-2</v>
      </c>
      <c r="I8" s="6">
        <f ca="1"/>
        <v>-1.9226744980703123E-2</v>
      </c>
      <c r="J8" s="6">
        <f ca="1"/>
        <v>-1.5637376195873093E-2</v>
      </c>
      <c r="L8" s="52"/>
      <c r="V8" s="44" t="s">
        <v>1</v>
      </c>
      <c r="W8" s="44" t="s">
        <v>20</v>
      </c>
      <c r="X8" s="6">
        <f ca="1">(E8-$AE$8)/$AF$8</f>
        <v>-0.992636760162387</v>
      </c>
      <c r="Y8" s="6">
        <f t="shared" ref="Y8:AB8" ca="1" si="1">(F8-$AE$8)/$AF$8</f>
        <v>0.3539550377829998</v>
      </c>
      <c r="Z8" s="6">
        <f t="shared" ca="1" si="1"/>
        <v>-0.46735113957553487</v>
      </c>
      <c r="AA8" s="6">
        <f t="shared" ca="1" si="1"/>
        <v>1.8413196718110754</v>
      </c>
      <c r="AB8" s="6">
        <f t="shared" ca="1" si="1"/>
        <v>-0.43902101264624332</v>
      </c>
      <c r="AC8" s="6">
        <f ca="1">(J8-$AE$8)/$AF$8</f>
        <v>-0.29626579720991097</v>
      </c>
      <c r="AE8" s="1">
        <f ca="1">AVERAGE(E8:J8)</f>
        <v>-8.1882108447668221E-3</v>
      </c>
      <c r="AF8" s="1">
        <f t="shared" ref="AF8:AF12" ca="1" si="2">STDEV(E8:J8)</f>
        <v>2.5143521193667761E-2</v>
      </c>
    </row>
    <row r="9" spans="3:32" ht="14.4" x14ac:dyDescent="0.3">
      <c r="C9" s="44" t="s">
        <v>1</v>
      </c>
      <c r="D9" s="44" t="s">
        <v>21</v>
      </c>
      <c r="E9" s="6">
        <f ca="1"/>
        <v>-3.28190876012317E-2</v>
      </c>
      <c r="F9" s="6">
        <f ca="1"/>
        <v>6.4859408259273707E-4</v>
      </c>
      <c r="G9" s="6">
        <f ca="1"/>
        <v>-1.9752461444696817E-2</v>
      </c>
      <c r="H9" s="6">
        <f ca="1"/>
        <v>3.7988872473096319E-2</v>
      </c>
      <c r="I9" s="6">
        <f ca="1"/>
        <v>-1.9181463248122966E-2</v>
      </c>
      <c r="J9" s="6">
        <f ca="1"/>
        <v>-1.5674313506375513E-2</v>
      </c>
      <c r="L9" s="52"/>
      <c r="V9" s="44" t="s">
        <v>1</v>
      </c>
      <c r="W9" s="44" t="s">
        <v>21</v>
      </c>
      <c r="X9" s="6">
        <f ca="1">(E9-$AE$9)/$AF$9</f>
        <v>-0.98707172768985907</v>
      </c>
      <c r="Y9" s="6">
        <f t="shared" ref="Y9:AC9" ca="1" si="3">(F9-$AE$9)/$AF$9</f>
        <v>0.35105796506020098</v>
      </c>
      <c r="Z9" s="6">
        <f t="shared" ca="1" si="3"/>
        <v>-0.46463218110558896</v>
      </c>
      <c r="AA9" s="6">
        <f t="shared" ca="1" si="3"/>
        <v>1.8440246940355112</v>
      </c>
      <c r="AB9" s="6">
        <f t="shared" ca="1" si="3"/>
        <v>-0.44180210734785108</v>
      </c>
      <c r="AC9" s="6">
        <f t="shared" ca="1" si="3"/>
        <v>-0.30157664295241321</v>
      </c>
      <c r="AE9" s="1">
        <f t="shared" ref="AE9:AE12" ca="1" si="4">AVERAGE(E9:J9)</f>
        <v>-8.1316432074563221E-3</v>
      </c>
      <c r="AF9" s="1">
        <f t="shared" ca="1" si="2"/>
        <v>2.5010790706723844E-2</v>
      </c>
    </row>
    <row r="10" spans="3:32" ht="14.4" x14ac:dyDescent="0.3">
      <c r="C10" s="44" t="s">
        <v>1</v>
      </c>
      <c r="D10" s="44" t="s">
        <v>0</v>
      </c>
      <c r="E10" s="6">
        <f ca="1"/>
        <v>-3.2908794076040165E-2</v>
      </c>
      <c r="F10" s="6">
        <f ca="1"/>
        <v>6.627901575203465E-4</v>
      </c>
      <c r="G10" s="6">
        <f ca="1"/>
        <v>-1.9801595806761038E-2</v>
      </c>
      <c r="H10" s="6">
        <f ca="1"/>
        <v>3.8017346194659955E-2</v>
      </c>
      <c r="I10" s="6">
        <f ca="1"/>
        <v>-1.91865071737371E-2</v>
      </c>
      <c r="J10" s="6">
        <f ca="1"/>
        <v>-1.5665492504556996E-2</v>
      </c>
      <c r="L10" s="52"/>
      <c r="U10" s="44"/>
      <c r="V10" s="44" t="s">
        <v>1</v>
      </c>
      <c r="W10" s="44" t="s">
        <v>0</v>
      </c>
      <c r="X10" s="6">
        <f ca="1">(E10-$AE$10)/$AF$10</f>
        <v>-0.98871035083030345</v>
      </c>
      <c r="Y10" s="6">
        <f t="shared" ref="Y10:AC10" ca="1" si="5">(F10-$AE$10)/$AF$10</f>
        <v>0.35176721285944679</v>
      </c>
      <c r="Z10" s="6">
        <f t="shared" ca="1" si="5"/>
        <v>-0.46535389911904684</v>
      </c>
      <c r="AA10" s="6">
        <f t="shared" ca="1" si="5"/>
        <v>1.8432948071789526</v>
      </c>
      <c r="AB10" s="6">
        <f t="shared" ca="1" si="5"/>
        <v>-0.44079406582333519</v>
      </c>
      <c r="AC10" s="6">
        <f t="shared" ca="1" si="5"/>
        <v>-0.30020370426571374</v>
      </c>
      <c r="AE10" s="1">
        <f t="shared" ca="1" si="4"/>
        <v>-8.1470422014858334E-3</v>
      </c>
      <c r="AF10" s="1">
        <f t="shared" ca="1" si="2"/>
        <v>2.5044495441723453E-2</v>
      </c>
    </row>
    <row r="11" spans="3:32" ht="14.4" x14ac:dyDescent="0.3">
      <c r="C11" s="44" t="s">
        <v>1</v>
      </c>
      <c r="D11" s="44" t="s">
        <v>22</v>
      </c>
      <c r="E11" s="6">
        <f ca="1"/>
        <v>-3.3054293842953733E-2</v>
      </c>
      <c r="F11" s="6">
        <f ca="1"/>
        <v>7.0544443332626848E-4</v>
      </c>
      <c r="G11" s="6">
        <f ca="1"/>
        <v>-1.9895149361567017E-2</v>
      </c>
      <c r="H11" s="6">
        <f ca="1"/>
        <v>3.8093416060351569E-2</v>
      </c>
      <c r="I11" s="6">
        <f ca="1"/>
        <v>-1.9228429002126186E-2</v>
      </c>
      <c r="J11" s="6">
        <f ca="1"/>
        <v>-1.5654249526422782E-2</v>
      </c>
      <c r="L11" s="52"/>
      <c r="V11" s="44" t="s">
        <v>1</v>
      </c>
      <c r="W11" s="44" t="s">
        <v>22</v>
      </c>
      <c r="X11" s="6">
        <f ca="1">(E11-$AE$11)/$AF$11</f>
        <v>-0.99068343130030567</v>
      </c>
      <c r="Y11" s="6">
        <f t="shared" ref="Y11:AC11" ca="1" si="6">(F11-$AE$11)/$AF$11</f>
        <v>0.35346498665750165</v>
      </c>
      <c r="Z11" s="6">
        <f t="shared" ca="1" si="6"/>
        <v>-0.46675036370416684</v>
      </c>
      <c r="AA11" s="6">
        <f t="shared" ca="1" si="6"/>
        <v>1.8420719924892737</v>
      </c>
      <c r="AB11" s="6">
        <f t="shared" ca="1" si="6"/>
        <v>-0.44020480493742981</v>
      </c>
      <c r="AC11" s="6">
        <f t="shared" ca="1" si="6"/>
        <v>-0.29789837920487294</v>
      </c>
      <c r="AE11" s="1">
        <f t="shared" ca="1" si="4"/>
        <v>-8.1722102065653144E-3</v>
      </c>
      <c r="AF11" s="1">
        <f t="shared" ca="1" si="2"/>
        <v>2.5116079314791647E-2</v>
      </c>
    </row>
    <row r="12" spans="3:32" ht="14.4" x14ac:dyDescent="0.3">
      <c r="C12" s="44" t="s">
        <v>148</v>
      </c>
      <c r="D12" s="44" t="s">
        <v>20</v>
      </c>
      <c r="E12" s="6">
        <f ca="1"/>
        <v>-3.2726727749000449E-2</v>
      </c>
      <c r="F12" s="6">
        <f ca="1"/>
        <v>6.2129379647284533E-4</v>
      </c>
      <c r="G12" s="6">
        <f ca="1"/>
        <v>-1.9683022801133571E-2</v>
      </c>
      <c r="H12" s="6">
        <f ca="1"/>
        <v>3.7942147730838836E-2</v>
      </c>
      <c r="I12" s="6">
        <f ca="1"/>
        <v>-1.9149375345912469E-2</v>
      </c>
      <c r="J12" s="6">
        <f ca="1"/>
        <v>-1.5673065239255234E-2</v>
      </c>
      <c r="L12" s="52"/>
      <c r="V12" s="44" t="s">
        <v>148</v>
      </c>
      <c r="W12" s="44" t="s">
        <v>20</v>
      </c>
      <c r="X12" s="6">
        <f ca="1">(E12-$AE$12)/$AF$12</f>
        <v>-0.98602825610058131</v>
      </c>
      <c r="Y12" s="6">
        <f t="shared" ref="Y12:AC12" ca="1" si="7">(F12-$AE$12)/$AF$12</f>
        <v>0.34981296043640647</v>
      </c>
      <c r="Z12" s="6">
        <f t="shared" ca="1" si="7"/>
        <v>-0.46352893295638065</v>
      </c>
      <c r="AA12" s="6">
        <f t="shared" ca="1" si="7"/>
        <v>1.844796249142181</v>
      </c>
      <c r="AB12" s="6">
        <f t="shared" ca="1" si="7"/>
        <v>-0.44215230451644882</v>
      </c>
      <c r="AC12" s="6">
        <f t="shared" ca="1" si="7"/>
        <v>-0.30289971600517679</v>
      </c>
      <c r="AE12" s="1">
        <f t="shared" ca="1" si="4"/>
        <v>-8.111458267998339E-3</v>
      </c>
      <c r="AF12" s="1">
        <f t="shared" ca="1" si="2"/>
        <v>2.4964060947246517E-2</v>
      </c>
    </row>
    <row r="13" spans="3:32" ht="14.4" x14ac:dyDescent="0.3">
      <c r="C13" s="44"/>
      <c r="D13" s="44"/>
      <c r="E13" s="5"/>
      <c r="F13" s="5"/>
      <c r="G13" s="5"/>
      <c r="H13" s="5"/>
      <c r="I13" s="5"/>
      <c r="J13" s="5"/>
      <c r="L13" s="52"/>
      <c r="V13" s="44"/>
      <c r="W13" s="44"/>
      <c r="X13" s="5"/>
      <c r="Y13" s="5"/>
      <c r="Z13" s="5"/>
      <c r="AA13" s="5"/>
      <c r="AB13" s="5"/>
      <c r="AC13" s="5"/>
    </row>
    <row r="14" spans="3:32" ht="14.4" x14ac:dyDescent="0.3">
      <c r="C14" s="44"/>
      <c r="D14" s="44"/>
      <c r="E14" s="5"/>
      <c r="F14" s="5"/>
      <c r="G14" s="5"/>
      <c r="H14" s="5"/>
      <c r="I14" s="5"/>
      <c r="J14" s="5"/>
      <c r="L14" s="52"/>
      <c r="V14" s="44"/>
      <c r="W14" s="44"/>
      <c r="X14" s="5"/>
      <c r="Y14" s="5"/>
      <c r="Z14" s="5"/>
      <c r="AA14" s="5"/>
      <c r="AB14" s="5"/>
      <c r="AC14" s="5"/>
    </row>
    <row r="15" spans="3:32" ht="14.4" x14ac:dyDescent="0.3">
      <c r="C15" s="44"/>
      <c r="D15" s="44"/>
      <c r="E15" s="5"/>
      <c r="F15" s="5"/>
      <c r="G15" s="5"/>
      <c r="H15" s="5" t="s">
        <v>163</v>
      </c>
      <c r="I15" s="5"/>
      <c r="J15" s="5"/>
      <c r="K15" s="44" t="s">
        <v>161</v>
      </c>
      <c r="L15" s="52"/>
      <c r="S15" s="44" t="s">
        <v>3</v>
      </c>
      <c r="T15" s="44" t="s">
        <v>162</v>
      </c>
      <c r="X15" s="83" t="s">
        <v>140</v>
      </c>
      <c r="Y15" s="83"/>
      <c r="Z15" s="83"/>
      <c r="AA15" s="83"/>
      <c r="AB15" s="83"/>
      <c r="AC15" s="83"/>
    </row>
    <row r="16" spans="3:32" x14ac:dyDescent="0.25">
      <c r="X16" s="83" t="s">
        <v>77</v>
      </c>
      <c r="Y16" s="83"/>
      <c r="Z16" s="83"/>
      <c r="AA16" s="83"/>
      <c r="AB16" s="83"/>
      <c r="AC16" s="83"/>
    </row>
    <row r="17" spans="3:32" x14ac:dyDescent="0.25">
      <c r="E17" s="83" t="s">
        <v>140</v>
      </c>
      <c r="F17" s="83"/>
      <c r="G17" s="83"/>
      <c r="H17" s="83"/>
      <c r="I17" s="83"/>
      <c r="J17" s="83"/>
      <c r="X17" s="44">
        <v>1</v>
      </c>
      <c r="Y17" s="44">
        <v>2</v>
      </c>
      <c r="Z17" s="44">
        <v>3</v>
      </c>
      <c r="AA17" s="44">
        <v>4</v>
      </c>
      <c r="AB17" s="44" t="s">
        <v>1</v>
      </c>
      <c r="AC17" s="44">
        <v>512</v>
      </c>
      <c r="AE17" s="53" t="s">
        <v>169</v>
      </c>
      <c r="AF17" s="53" t="s">
        <v>170</v>
      </c>
    </row>
    <row r="18" spans="3:32" x14ac:dyDescent="0.25">
      <c r="E18" s="83" t="s">
        <v>77</v>
      </c>
      <c r="F18" s="83"/>
      <c r="G18" s="83"/>
      <c r="H18" s="83"/>
      <c r="I18" s="83"/>
      <c r="J18" s="83"/>
      <c r="V18" s="44" t="s">
        <v>28</v>
      </c>
      <c r="W18" s="44" t="s">
        <v>19</v>
      </c>
      <c r="X18" s="6">
        <f ca="1">(E20-$AE$18)/$AF$18</f>
        <v>0.35549942087001418</v>
      </c>
      <c r="Y18" s="6">
        <f t="shared" ref="Y18:AC18" ca="1" si="8">(F20-$AE$18)/$AF$18</f>
        <v>-0.48224481492970867</v>
      </c>
      <c r="Z18" s="6">
        <f t="shared" ca="1" si="8"/>
        <v>0.95011727575877902</v>
      </c>
      <c r="AA18" s="6">
        <f t="shared" ca="1" si="8"/>
        <v>-1.0551786293499696</v>
      </c>
      <c r="AB18" s="6">
        <f t="shared" ca="1" si="8"/>
        <v>-1.023848383921415</v>
      </c>
      <c r="AC18" s="6">
        <f t="shared" ca="1" si="8"/>
        <v>1.255655131572299</v>
      </c>
      <c r="AE18" s="1">
        <f ca="1">AVERAGE(E20:J20)</f>
        <v>0.58744547442303163</v>
      </c>
      <c r="AF18" s="1">
        <f ca="1">STDEV(E20:J20)</f>
        <v>0.19014358591718489</v>
      </c>
    </row>
    <row r="19" spans="3:32" x14ac:dyDescent="0.25">
      <c r="E19" s="44">
        <v>1</v>
      </c>
      <c r="F19" s="44">
        <v>2</v>
      </c>
      <c r="G19" s="44">
        <v>3</v>
      </c>
      <c r="H19" s="44">
        <v>4</v>
      </c>
      <c r="I19" s="44" t="s">
        <v>1</v>
      </c>
      <c r="J19" s="44">
        <v>512</v>
      </c>
      <c r="V19" s="44" t="s">
        <v>1</v>
      </c>
      <c r="W19" s="44" t="s">
        <v>20</v>
      </c>
      <c r="X19" s="6">
        <f ca="1">(E21-$AE$19)/$AF$19</f>
        <v>-0.93631070651782589</v>
      </c>
      <c r="Y19" s="6">
        <f t="shared" ref="Y19:AC19" ca="1" si="9">(F21-$AE$19)/$AF$19</f>
        <v>-0.66318903702846399</v>
      </c>
      <c r="Z19" s="6">
        <f t="shared" ca="1" si="9"/>
        <v>0.2198633413305888</v>
      </c>
      <c r="AA19" s="6">
        <f t="shared" ca="1" si="9"/>
        <v>6.3784141976969022E-2</v>
      </c>
      <c r="AB19" s="6">
        <f t="shared" ca="1" si="9"/>
        <v>-0.51794815546750506</v>
      </c>
      <c r="AC19" s="6">
        <f t="shared" ca="1" si="9"/>
        <v>1.8338004157062378</v>
      </c>
      <c r="AE19" s="1">
        <f ca="1">AVERAGE(E21:J21)</f>
        <v>0.27549538196985818</v>
      </c>
      <c r="AF19" s="1">
        <f t="shared" ref="AF19:AF23" ca="1" si="10">STDEV(E21:J21)</f>
        <v>0.16156221698930157</v>
      </c>
    </row>
    <row r="20" spans="3:32" x14ac:dyDescent="0.25">
      <c r="C20" s="44" t="s">
        <v>28</v>
      </c>
      <c r="D20" s="44" t="s">
        <v>19</v>
      </c>
      <c r="E20" s="6" cm="1">
        <f t="array" aca="1" ref="E20:J25" ca="1">'-&gt; Feed Forward'!Z14:AE19</f>
        <v>0.65504140909873865</v>
      </c>
      <c r="F20" s="6">
        <f ca="1"/>
        <v>0.49574971602232765</v>
      </c>
      <c r="G20" s="6">
        <f ca="1"/>
        <v>0.76810418027767269</v>
      </c>
      <c r="H20" s="6">
        <f ca="1"/>
        <v>0.38681002605524828</v>
      </c>
      <c r="I20" s="6">
        <f ca="1"/>
        <v>0.39276727126869915</v>
      </c>
      <c r="J20" s="6">
        <f ca="1"/>
        <v>0.82620024381550317</v>
      </c>
      <c r="V20" s="44" t="s">
        <v>1</v>
      </c>
      <c r="W20" s="44" t="s">
        <v>21</v>
      </c>
      <c r="X20" s="6">
        <f ca="1">(E22-$AE$20)/$AF$20</f>
        <v>-0.86015449467100114</v>
      </c>
      <c r="Y20" s="6">
        <f t="shared" ref="Y20:AC20" ca="1" si="11">(F22-$AE$20)/$AF$20</f>
        <v>1.4431396642714394</v>
      </c>
      <c r="Z20" s="6">
        <f t="shared" ca="1" si="11"/>
        <v>1.0434331895551341</v>
      </c>
      <c r="AA20" s="6">
        <f t="shared" ca="1" si="11"/>
        <v>-0.63162248126131371</v>
      </c>
      <c r="AB20" s="6">
        <f t="shared" ca="1" si="11"/>
        <v>-0.80962618515988727</v>
      </c>
      <c r="AC20" s="6">
        <f t="shared" ca="1" si="11"/>
        <v>-0.18516969273437134</v>
      </c>
      <c r="AE20" s="1">
        <f t="shared" ref="AE20:AE23" ca="1" si="12">AVERAGE(E22:J22)</f>
        <v>0.39867528219786658</v>
      </c>
      <c r="AF20" s="1">
        <f t="shared" ca="1" si="10"/>
        <v>0.39188176030539595</v>
      </c>
    </row>
    <row r="21" spans="3:32" x14ac:dyDescent="0.25">
      <c r="C21" s="44" t="s">
        <v>1</v>
      </c>
      <c r="D21" s="44" t="s">
        <v>20</v>
      </c>
      <c r="E21" s="6">
        <f ca="1"/>
        <v>0.12422294843401893</v>
      </c>
      <c r="F21" s="6">
        <f ca="1"/>
        <v>0.16834909086453953</v>
      </c>
      <c r="G21" s="6">
        <f ca="1"/>
        <v>0.31101699082990364</v>
      </c>
      <c r="H21" s="6">
        <f ca="1"/>
        <v>0.28580048935641766</v>
      </c>
      <c r="I21" s="6">
        <f ca="1"/>
        <v>0.19181452968700863</v>
      </c>
      <c r="J21" s="6">
        <f ca="1"/>
        <v>0.57176824264726078</v>
      </c>
      <c r="V21" s="44" t="s">
        <v>1</v>
      </c>
      <c r="W21" s="44" t="s">
        <v>0</v>
      </c>
      <c r="X21" s="6">
        <f ca="1">(E23-$AE$21)/$AF$21</f>
        <v>6.6144210741526016E-2</v>
      </c>
      <c r="Y21" s="6">
        <f t="shared" ref="Y21:AC21" ca="1" si="13">(F23-$AE$21)/$AF$21</f>
        <v>0.31429012518380089</v>
      </c>
      <c r="Z21" s="6">
        <f t="shared" ca="1" si="13"/>
        <v>-0.81366359055220705</v>
      </c>
      <c r="AA21" s="6">
        <f t="shared" ca="1" si="13"/>
        <v>1.073768019274941</v>
      </c>
      <c r="AB21" s="6">
        <f t="shared" ca="1" si="13"/>
        <v>-1.5195765798928944</v>
      </c>
      <c r="AC21" s="6">
        <f t="shared" ca="1" si="13"/>
        <v>0.8790378152448336</v>
      </c>
      <c r="AE21" s="1">
        <f t="shared" ca="1" si="12"/>
        <v>0.66675012384507459</v>
      </c>
      <c r="AF21" s="1">
        <f t="shared" ca="1" si="10"/>
        <v>0.28716311474797646</v>
      </c>
    </row>
    <row r="22" spans="3:32" x14ac:dyDescent="0.25">
      <c r="C22" s="44" t="s">
        <v>1</v>
      </c>
      <c r="D22" s="44" t="s">
        <v>21</v>
      </c>
      <c r="E22" s="6">
        <f ca="1"/>
        <v>6.1596424691596319E-2</v>
      </c>
      <c r="F22" s="6">
        <f ca="1"/>
        <v>0.9642153941990963</v>
      </c>
      <c r="G22" s="6">
        <f ca="1"/>
        <v>0.80757771728180638</v>
      </c>
      <c r="H22" s="6">
        <f ca="1"/>
        <v>0.151153952392721</v>
      </c>
      <c r="I22" s="6">
        <f ca="1"/>
        <v>8.1397547568067496E-2</v>
      </c>
      <c r="J22" s="6">
        <f ca="1"/>
        <v>0.32611065705391185</v>
      </c>
      <c r="V22" s="44" t="s">
        <v>1</v>
      </c>
      <c r="W22" s="44" t="s">
        <v>22</v>
      </c>
      <c r="X22" s="6">
        <f ca="1">(E24-$AE$22)/$AF$22</f>
        <v>-0.47887994556608471</v>
      </c>
      <c r="Y22" s="6">
        <f t="shared" ref="Y22:AC22" ca="1" si="14">(F24-$AE$22)/$AF$22</f>
        <v>-0.63803861348555613</v>
      </c>
      <c r="Z22" s="6">
        <f t="shared" ca="1" si="14"/>
        <v>1.8438990332282561</v>
      </c>
      <c r="AA22" s="6">
        <f t="shared" ca="1" si="14"/>
        <v>0.39084036143511192</v>
      </c>
      <c r="AB22" s="6">
        <f t="shared" ca="1" si="14"/>
        <v>-0.25387010710466063</v>
      </c>
      <c r="AC22" s="6">
        <f t="shared" ca="1" si="14"/>
        <v>-0.86395072850706589</v>
      </c>
      <c r="AE22" s="1">
        <f t="shared" ca="1" si="12"/>
        <v>0.36824113316236184</v>
      </c>
      <c r="AF22" s="1">
        <f t="shared" ca="1" si="10"/>
        <v>0.31722963764969186</v>
      </c>
    </row>
    <row r="23" spans="3:32" x14ac:dyDescent="0.25">
      <c r="C23" s="44" t="s">
        <v>1</v>
      </c>
      <c r="D23" s="44" t="s">
        <v>0</v>
      </c>
      <c r="E23" s="6">
        <f ca="1"/>
        <v>0.68574430142415777</v>
      </c>
      <c r="F23" s="6">
        <f ca="1"/>
        <v>0.75700265512738629</v>
      </c>
      <c r="G23" s="6">
        <f ca="1"/>
        <v>0.43309595282508062</v>
      </c>
      <c r="H23" s="6">
        <f ca="1"/>
        <v>0.97509669277683186</v>
      </c>
      <c r="I23" s="6">
        <f ca="1"/>
        <v>0.23038378006495375</v>
      </c>
      <c r="J23" s="6">
        <f ca="1"/>
        <v>0.91917736085203727</v>
      </c>
      <c r="V23" s="44" t="s">
        <v>78</v>
      </c>
      <c r="W23" s="44" t="s">
        <v>20</v>
      </c>
      <c r="X23" s="6">
        <f ca="1">(E25-$AE$23)/$AF$23</f>
        <v>-1.0420307203480477</v>
      </c>
      <c r="Y23" s="6">
        <f t="shared" ref="Y23:AC23" ca="1" si="15">(F25-$AE$23)/$AF$23</f>
        <v>1.0020287293255603</v>
      </c>
      <c r="Z23" s="6">
        <f t="shared" ca="1" si="15"/>
        <v>-1.2077032175117337</v>
      </c>
      <c r="AA23" s="6">
        <f t="shared" ca="1" si="15"/>
        <v>1.0751223810794368</v>
      </c>
      <c r="AB23" s="6">
        <f t="shared" ca="1" si="15"/>
        <v>-0.28839698441490041</v>
      </c>
      <c r="AC23" s="6">
        <f t="shared" ca="1" si="15"/>
        <v>0.46097981186968523</v>
      </c>
      <c r="AE23" s="1">
        <f t="shared" ca="1" si="12"/>
        <v>0.62544994324633907</v>
      </c>
      <c r="AF23" s="1">
        <f t="shared" ca="1" si="10"/>
        <v>0.33580718593706943</v>
      </c>
    </row>
    <row r="24" spans="3:32" x14ac:dyDescent="0.25">
      <c r="C24" s="44" t="s">
        <v>1</v>
      </c>
      <c r="D24" s="44" t="s">
        <v>22</v>
      </c>
      <c r="E24" s="6">
        <f ca="1"/>
        <v>0.21632622155272863</v>
      </c>
      <c r="F24" s="6">
        <f ca="1"/>
        <v>0.16583637499982706</v>
      </c>
      <c r="G24" s="6">
        <f ca="1"/>
        <v>0.95318055533597867</v>
      </c>
      <c r="H24" s="6">
        <f ca="1"/>
        <v>0.492227279399297</v>
      </c>
      <c r="I24" s="6">
        <f ca="1"/>
        <v>0.2877060110754619</v>
      </c>
      <c r="J24" s="6">
        <f ca="1"/>
        <v>9.4170356610878025E-2</v>
      </c>
    </row>
    <row r="25" spans="3:32" x14ac:dyDescent="0.25">
      <c r="C25" s="44" t="s">
        <v>78</v>
      </c>
      <c r="D25" s="44" t="s">
        <v>20</v>
      </c>
      <c r="E25" s="6">
        <f ca="1"/>
        <v>0.27552853938628385</v>
      </c>
      <c r="F25" s="6">
        <f ca="1"/>
        <v>0.96193839106925294</v>
      </c>
      <c r="G25" s="6">
        <f ca="1"/>
        <v>0.2198945243265793</v>
      </c>
      <c r="H25" s="6">
        <f ca="1"/>
        <v>0.98648376457458631</v>
      </c>
      <c r="I25" s="6">
        <f ca="1"/>
        <v>0.52860416347723449</v>
      </c>
      <c r="J25" s="6">
        <f ca="1"/>
        <v>0.78025027664409774</v>
      </c>
    </row>
  </sheetData>
  <mergeCells count="9">
    <mergeCell ref="E17:J17"/>
    <mergeCell ref="E18:J18"/>
    <mergeCell ref="X4:AC4"/>
    <mergeCell ref="X5:AC5"/>
    <mergeCell ref="X15:AC15"/>
    <mergeCell ref="X16:AC16"/>
    <mergeCell ref="C2:E2"/>
    <mergeCell ref="E4:J4"/>
    <mergeCell ref="E5:J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4A43-FAB3-4532-9C9A-5A647756B553}">
  <dimension ref="B2:AE74"/>
  <sheetViews>
    <sheetView showGridLines="0" tabSelected="1" zoomScale="80" zoomScaleNormal="80" workbookViewId="0">
      <selection activeCell="AA5" sqref="AA5"/>
    </sheetView>
  </sheetViews>
  <sheetFormatPr defaultRowHeight="13.8" x14ac:dyDescent="0.25"/>
  <cols>
    <col min="1" max="1" width="13.77734375" style="1" customWidth="1"/>
    <col min="2" max="2" width="3.33203125" style="1" customWidth="1"/>
    <col min="3" max="3" width="8.88671875" style="1"/>
    <col min="4" max="4" width="11" style="1" customWidth="1"/>
    <col min="5" max="6" width="8.88671875" style="1"/>
    <col min="7" max="7" width="5.88671875" style="1" customWidth="1"/>
    <col min="8" max="10" width="8.88671875" style="1"/>
    <col min="11" max="11" width="6.77734375" style="1" customWidth="1"/>
    <col min="12" max="14" width="8.88671875" style="1"/>
    <col min="15" max="15" width="6.33203125" style="1" customWidth="1"/>
    <col min="16" max="18" width="8.88671875" style="1"/>
    <col min="19" max="19" width="6.33203125" style="1" customWidth="1"/>
    <col min="20" max="23" width="8.88671875" style="1"/>
    <col min="24" max="24" width="15.109375" style="1" customWidth="1"/>
    <col min="25" max="30" width="8.88671875" style="1"/>
    <col min="31" max="31" width="12.5546875" style="1" customWidth="1"/>
    <col min="32" max="16384" width="8.88671875" style="1"/>
  </cols>
  <sheetData>
    <row r="2" spans="2:31" x14ac:dyDescent="0.25">
      <c r="B2" s="95" t="s">
        <v>152</v>
      </c>
      <c r="C2" s="95"/>
      <c r="D2" s="95"/>
      <c r="E2" s="95"/>
      <c r="F2" s="95"/>
      <c r="G2" s="95"/>
      <c r="H2" s="95"/>
      <c r="I2" s="95"/>
      <c r="J2" s="95"/>
      <c r="K2" s="95"/>
      <c r="L2" s="95"/>
      <c r="M2" s="95"/>
    </row>
    <row r="3" spans="2:31" x14ac:dyDescent="0.25">
      <c r="B3" s="96" t="s">
        <v>147</v>
      </c>
      <c r="C3" s="96"/>
      <c r="D3" s="96"/>
      <c r="E3" s="96"/>
      <c r="F3" s="96"/>
      <c r="G3" s="96"/>
      <c r="H3" s="96"/>
      <c r="I3" s="96"/>
      <c r="J3" s="96"/>
      <c r="K3" s="96"/>
      <c r="L3" s="96"/>
      <c r="M3" s="96"/>
    </row>
    <row r="5" spans="2:31" ht="14.4" thickBot="1" x14ac:dyDescent="0.3"/>
    <row r="6" spans="2:31" ht="14.4" customHeight="1" x14ac:dyDescent="0.25">
      <c r="B6" s="28"/>
      <c r="C6" s="94" t="s">
        <v>150</v>
      </c>
      <c r="D6" s="88"/>
      <c r="E6" s="88"/>
      <c r="F6" s="88"/>
      <c r="G6" s="29"/>
      <c r="H6" s="29"/>
      <c r="I6" s="29"/>
      <c r="J6" s="88" t="s">
        <v>75</v>
      </c>
      <c r="K6" s="88"/>
      <c r="L6" s="88"/>
      <c r="M6" s="88"/>
      <c r="N6" s="88"/>
      <c r="O6" s="88"/>
      <c r="P6" s="29"/>
      <c r="Q6" s="29"/>
      <c r="R6" s="29"/>
      <c r="S6" s="29"/>
      <c r="T6" s="30"/>
    </row>
    <row r="7" spans="2:31" x14ac:dyDescent="0.25">
      <c r="B7" s="28"/>
      <c r="C7" s="31"/>
      <c r="D7" s="4"/>
      <c r="E7" s="4"/>
      <c r="F7" s="87" t="s">
        <v>73</v>
      </c>
      <c r="G7" s="87"/>
      <c r="H7" s="4"/>
      <c r="I7" s="4"/>
      <c r="J7" s="87" t="s">
        <v>74</v>
      </c>
      <c r="K7" s="87"/>
      <c r="L7" s="4"/>
      <c r="M7" s="4"/>
      <c r="N7" s="87" t="s">
        <v>182</v>
      </c>
      <c r="O7" s="87"/>
      <c r="P7" s="4"/>
      <c r="Q7" s="4"/>
      <c r="R7" s="87" t="s">
        <v>76</v>
      </c>
      <c r="S7" s="87"/>
      <c r="T7" s="32"/>
    </row>
    <row r="8" spans="2:31" x14ac:dyDescent="0.25">
      <c r="B8" s="28"/>
      <c r="C8" s="31"/>
      <c r="D8" s="4"/>
      <c r="E8" s="4"/>
      <c r="F8" s="4"/>
      <c r="G8" s="4"/>
      <c r="H8" s="4"/>
      <c r="I8" s="4"/>
      <c r="J8" s="4"/>
      <c r="K8" s="4"/>
      <c r="L8" s="4"/>
      <c r="M8" s="4"/>
      <c r="N8" s="4"/>
      <c r="O8" s="4"/>
      <c r="P8" s="4"/>
      <c r="Q8" s="4"/>
      <c r="R8" s="4"/>
      <c r="S8" s="4"/>
      <c r="T8" s="32"/>
    </row>
    <row r="9" spans="2:31" x14ac:dyDescent="0.25">
      <c r="B9" s="28"/>
      <c r="C9" s="31"/>
      <c r="D9" s="4"/>
      <c r="E9" s="4"/>
      <c r="F9" s="5">
        <v>1</v>
      </c>
      <c r="G9" s="6" cm="1">
        <f t="array" aca="1" ref="G9:G14" ca="1">TRANSPOSE('-&gt; Add &amp; Norm'!X7:AC7)</f>
        <v>-0.98870784959546809</v>
      </c>
      <c r="H9" s="4"/>
      <c r="I9" s="4"/>
      <c r="J9" s="5">
        <v>1</v>
      </c>
      <c r="K9" s="6" cm="1">
        <f t="array" aca="1" ref="K9:K14" ca="1">_xlfn.RANDARRAY(6,1,0, 1,FALSE)</f>
        <v>5.109179067803038E-2</v>
      </c>
      <c r="L9" s="4"/>
      <c r="M9" s="4"/>
      <c r="N9" s="5">
        <v>1</v>
      </c>
      <c r="O9" s="6" cm="1">
        <f t="array" aca="1" ref="O9:O14" ca="1">_xlfn.RANDARRAY(6,1,0, 1,FALSE)</f>
        <v>0.73564070590286934</v>
      </c>
      <c r="P9" s="4"/>
      <c r="Q9" s="4"/>
      <c r="R9" s="5">
        <v>1</v>
      </c>
      <c r="S9" s="6" cm="1">
        <f t="array" aca="1" ref="S9:S14" ca="1">_xlfn.RANDARRAY(6,1,0, 1,FALSE)</f>
        <v>0.34948617748290034</v>
      </c>
      <c r="T9" s="32"/>
    </row>
    <row r="10" spans="2:31" x14ac:dyDescent="0.25">
      <c r="B10" s="28"/>
      <c r="C10" s="31"/>
      <c r="D10" s="4"/>
      <c r="E10" s="4"/>
      <c r="F10" s="5">
        <v>2</v>
      </c>
      <c r="G10" s="6">
        <f ca="1"/>
        <v>0.35220606812622585</v>
      </c>
      <c r="H10" s="4"/>
      <c r="I10" s="4"/>
      <c r="J10" s="5">
        <v>2</v>
      </c>
      <c r="K10" s="6">
        <f ca="1"/>
        <v>0.93508136114729723</v>
      </c>
      <c r="L10" s="4"/>
      <c r="M10" s="4"/>
      <c r="N10" s="5">
        <v>2</v>
      </c>
      <c r="O10" s="6">
        <f ca="1"/>
        <v>0.14450569651595346</v>
      </c>
      <c r="P10" s="4"/>
      <c r="Q10" s="4"/>
      <c r="R10" s="5">
        <v>2</v>
      </c>
      <c r="S10" s="6">
        <f ca="1"/>
        <v>0.3738864151567407</v>
      </c>
      <c r="T10" s="32"/>
    </row>
    <row r="11" spans="2:31" x14ac:dyDescent="0.25">
      <c r="B11" s="28"/>
      <c r="C11" s="90" t="s">
        <v>100</v>
      </c>
      <c r="D11" s="91"/>
      <c r="E11" s="4"/>
      <c r="F11" s="5">
        <v>3</v>
      </c>
      <c r="G11" s="6">
        <f ca="1"/>
        <v>-0.46557967463812089</v>
      </c>
      <c r="H11" s="4"/>
      <c r="I11" s="4"/>
      <c r="J11" s="5">
        <v>3</v>
      </c>
      <c r="K11" s="6">
        <f ca="1"/>
        <v>0.54590008930778899</v>
      </c>
      <c r="L11" s="4"/>
      <c r="M11" s="4"/>
      <c r="N11" s="5">
        <v>3</v>
      </c>
      <c r="O11" s="6">
        <f ca="1"/>
        <v>0.84948320566455249</v>
      </c>
      <c r="P11" s="4"/>
      <c r="Q11" s="4"/>
      <c r="R11" s="5">
        <v>3</v>
      </c>
      <c r="S11" s="6">
        <f ca="1"/>
        <v>0.37009279917231486</v>
      </c>
      <c r="T11" s="32"/>
    </row>
    <row r="12" spans="2:31" x14ac:dyDescent="0.25">
      <c r="B12" s="28"/>
      <c r="C12" s="92" t="s">
        <v>72</v>
      </c>
      <c r="D12" s="93"/>
      <c r="E12" s="4"/>
      <c r="F12" s="5">
        <v>4</v>
      </c>
      <c r="G12" s="6">
        <f ca="1"/>
        <v>1.843130255509571</v>
      </c>
      <c r="H12" s="4"/>
      <c r="I12" s="4"/>
      <c r="J12" s="5">
        <v>4</v>
      </c>
      <c r="K12" s="6">
        <f ca="1"/>
        <v>0.2324762540603551</v>
      </c>
      <c r="L12" s="4"/>
      <c r="M12" s="4"/>
      <c r="N12" s="5">
        <v>4</v>
      </c>
      <c r="O12" s="6">
        <f ca="1"/>
        <v>0.82063679326821948</v>
      </c>
      <c r="P12" s="4"/>
      <c r="Q12" s="4"/>
      <c r="R12" s="5">
        <v>4</v>
      </c>
      <c r="S12" s="6">
        <f ca="1"/>
        <v>0.57699434353346235</v>
      </c>
      <c r="T12" s="32"/>
    </row>
    <row r="13" spans="2:31" x14ac:dyDescent="0.25">
      <c r="B13" s="28"/>
      <c r="C13" s="31"/>
      <c r="D13" s="4"/>
      <c r="E13" s="4"/>
      <c r="F13" s="5" t="s">
        <v>1</v>
      </c>
      <c r="G13" s="6">
        <f ca="1"/>
        <v>-0.44101354767697276</v>
      </c>
      <c r="H13" s="4"/>
      <c r="I13" s="4"/>
      <c r="J13" s="5" t="s">
        <v>1</v>
      </c>
      <c r="K13" s="6">
        <f ca="1"/>
        <v>0.8141570065475161</v>
      </c>
      <c r="L13" s="4"/>
      <c r="M13" s="4"/>
      <c r="N13" s="5" t="s">
        <v>1</v>
      </c>
      <c r="O13" s="6">
        <f ca="1"/>
        <v>0.96051417426081787</v>
      </c>
      <c r="P13" s="4"/>
      <c r="Q13" s="4"/>
      <c r="R13" s="5" t="s">
        <v>1</v>
      </c>
      <c r="S13" s="6">
        <f ca="1"/>
        <v>9.3476646800837226E-2</v>
      </c>
      <c r="T13" s="32"/>
      <c r="Z13" s="27">
        <v>1</v>
      </c>
      <c r="AA13" s="27">
        <v>2</v>
      </c>
      <c r="AB13" s="27">
        <v>3</v>
      </c>
      <c r="AC13" s="27">
        <v>4</v>
      </c>
      <c r="AD13" s="27" t="s">
        <v>1</v>
      </c>
      <c r="AE13" s="27">
        <v>512</v>
      </c>
    </row>
    <row r="14" spans="2:31" x14ac:dyDescent="0.25">
      <c r="B14" s="28"/>
      <c r="C14" s="31"/>
      <c r="D14" s="4"/>
      <c r="E14" s="4"/>
      <c r="F14" s="5">
        <v>512</v>
      </c>
      <c r="G14" s="6">
        <f ca="1"/>
        <v>-0.30003525172523493</v>
      </c>
      <c r="H14" s="4"/>
      <c r="I14" s="4"/>
      <c r="J14" s="5">
        <v>2048</v>
      </c>
      <c r="K14" s="6">
        <f ca="1"/>
        <v>0.44449998287816372</v>
      </c>
      <c r="L14" s="4"/>
      <c r="M14" s="4"/>
      <c r="N14" s="5">
        <v>2048</v>
      </c>
      <c r="O14" s="6">
        <f ca="1"/>
        <v>0.70488156844188965</v>
      </c>
      <c r="P14" s="4"/>
      <c r="Q14" s="4"/>
      <c r="R14" s="5">
        <v>512</v>
      </c>
      <c r="S14" s="6">
        <f ca="1"/>
        <v>0.90521418900364203</v>
      </c>
      <c r="T14" s="32"/>
      <c r="X14" s="27" t="s">
        <v>28</v>
      </c>
      <c r="Y14" s="27" t="s">
        <v>19</v>
      </c>
      <c r="Z14" s="6" cm="1">
        <f t="array" aca="1" ref="Z14:AE19" ca="1">_xlfn.RANDARRAY(6,6,0, 1,FALSE)</f>
        <v>0.65504140909873865</v>
      </c>
      <c r="AA14" s="6">
        <f ca="1"/>
        <v>0.49574971602232765</v>
      </c>
      <c r="AB14" s="6">
        <f ca="1"/>
        <v>0.76810418027767269</v>
      </c>
      <c r="AC14" s="6">
        <f ca="1"/>
        <v>0.38681002605524828</v>
      </c>
      <c r="AD14" s="6">
        <f ca="1"/>
        <v>0.39276727126869915</v>
      </c>
      <c r="AE14" s="6">
        <f ca="1"/>
        <v>0.82620024381550317</v>
      </c>
    </row>
    <row r="15" spans="2:31" x14ac:dyDescent="0.25">
      <c r="B15" s="28"/>
      <c r="C15" s="31"/>
      <c r="D15" s="4"/>
      <c r="E15" s="4"/>
      <c r="F15" s="4"/>
      <c r="G15" s="4"/>
      <c r="H15" s="4"/>
      <c r="I15" s="4"/>
      <c r="J15" s="4"/>
      <c r="K15" s="4"/>
      <c r="L15" s="4"/>
      <c r="M15" s="4"/>
      <c r="N15" s="4"/>
      <c r="O15" s="4"/>
      <c r="P15" s="4"/>
      <c r="Q15" s="4"/>
      <c r="R15" s="4"/>
      <c r="S15" s="4"/>
      <c r="T15" s="32"/>
      <c r="X15" s="27" t="s">
        <v>1</v>
      </c>
      <c r="Y15" s="27" t="s">
        <v>20</v>
      </c>
      <c r="Z15" s="6">
        <f ca="1"/>
        <v>0.12422294843401893</v>
      </c>
      <c r="AA15" s="6">
        <f ca="1"/>
        <v>0.16834909086453953</v>
      </c>
      <c r="AB15" s="6">
        <f ca="1"/>
        <v>0.31101699082990364</v>
      </c>
      <c r="AC15" s="6">
        <f ca="1"/>
        <v>0.28580048935641766</v>
      </c>
      <c r="AD15" s="6">
        <f ca="1"/>
        <v>0.19181452968700863</v>
      </c>
      <c r="AE15" s="6">
        <f ca="1"/>
        <v>0.57176824264726078</v>
      </c>
    </row>
    <row r="16" spans="2:31" x14ac:dyDescent="0.25">
      <c r="B16" s="28"/>
      <c r="C16" s="31"/>
      <c r="D16" s="4"/>
      <c r="E16" s="4"/>
      <c r="F16" s="4"/>
      <c r="G16" s="4"/>
      <c r="H16" s="4"/>
      <c r="I16" s="4"/>
      <c r="J16" s="4"/>
      <c r="K16" s="4"/>
      <c r="L16" s="4"/>
      <c r="M16" s="4"/>
      <c r="N16" s="4"/>
      <c r="O16" s="4"/>
      <c r="P16" s="4"/>
      <c r="Q16" s="4"/>
      <c r="R16" s="4"/>
      <c r="S16" s="4"/>
      <c r="T16" s="32"/>
      <c r="X16" s="27" t="s">
        <v>1</v>
      </c>
      <c r="Y16" s="27" t="s">
        <v>21</v>
      </c>
      <c r="Z16" s="3">
        <f ca="1"/>
        <v>6.1596424691596319E-2</v>
      </c>
      <c r="AA16" s="3">
        <f ca="1"/>
        <v>0.9642153941990963</v>
      </c>
      <c r="AB16" s="3">
        <f ca="1"/>
        <v>0.80757771728180638</v>
      </c>
      <c r="AC16" s="3">
        <f ca="1"/>
        <v>0.151153952392721</v>
      </c>
      <c r="AD16" s="3">
        <f ca="1"/>
        <v>8.1397547568067496E-2</v>
      </c>
      <c r="AE16" s="3">
        <f ca="1"/>
        <v>0.32611065705391185</v>
      </c>
    </row>
    <row r="17" spans="2:31" ht="14.4" thickBot="1" x14ac:dyDescent="0.3">
      <c r="B17" s="28"/>
      <c r="C17" s="33"/>
      <c r="D17" s="34"/>
      <c r="E17" s="34"/>
      <c r="F17" s="34"/>
      <c r="G17" s="34"/>
      <c r="H17" s="34"/>
      <c r="I17" s="34"/>
      <c r="J17" s="34"/>
      <c r="K17" s="34"/>
      <c r="L17" s="34"/>
      <c r="M17" s="34"/>
      <c r="N17" s="34"/>
      <c r="O17" s="34"/>
      <c r="P17" s="34"/>
      <c r="Q17" s="34"/>
      <c r="R17" s="34"/>
      <c r="S17" s="34"/>
      <c r="T17" s="35"/>
      <c r="V17" s="89" t="s">
        <v>3</v>
      </c>
      <c r="X17" s="27" t="s">
        <v>1</v>
      </c>
      <c r="Y17" s="27" t="s">
        <v>0</v>
      </c>
      <c r="Z17" s="3">
        <f ca="1"/>
        <v>0.68574430142415777</v>
      </c>
      <c r="AA17" s="3">
        <f ca="1"/>
        <v>0.75700265512738629</v>
      </c>
      <c r="AB17" s="3">
        <f ca="1"/>
        <v>0.43309595282508062</v>
      </c>
      <c r="AC17" s="3">
        <f ca="1"/>
        <v>0.97509669277683186</v>
      </c>
      <c r="AD17" s="3">
        <f ca="1"/>
        <v>0.23038378006495375</v>
      </c>
      <c r="AE17" s="3">
        <f ca="1"/>
        <v>0.91917736085203727</v>
      </c>
    </row>
    <row r="18" spans="2:31" ht="14.4" thickBot="1" x14ac:dyDescent="0.3">
      <c r="B18" s="28"/>
      <c r="V18" s="89"/>
      <c r="X18" s="27" t="s">
        <v>1</v>
      </c>
      <c r="Y18" s="27" t="s">
        <v>22</v>
      </c>
      <c r="Z18" s="3">
        <f ca="1"/>
        <v>0.21632622155272863</v>
      </c>
      <c r="AA18" s="3">
        <f ca="1"/>
        <v>0.16583637499982706</v>
      </c>
      <c r="AB18" s="3">
        <f ca="1"/>
        <v>0.95318055533597867</v>
      </c>
      <c r="AC18" s="3">
        <f ca="1"/>
        <v>0.492227279399297</v>
      </c>
      <c r="AD18" s="3">
        <f ca="1"/>
        <v>0.2877060110754619</v>
      </c>
      <c r="AE18" s="3">
        <f ca="1"/>
        <v>9.4170356610878025E-2</v>
      </c>
    </row>
    <row r="19" spans="2:31" x14ac:dyDescent="0.25">
      <c r="B19" s="28"/>
      <c r="C19" s="94" t="s">
        <v>151</v>
      </c>
      <c r="D19" s="88"/>
      <c r="E19" s="88"/>
      <c r="F19" s="88"/>
      <c r="G19" s="29"/>
      <c r="H19" s="29"/>
      <c r="I19" s="29"/>
      <c r="J19" s="88" t="s">
        <v>75</v>
      </c>
      <c r="K19" s="88"/>
      <c r="L19" s="88"/>
      <c r="M19" s="88"/>
      <c r="N19" s="88"/>
      <c r="O19" s="88"/>
      <c r="P19" s="29"/>
      <c r="Q19" s="29"/>
      <c r="R19" s="29"/>
      <c r="S19" s="29"/>
      <c r="T19" s="30"/>
      <c r="X19" s="27" t="s">
        <v>78</v>
      </c>
      <c r="Y19" s="27" t="s">
        <v>20</v>
      </c>
      <c r="Z19" s="3">
        <f ca="1"/>
        <v>0.27552853938628385</v>
      </c>
      <c r="AA19" s="3">
        <f ca="1"/>
        <v>0.96193839106925294</v>
      </c>
      <c r="AB19" s="3">
        <f ca="1"/>
        <v>0.2198945243265793</v>
      </c>
      <c r="AC19" s="3">
        <f ca="1"/>
        <v>0.98648376457458631</v>
      </c>
      <c r="AD19" s="3">
        <f ca="1"/>
        <v>0.52860416347723449</v>
      </c>
      <c r="AE19" s="3">
        <f ca="1"/>
        <v>0.78025027664409774</v>
      </c>
    </row>
    <row r="20" spans="2:31" x14ac:dyDescent="0.25">
      <c r="B20" s="28"/>
      <c r="C20" s="31"/>
      <c r="D20" s="4"/>
      <c r="E20" s="4"/>
      <c r="F20" s="87" t="s">
        <v>73</v>
      </c>
      <c r="G20" s="87"/>
      <c r="H20" s="4"/>
      <c r="I20" s="4"/>
      <c r="J20" s="87" t="s">
        <v>74</v>
      </c>
      <c r="K20" s="87"/>
      <c r="L20" s="4"/>
      <c r="M20" s="4"/>
      <c r="N20" s="87" t="s">
        <v>182</v>
      </c>
      <c r="O20" s="87"/>
      <c r="P20" s="4"/>
      <c r="Q20" s="4"/>
      <c r="R20" s="87" t="s">
        <v>76</v>
      </c>
      <c r="S20" s="87"/>
      <c r="T20" s="32"/>
    </row>
    <row r="21" spans="2:31" x14ac:dyDescent="0.25">
      <c r="B21" s="28"/>
      <c r="C21" s="31"/>
      <c r="D21" s="4"/>
      <c r="E21" s="4"/>
      <c r="F21" s="4"/>
      <c r="G21" s="4"/>
      <c r="H21" s="4"/>
      <c r="I21" s="4"/>
      <c r="J21" s="4"/>
      <c r="K21" s="4"/>
      <c r="L21" s="4"/>
      <c r="M21" s="4"/>
      <c r="N21" s="4"/>
      <c r="O21" s="4"/>
      <c r="P21" s="4"/>
      <c r="Q21" s="4"/>
      <c r="R21" s="4"/>
      <c r="S21" s="4"/>
      <c r="T21" s="32"/>
    </row>
    <row r="22" spans="2:31" x14ac:dyDescent="0.25">
      <c r="B22" s="28"/>
      <c r="C22" s="31"/>
      <c r="D22" s="4"/>
      <c r="E22" s="4"/>
      <c r="F22" s="5">
        <v>1</v>
      </c>
      <c r="G22" s="6" cm="1">
        <f t="array" aca="1" ref="G22:G27" ca="1">TRANSPOSE('-&gt; Add &amp; Norm'!X12:AC12)</f>
        <v>-0.98602825610058131</v>
      </c>
      <c r="H22" s="4"/>
      <c r="I22" s="4"/>
      <c r="J22" s="5">
        <v>1</v>
      </c>
      <c r="K22" s="6" cm="1">
        <f t="array" aca="1" ref="K22:K27" ca="1">_xlfn.RANDARRAY(6,1,0, 1,FALSE)</f>
        <v>0.22406835532006886</v>
      </c>
      <c r="L22" s="4"/>
      <c r="M22" s="4"/>
      <c r="N22" s="5">
        <v>1</v>
      </c>
      <c r="O22" s="6" cm="1">
        <f t="array" aca="1" ref="O22:O27" ca="1">_xlfn.RANDARRAY(6,1,0, 1,FALSE)</f>
        <v>0.17549676268048575</v>
      </c>
      <c r="P22" s="4"/>
      <c r="Q22" s="4"/>
      <c r="R22" s="5">
        <v>1</v>
      </c>
      <c r="S22" s="6" cm="1">
        <f t="array" aca="1" ref="S22:S27" ca="1">_xlfn.RANDARRAY(6,1,0, 1,FALSE)</f>
        <v>0.831233520071752</v>
      </c>
      <c r="T22" s="32"/>
    </row>
    <row r="23" spans="2:31" x14ac:dyDescent="0.25">
      <c r="B23" s="28"/>
      <c r="C23" s="31"/>
      <c r="D23" s="4"/>
      <c r="E23" s="4"/>
      <c r="F23" s="5">
        <v>2</v>
      </c>
      <c r="G23" s="6">
        <f ca="1"/>
        <v>0.34981296043640647</v>
      </c>
      <c r="H23" s="4"/>
      <c r="I23" s="4"/>
      <c r="J23" s="5">
        <v>2</v>
      </c>
      <c r="K23" s="6">
        <f ca="1"/>
        <v>0.34442302391893342</v>
      </c>
      <c r="L23" s="4"/>
      <c r="M23" s="4"/>
      <c r="N23" s="5">
        <v>2</v>
      </c>
      <c r="O23" s="6">
        <f ca="1"/>
        <v>0.20009007596627493</v>
      </c>
      <c r="P23" s="4"/>
      <c r="Q23" s="4"/>
      <c r="R23" s="5">
        <v>2</v>
      </c>
      <c r="S23" s="6">
        <f ca="1"/>
        <v>0.96326885108294591</v>
      </c>
      <c r="T23" s="32"/>
    </row>
    <row r="24" spans="2:31" x14ac:dyDescent="0.25">
      <c r="B24" s="28"/>
      <c r="C24" s="90" t="s">
        <v>101</v>
      </c>
      <c r="D24" s="91"/>
      <c r="E24" s="4"/>
      <c r="F24" s="5">
        <v>3</v>
      </c>
      <c r="G24" s="6">
        <f ca="1"/>
        <v>-0.46352893295638065</v>
      </c>
      <c r="H24" s="4"/>
      <c r="I24" s="4"/>
      <c r="J24" s="5">
        <v>3</v>
      </c>
      <c r="K24" s="6">
        <f ca="1"/>
        <v>9.2331927072709652E-2</v>
      </c>
      <c r="L24" s="4"/>
      <c r="M24" s="4"/>
      <c r="N24" s="5">
        <v>3</v>
      </c>
      <c r="O24" s="6">
        <f ca="1"/>
        <v>0.42750050285735974</v>
      </c>
      <c r="P24" s="4"/>
      <c r="Q24" s="4"/>
      <c r="R24" s="5">
        <v>3</v>
      </c>
      <c r="S24" s="6">
        <f ca="1"/>
        <v>4.2451288427767464E-2</v>
      </c>
      <c r="T24" s="32"/>
    </row>
    <row r="25" spans="2:31" x14ac:dyDescent="0.25">
      <c r="B25" s="28"/>
      <c r="C25" s="92" t="s">
        <v>72</v>
      </c>
      <c r="D25" s="93"/>
      <c r="E25" s="4"/>
      <c r="F25" s="5">
        <v>4</v>
      </c>
      <c r="G25" s="6">
        <f ca="1"/>
        <v>1.844796249142181</v>
      </c>
      <c r="H25" s="4"/>
      <c r="I25" s="4"/>
      <c r="J25" s="5">
        <v>4</v>
      </c>
      <c r="K25" s="6">
        <f ca="1"/>
        <v>0.14194736049971302</v>
      </c>
      <c r="L25" s="4"/>
      <c r="M25" s="4"/>
      <c r="N25" s="5">
        <v>4</v>
      </c>
      <c r="O25" s="6">
        <f ca="1"/>
        <v>0.41008252168216019</v>
      </c>
      <c r="P25" s="4"/>
      <c r="Q25" s="4"/>
      <c r="R25" s="5">
        <v>4</v>
      </c>
      <c r="S25" s="6">
        <f ca="1"/>
        <v>5.7946390036963669E-2</v>
      </c>
      <c r="T25" s="32"/>
    </row>
    <row r="26" spans="2:31" x14ac:dyDescent="0.25">
      <c r="B26" s="28"/>
      <c r="C26" s="31"/>
      <c r="D26" s="4"/>
      <c r="E26" s="4"/>
      <c r="F26" s="5" t="s">
        <v>1</v>
      </c>
      <c r="G26" s="6">
        <f ca="1"/>
        <v>-0.44215230451644882</v>
      </c>
      <c r="H26" s="4"/>
      <c r="I26" s="4"/>
      <c r="J26" s="5" t="s">
        <v>1</v>
      </c>
      <c r="K26" s="6">
        <f ca="1"/>
        <v>0.29714891660479736</v>
      </c>
      <c r="L26" s="4"/>
      <c r="M26" s="4"/>
      <c r="N26" s="5" t="s">
        <v>1</v>
      </c>
      <c r="O26" s="6">
        <f ca="1"/>
        <v>0.14930032834107032</v>
      </c>
      <c r="P26" s="4"/>
      <c r="Q26" s="4"/>
      <c r="R26" s="5" t="s">
        <v>1</v>
      </c>
      <c r="S26" s="6">
        <f ca="1"/>
        <v>0.78101593227117916</v>
      </c>
      <c r="T26" s="32"/>
    </row>
    <row r="27" spans="2:31" x14ac:dyDescent="0.25">
      <c r="B27" s="28"/>
      <c r="C27" s="31"/>
      <c r="D27" s="4"/>
      <c r="E27" s="4"/>
      <c r="F27" s="5">
        <v>512</v>
      </c>
      <c r="G27" s="6">
        <f ca="1"/>
        <v>-0.30289971600517679</v>
      </c>
      <c r="H27" s="4"/>
      <c r="I27" s="4"/>
      <c r="J27" s="5">
        <v>2048</v>
      </c>
      <c r="K27" s="6">
        <f ca="1"/>
        <v>0.58267844333199803</v>
      </c>
      <c r="L27" s="4"/>
      <c r="M27" s="4"/>
      <c r="N27" s="5">
        <v>2048</v>
      </c>
      <c r="O27" s="6">
        <f ca="1"/>
        <v>0.57024407216984008</v>
      </c>
      <c r="P27" s="4"/>
      <c r="Q27" s="4"/>
      <c r="R27" s="5">
        <v>512</v>
      </c>
      <c r="S27" s="6">
        <f ca="1"/>
        <v>0.47484791607672894</v>
      </c>
      <c r="T27" s="32"/>
    </row>
    <row r="28" spans="2:31" ht="13.8" customHeight="1" x14ac:dyDescent="0.3">
      <c r="B28" s="28"/>
      <c r="C28" s="31"/>
      <c r="D28" s="4"/>
      <c r="E28" s="4"/>
      <c r="F28" s="4"/>
      <c r="G28" s="4"/>
      <c r="H28" s="4"/>
      <c r="I28" s="4"/>
      <c r="J28" s="4"/>
      <c r="K28" s="4"/>
      <c r="L28" s="4"/>
      <c r="M28" s="4"/>
      <c r="N28" s="4"/>
      <c r="O28" s="4"/>
      <c r="P28" s="4"/>
      <c r="Q28" s="4"/>
      <c r="R28" s="4"/>
      <c r="S28" s="4"/>
      <c r="T28" s="32"/>
      <c r="Y28"/>
    </row>
    <row r="29" spans="2:31" x14ac:dyDescent="0.25">
      <c r="B29" s="28"/>
      <c r="C29" s="31"/>
      <c r="D29" s="4"/>
      <c r="E29" s="4"/>
      <c r="F29" s="4"/>
      <c r="G29" s="4"/>
      <c r="H29" s="4"/>
      <c r="I29" s="4"/>
      <c r="J29" s="4"/>
      <c r="K29" s="4"/>
      <c r="L29" s="4"/>
      <c r="M29" s="4"/>
      <c r="N29" s="4"/>
      <c r="O29" s="4"/>
      <c r="P29" s="4"/>
      <c r="Q29" s="4"/>
      <c r="R29" s="4"/>
      <c r="S29" s="4"/>
      <c r="T29" s="32"/>
    </row>
    <row r="30" spans="2:31" ht="14.4" thickBot="1" x14ac:dyDescent="0.3">
      <c r="B30" s="28"/>
      <c r="C30" s="33"/>
      <c r="D30" s="34"/>
      <c r="E30" s="34"/>
      <c r="F30" s="34"/>
      <c r="G30" s="34"/>
      <c r="H30" s="34"/>
      <c r="I30" s="34"/>
      <c r="J30" s="34"/>
      <c r="K30" s="34"/>
      <c r="L30" s="34"/>
      <c r="M30" s="34"/>
      <c r="N30" s="34"/>
      <c r="O30" s="34"/>
      <c r="P30" s="34"/>
      <c r="Q30" s="34"/>
      <c r="R30" s="34"/>
      <c r="S30" s="34"/>
      <c r="T30" s="35"/>
    </row>
    <row r="35" spans="3:27" ht="13.8" customHeight="1" x14ac:dyDescent="0.3">
      <c r="Q35"/>
    </row>
    <row r="46" spans="3:27" x14ac:dyDescent="0.25">
      <c r="C46" s="79" t="s">
        <v>165</v>
      </c>
      <c r="D46" s="79"/>
      <c r="E46" s="79"/>
      <c r="J46" s="79" t="s">
        <v>166</v>
      </c>
      <c r="K46" s="79"/>
      <c r="L46" s="79"/>
    </row>
    <row r="47" spans="3:27" x14ac:dyDescent="0.25">
      <c r="C47" s="50" cm="1">
        <f t="array" aca="1" ref="C47:D52" ca="1">F9:G14</f>
        <v>1</v>
      </c>
      <c r="D47" s="6">
        <f ca="1"/>
        <v>-0.98870784959546809</v>
      </c>
      <c r="E47" s="50" t="s">
        <v>176</v>
      </c>
      <c r="F47" s="81" t="str">
        <f>"b"&amp;ROW()-46</f>
        <v>b1</v>
      </c>
      <c r="G47" s="81"/>
      <c r="H47" s="50" t="s">
        <v>3</v>
      </c>
      <c r="I47" s="50" t="s">
        <v>164</v>
      </c>
      <c r="J47" s="50" cm="1">
        <f t="array" aca="1" ref="J47:K52" ca="1">J9:K14</f>
        <v>1</v>
      </c>
      <c r="K47" s="55">
        <f ca="1"/>
        <v>5.109179067803038E-2</v>
      </c>
    </row>
    <row r="48" spans="3:27" ht="13.8" customHeight="1" x14ac:dyDescent="0.3">
      <c r="C48" s="50">
        <f ca="1"/>
        <v>2</v>
      </c>
      <c r="D48" s="6">
        <f ca="1"/>
        <v>0.35220606812622585</v>
      </c>
      <c r="E48" s="50" t="s">
        <v>177</v>
      </c>
      <c r="F48" s="81" t="str">
        <f>"b"&amp;ROW()-46</f>
        <v>b2</v>
      </c>
      <c r="G48" s="81"/>
      <c r="H48" s="50" t="s">
        <v>3</v>
      </c>
      <c r="I48" s="50" t="s">
        <v>164</v>
      </c>
      <c r="J48" s="50">
        <f ca="1"/>
        <v>2</v>
      </c>
      <c r="K48" s="55">
        <f ca="1"/>
        <v>0.93508136114729723</v>
      </c>
      <c r="AA48"/>
    </row>
    <row r="49" spans="3:11" x14ac:dyDescent="0.25">
      <c r="C49" s="50">
        <f ca="1"/>
        <v>3</v>
      </c>
      <c r="D49" s="6">
        <f ca="1"/>
        <v>-0.46557967463812089</v>
      </c>
      <c r="E49" s="50" t="s">
        <v>178</v>
      </c>
      <c r="F49" s="81" t="str">
        <f>"b"&amp;ROW()-46</f>
        <v>b3</v>
      </c>
      <c r="G49" s="81"/>
      <c r="H49" s="50" t="s">
        <v>3</v>
      </c>
      <c r="I49" s="50" t="s">
        <v>164</v>
      </c>
      <c r="J49" s="50">
        <f ca="1"/>
        <v>3</v>
      </c>
      <c r="K49" s="55">
        <f ca="1"/>
        <v>0.54590008930778899</v>
      </c>
    </row>
    <row r="50" spans="3:11" x14ac:dyDescent="0.25">
      <c r="C50" s="50">
        <f ca="1"/>
        <v>4</v>
      </c>
      <c r="D50" s="6">
        <f ca="1"/>
        <v>1.843130255509571</v>
      </c>
      <c r="E50" s="50" t="s">
        <v>179</v>
      </c>
      <c r="F50" s="81" t="str">
        <f>"b"&amp;ROW()-46</f>
        <v>b4</v>
      </c>
      <c r="G50" s="81"/>
      <c r="H50" s="50" t="s">
        <v>3</v>
      </c>
      <c r="I50" s="50" t="s">
        <v>164</v>
      </c>
      <c r="J50" s="50">
        <f ca="1"/>
        <v>4</v>
      </c>
      <c r="K50" s="55">
        <f ca="1"/>
        <v>0.2324762540603551</v>
      </c>
    </row>
    <row r="51" spans="3:11" x14ac:dyDescent="0.25">
      <c r="C51" s="50" t="str">
        <f ca="1"/>
        <v>…</v>
      </c>
      <c r="D51" s="6">
        <f ca="1"/>
        <v>-0.44101354767697276</v>
      </c>
      <c r="E51" s="50" t="s">
        <v>180</v>
      </c>
      <c r="F51" s="81" t="str">
        <f>"b"&amp;ROW()-46</f>
        <v>b5</v>
      </c>
      <c r="G51" s="81"/>
      <c r="H51" s="50" t="s">
        <v>3</v>
      </c>
      <c r="I51" s="50" t="s">
        <v>164</v>
      </c>
      <c r="J51" s="50" t="str">
        <f ca="1"/>
        <v>…</v>
      </c>
      <c r="K51" s="55">
        <f ca="1"/>
        <v>0.8141570065475161</v>
      </c>
    </row>
    <row r="52" spans="3:11" x14ac:dyDescent="0.25">
      <c r="C52" s="50">
        <f ca="1"/>
        <v>512</v>
      </c>
      <c r="D52" s="6">
        <f ca="1"/>
        <v>-0.30003525172523493</v>
      </c>
      <c r="E52" s="50" t="s">
        <v>181</v>
      </c>
      <c r="F52" s="81" t="s">
        <v>175</v>
      </c>
      <c r="G52" s="81"/>
      <c r="H52" s="50" t="s">
        <v>3</v>
      </c>
      <c r="I52" s="50" t="s">
        <v>164</v>
      </c>
      <c r="J52" s="50">
        <f ca="1"/>
        <v>2048</v>
      </c>
      <c r="K52" s="55">
        <f ca="1"/>
        <v>0.44449998287816372</v>
      </c>
    </row>
    <row r="74" spans="5:7" x14ac:dyDescent="0.25">
      <c r="E74" s="79" t="s">
        <v>174</v>
      </c>
      <c r="F74" s="79"/>
      <c r="G74" s="79"/>
    </row>
  </sheetData>
  <mergeCells count="28">
    <mergeCell ref="C12:D12"/>
    <mergeCell ref="C46:E46"/>
    <mergeCell ref="J6:O6"/>
    <mergeCell ref="C11:D11"/>
    <mergeCell ref="B2:M2"/>
    <mergeCell ref="B3:M3"/>
    <mergeCell ref="C6:F6"/>
    <mergeCell ref="F48:G48"/>
    <mergeCell ref="V17:V18"/>
    <mergeCell ref="C24:D24"/>
    <mergeCell ref="C25:D25"/>
    <mergeCell ref="C19:F19"/>
    <mergeCell ref="E74:G74"/>
    <mergeCell ref="F52:G52"/>
    <mergeCell ref="R7:S7"/>
    <mergeCell ref="J19:O19"/>
    <mergeCell ref="F20:G20"/>
    <mergeCell ref="J20:K20"/>
    <mergeCell ref="N20:O20"/>
    <mergeCell ref="R20:S20"/>
    <mergeCell ref="F7:G7"/>
    <mergeCell ref="J7:K7"/>
    <mergeCell ref="N7:O7"/>
    <mergeCell ref="J46:L46"/>
    <mergeCell ref="F47:G47"/>
    <mergeCell ref="F51:G51"/>
    <mergeCell ref="F50:G50"/>
    <mergeCell ref="F49:G4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E04C-40BC-47FD-873A-575F29AC0CCB}">
  <dimension ref="B3:AB22"/>
  <sheetViews>
    <sheetView showGridLines="0" zoomScale="80" zoomScaleNormal="80" workbookViewId="0">
      <selection activeCell="Z29" sqref="Z29"/>
    </sheetView>
  </sheetViews>
  <sheetFormatPr defaultRowHeight="13.8" x14ac:dyDescent="0.25"/>
  <cols>
    <col min="1" max="11" width="8.88671875" style="1"/>
    <col min="12" max="12" width="14.21875" style="1" customWidth="1"/>
    <col min="13" max="16384" width="8.88671875" style="1"/>
  </cols>
  <sheetData>
    <row r="3" spans="2:28" x14ac:dyDescent="0.25">
      <c r="B3" s="80" t="s">
        <v>107</v>
      </c>
      <c r="C3" s="80"/>
      <c r="D3" s="80"/>
    </row>
    <row r="14" spans="2:28" x14ac:dyDescent="0.25">
      <c r="C14" s="83" t="s">
        <v>140</v>
      </c>
      <c r="D14" s="83"/>
      <c r="E14" s="83"/>
      <c r="F14" s="83"/>
      <c r="G14" s="83"/>
      <c r="H14" s="83"/>
      <c r="I14" s="83"/>
      <c r="J14" s="83"/>
      <c r="L14" s="83" t="s">
        <v>116</v>
      </c>
      <c r="M14" s="83"/>
      <c r="N14" s="83"/>
      <c r="O14" s="83"/>
      <c r="P14" s="83"/>
      <c r="Q14" s="83"/>
      <c r="R14" s="83"/>
      <c r="S14" s="83"/>
      <c r="U14" s="83" t="s">
        <v>154</v>
      </c>
      <c r="V14" s="83"/>
      <c r="W14" s="83"/>
      <c r="X14" s="83"/>
      <c r="Y14" s="83"/>
      <c r="Z14" s="83"/>
      <c r="AA14" s="83"/>
      <c r="AB14" s="83"/>
    </row>
    <row r="15" spans="2:28" x14ac:dyDescent="0.25">
      <c r="C15" s="97" t="s">
        <v>118</v>
      </c>
      <c r="D15" s="97"/>
      <c r="E15" s="97"/>
      <c r="F15" s="97"/>
      <c r="G15" s="97"/>
      <c r="H15" s="97"/>
      <c r="I15" s="97"/>
      <c r="J15" s="97"/>
      <c r="L15" s="83" t="s">
        <v>153</v>
      </c>
      <c r="M15" s="83"/>
      <c r="N15" s="83"/>
      <c r="O15" s="83"/>
      <c r="P15" s="83"/>
      <c r="Q15" s="83"/>
      <c r="R15" s="83"/>
      <c r="S15" s="83"/>
      <c r="U15" s="83" t="s">
        <v>156</v>
      </c>
      <c r="V15" s="83"/>
      <c r="W15" s="83"/>
      <c r="X15" s="83"/>
      <c r="Y15" s="83"/>
      <c r="Z15" s="83"/>
      <c r="AA15" s="83"/>
      <c r="AB15" s="83"/>
    </row>
    <row r="16" spans="2:28" x14ac:dyDescent="0.25">
      <c r="E16" s="38">
        <v>1</v>
      </c>
      <c r="F16" s="38">
        <v>2</v>
      </c>
      <c r="G16" s="38">
        <v>3</v>
      </c>
      <c r="H16" s="38">
        <v>4</v>
      </c>
      <c r="I16" s="38" t="s">
        <v>1</v>
      </c>
      <c r="J16" s="38">
        <v>512</v>
      </c>
      <c r="N16" s="38">
        <v>1</v>
      </c>
      <c r="O16" s="38">
        <v>2</v>
      </c>
      <c r="P16" s="38">
        <v>3</v>
      </c>
      <c r="Q16" s="38">
        <v>4</v>
      </c>
      <c r="R16" s="38" t="s">
        <v>1</v>
      </c>
      <c r="S16" s="38">
        <v>512</v>
      </c>
      <c r="W16" s="38">
        <v>1</v>
      </c>
      <c r="X16" s="38">
        <v>2</v>
      </c>
      <c r="Y16" s="38">
        <v>3</v>
      </c>
      <c r="Z16" s="38">
        <v>4</v>
      </c>
      <c r="AA16" s="38" t="s">
        <v>1</v>
      </c>
      <c r="AB16" s="38">
        <v>512</v>
      </c>
    </row>
    <row r="17" spans="3:28" x14ac:dyDescent="0.25">
      <c r="C17" s="38" t="s">
        <v>28</v>
      </c>
      <c r="D17" s="38" t="s">
        <v>19</v>
      </c>
      <c r="E17" s="6" cm="1">
        <f t="array" aca="1" ref="E17:J22" ca="1">_xlfn.ANCHORARRAY('-&gt; Add &amp; Norm'!E20)</f>
        <v>0.65504140909873865</v>
      </c>
      <c r="F17" s="6">
        <f ca="1"/>
        <v>0.49574971602232765</v>
      </c>
      <c r="G17" s="6">
        <f ca="1"/>
        <v>0.76810418027767269</v>
      </c>
      <c r="H17" s="6">
        <f ca="1"/>
        <v>0.38681002605524828</v>
      </c>
      <c r="I17" s="6">
        <f ca="1"/>
        <v>0.39276727126869915</v>
      </c>
      <c r="J17" s="6">
        <f ca="1"/>
        <v>0.82620024381550317</v>
      </c>
      <c r="L17" s="38" t="s">
        <v>149</v>
      </c>
      <c r="M17" s="38" t="s">
        <v>105</v>
      </c>
      <c r="N17" s="6" cm="1">
        <f t="array" aca="1" ref="N17:S17" ca="1">'Input | Output Embedding'!D14:I14</f>
        <v>0.54320940982524868</v>
      </c>
      <c r="O17" s="6">
        <f ca="1"/>
        <v>0.53624664930602139</v>
      </c>
      <c r="P17" s="6">
        <f ca="1"/>
        <v>0.33498850358295429</v>
      </c>
      <c r="Q17" s="6">
        <f ca="1"/>
        <v>0.83549258846299446</v>
      </c>
      <c r="R17" s="6">
        <f ca="1"/>
        <v>0.94540161505829912</v>
      </c>
      <c r="S17" s="6">
        <f ca="1"/>
        <v>0.97219468279040933</v>
      </c>
      <c r="U17" s="38" t="s">
        <v>120</v>
      </c>
      <c r="V17" s="38" t="s">
        <v>119</v>
      </c>
      <c r="W17" s="6" cm="1">
        <f t="array" aca="1" ref="W17:AB17" ca="1">E17:J17+_xlfn.ANCHORARRAY(N17)</f>
        <v>1.1982508189239873</v>
      </c>
      <c r="X17" s="6">
        <f ca="1"/>
        <v>1.031996365328349</v>
      </c>
      <c r="Y17" s="6">
        <f ca="1"/>
        <v>1.103092683860627</v>
      </c>
      <c r="Z17" s="6">
        <f ca="1"/>
        <v>1.2223026145182427</v>
      </c>
      <c r="AA17" s="6">
        <f ca="1"/>
        <v>1.3381688863269983</v>
      </c>
      <c r="AB17" s="6">
        <f ca="1"/>
        <v>1.7983949266059125</v>
      </c>
    </row>
    <row r="18" spans="3:28" x14ac:dyDescent="0.25">
      <c r="C18" s="38" t="s">
        <v>1</v>
      </c>
      <c r="D18" s="38" t="s">
        <v>20</v>
      </c>
      <c r="E18" s="6">
        <f ca="1"/>
        <v>0.12422294843401893</v>
      </c>
      <c r="F18" s="6">
        <f ca="1"/>
        <v>0.16834909086453953</v>
      </c>
      <c r="G18" s="6">
        <f ca="1"/>
        <v>0.31101699082990364</v>
      </c>
      <c r="H18" s="6">
        <f ca="1"/>
        <v>0.28580048935641766</v>
      </c>
      <c r="I18" s="6">
        <f ca="1"/>
        <v>0.19181452968700863</v>
      </c>
      <c r="J18" s="6">
        <f ca="1"/>
        <v>0.57176824264726078</v>
      </c>
      <c r="U18" s="5"/>
      <c r="V18" s="5"/>
      <c r="W18" s="5"/>
      <c r="X18" s="5"/>
      <c r="Y18" s="5"/>
      <c r="Z18" s="5"/>
      <c r="AA18" s="5"/>
      <c r="AB18" s="5"/>
    </row>
    <row r="19" spans="3:28" x14ac:dyDescent="0.25">
      <c r="C19" s="38" t="s">
        <v>1</v>
      </c>
      <c r="D19" s="38" t="s">
        <v>21</v>
      </c>
      <c r="E19" s="6">
        <f ca="1"/>
        <v>6.1596424691596319E-2</v>
      </c>
      <c r="F19" s="6">
        <f ca="1"/>
        <v>0.9642153941990963</v>
      </c>
      <c r="G19" s="6">
        <f ca="1"/>
        <v>0.80757771728180638</v>
      </c>
      <c r="H19" s="6">
        <f ca="1"/>
        <v>0.151153952392721</v>
      </c>
      <c r="I19" s="6">
        <f ca="1"/>
        <v>8.1397547568067496E-2</v>
      </c>
      <c r="J19" s="6">
        <f ca="1"/>
        <v>0.32611065705391185</v>
      </c>
      <c r="K19" s="38" t="s">
        <v>117</v>
      </c>
      <c r="T19" s="38" t="s">
        <v>3</v>
      </c>
      <c r="U19" s="5"/>
      <c r="V19" s="5"/>
      <c r="W19" s="5"/>
      <c r="X19" s="5"/>
      <c r="Y19" s="5"/>
      <c r="Z19" s="5"/>
      <c r="AA19" s="5"/>
      <c r="AB19" s="5"/>
    </row>
    <row r="20" spans="3:28" x14ac:dyDescent="0.25">
      <c r="C20" s="38" t="s">
        <v>1</v>
      </c>
      <c r="D20" s="38" t="s">
        <v>0</v>
      </c>
      <c r="E20" s="6">
        <f ca="1"/>
        <v>0.68574430142415777</v>
      </c>
      <c r="F20" s="6">
        <f ca="1"/>
        <v>0.75700265512738629</v>
      </c>
      <c r="G20" s="6">
        <f ca="1"/>
        <v>0.43309595282508062</v>
      </c>
      <c r="H20" s="6">
        <f ca="1"/>
        <v>0.97509669277683186</v>
      </c>
      <c r="I20" s="6">
        <f ca="1"/>
        <v>0.23038378006495375</v>
      </c>
      <c r="J20" s="6">
        <f ca="1"/>
        <v>0.91917736085203727</v>
      </c>
      <c r="U20" s="5"/>
      <c r="V20" s="5"/>
      <c r="W20" s="5"/>
      <c r="X20" s="5"/>
      <c r="Y20" s="5"/>
      <c r="Z20" s="5"/>
      <c r="AA20" s="5"/>
      <c r="AB20" s="5"/>
    </row>
    <row r="21" spans="3:28" x14ac:dyDescent="0.25">
      <c r="C21" s="38" t="s">
        <v>1</v>
      </c>
      <c r="D21" s="38" t="s">
        <v>22</v>
      </c>
      <c r="E21" s="6">
        <f ca="1"/>
        <v>0.21632622155272863</v>
      </c>
      <c r="F21" s="6">
        <f ca="1"/>
        <v>0.16583637499982706</v>
      </c>
      <c r="G21" s="6">
        <f ca="1"/>
        <v>0.95318055533597867</v>
      </c>
      <c r="H21" s="6">
        <f ca="1"/>
        <v>0.492227279399297</v>
      </c>
      <c r="I21" s="6">
        <f ca="1"/>
        <v>0.2877060110754619</v>
      </c>
      <c r="J21" s="6">
        <f ca="1"/>
        <v>9.4170356610878025E-2</v>
      </c>
      <c r="U21" s="5"/>
      <c r="V21" s="5"/>
      <c r="W21" s="5"/>
      <c r="X21" s="5"/>
      <c r="Y21" s="5"/>
      <c r="Z21" s="5"/>
      <c r="AA21" s="5"/>
      <c r="AB21" s="5"/>
    </row>
    <row r="22" spans="3:28" x14ac:dyDescent="0.25">
      <c r="C22" s="38" t="s">
        <v>78</v>
      </c>
      <c r="D22" s="38" t="s">
        <v>20</v>
      </c>
      <c r="E22" s="6">
        <f ca="1"/>
        <v>0.27552853938628385</v>
      </c>
      <c r="F22" s="6">
        <f ca="1"/>
        <v>0.96193839106925294</v>
      </c>
      <c r="G22" s="6">
        <f ca="1"/>
        <v>0.2198945243265793</v>
      </c>
      <c r="H22" s="6">
        <f ca="1"/>
        <v>0.98648376457458631</v>
      </c>
      <c r="I22" s="6">
        <f ca="1"/>
        <v>0.52860416347723449</v>
      </c>
      <c r="J22" s="6">
        <f ca="1"/>
        <v>0.78025027664409774</v>
      </c>
      <c r="U22" s="38"/>
      <c r="V22" s="38"/>
      <c r="W22" s="4"/>
      <c r="X22" s="4"/>
      <c r="Y22" s="4"/>
      <c r="Z22" s="4"/>
      <c r="AA22" s="4"/>
      <c r="AB22" s="4"/>
    </row>
  </sheetData>
  <mergeCells count="7">
    <mergeCell ref="U14:AB14"/>
    <mergeCell ref="B3:D3"/>
    <mergeCell ref="C14:J14"/>
    <mergeCell ref="L14:S14"/>
    <mergeCell ref="C15:J15"/>
    <mergeCell ref="L15:S15"/>
    <mergeCell ref="U15:AB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2316-D436-42D2-B3D8-AD763787F6E4}">
  <dimension ref="A1"/>
  <sheetViews>
    <sheetView workbookViewId="0">
      <selection activeCell="B2" sqref="B2"/>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EB52-CC34-46D7-9579-583D12503865}">
  <dimension ref="A1"/>
  <sheetViews>
    <sheetView workbookViewId="0">
      <selection activeCell="P33" sqref="P33"/>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FDF9-96BB-4D2E-9819-CDD679E8AB7B}">
  <dimension ref="B2:W56"/>
  <sheetViews>
    <sheetView showGridLines="0" zoomScale="80" zoomScaleNormal="80" workbookViewId="0">
      <selection activeCell="U23" sqref="U23"/>
    </sheetView>
  </sheetViews>
  <sheetFormatPr defaultRowHeight="13.8" x14ac:dyDescent="0.25"/>
  <cols>
    <col min="1" max="2" width="8.88671875" style="1"/>
    <col min="3" max="5" width="13.44140625" style="1" customWidth="1"/>
    <col min="6" max="6" width="3.44140625" style="1" customWidth="1"/>
    <col min="7" max="7" width="8.5546875" style="38" customWidth="1"/>
    <col min="8" max="13" width="8.88671875" style="1"/>
    <col min="14" max="14" width="15.33203125" style="1" customWidth="1"/>
    <col min="15" max="15" width="15" style="1" customWidth="1"/>
    <col min="16" max="17" width="8.88671875" style="1"/>
    <col min="18" max="18" width="12" style="1" customWidth="1"/>
    <col min="19" max="19" width="10.33203125" style="36" customWidth="1"/>
    <col min="20" max="16384" width="8.88671875" style="1"/>
  </cols>
  <sheetData>
    <row r="2" spans="2:19" x14ac:dyDescent="0.25">
      <c r="B2" s="80" t="s">
        <v>157</v>
      </c>
      <c r="C2" s="80"/>
      <c r="D2" s="80"/>
      <c r="E2" s="80"/>
      <c r="F2" s="80"/>
      <c r="G2" s="80"/>
    </row>
    <row r="4" spans="2:19" x14ac:dyDescent="0.25">
      <c r="B4" s="79" t="s">
        <v>79</v>
      </c>
      <c r="C4" s="79"/>
      <c r="D4" s="39"/>
      <c r="E4" s="39"/>
      <c r="F4" s="39"/>
      <c r="G4" s="79" t="s">
        <v>113</v>
      </c>
      <c r="H4" s="79"/>
    </row>
    <row r="5" spans="2:19" x14ac:dyDescent="0.25">
      <c r="G5" s="79" t="s">
        <v>108</v>
      </c>
      <c r="H5" s="79"/>
    </row>
    <row r="6" spans="2:19" x14ac:dyDescent="0.25">
      <c r="I6" s="83" t="s">
        <v>142</v>
      </c>
      <c r="J6" s="83"/>
      <c r="K6" s="83"/>
      <c r="L6" s="83"/>
      <c r="M6" s="83"/>
      <c r="N6" s="83"/>
    </row>
    <row r="7" spans="2:19" x14ac:dyDescent="0.25">
      <c r="B7" s="79" t="s">
        <v>99</v>
      </c>
      <c r="C7" s="79"/>
      <c r="D7" s="79" t="s">
        <v>112</v>
      </c>
      <c r="E7" s="79"/>
      <c r="F7" s="39"/>
      <c r="G7" s="39"/>
      <c r="I7" s="83" t="s">
        <v>155</v>
      </c>
      <c r="J7" s="83"/>
      <c r="K7" s="83"/>
      <c r="L7" s="83"/>
      <c r="M7" s="83"/>
      <c r="N7" s="83"/>
    </row>
    <row r="8" spans="2:19" x14ac:dyDescent="0.25">
      <c r="B8" s="81" t="s">
        <v>14</v>
      </c>
      <c r="C8" s="81"/>
      <c r="D8" s="81" t="s">
        <v>105</v>
      </c>
      <c r="E8" s="81"/>
      <c r="F8" s="38"/>
      <c r="I8" s="38" t="s">
        <v>105</v>
      </c>
      <c r="J8" s="38" t="s">
        <v>85</v>
      </c>
      <c r="K8" s="38" t="s">
        <v>106</v>
      </c>
      <c r="L8" s="38" t="s">
        <v>84</v>
      </c>
      <c r="M8" s="38" t="s">
        <v>1</v>
      </c>
      <c r="N8" s="38" t="s">
        <v>83</v>
      </c>
      <c r="O8" s="36" t="s">
        <v>26</v>
      </c>
      <c r="Q8" s="79" t="s">
        <v>98</v>
      </c>
      <c r="R8" s="79"/>
    </row>
    <row r="9" spans="2:19" x14ac:dyDescent="0.25">
      <c r="B9" s="81" t="s">
        <v>92</v>
      </c>
      <c r="C9" s="81"/>
      <c r="D9" s="81" t="s">
        <v>83</v>
      </c>
      <c r="E9" s="81"/>
      <c r="F9" s="38"/>
      <c r="H9" s="38" t="s">
        <v>105</v>
      </c>
      <c r="I9" s="21">
        <v>1</v>
      </c>
      <c r="J9" s="6">
        <v>0</v>
      </c>
      <c r="K9" s="6">
        <v>0</v>
      </c>
      <c r="L9" s="6">
        <v>0</v>
      </c>
      <c r="M9" s="6">
        <v>0</v>
      </c>
      <c r="N9" s="6">
        <v>0</v>
      </c>
      <c r="O9" s="36">
        <v>1</v>
      </c>
      <c r="Q9" s="81"/>
      <c r="R9" s="81"/>
    </row>
    <row r="10" spans="2:19" x14ac:dyDescent="0.25">
      <c r="B10" s="81" t="s">
        <v>93</v>
      </c>
      <c r="C10" s="81"/>
      <c r="D10" s="81" t="s">
        <v>85</v>
      </c>
      <c r="E10" s="81"/>
      <c r="F10" s="38"/>
      <c r="G10" s="38" t="s">
        <v>120</v>
      </c>
      <c r="H10" s="36" t="s">
        <v>86</v>
      </c>
      <c r="I10" s="6">
        <v>0.11</v>
      </c>
      <c r="J10" s="6">
        <v>0.12</v>
      </c>
      <c r="K10" s="6">
        <v>0.14000000000000001</v>
      </c>
      <c r="L10" s="6">
        <v>0.15</v>
      </c>
      <c r="M10" s="6">
        <v>0.16</v>
      </c>
      <c r="N10" s="21">
        <f>0.2+0.12</f>
        <v>0.32</v>
      </c>
      <c r="O10" s="36"/>
      <c r="Q10" s="81" t="s">
        <v>83</v>
      </c>
      <c r="R10" s="81"/>
      <c r="S10" s="36" t="s">
        <v>114</v>
      </c>
    </row>
    <row r="11" spans="2:19" x14ac:dyDescent="0.25">
      <c r="B11" s="81" t="s">
        <v>94</v>
      </c>
      <c r="C11" s="81"/>
      <c r="D11" s="81" t="s">
        <v>84</v>
      </c>
      <c r="E11" s="81"/>
      <c r="F11" s="38"/>
      <c r="H11" s="36"/>
      <c r="I11" s="20"/>
      <c r="J11" s="20"/>
      <c r="K11" s="20"/>
      <c r="L11" s="20"/>
      <c r="M11" s="20"/>
      <c r="N11" s="20"/>
      <c r="O11" s="36"/>
      <c r="Q11" s="81"/>
      <c r="R11" s="81"/>
    </row>
    <row r="12" spans="2:19" x14ac:dyDescent="0.25">
      <c r="B12" s="81" t="s">
        <v>95</v>
      </c>
      <c r="C12" s="81"/>
      <c r="D12" s="81" t="s">
        <v>106</v>
      </c>
      <c r="E12" s="81"/>
      <c r="F12" s="38"/>
      <c r="H12" s="36"/>
      <c r="I12" s="20"/>
      <c r="J12" s="20"/>
      <c r="K12" s="20"/>
      <c r="L12" s="20"/>
      <c r="M12" s="20"/>
      <c r="N12" s="20"/>
      <c r="O12" s="38"/>
      <c r="Q12" s="81"/>
      <c r="R12" s="81"/>
      <c r="S12" s="38"/>
    </row>
    <row r="13" spans="2:19" x14ac:dyDescent="0.25">
      <c r="B13" s="38"/>
      <c r="C13" s="38"/>
      <c r="D13" s="38"/>
      <c r="E13" s="38"/>
      <c r="F13" s="38"/>
      <c r="H13" s="38" t="s">
        <v>106</v>
      </c>
      <c r="I13" s="20"/>
      <c r="J13" s="20"/>
      <c r="K13" s="20"/>
      <c r="L13" s="20"/>
      <c r="M13" s="20"/>
      <c r="N13" s="20"/>
      <c r="O13" s="38"/>
      <c r="Q13" s="81"/>
      <c r="R13" s="81"/>
      <c r="S13" s="38"/>
    </row>
    <row r="14" spans="2:19" x14ac:dyDescent="0.25">
      <c r="B14" s="38"/>
      <c r="C14" s="38"/>
      <c r="D14" s="38"/>
      <c r="E14" s="38"/>
      <c r="F14" s="38"/>
      <c r="H14" s="38"/>
      <c r="I14" s="42"/>
      <c r="J14" s="42"/>
      <c r="K14" s="42"/>
      <c r="L14" s="42"/>
      <c r="M14" s="42"/>
      <c r="N14" s="42"/>
      <c r="O14" s="38"/>
      <c r="Q14" s="38"/>
      <c r="R14" s="38"/>
      <c r="S14" s="38"/>
    </row>
    <row r="15" spans="2:19" x14ac:dyDescent="0.25">
      <c r="G15" s="79" t="s">
        <v>109</v>
      </c>
      <c r="H15" s="79"/>
    </row>
    <row r="16" spans="2:19" x14ac:dyDescent="0.25">
      <c r="I16" s="83" t="s">
        <v>142</v>
      </c>
      <c r="J16" s="83"/>
      <c r="K16" s="83"/>
      <c r="L16" s="83"/>
      <c r="M16" s="83"/>
      <c r="N16" s="83"/>
    </row>
    <row r="17" spans="2:19" x14ac:dyDescent="0.25">
      <c r="I17" s="83" t="s">
        <v>155</v>
      </c>
      <c r="J17" s="83"/>
      <c r="K17" s="83"/>
      <c r="L17" s="83"/>
      <c r="M17" s="83"/>
      <c r="N17" s="83"/>
    </row>
    <row r="18" spans="2:19" x14ac:dyDescent="0.25">
      <c r="I18" s="38" t="s">
        <v>105</v>
      </c>
      <c r="J18" s="38" t="s">
        <v>85</v>
      </c>
      <c r="K18" s="38" t="s">
        <v>106</v>
      </c>
      <c r="L18" s="38" t="s">
        <v>84</v>
      </c>
      <c r="M18" s="38" t="s">
        <v>1</v>
      </c>
      <c r="N18" s="38" t="s">
        <v>83</v>
      </c>
      <c r="O18" s="38" t="s">
        <v>26</v>
      </c>
      <c r="Q18" s="79" t="s">
        <v>98</v>
      </c>
      <c r="R18" s="79"/>
      <c r="S18" s="38"/>
    </row>
    <row r="19" spans="2:19" x14ac:dyDescent="0.25">
      <c r="H19" s="38" t="s">
        <v>105</v>
      </c>
      <c r="I19" s="21">
        <v>1</v>
      </c>
      <c r="J19" s="6">
        <v>0</v>
      </c>
      <c r="K19" s="6">
        <v>0</v>
      </c>
      <c r="L19" s="6">
        <v>0</v>
      </c>
      <c r="M19" s="6">
        <v>0</v>
      </c>
      <c r="N19" s="6">
        <v>0</v>
      </c>
      <c r="O19" s="38">
        <v>1</v>
      </c>
      <c r="Q19" s="81"/>
      <c r="R19" s="81"/>
    </row>
    <row r="20" spans="2:19" x14ac:dyDescent="0.25">
      <c r="G20" s="38" t="s">
        <v>120</v>
      </c>
      <c r="H20" s="38" t="s">
        <v>86</v>
      </c>
      <c r="I20" s="6">
        <v>0.11</v>
      </c>
      <c r="J20" s="6">
        <v>0.12</v>
      </c>
      <c r="K20" s="6">
        <v>0.14000000000000001</v>
      </c>
      <c r="L20" s="6">
        <v>0.15</v>
      </c>
      <c r="M20" s="6">
        <v>0.16</v>
      </c>
      <c r="N20" s="21">
        <f>0.2+0.12</f>
        <v>0.32</v>
      </c>
      <c r="O20" s="38">
        <v>1</v>
      </c>
      <c r="Q20" s="81" t="s">
        <v>83</v>
      </c>
      <c r="R20" s="81"/>
      <c r="S20" s="38" t="s">
        <v>114</v>
      </c>
    </row>
    <row r="21" spans="2:19" x14ac:dyDescent="0.25">
      <c r="G21" s="38" t="s">
        <v>121</v>
      </c>
      <c r="H21" s="38" t="s">
        <v>87</v>
      </c>
      <c r="I21" s="6">
        <v>0.1</v>
      </c>
      <c r="J21" s="21">
        <v>0.6</v>
      </c>
      <c r="K21" s="6">
        <v>0.1</v>
      </c>
      <c r="L21" s="6">
        <v>0.1</v>
      </c>
      <c r="M21" s="6">
        <v>0</v>
      </c>
      <c r="N21" s="6">
        <v>0.1</v>
      </c>
      <c r="O21" s="38">
        <v>1</v>
      </c>
      <c r="Q21" s="81" t="s">
        <v>85</v>
      </c>
      <c r="R21" s="81"/>
      <c r="S21" s="38" t="s">
        <v>115</v>
      </c>
    </row>
    <row r="22" spans="2:19" x14ac:dyDescent="0.25">
      <c r="H22" s="38"/>
      <c r="I22" s="20"/>
      <c r="J22" s="20"/>
      <c r="K22" s="20"/>
      <c r="L22" s="20"/>
      <c r="M22" s="20"/>
      <c r="N22" s="20"/>
      <c r="O22" s="38"/>
      <c r="Q22" s="81"/>
      <c r="R22" s="81"/>
      <c r="S22" s="38"/>
    </row>
    <row r="23" spans="2:19" x14ac:dyDescent="0.25">
      <c r="H23" s="38" t="s">
        <v>106</v>
      </c>
      <c r="I23" s="6"/>
      <c r="J23" s="20"/>
      <c r="K23" s="20"/>
      <c r="L23" s="20"/>
      <c r="M23" s="20"/>
      <c r="N23" s="20"/>
      <c r="O23" s="38"/>
      <c r="Q23" s="81"/>
      <c r="R23" s="81"/>
      <c r="S23" s="38"/>
    </row>
    <row r="24" spans="2:19" x14ac:dyDescent="0.25">
      <c r="I24" s="42"/>
      <c r="J24" s="42"/>
      <c r="K24" s="42"/>
      <c r="L24" s="42"/>
      <c r="M24" s="42"/>
      <c r="N24" s="42"/>
      <c r="O24" s="38"/>
      <c r="Q24" s="38"/>
      <c r="R24" s="38"/>
      <c r="S24" s="38"/>
    </row>
    <row r="25" spans="2:19" x14ac:dyDescent="0.25">
      <c r="I25" s="42"/>
      <c r="J25" s="42"/>
      <c r="K25" s="42"/>
      <c r="L25" s="42"/>
      <c r="M25" s="42"/>
      <c r="N25" s="42"/>
    </row>
    <row r="26" spans="2:19" x14ac:dyDescent="0.25">
      <c r="G26" s="79" t="s">
        <v>110</v>
      </c>
      <c r="H26" s="79"/>
      <c r="I26" s="98" t="s">
        <v>111</v>
      </c>
      <c r="J26" s="98"/>
      <c r="K26" s="98"/>
      <c r="L26" s="98"/>
      <c r="M26" s="98"/>
      <c r="N26" s="98"/>
    </row>
    <row r="29" spans="2:19" x14ac:dyDescent="0.25">
      <c r="I29" s="83" t="s">
        <v>143</v>
      </c>
      <c r="J29" s="83"/>
      <c r="K29" s="83"/>
      <c r="L29" s="83"/>
      <c r="M29" s="83"/>
      <c r="N29" s="83"/>
    </row>
    <row r="30" spans="2:19" x14ac:dyDescent="0.25">
      <c r="B30" s="43"/>
      <c r="C30" s="43"/>
      <c r="D30" s="39"/>
      <c r="E30" s="39"/>
      <c r="F30" s="39"/>
      <c r="I30" s="83" t="s">
        <v>104</v>
      </c>
      <c r="J30" s="83"/>
      <c r="K30" s="83"/>
      <c r="L30" s="83"/>
      <c r="M30" s="83"/>
      <c r="N30" s="83"/>
    </row>
    <row r="31" spans="2:19" x14ac:dyDescent="0.25">
      <c r="B31" s="41"/>
      <c r="C31" s="41"/>
      <c r="D31" s="38"/>
      <c r="E31" s="38"/>
      <c r="F31" s="38"/>
      <c r="I31" s="36" t="s">
        <v>105</v>
      </c>
      <c r="J31" s="36" t="s">
        <v>85</v>
      </c>
      <c r="K31" s="36" t="s">
        <v>106</v>
      </c>
      <c r="L31" s="36" t="s">
        <v>84</v>
      </c>
      <c r="M31" s="36" t="s">
        <v>1</v>
      </c>
      <c r="N31" s="36" t="s">
        <v>83</v>
      </c>
      <c r="O31" s="36" t="s">
        <v>26</v>
      </c>
      <c r="Q31" s="79" t="s">
        <v>98</v>
      </c>
      <c r="R31" s="79"/>
    </row>
    <row r="32" spans="2:19" x14ac:dyDescent="0.25">
      <c r="B32" s="41"/>
      <c r="C32" s="41"/>
      <c r="D32" s="38"/>
      <c r="E32" s="38"/>
      <c r="F32" s="38"/>
      <c r="H32" s="38" t="s">
        <v>105</v>
      </c>
      <c r="I32" s="21">
        <v>1</v>
      </c>
      <c r="J32" s="6">
        <v>0</v>
      </c>
      <c r="K32" s="6">
        <v>0</v>
      </c>
      <c r="L32" s="6">
        <v>0</v>
      </c>
      <c r="M32" s="6">
        <v>0</v>
      </c>
      <c r="N32" s="6">
        <v>0</v>
      </c>
      <c r="O32" s="38">
        <v>1</v>
      </c>
      <c r="Q32" s="81"/>
      <c r="R32" s="81"/>
    </row>
    <row r="33" spans="2:23" x14ac:dyDescent="0.25">
      <c r="B33" s="41"/>
      <c r="C33" s="41"/>
      <c r="D33" s="38"/>
      <c r="E33" s="38"/>
      <c r="F33" s="38"/>
      <c r="H33" s="36" t="s">
        <v>89</v>
      </c>
      <c r="I33" s="6">
        <v>0</v>
      </c>
      <c r="J33" s="6">
        <v>0</v>
      </c>
      <c r="K33" s="6">
        <v>0</v>
      </c>
      <c r="L33" s="6">
        <v>0</v>
      </c>
      <c r="M33" s="6">
        <v>0</v>
      </c>
      <c r="N33" s="21">
        <v>1</v>
      </c>
      <c r="O33" s="38">
        <v>1</v>
      </c>
      <c r="Q33" s="81" t="s">
        <v>83</v>
      </c>
      <c r="R33" s="81"/>
      <c r="S33" s="36" t="s">
        <v>80</v>
      </c>
    </row>
    <row r="34" spans="2:23" x14ac:dyDescent="0.25">
      <c r="B34" s="41"/>
      <c r="C34" s="41"/>
      <c r="D34" s="38"/>
      <c r="E34" s="38"/>
      <c r="F34" s="38"/>
      <c r="H34" s="36" t="s">
        <v>90</v>
      </c>
      <c r="I34" s="6">
        <v>0</v>
      </c>
      <c r="J34" s="21">
        <v>1</v>
      </c>
      <c r="K34" s="6">
        <v>0</v>
      </c>
      <c r="L34" s="6">
        <v>0</v>
      </c>
      <c r="M34" s="6">
        <v>0</v>
      </c>
      <c r="N34" s="6">
        <v>0</v>
      </c>
      <c r="O34" s="38">
        <v>1</v>
      </c>
      <c r="Q34" s="81" t="s">
        <v>85</v>
      </c>
      <c r="R34" s="81"/>
      <c r="S34" s="36" t="s">
        <v>81</v>
      </c>
    </row>
    <row r="35" spans="2:23" x14ac:dyDescent="0.25">
      <c r="B35" s="41"/>
      <c r="C35" s="41"/>
      <c r="D35" s="38"/>
      <c r="E35" s="38"/>
      <c r="F35" s="38"/>
      <c r="H35" s="36" t="s">
        <v>91</v>
      </c>
      <c r="I35" s="6">
        <v>0</v>
      </c>
      <c r="J35" s="6">
        <v>0</v>
      </c>
      <c r="K35" s="6">
        <v>0</v>
      </c>
      <c r="L35" s="21">
        <v>1</v>
      </c>
      <c r="M35" s="6">
        <v>0</v>
      </c>
      <c r="N35" s="6">
        <v>0</v>
      </c>
      <c r="O35" s="38">
        <v>1</v>
      </c>
      <c r="Q35" s="81" t="s">
        <v>84</v>
      </c>
      <c r="R35" s="81"/>
      <c r="S35" s="36" t="s">
        <v>82</v>
      </c>
    </row>
    <row r="36" spans="2:23" x14ac:dyDescent="0.25">
      <c r="H36" s="38" t="s">
        <v>106</v>
      </c>
      <c r="I36" s="6">
        <v>0</v>
      </c>
      <c r="J36" s="6">
        <v>0</v>
      </c>
      <c r="K36" s="21">
        <v>1</v>
      </c>
      <c r="L36" s="6">
        <v>0</v>
      </c>
      <c r="M36" s="6">
        <v>0</v>
      </c>
      <c r="N36" s="6">
        <v>0</v>
      </c>
      <c r="O36" s="38">
        <v>1</v>
      </c>
      <c r="Q36" s="81"/>
      <c r="R36" s="81"/>
    </row>
    <row r="37" spans="2:23" x14ac:dyDescent="0.25">
      <c r="B37" s="79" t="s">
        <v>96</v>
      </c>
      <c r="C37" s="79"/>
      <c r="D37" s="39"/>
      <c r="E37" s="39"/>
      <c r="F37" s="39"/>
    </row>
    <row r="39" spans="2:23" x14ac:dyDescent="0.25">
      <c r="I39" s="83" t="s">
        <v>141</v>
      </c>
      <c r="J39" s="83"/>
      <c r="K39" s="83"/>
      <c r="L39" s="83"/>
      <c r="M39" s="83"/>
      <c r="N39" s="83"/>
      <c r="R39" s="83" t="s">
        <v>143</v>
      </c>
      <c r="S39" s="83"/>
      <c r="T39" s="83"/>
      <c r="U39" s="83"/>
      <c r="V39" s="83"/>
      <c r="W39" s="83"/>
    </row>
    <row r="40" spans="2:23" x14ac:dyDescent="0.25">
      <c r="I40" s="83" t="s">
        <v>155</v>
      </c>
      <c r="J40" s="83"/>
      <c r="K40" s="83"/>
      <c r="L40" s="83"/>
      <c r="M40" s="83"/>
      <c r="N40" s="83"/>
      <c r="R40" s="83" t="s">
        <v>104</v>
      </c>
      <c r="S40" s="83"/>
      <c r="T40" s="83"/>
      <c r="U40" s="83"/>
      <c r="V40" s="83"/>
      <c r="W40" s="83"/>
    </row>
    <row r="41" spans="2:23" x14ac:dyDescent="0.25">
      <c r="I41" s="38" t="s">
        <v>105</v>
      </c>
      <c r="J41" s="38" t="s">
        <v>85</v>
      </c>
      <c r="K41" s="38" t="s">
        <v>106</v>
      </c>
      <c r="L41" s="38" t="s">
        <v>84</v>
      </c>
      <c r="M41" s="38" t="s">
        <v>1</v>
      </c>
      <c r="N41" s="38" t="s">
        <v>83</v>
      </c>
      <c r="R41" s="38" t="s">
        <v>105</v>
      </c>
      <c r="S41" s="38" t="s">
        <v>85</v>
      </c>
      <c r="T41" s="38" t="s">
        <v>106</v>
      </c>
      <c r="U41" s="38" t="s">
        <v>84</v>
      </c>
      <c r="V41" s="38" t="s">
        <v>1</v>
      </c>
      <c r="W41" s="38" t="s">
        <v>83</v>
      </c>
    </row>
    <row r="42" spans="2:23" x14ac:dyDescent="0.25">
      <c r="H42" s="38" t="s">
        <v>105</v>
      </c>
      <c r="I42" s="21">
        <v>1</v>
      </c>
      <c r="J42" s="6">
        <v>0</v>
      </c>
      <c r="K42" s="6">
        <v>0</v>
      </c>
      <c r="L42" s="6">
        <v>0</v>
      </c>
      <c r="M42" s="6">
        <v>0</v>
      </c>
      <c r="N42" s="6">
        <v>0</v>
      </c>
      <c r="Q42" s="38" t="s">
        <v>105</v>
      </c>
      <c r="R42" s="21">
        <v>1</v>
      </c>
      <c r="S42" s="6">
        <v>0</v>
      </c>
      <c r="T42" s="6">
        <v>0</v>
      </c>
      <c r="U42" s="6">
        <v>0</v>
      </c>
      <c r="V42" s="6">
        <v>0</v>
      </c>
      <c r="W42" s="6">
        <v>0</v>
      </c>
    </row>
    <row r="43" spans="2:23" x14ac:dyDescent="0.25">
      <c r="H43" s="38" t="s">
        <v>86</v>
      </c>
      <c r="I43" s="6">
        <v>0.11</v>
      </c>
      <c r="J43" s="6">
        <v>0.12</v>
      </c>
      <c r="K43" s="6">
        <v>0.14000000000000001</v>
      </c>
      <c r="L43" s="6">
        <v>0.15</v>
      </c>
      <c r="M43" s="6">
        <v>0.16</v>
      </c>
      <c r="N43" s="21">
        <f>0.2+0.12</f>
        <v>0.32</v>
      </c>
      <c r="Q43" s="36" t="s">
        <v>89</v>
      </c>
      <c r="R43" s="6">
        <v>0</v>
      </c>
      <c r="S43" s="6">
        <v>0</v>
      </c>
      <c r="T43" s="6">
        <v>0</v>
      </c>
      <c r="U43" s="6">
        <v>0</v>
      </c>
      <c r="V43" s="6">
        <v>0</v>
      </c>
      <c r="W43" s="21">
        <v>1</v>
      </c>
    </row>
    <row r="44" spans="2:23" x14ac:dyDescent="0.25">
      <c r="H44" s="38" t="s">
        <v>87</v>
      </c>
      <c r="I44" s="6">
        <v>0.1</v>
      </c>
      <c r="J44" s="21">
        <v>0.6</v>
      </c>
      <c r="K44" s="6">
        <v>0.1</v>
      </c>
      <c r="L44" s="6">
        <v>0.1</v>
      </c>
      <c r="M44" s="6">
        <v>0</v>
      </c>
      <c r="N44" s="6">
        <v>0.1</v>
      </c>
      <c r="Q44" s="36" t="s">
        <v>90</v>
      </c>
      <c r="R44" s="6">
        <v>0</v>
      </c>
      <c r="S44" s="21">
        <v>1</v>
      </c>
      <c r="T44" s="6">
        <v>0</v>
      </c>
      <c r="U44" s="6">
        <v>0</v>
      </c>
      <c r="V44" s="6">
        <v>0</v>
      </c>
      <c r="W44" s="6">
        <v>0</v>
      </c>
    </row>
    <row r="45" spans="2:23" x14ac:dyDescent="0.25">
      <c r="H45" s="38" t="s">
        <v>88</v>
      </c>
      <c r="I45" s="6">
        <v>0.1</v>
      </c>
      <c r="J45" s="6">
        <v>0.1</v>
      </c>
      <c r="K45" s="6">
        <v>0.1</v>
      </c>
      <c r="L45" s="21">
        <v>0.5</v>
      </c>
      <c r="M45" s="6">
        <v>0.1</v>
      </c>
      <c r="N45" s="6">
        <v>0.1</v>
      </c>
      <c r="Q45" s="36" t="s">
        <v>91</v>
      </c>
      <c r="R45" s="6">
        <v>0</v>
      </c>
      <c r="S45" s="6">
        <v>0</v>
      </c>
      <c r="T45" s="6">
        <v>0</v>
      </c>
      <c r="U45" s="21">
        <v>1</v>
      </c>
      <c r="V45" s="6">
        <v>0</v>
      </c>
      <c r="W45" s="6">
        <v>0</v>
      </c>
    </row>
    <row r="46" spans="2:23" x14ac:dyDescent="0.25">
      <c r="H46" s="38" t="s">
        <v>106</v>
      </c>
      <c r="I46" s="6">
        <v>0</v>
      </c>
      <c r="J46" s="6">
        <v>0</v>
      </c>
      <c r="K46" s="21">
        <v>1</v>
      </c>
      <c r="L46" s="6">
        <v>0</v>
      </c>
      <c r="M46" s="6">
        <v>0</v>
      </c>
      <c r="N46" s="6">
        <v>0</v>
      </c>
      <c r="O46" s="81" t="s">
        <v>97</v>
      </c>
      <c r="P46" s="81"/>
      <c r="Q46" s="38" t="s">
        <v>106</v>
      </c>
      <c r="R46" s="6">
        <v>0</v>
      </c>
      <c r="S46" s="6">
        <v>0</v>
      </c>
      <c r="T46" s="21">
        <v>1</v>
      </c>
      <c r="U46" s="6">
        <v>0</v>
      </c>
      <c r="V46" s="6">
        <v>0</v>
      </c>
      <c r="W46" s="6">
        <v>0</v>
      </c>
    </row>
    <row r="50" spans="8:9" x14ac:dyDescent="0.25">
      <c r="H50" s="51" t="s">
        <v>134</v>
      </c>
      <c r="I50" s="51" t="s">
        <v>135</v>
      </c>
    </row>
    <row r="51" spans="8:9" x14ac:dyDescent="0.25">
      <c r="H51" s="44" t="str" cm="1">
        <f t="array" ref="H51:H56">TRANSPOSE(I41:N41)</f>
        <v>&lt;SOS&gt;</v>
      </c>
      <c r="I51" s="44" cm="1">
        <f t="array" ref="I51:I56">TRANSPOSE(I43:N43)</f>
        <v>0.11</v>
      </c>
    </row>
    <row r="52" spans="8:9" x14ac:dyDescent="0.25">
      <c r="H52" s="44" t="str">
        <v>amo</v>
      </c>
      <c r="I52" s="44">
        <v>0.12</v>
      </c>
    </row>
    <row r="53" spans="8:9" x14ac:dyDescent="0.25">
      <c r="H53" s="44" t="str">
        <v>&lt;EOS&gt;</v>
      </c>
      <c r="I53" s="44">
        <v>0.14000000000000001</v>
      </c>
    </row>
    <row r="54" spans="8:9" x14ac:dyDescent="0.25">
      <c r="H54" s="44" t="str">
        <v>molto</v>
      </c>
      <c r="I54" s="44">
        <v>0.15</v>
      </c>
    </row>
    <row r="55" spans="8:9" x14ac:dyDescent="0.25">
      <c r="H55" s="44" t="str">
        <v>…</v>
      </c>
      <c r="I55" s="44">
        <v>0.16</v>
      </c>
    </row>
    <row r="56" spans="8:9" x14ac:dyDescent="0.25">
      <c r="H56" s="44" t="str">
        <v>Ti</v>
      </c>
      <c r="I56" s="44">
        <v>0.32</v>
      </c>
    </row>
  </sheetData>
  <mergeCells count="49">
    <mergeCell ref="B2:G2"/>
    <mergeCell ref="I29:N29"/>
    <mergeCell ref="D8:E8"/>
    <mergeCell ref="G4:H4"/>
    <mergeCell ref="Q19:R19"/>
    <mergeCell ref="G26:H26"/>
    <mergeCell ref="B12:C12"/>
    <mergeCell ref="G5:H5"/>
    <mergeCell ref="G15:H15"/>
    <mergeCell ref="D7:E7"/>
    <mergeCell ref="D12:E12"/>
    <mergeCell ref="D11:E11"/>
    <mergeCell ref="B4:C4"/>
    <mergeCell ref="I6:N6"/>
    <mergeCell ref="B7:C7"/>
    <mergeCell ref="B8:C8"/>
    <mergeCell ref="I30:N30"/>
    <mergeCell ref="I7:N7"/>
    <mergeCell ref="Q23:R23"/>
    <mergeCell ref="Q22:R22"/>
    <mergeCell ref="Q13:R13"/>
    <mergeCell ref="Q12:R12"/>
    <mergeCell ref="Q18:R18"/>
    <mergeCell ref="Q20:R20"/>
    <mergeCell ref="Q21:R21"/>
    <mergeCell ref="I26:N26"/>
    <mergeCell ref="I16:N16"/>
    <mergeCell ref="I17:N17"/>
    <mergeCell ref="Q8:R8"/>
    <mergeCell ref="Q10:R10"/>
    <mergeCell ref="Q11:R11"/>
    <mergeCell ref="Q9:R9"/>
    <mergeCell ref="O46:P46"/>
    <mergeCell ref="B37:C37"/>
    <mergeCell ref="I39:N39"/>
    <mergeCell ref="I40:N40"/>
    <mergeCell ref="Q31:R31"/>
    <mergeCell ref="R39:W39"/>
    <mergeCell ref="R40:W40"/>
    <mergeCell ref="Q36:R36"/>
    <mergeCell ref="Q35:R35"/>
    <mergeCell ref="Q34:R34"/>
    <mergeCell ref="Q33:R33"/>
    <mergeCell ref="Q32:R32"/>
    <mergeCell ref="B10:C10"/>
    <mergeCell ref="B9:C9"/>
    <mergeCell ref="B11:C11"/>
    <mergeCell ref="D10:E10"/>
    <mergeCell ref="D9:E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Model Architecture</vt:lpstr>
      <vt:lpstr>Input | Output Embedding</vt:lpstr>
      <vt:lpstr>+ Positional Embedding</vt:lpstr>
      <vt:lpstr>-&gt; Q, K, V</vt:lpstr>
      <vt:lpstr>-&gt; Self - Attention</vt:lpstr>
      <vt:lpstr>-&gt; Add &amp; Norm</vt:lpstr>
      <vt:lpstr>-&gt; Feed Forward</vt:lpstr>
      <vt:lpstr>-&gt; Cross Attention</vt:lpstr>
      <vt:lpstr>-&gt; Linear</vt:lpstr>
      <vt:lpstr>-&gt; Softmax</vt:lpstr>
      <vt:lpstr>-&gt; Output Probabilities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Gonzales, Kenaniah Liwanag</dc:creator>
  <cp:lastModifiedBy>Gonzales, Kenaniah Liwanag</cp:lastModifiedBy>
  <dcterms:created xsi:type="dcterms:W3CDTF">2024-10-27T07:43:22Z</dcterms:created>
  <dcterms:modified xsi:type="dcterms:W3CDTF">2024-11-30T09:11:08Z</dcterms:modified>
</cp:coreProperties>
</file>