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enaniah.gonzales\Downloads\GIT Repositories\Building-a-Transformer-from-scratch-using-Pytorch\documentations\"/>
    </mc:Choice>
  </mc:AlternateContent>
  <xr:revisionPtr revIDLastSave="0" documentId="8_{509ADF6F-08F5-4F5D-B7F4-80051528B95D}" xr6:coauthVersionLast="47" xr6:coauthVersionMax="47" xr10:uidLastSave="{00000000-0000-0000-0000-000000000000}"/>
  <bookViews>
    <workbookView xWindow="-108" yWindow="-108" windowWidth="23256" windowHeight="12456" tabRatio="863" firstSheet="1" activeTab="10" xr2:uid="{B6E777E1-0DF3-4A26-B79D-D8B12E8CCB74}"/>
  </bookViews>
  <sheets>
    <sheet name="Model Architecture" sheetId="13" r:id="rId1"/>
    <sheet name="Input | Output Embedding" sheetId="6" r:id="rId2"/>
    <sheet name="+ Positional Embedding" sheetId="2" r:id="rId3"/>
    <sheet name="-&gt; Q, K, V" sheetId="4" r:id="rId4"/>
    <sheet name="-&gt; Self - Attention" sheetId="1" r:id="rId5"/>
    <sheet name="-&gt; Add &amp; Norm" sheetId="8" r:id="rId6"/>
    <sheet name="-&gt; Linear" sheetId="9" state="hidden" r:id="rId7"/>
    <sheet name="-&gt; Softmax" sheetId="10" state="hidden" r:id="rId8"/>
    <sheet name="-&gt; Feed Forward" sheetId="5" r:id="rId9"/>
    <sheet name="-&gt; Cross Attention" sheetId="12" r:id="rId10"/>
    <sheet name="-&gt; Inferenc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 l="1" a="1"/>
  <c r="M7" i="4" s="1"/>
  <c r="M35" i="4"/>
  <c r="O7" i="2" a="1"/>
  <c r="O7" i="2" s="1"/>
  <c r="M19" i="6" a="1"/>
  <c r="M19" i="6" s="1"/>
  <c r="F51" i="5" l="1"/>
  <c r="F50" i="5"/>
  <c r="F49" i="5"/>
  <c r="F48" i="5"/>
  <c r="F47" i="5"/>
  <c r="Z14" i="5" a="1"/>
  <c r="Z14" i="5" s="1"/>
  <c r="E20" i="8" s="1" a="1"/>
  <c r="E20" i="8" s="1"/>
  <c r="AE18" i="8" s="1"/>
  <c r="S22" i="5" a="1"/>
  <c r="S22" i="5" s="1"/>
  <c r="O22" i="5" a="1"/>
  <c r="O22" i="5" s="1"/>
  <c r="K22" i="5" a="1"/>
  <c r="K22" i="5" s="1"/>
  <c r="S9" i="5" a="1"/>
  <c r="S9" i="5" s="1"/>
  <c r="O9" i="5" a="1"/>
  <c r="O9" i="5" s="1"/>
  <c r="K9" i="5" a="1"/>
  <c r="K9" i="5" s="1"/>
  <c r="J47" i="5" s="1" a="1"/>
  <c r="J47" i="5" s="1"/>
  <c r="X36" i="1" a="1"/>
  <c r="X36" i="1" s="1"/>
  <c r="X28" i="1" a="1"/>
  <c r="X28" i="1" s="1"/>
  <c r="M26" i="4" a="1"/>
  <c r="M26" i="4" s="1"/>
  <c r="M16" i="4" a="1"/>
  <c r="M16" i="4" s="1"/>
  <c r="N35" i="4"/>
  <c r="I51" i="11" a="1"/>
  <c r="I51" i="11" s="1"/>
  <c r="H51" i="11" a="1"/>
  <c r="H51" i="11" s="1"/>
  <c r="D31" i="6" a="1"/>
  <c r="D31" i="6" s="1"/>
  <c r="D26" i="6" a="1"/>
  <c r="D26" i="6" s="1"/>
  <c r="V19" i="6" a="1"/>
  <c r="V19" i="6" s="1"/>
  <c r="D14" i="6" s="1" a="1"/>
  <c r="D14" i="6" s="1"/>
  <c r="D6" i="6" a="1"/>
  <c r="N20" i="11"/>
  <c r="N43" i="11"/>
  <c r="N10" i="11"/>
  <c r="L26" i="4" a="1"/>
  <c r="L26" i="4" s="1"/>
  <c r="L16" i="4" a="1"/>
  <c r="L16" i="4" s="1"/>
  <c r="L7" i="4" a="1"/>
  <c r="L7" i="4" s="1"/>
  <c r="X9" i="1" a="1"/>
  <c r="X9" i="1" s="1"/>
  <c r="D6" i="6" l="1"/>
  <c r="D7" i="4" a="1"/>
  <c r="N17" i="12" a="1"/>
  <c r="N17" i="12" s="1"/>
  <c r="E17" i="12" a="1"/>
  <c r="E17" i="12" s="1"/>
  <c r="AE19" i="8"/>
  <c r="AF23" i="8"/>
  <c r="AF22" i="8"/>
  <c r="AF21" i="8"/>
  <c r="AF20" i="8"/>
  <c r="AF19" i="8"/>
  <c r="AE23" i="8"/>
  <c r="AE22" i="8"/>
  <c r="AE21" i="8"/>
  <c r="AE20" i="8"/>
  <c r="AF18" i="8"/>
  <c r="AC18" i="8" s="1"/>
  <c r="D7" i="4" l="1"/>
  <c r="V7" i="4" s="1" a="1"/>
  <c r="W17" i="12" a="1"/>
  <c r="W17" i="12" s="1"/>
  <c r="E31" i="8" s="1" a="1"/>
  <c r="E31" i="8" s="1"/>
  <c r="AC23" i="8"/>
  <c r="AC22" i="8"/>
  <c r="AC20" i="8"/>
  <c r="AB19" i="8"/>
  <c r="Y23" i="8"/>
  <c r="Z23" i="8"/>
  <c r="AA23" i="8"/>
  <c r="AB23" i="8"/>
  <c r="Y22" i="8"/>
  <c r="Z22" i="8"/>
  <c r="AA22" i="8"/>
  <c r="AB22" i="8"/>
  <c r="AC21" i="8"/>
  <c r="Y21" i="8"/>
  <c r="Z21" i="8"/>
  <c r="AA21" i="8"/>
  <c r="AB21" i="8"/>
  <c r="Y19" i="8"/>
  <c r="Y20" i="8"/>
  <c r="Z20" i="8"/>
  <c r="AA20" i="8"/>
  <c r="AB20" i="8"/>
  <c r="Z19" i="8"/>
  <c r="X23" i="8"/>
  <c r="AC19" i="8"/>
  <c r="AA19" i="8"/>
  <c r="X22" i="8"/>
  <c r="X21" i="8"/>
  <c r="X20" i="8"/>
  <c r="V26" i="4" a="1"/>
  <c r="V26" i="4" s="1"/>
  <c r="AI9" i="1" s="1" a="1"/>
  <c r="AI9" i="1" s="1"/>
  <c r="X19" i="8"/>
  <c r="Y18" i="8"/>
  <c r="X18" i="8"/>
  <c r="Z18" i="8"/>
  <c r="AA18" i="8"/>
  <c r="AB18" i="8"/>
  <c r="V16" i="4" l="1" a="1"/>
  <c r="V16" i="4" s="1"/>
  <c r="V7" i="4"/>
  <c r="F9" i="1" s="1" a="1"/>
  <c r="F9" i="1" s="1"/>
  <c r="O9" i="1" l="1" a="1"/>
  <c r="O9" i="1" s="1"/>
  <c r="Y9" i="1" s="1" a="1"/>
  <c r="Y9" i="1" s="1"/>
  <c r="Y28" i="1" l="1" a="1"/>
  <c r="Y28" i="1" s="1"/>
  <c r="W28" i="1" s="1"/>
  <c r="Y36" i="1" s="1"/>
  <c r="AI18" i="1" s="1"/>
  <c r="AC36" i="1" l="1"/>
  <c r="AL22" i="1" s="1"/>
  <c r="AJ18" i="1"/>
  <c r="W29" i="1"/>
  <c r="Y37" i="1" s="1"/>
  <c r="W33" i="1"/>
  <c r="Y41" i="1" s="1"/>
  <c r="AD36" i="1"/>
  <c r="AM23" i="1" s="1"/>
  <c r="AB36" i="1"/>
  <c r="AK21" i="1" s="1"/>
  <c r="Z36" i="1"/>
  <c r="W30" i="1"/>
  <c r="Y38" i="1" s="1"/>
  <c r="W31" i="1"/>
  <c r="Y39" i="1" s="1"/>
  <c r="AA36" i="1"/>
  <c r="AJ20" i="1" s="1"/>
  <c r="W32" i="1"/>
  <c r="Y40" i="1" s="1"/>
  <c r="AK18" i="1"/>
  <c r="AL18" i="1"/>
  <c r="AM18" i="1"/>
  <c r="AN18" i="1"/>
  <c r="AN22" i="1" l="1"/>
  <c r="AM22" i="1"/>
  <c r="AJ22" i="1"/>
  <c r="AI22" i="1"/>
  <c r="AK22" i="1"/>
  <c r="AN20" i="1"/>
  <c r="AL20" i="1"/>
  <c r="AK20" i="1"/>
  <c r="AD37" i="1"/>
  <c r="AB37" i="1"/>
  <c r="W36" i="1"/>
  <c r="AL21" i="1"/>
  <c r="Z37" i="1"/>
  <c r="AL19" i="1"/>
  <c r="AM20" i="1"/>
  <c r="AN19" i="1"/>
  <c r="AB38" i="1"/>
  <c r="AN21" i="1"/>
  <c r="AM21" i="1"/>
  <c r="AI20" i="1"/>
  <c r="AD41" i="1"/>
  <c r="AK19" i="1"/>
  <c r="AJ21" i="1"/>
  <c r="AI21" i="1"/>
  <c r="AM19" i="1"/>
  <c r="AJ19" i="1"/>
  <c r="AI19" i="1"/>
  <c r="AJ23" i="1"/>
  <c r="AC37" i="1"/>
  <c r="AB41" i="1"/>
  <c r="AA40" i="1"/>
  <c r="Z40" i="1"/>
  <c r="AC41" i="1"/>
  <c r="AL23" i="1"/>
  <c r="AA41" i="1"/>
  <c r="AK23" i="1"/>
  <c r="AD39" i="1"/>
  <c r="AI23" i="1"/>
  <c r="AC38" i="1"/>
  <c r="AD38" i="1"/>
  <c r="Z39" i="1"/>
  <c r="AN23" i="1"/>
  <c r="AA39" i="1"/>
  <c r="AA37" i="1"/>
  <c r="Z38" i="1"/>
  <c r="AC40" i="1"/>
  <c r="AB40" i="1"/>
  <c r="AD40" i="1"/>
  <c r="AB39" i="1"/>
  <c r="Z41" i="1"/>
  <c r="AA38" i="1"/>
  <c r="AC39" i="1"/>
  <c r="AN26" i="1" l="1"/>
  <c r="AL26" i="1"/>
  <c r="AI26" i="1"/>
  <c r="AJ26" i="1"/>
  <c r="W37" i="1"/>
  <c r="AK26" i="1"/>
  <c r="AM26" i="1"/>
  <c r="W41" i="1"/>
  <c r="W39" i="1"/>
  <c r="W38" i="1"/>
  <c r="W40" i="1"/>
  <c r="AR9" i="1" a="1"/>
  <c r="AR9" i="1" s="1"/>
  <c r="E7" i="8" s="1" a="1"/>
  <c r="AF9" i="8" s="1"/>
  <c r="AE9" i="8" l="1"/>
  <c r="X9" i="8" s="1"/>
  <c r="AF12" i="8"/>
  <c r="AE10" i="8"/>
  <c r="AE12" i="8"/>
  <c r="AF10" i="8"/>
  <c r="AF11" i="8"/>
  <c r="E7" i="8"/>
  <c r="AE11" i="8"/>
  <c r="AE8" i="8"/>
  <c r="AF8" i="8"/>
  <c r="AC10" i="8" l="1"/>
  <c r="AA11" i="8"/>
  <c r="Y9" i="8"/>
  <c r="AB9" i="8"/>
  <c r="AA8" i="8"/>
  <c r="AA9" i="8"/>
  <c r="Z9" i="8"/>
  <c r="X10" i="8"/>
  <c r="AC12" i="8"/>
  <c r="AC11" i="8"/>
  <c r="X11" i="8"/>
  <c r="Y10" i="8"/>
  <c r="Z11" i="8"/>
  <c r="Z12" i="8"/>
  <c r="AB10" i="8"/>
  <c r="Y11" i="8"/>
  <c r="AE7" i="8"/>
  <c r="AF7" i="8"/>
  <c r="AB12" i="8"/>
  <c r="AB8" i="8"/>
  <c r="X12" i="8"/>
  <c r="Y8" i="8"/>
  <c r="AC8" i="8"/>
  <c r="AA12" i="8"/>
  <c r="AB11" i="8"/>
  <c r="AA10" i="8"/>
  <c r="Z10" i="8"/>
  <c r="Y12" i="8"/>
  <c r="Z8" i="8"/>
  <c r="X8" i="8"/>
  <c r="AC9" i="8"/>
  <c r="X7" i="8" l="1"/>
  <c r="AC7" i="8"/>
  <c r="G22" i="5" a="1"/>
  <c r="G22" i="5" s="1"/>
  <c r="AB7" i="8"/>
  <c r="AA7" i="8"/>
  <c r="Z7" i="8"/>
  <c r="Y7" i="8"/>
  <c r="G9" i="5" l="1" a="1"/>
  <c r="G9" i="5" s="1"/>
  <c r="C47" i="5" s="1" a="1"/>
  <c r="C47"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<sst xmlns="http://schemas.openxmlformats.org/spreadsheetml/2006/main" count="579" uniqueCount="200">
  <si>
    <t>a</t>
  </si>
  <si>
    <t>…</t>
  </si>
  <si>
    <t>x</t>
  </si>
  <si>
    <t>=</t>
  </si>
  <si>
    <t>Sentence 1</t>
  </si>
  <si>
    <t>YOUR</t>
  </si>
  <si>
    <t xml:space="preserve">CAT </t>
  </si>
  <si>
    <t>IS</t>
  </si>
  <si>
    <t>PE(0,0)</t>
  </si>
  <si>
    <t>PE(0,1)</t>
  </si>
  <si>
    <t>PE(0,2)</t>
  </si>
  <si>
    <t>PE(0, 510)</t>
  </si>
  <si>
    <t>PE(0, 511)</t>
  </si>
  <si>
    <t>Sentence 2</t>
  </si>
  <si>
    <t>I</t>
  </si>
  <si>
    <t xml:space="preserve">LOVE </t>
  </si>
  <si>
    <t>YOU</t>
  </si>
  <si>
    <t>POSITION IDs to POSITION EMBEDDING</t>
  </si>
  <si>
    <t>softmax</t>
  </si>
  <si>
    <t>Your</t>
  </si>
  <si>
    <t>cat</t>
  </si>
  <si>
    <t>is</t>
  </si>
  <si>
    <t>lovely</t>
  </si>
  <si>
    <t xml:space="preserve">a </t>
  </si>
  <si>
    <t xml:space="preserve">is </t>
  </si>
  <si>
    <t xml:space="preserve"> a </t>
  </si>
  <si>
    <t>Summation</t>
  </si>
  <si>
    <r>
      <t>ENCODER INPUT (sequence, d</t>
    </r>
    <r>
      <rPr>
        <b/>
        <sz val="8"/>
        <color theme="1"/>
        <rFont val="Bierstadt"/>
        <family val="2"/>
      </rPr>
      <t>model</t>
    </r>
    <r>
      <rPr>
        <b/>
        <sz val="11"/>
        <color theme="1"/>
        <rFont val="Bierstadt"/>
        <family val="2"/>
      </rPr>
      <t>)</t>
    </r>
  </si>
  <si>
    <t>E1</t>
  </si>
  <si>
    <t>E2</t>
  </si>
  <si>
    <t>E3</t>
  </si>
  <si>
    <t>E4</t>
  </si>
  <si>
    <t>E5</t>
  </si>
  <si>
    <t>E6</t>
  </si>
  <si>
    <t>Q1</t>
  </si>
  <si>
    <t>Q2</t>
  </si>
  <si>
    <t>Q3</t>
  </si>
  <si>
    <t>Q4</t>
  </si>
  <si>
    <t>Q5</t>
  </si>
  <si>
    <t>Q6</t>
  </si>
  <si>
    <r>
      <t>W</t>
    </r>
    <r>
      <rPr>
        <b/>
        <sz val="8"/>
        <color theme="1"/>
        <rFont val="Bierstadt"/>
        <family val="2"/>
      </rPr>
      <t>Q</t>
    </r>
    <r>
      <rPr>
        <b/>
        <sz val="11"/>
        <color theme="1"/>
        <rFont val="Bierstadt"/>
        <family val="2"/>
      </rPr>
      <t xml:space="preserve"> (d</t>
    </r>
    <r>
      <rPr>
        <b/>
        <sz val="8"/>
        <color theme="1"/>
        <rFont val="Bierstadt"/>
        <family val="2"/>
      </rPr>
      <t>model</t>
    </r>
    <r>
      <rPr>
        <b/>
        <sz val="11"/>
        <color theme="1"/>
        <rFont val="Bierstadt"/>
        <family val="2"/>
      </rPr>
      <t>, d</t>
    </r>
    <r>
      <rPr>
        <b/>
        <sz val="8"/>
        <color theme="1"/>
        <rFont val="Bierstadt"/>
        <family val="2"/>
      </rPr>
      <t>model</t>
    </r>
    <r>
      <rPr>
        <b/>
        <sz val="11"/>
        <color theme="1"/>
        <rFont val="Bierstadt"/>
        <family val="2"/>
      </rPr>
      <t>)</t>
    </r>
  </si>
  <si>
    <r>
      <t>W</t>
    </r>
    <r>
      <rPr>
        <sz val="8"/>
        <color theme="1"/>
        <rFont val="Bierstadt"/>
        <family val="2"/>
      </rPr>
      <t>Q</t>
    </r>
  </si>
  <si>
    <r>
      <t>Q' (sequence, d</t>
    </r>
    <r>
      <rPr>
        <b/>
        <sz val="8"/>
        <color theme="1"/>
        <rFont val="Bierstadt"/>
        <family val="2"/>
      </rPr>
      <t>model</t>
    </r>
    <r>
      <rPr>
        <b/>
        <sz val="11"/>
        <color theme="1"/>
        <rFont val="Bierstadt"/>
        <family val="2"/>
      </rPr>
      <t>)</t>
    </r>
  </si>
  <si>
    <r>
      <t>W</t>
    </r>
    <r>
      <rPr>
        <b/>
        <sz val="8"/>
        <color theme="1"/>
        <rFont val="Bierstadt"/>
        <family val="2"/>
      </rPr>
      <t>K</t>
    </r>
    <r>
      <rPr>
        <b/>
        <sz val="11"/>
        <color theme="1"/>
        <rFont val="Bierstadt"/>
        <family val="2"/>
      </rPr>
      <t xml:space="preserve"> (d</t>
    </r>
    <r>
      <rPr>
        <b/>
        <sz val="8"/>
        <color theme="1"/>
        <rFont val="Bierstadt"/>
        <family val="2"/>
      </rPr>
      <t>model</t>
    </r>
    <r>
      <rPr>
        <b/>
        <sz val="11"/>
        <color theme="1"/>
        <rFont val="Bierstadt"/>
        <family val="2"/>
      </rPr>
      <t>, d</t>
    </r>
    <r>
      <rPr>
        <b/>
        <sz val="8"/>
        <color theme="1"/>
        <rFont val="Bierstadt"/>
        <family val="2"/>
      </rPr>
      <t>model</t>
    </r>
    <r>
      <rPr>
        <b/>
        <sz val="11"/>
        <color theme="1"/>
        <rFont val="Bierstadt"/>
        <family val="2"/>
      </rPr>
      <t>)</t>
    </r>
  </si>
  <si>
    <r>
      <t>K' (sequence, d</t>
    </r>
    <r>
      <rPr>
        <b/>
        <sz val="8"/>
        <color theme="1"/>
        <rFont val="Bierstadt"/>
        <family val="2"/>
      </rPr>
      <t>model</t>
    </r>
    <r>
      <rPr>
        <b/>
        <sz val="11"/>
        <color theme="1"/>
        <rFont val="Bierstadt"/>
        <family val="2"/>
      </rPr>
      <t>)</t>
    </r>
  </si>
  <si>
    <r>
      <t>W</t>
    </r>
    <r>
      <rPr>
        <b/>
        <sz val="8"/>
        <color theme="1"/>
        <rFont val="Bierstadt"/>
        <family val="2"/>
      </rPr>
      <t>V</t>
    </r>
    <r>
      <rPr>
        <b/>
        <sz val="11"/>
        <color theme="1"/>
        <rFont val="Bierstadt"/>
        <family val="2"/>
      </rPr>
      <t xml:space="preserve"> (d</t>
    </r>
    <r>
      <rPr>
        <b/>
        <sz val="8"/>
        <color theme="1"/>
        <rFont val="Bierstadt"/>
        <family val="2"/>
      </rPr>
      <t>model</t>
    </r>
    <r>
      <rPr>
        <b/>
        <sz val="11"/>
        <color theme="1"/>
        <rFont val="Bierstadt"/>
        <family val="2"/>
      </rPr>
      <t>, d</t>
    </r>
    <r>
      <rPr>
        <b/>
        <sz val="8"/>
        <color theme="1"/>
        <rFont val="Bierstadt"/>
        <family val="2"/>
      </rPr>
      <t>model</t>
    </r>
    <r>
      <rPr>
        <b/>
        <sz val="11"/>
        <color theme="1"/>
        <rFont val="Bierstadt"/>
        <family val="2"/>
      </rPr>
      <t>)</t>
    </r>
  </si>
  <si>
    <r>
      <t>V' (sequence, d</t>
    </r>
    <r>
      <rPr>
        <b/>
        <sz val="8"/>
        <color theme="1"/>
        <rFont val="Bierstadt"/>
        <family val="2"/>
      </rPr>
      <t>model</t>
    </r>
    <r>
      <rPr>
        <b/>
        <sz val="11"/>
        <color theme="1"/>
        <rFont val="Bierstadt"/>
        <family val="2"/>
      </rPr>
      <t>)</t>
    </r>
  </si>
  <si>
    <r>
      <t>K'</t>
    </r>
    <r>
      <rPr>
        <b/>
        <sz val="8"/>
        <color theme="1"/>
        <rFont val="Bierstadt"/>
        <family val="2"/>
      </rPr>
      <t>T</t>
    </r>
    <r>
      <rPr>
        <b/>
        <sz val="11"/>
        <color theme="1"/>
        <rFont val="Bierstadt"/>
        <family val="2"/>
      </rPr>
      <t xml:space="preserve"> (sequence, d</t>
    </r>
    <r>
      <rPr>
        <b/>
        <sz val="8"/>
        <color theme="1"/>
        <rFont val="Bierstadt"/>
        <family val="2"/>
      </rPr>
      <t>model</t>
    </r>
    <r>
      <rPr>
        <b/>
        <sz val="11"/>
        <color theme="1"/>
        <rFont val="Bierstadt"/>
        <family val="2"/>
      </rPr>
      <t>)</t>
    </r>
  </si>
  <si>
    <t>K1</t>
  </si>
  <si>
    <t>K2</t>
  </si>
  <si>
    <t>K3</t>
  </si>
  <si>
    <t>K4</t>
  </si>
  <si>
    <t>K5</t>
  </si>
  <si>
    <t>K6</t>
  </si>
  <si>
    <t>V1</t>
  </si>
  <si>
    <t>V2</t>
  </si>
  <si>
    <t>V3</t>
  </si>
  <si>
    <t>V4</t>
  </si>
  <si>
    <t>V5</t>
  </si>
  <si>
    <t>V6</t>
  </si>
  <si>
    <t>"meaning and positional meaning"</t>
  </si>
  <si>
    <r>
      <t>W</t>
    </r>
    <r>
      <rPr>
        <sz val="8"/>
        <color theme="1"/>
        <rFont val="Bierstadt"/>
        <family val="2"/>
      </rPr>
      <t>K</t>
    </r>
  </si>
  <si>
    <r>
      <t>W</t>
    </r>
    <r>
      <rPr>
        <sz val="8"/>
        <color theme="1"/>
        <rFont val="Bierstadt"/>
        <family val="2"/>
      </rPr>
      <t>V</t>
    </r>
  </si>
  <si>
    <t>Self - Attention (Single Head)</t>
  </si>
  <si>
    <r>
      <t>A' (sequence, d</t>
    </r>
    <r>
      <rPr>
        <b/>
        <sz val="8"/>
        <color theme="1"/>
        <rFont val="Bierstadt"/>
        <family val="2"/>
      </rPr>
      <t>model</t>
    </r>
    <r>
      <rPr>
        <b/>
        <sz val="11"/>
        <color theme="1"/>
        <rFont val="Bierstadt"/>
        <family val="2"/>
      </rPr>
      <t>)</t>
    </r>
  </si>
  <si>
    <r>
      <t>512 (d</t>
    </r>
    <r>
      <rPr>
        <b/>
        <sz val="8"/>
        <color theme="1"/>
        <rFont val="Bierstadt"/>
        <family val="2"/>
      </rPr>
      <t>model</t>
    </r>
    <r>
      <rPr>
        <b/>
        <sz val="11"/>
        <color theme="1"/>
        <rFont val="Bierstadt"/>
        <family val="2"/>
      </rPr>
      <t>)</t>
    </r>
  </si>
  <si>
    <t>Input Layer</t>
  </si>
  <si>
    <t>Layer 1</t>
  </si>
  <si>
    <t>Hidden Layers</t>
  </si>
  <si>
    <t>Output Layer</t>
  </si>
  <si>
    <r>
      <t>E' (sequence, d</t>
    </r>
    <r>
      <rPr>
        <b/>
        <sz val="8"/>
        <color theme="1"/>
        <rFont val="Bierstadt"/>
        <family val="2"/>
      </rPr>
      <t>model</t>
    </r>
    <r>
      <rPr>
        <b/>
        <sz val="11"/>
        <color theme="1"/>
        <rFont val="Bierstadt"/>
        <family val="2"/>
      </rPr>
      <t>)</t>
    </r>
  </si>
  <si>
    <t>En</t>
  </si>
  <si>
    <t>1st token</t>
  </si>
  <si>
    <t>2nd token</t>
  </si>
  <si>
    <t>3rd token</t>
  </si>
  <si>
    <t>Ti</t>
  </si>
  <si>
    <t>molto</t>
  </si>
  <si>
    <t>amo</t>
  </si>
  <si>
    <r>
      <t>y</t>
    </r>
    <r>
      <rPr>
        <sz val="8"/>
        <color theme="1"/>
        <rFont val="Bierstadt"/>
        <family val="2"/>
      </rPr>
      <t>1</t>
    </r>
    <r>
      <rPr>
        <sz val="11"/>
        <color theme="1"/>
        <rFont val="Bierstadt"/>
        <family val="2"/>
      </rPr>
      <t xml:space="preserve"> - hat</t>
    </r>
  </si>
  <si>
    <r>
      <t>y</t>
    </r>
    <r>
      <rPr>
        <sz val="8"/>
        <color theme="1"/>
        <rFont val="Bierstadt"/>
        <family val="2"/>
      </rPr>
      <t>2</t>
    </r>
    <r>
      <rPr>
        <sz val="11"/>
        <color theme="1"/>
        <rFont val="Bierstadt"/>
        <family val="2"/>
      </rPr>
      <t xml:space="preserve"> - hat</t>
    </r>
  </si>
  <si>
    <r>
      <t>y</t>
    </r>
    <r>
      <rPr>
        <sz val="8"/>
        <color theme="1"/>
        <rFont val="Bierstadt"/>
        <family val="2"/>
      </rPr>
      <t>3</t>
    </r>
    <r>
      <rPr>
        <sz val="11"/>
        <color theme="1"/>
        <rFont val="Bierstadt"/>
        <family val="2"/>
      </rPr>
      <t xml:space="preserve"> - hat</t>
    </r>
  </si>
  <si>
    <r>
      <t>y</t>
    </r>
    <r>
      <rPr>
        <sz val="8"/>
        <color theme="1"/>
        <rFont val="Bierstadt"/>
        <family val="2"/>
      </rPr>
      <t>1</t>
    </r>
    <r>
      <rPr>
        <sz val="11"/>
        <color theme="1"/>
        <rFont val="Bierstadt"/>
        <family val="2"/>
      </rPr>
      <t xml:space="preserve"> - true</t>
    </r>
  </si>
  <si>
    <r>
      <t>y</t>
    </r>
    <r>
      <rPr>
        <sz val="8"/>
        <color theme="1"/>
        <rFont val="Bierstadt"/>
        <family val="2"/>
      </rPr>
      <t>2</t>
    </r>
    <r>
      <rPr>
        <sz val="11"/>
        <color theme="1"/>
        <rFont val="Bierstadt"/>
        <family val="2"/>
      </rPr>
      <t xml:space="preserve"> - true</t>
    </r>
  </si>
  <si>
    <r>
      <t>y</t>
    </r>
    <r>
      <rPr>
        <sz val="8"/>
        <color theme="1"/>
        <rFont val="Bierstadt"/>
        <family val="2"/>
      </rPr>
      <t>3</t>
    </r>
    <r>
      <rPr>
        <sz val="11"/>
        <color theme="1"/>
        <rFont val="Bierstadt"/>
        <family val="2"/>
      </rPr>
      <t xml:space="preserve"> - true</t>
    </r>
  </si>
  <si>
    <t xml:space="preserve">love </t>
  </si>
  <si>
    <t>you</t>
  </si>
  <si>
    <t xml:space="preserve">so </t>
  </si>
  <si>
    <t>much</t>
  </si>
  <si>
    <t>COST FUNCTION</t>
  </si>
  <si>
    <t>each y - data</t>
  </si>
  <si>
    <t>OUTPUT SEQUENCE</t>
  </si>
  <si>
    <t>INPUT SEQUENCE</t>
  </si>
  <si>
    <t>Attention Output 1</t>
  </si>
  <si>
    <t>Attention Output n</t>
  </si>
  <si>
    <t>INPUT EMBEDDING + POSITIONAL EMBEDDING = ENCODER INPUT</t>
  </si>
  <si>
    <r>
      <t>POSITION EMBEDDING (sequence, d</t>
    </r>
    <r>
      <rPr>
        <b/>
        <sz val="8"/>
        <color theme="1"/>
        <rFont val="Bierstadt"/>
        <family val="2"/>
      </rPr>
      <t>model</t>
    </r>
    <r>
      <rPr>
        <b/>
        <sz val="11"/>
        <color theme="1"/>
        <rFont val="Bierstadt"/>
        <family val="2"/>
      </rPr>
      <t>)</t>
    </r>
  </si>
  <si>
    <r>
      <t>(output_sequence, vocab</t>
    </r>
    <r>
      <rPr>
        <b/>
        <sz val="8"/>
        <color theme="1"/>
        <rFont val="Bierstadt"/>
        <family val="2"/>
      </rPr>
      <t>size</t>
    </r>
    <r>
      <rPr>
        <b/>
        <sz val="11"/>
        <color theme="1"/>
        <rFont val="Bierstadt"/>
        <family val="2"/>
      </rPr>
      <t>)</t>
    </r>
  </si>
  <si>
    <t>&lt;SOS&gt;</t>
  </si>
  <si>
    <t>&lt;EOS&gt;</t>
  </si>
  <si>
    <t>CROSS ATTENTION</t>
  </si>
  <si>
    <t>Time step 1</t>
  </si>
  <si>
    <t>Time step 2</t>
  </si>
  <si>
    <t>Time step n</t>
  </si>
  <si>
    <t>…......... Repeats 'til &lt;EOS&gt;</t>
  </si>
  <si>
    <t>TARGET SEQUENCE</t>
  </si>
  <si>
    <t>INFERENCE</t>
  </si>
  <si>
    <t>1st logit</t>
  </si>
  <si>
    <t>2nd logit</t>
  </si>
  <si>
    <t>+</t>
  </si>
  <si>
    <r>
      <t>E' (input_sequence, d</t>
    </r>
    <r>
      <rPr>
        <b/>
        <sz val="8"/>
        <color theme="1"/>
        <rFont val="Bierstadt"/>
        <family val="2"/>
      </rPr>
      <t>model</t>
    </r>
    <r>
      <rPr>
        <b/>
        <sz val="11"/>
        <color theme="1"/>
        <rFont val="Bierstadt"/>
        <family val="2"/>
      </rPr>
      <t>)</t>
    </r>
  </si>
  <si>
    <t>y - hat</t>
  </si>
  <si>
    <t>C1</t>
  </si>
  <si>
    <t>C2</t>
  </si>
  <si>
    <t>Token 7</t>
  </si>
  <si>
    <t>Token 8</t>
  </si>
  <si>
    <t>Token 37k</t>
  </si>
  <si>
    <t>ke</t>
  </si>
  <si>
    <t>qi</t>
  </si>
  <si>
    <t>re</t>
  </si>
  <si>
    <r>
      <t>INPUT | OUTPUT EMBEDDING (sequence, d</t>
    </r>
    <r>
      <rPr>
        <b/>
        <sz val="8"/>
        <color theme="1"/>
        <rFont val="Bierstadt"/>
        <family val="2"/>
      </rPr>
      <t>model</t>
    </r>
    <r>
      <rPr>
        <b/>
        <sz val="11"/>
        <color theme="1"/>
        <rFont val="Bierstadt"/>
        <family val="2"/>
      </rPr>
      <t>)</t>
    </r>
  </si>
  <si>
    <t>INPUT | OUTPUT SEQUENCE to INPUT | OUTPUT EMBEDDING</t>
  </si>
  <si>
    <t>&lt;pad&gt;</t>
  </si>
  <si>
    <t>PADDING MASK for INPUT SEQUENCE</t>
  </si>
  <si>
    <t>Padding?</t>
  </si>
  <si>
    <t>PADDING MASK for OUTPUT SEQUENCE</t>
  </si>
  <si>
    <t>tokens</t>
  </si>
  <si>
    <t>P(y1 - hat)</t>
  </si>
  <si>
    <t>LOOKUP MATRIX</t>
  </si>
  <si>
    <r>
      <t>Q, K, V MATRIX (sequence, d</t>
    </r>
    <r>
      <rPr>
        <b/>
        <sz val="8"/>
        <color theme="1"/>
        <rFont val="Bierstadt"/>
        <family val="2"/>
      </rPr>
      <t>model</t>
    </r>
    <r>
      <rPr>
        <b/>
        <sz val="11"/>
        <color theme="1"/>
        <rFont val="Bierstadt"/>
        <family val="2"/>
      </rPr>
      <t>)</t>
    </r>
  </si>
  <si>
    <t>ATTENTION SCORE MATRIX</t>
  </si>
  <si>
    <t>ATTENTION OUTPUT MATRIX</t>
  </si>
  <si>
    <t>FEED FORWARD MATRIX</t>
  </si>
  <si>
    <r>
      <t xml:space="preserve">FEED FORWARD MATRIX </t>
    </r>
    <r>
      <rPr>
        <b/>
        <sz val="8"/>
        <color theme="1"/>
        <rFont val="Bierstadt"/>
        <family val="2"/>
      </rPr>
      <t>cross tensor</t>
    </r>
  </si>
  <si>
    <r>
      <t xml:space="preserve">FEED FORWARD MATRIX </t>
    </r>
    <r>
      <rPr>
        <b/>
        <sz val="8"/>
        <color theme="1"/>
        <rFont val="Bierstadt"/>
        <family val="2"/>
      </rPr>
      <t>cross matrix</t>
    </r>
  </si>
  <si>
    <t>TARGET MATRIX (ONE-HOT)</t>
  </si>
  <si>
    <t>ENCODER INPUT to Q, K, V MATRIX</t>
  </si>
  <si>
    <t>ATTENTION SCORE MATRIX to ATTENTION OUTPUT MATRIX</t>
  </si>
  <si>
    <r>
      <t>FEED FORWARD MATRIX (sequence, d</t>
    </r>
    <r>
      <rPr>
        <b/>
        <sz val="8"/>
        <rFont val="Bierstadt"/>
        <family val="2"/>
      </rPr>
      <t>model</t>
    </r>
    <r>
      <rPr>
        <b/>
        <sz val="11"/>
        <rFont val="Bierstadt"/>
        <family val="2"/>
      </rPr>
      <t>)</t>
    </r>
  </si>
  <si>
    <t>An(Qn, Kn, Vn)</t>
  </si>
  <si>
    <t>A1 (Q1, K1, V1)</t>
  </si>
  <si>
    <t>Feed Forward for A1 (Q1, K1, V1)</t>
  </si>
  <si>
    <t>Feed Forward for An (Qn, Kn, Vn)</t>
  </si>
  <si>
    <t>Each embedding in the Attention Output Matrix - A1 (Q1, K1, V1) to An (Qn, Kn, Vn)</t>
  </si>
  <si>
    <r>
      <t>An (1, d</t>
    </r>
    <r>
      <rPr>
        <b/>
        <sz val="8"/>
        <color theme="1"/>
        <rFont val="Bierstadt"/>
        <family val="2"/>
      </rPr>
      <t>model</t>
    </r>
    <r>
      <rPr>
        <b/>
        <sz val="11"/>
        <color theme="1"/>
        <rFont val="Bierstadt"/>
        <family val="2"/>
      </rPr>
      <t>)</t>
    </r>
  </si>
  <si>
    <t>CROSS ATTENTION MATRIX</t>
  </si>
  <si>
    <r>
      <t xml:space="preserve">E' </t>
    </r>
    <r>
      <rPr>
        <b/>
        <sz val="8"/>
        <color theme="1"/>
        <rFont val="Bierstadt"/>
        <family val="2"/>
      </rPr>
      <t>cross matrix</t>
    </r>
    <r>
      <rPr>
        <b/>
        <sz val="11"/>
        <color theme="1"/>
        <rFont val="Bierstadt"/>
        <family val="2"/>
      </rPr>
      <t xml:space="preserve"> (output_sequence, vocab</t>
    </r>
    <r>
      <rPr>
        <b/>
        <sz val="8"/>
        <color theme="1"/>
        <rFont val="Bierstadt"/>
        <family val="2"/>
      </rPr>
      <t>size</t>
    </r>
    <r>
      <rPr>
        <b/>
        <sz val="11"/>
        <color theme="1"/>
        <rFont val="Bierstadt"/>
        <family val="2"/>
      </rPr>
      <t>)</t>
    </r>
  </si>
  <si>
    <r>
      <t>Cn (output_sequence, d</t>
    </r>
    <r>
      <rPr>
        <b/>
        <sz val="8"/>
        <color theme="1"/>
        <rFont val="Bierstadt"/>
        <family val="2"/>
      </rPr>
      <t>model</t>
    </r>
    <r>
      <rPr>
        <b/>
        <sz val="11"/>
        <color theme="1"/>
        <rFont val="Bierstadt"/>
        <family val="2"/>
      </rPr>
      <t>)</t>
    </r>
  </si>
  <si>
    <t>Position in sequence</t>
  </si>
  <si>
    <t>Normalization</t>
  </si>
  <si>
    <t>A's (sequence, sequence)</t>
  </si>
  <si>
    <t>each</t>
  </si>
  <si>
    <t>norm</t>
  </si>
  <si>
    <t>or</t>
  </si>
  <si>
    <t>act(z)</t>
  </si>
  <si>
    <t>Embedding</t>
  </si>
  <si>
    <t>Neurons</t>
  </si>
  <si>
    <t>lower</t>
  </si>
  <si>
    <t>upper</t>
  </si>
  <si>
    <t>Mean</t>
  </si>
  <si>
    <t>Std. Dev</t>
  </si>
  <si>
    <t>Sum</t>
  </si>
  <si>
    <t>IMPLEMENTATION</t>
  </si>
  <si>
    <t>*applied to attention score before softmax*</t>
  </si>
  <si>
    <t>b2048</t>
  </si>
  <si>
    <t>w1</t>
  </si>
  <si>
    <t>w2</t>
  </si>
  <si>
    <t>w3</t>
  </si>
  <si>
    <t>w4</t>
  </si>
  <si>
    <t>w5</t>
  </si>
  <si>
    <t>w512</t>
  </si>
  <si>
    <t>Layer n</t>
  </si>
  <si>
    <t>INFERENCE, COST FUNCTION</t>
  </si>
  <si>
    <t>How backpropagation works?</t>
  </si>
  <si>
    <t>Q1 x K1</t>
  </si>
  <si>
    <t>Q2 X K2</t>
  </si>
  <si>
    <t>Q3 X K3</t>
  </si>
  <si>
    <t>Q4 X K4</t>
  </si>
  <si>
    <t>Q5 X K5</t>
  </si>
  <si>
    <t>Q6 X K6</t>
  </si>
  <si>
    <t>Q, K MATRIX to ATTENTION SCORE MATRIX</t>
  </si>
  <si>
    <t>BACKWARD PASS</t>
  </si>
  <si>
    <t>FEED FORWARD MATRIX (from the encoder)</t>
  </si>
  <si>
    <t>ATTENTION OUTPUT EMBEDDING (from the decoder)</t>
  </si>
  <si>
    <t>at time step 1</t>
  </si>
  <si>
    <t>PE(1,0)</t>
  </si>
  <si>
    <t>PE(1,1)</t>
  </si>
  <si>
    <t>PE(1,2)</t>
  </si>
  <si>
    <t>PE(1, 510)</t>
  </si>
  <si>
    <t>PE(1, 511)</t>
  </si>
  <si>
    <t>PE(2,0)</t>
  </si>
  <si>
    <t>PE(2,1)</t>
  </si>
  <si>
    <t>PE(2,2)</t>
  </si>
  <si>
    <t>PE(2, 510)</t>
  </si>
  <si>
    <t>PE(2, 511)</t>
  </si>
  <si>
    <t>apply softmax to get ATTENTION WEIGHTS</t>
  </si>
  <si>
    <r>
      <t>sqrt(d</t>
    </r>
    <r>
      <rPr>
        <b/>
        <sz val="16"/>
        <color rgb="FF0070C0"/>
        <rFont val="Bierstadt"/>
        <family val="2"/>
      </rPr>
      <t>k</t>
    </r>
    <r>
      <rPr>
        <b/>
        <sz val="22"/>
        <color rgb="FF0070C0"/>
        <rFont val="Bierstadt"/>
        <family val="2"/>
      </rPr>
      <t>)</t>
    </r>
  </si>
  <si>
    <t>Sum exp(x)</t>
  </si>
  <si>
    <t>MASKED?</t>
  </si>
  <si>
    <t>Yes</t>
  </si>
  <si>
    <t>TRAINING (note: Softmax is only applied in INFERENCE!)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</si>
</sst>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5" x14ac:knownFonts="1">
    <font>
      <sz val="11"/>
      <color theme="1"/>
      <name val="Calibri"/>
      <family val="2"/>
      <scheme val="minor"/>
    </font>
    <font>
      <sz val="11"/>
      <color theme="1"/>
      <name val="Bierstadt"/>
      <family val="2"/>
    </font>
    <font>
      <sz val="8"/>
      <color theme="1"/>
      <name val="Bierstadt"/>
      <family val="2"/>
    </font>
    <font>
      <sz val="9"/>
      <color theme="1"/>
      <name val="Bierstadt"/>
      <family val="2"/>
    </font>
    <font>
      <b/>
      <sz val="11"/>
      <color theme="1"/>
      <name val="Bierstadt"/>
      <family val="2"/>
    </font>
    <font>
      <b/>
      <sz val="8"/>
      <color theme="1"/>
      <name val="Bierstadt"/>
      <family val="2"/>
    </font>
    <font>
      <b/>
      <sz val="22"/>
      <color rgb="FF0070C0"/>
      <name val="Bierstadt"/>
      <family val="2"/>
    </font>
    <font>
      <b/>
      <i/>
      <sz val="11"/>
      <color theme="1"/>
      <name val="Bierstadt"/>
      <family val="2"/>
    </font>
    <font>
      <b/>
      <sz val="11"/>
      <color theme="0"/>
      <name val="Bierstadt"/>
      <family val="2"/>
    </font>
    <font>
      <b/>
      <sz val="11"/>
      <name val="Bierstadt"/>
      <family val="2"/>
    </font>
    <font>
      <b/>
      <sz val="8"/>
      <name val="Bierstadt"/>
      <family val="2"/>
    </font>
    <font>
      <sz val="11"/>
      <color theme="1"/>
      <name val="Calibri"/>
      <family val="2"/>
    </font>
    <font>
      <sz val="11"/>
      <name val="Bierstadt"/>
      <family val="2"/>
    </font>
    <font>
      <sz val="11"/>
      <color theme="1"/>
      <name val="Calibri"/>
      <family val="2"/>
      <scheme val="minor"/>
    </font>
    <font>
      <b/>
      <sz val="16"/>
      <color rgb="FF0070C0"/>
      <name val="Bierstadt"/>
      <family val="2"/>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9" fontId="13" fillId="0" borderId="0" applyFont="0" applyFill="0" applyBorder="0" applyAlignment="0" applyProtection="0"/>
  </cellStyleXfs>
  <cellXfs count="102">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1" fillId="0" borderId="1" xfId="0" applyFont="1" applyBorder="1" applyAlignment="1">
      <alignment horizontal="center"/>
    </xf>
    <xf numFmtId="0" fontId="1" fillId="2" borderId="3" xfId="0" applyFont="1" applyFill="1" applyBorder="1"/>
    <xf numFmtId="0" fontId="1" fillId="3" borderId="4" xfId="0" applyFont="1" applyFill="1" applyBorder="1"/>
    <xf numFmtId="0" fontId="1" fillId="4" borderId="4" xfId="0" applyFont="1" applyFill="1" applyBorder="1"/>
    <xf numFmtId="0" fontId="1" fillId="5" borderId="4" xfId="0" applyFont="1" applyFill="1" applyBorder="1"/>
    <xf numFmtId="0" fontId="1" fillId="6" borderId="4" xfId="0" applyFont="1" applyFill="1" applyBorder="1"/>
    <xf numFmtId="0" fontId="1" fillId="7" borderId="5" xfId="0" applyFont="1" applyFill="1" applyBorder="1"/>
    <xf numFmtId="0" fontId="1" fillId="2" borderId="6" xfId="0" applyFont="1" applyFill="1" applyBorder="1"/>
    <xf numFmtId="0" fontId="1" fillId="3" borderId="7" xfId="0" applyFont="1" applyFill="1" applyBorder="1"/>
    <xf numFmtId="0" fontId="1" fillId="4" borderId="7" xfId="0" applyFont="1" applyFill="1" applyBorder="1"/>
    <xf numFmtId="0" fontId="1" fillId="5" borderId="7" xfId="0" applyFont="1" applyFill="1" applyBorder="1"/>
    <xf numFmtId="0" fontId="1" fillId="6" borderId="7" xfId="0" applyFont="1" applyFill="1" applyBorder="1"/>
    <xf numFmtId="0" fontId="1" fillId="7" borderId="8" xfId="0" applyFont="1" applyFill="1" applyBorder="1"/>
    <xf numFmtId="0" fontId="4"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8" borderId="1" xfId="0" applyFont="1" applyFill="1" applyBorder="1" applyAlignment="1">
      <alignment horizontal="center"/>
    </xf>
    <xf numFmtId="0" fontId="1" fillId="6" borderId="1" xfId="0" applyFont="1" applyFill="1" applyBorder="1" applyAlignment="1">
      <alignment horizontal="center"/>
    </xf>
    <xf numFmtId="0" fontId="4" fillId="0" borderId="0" xfId="0" applyFont="1" applyAlignment="1">
      <alignment horizontal="center" vertical="center" wrapText="1"/>
    </xf>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3" fillId="0" borderId="1" xfId="0" applyFont="1" applyBorder="1" applyAlignment="1">
      <alignment horizontal="center"/>
    </xf>
    <xf numFmtId="0" fontId="4" fillId="0" borderId="0" xfId="0" applyFont="1"/>
    <xf numFmtId="0" fontId="1" fillId="2" borderId="0" xfId="0" applyFont="1" applyFill="1" applyAlignment="1">
      <alignment horizontal="center"/>
    </xf>
    <xf numFmtId="0" fontId="1" fillId="2" borderId="2" xfId="0" applyFont="1" applyFill="1" applyBorder="1" applyAlignment="1">
      <alignment horizontal="center"/>
    </xf>
    <xf numFmtId="0" fontId="1" fillId="3" borderId="0" xfId="0" applyFont="1" applyFill="1" applyAlignment="1">
      <alignment horizontal="center"/>
    </xf>
    <xf numFmtId="0" fontId="1" fillId="3" borderId="2" xfId="0" applyFont="1" applyFill="1" applyBorder="1" applyAlignment="1">
      <alignment horizontal="center"/>
    </xf>
    <xf numFmtId="0" fontId="11" fillId="0" borderId="0" xfId="0" applyFont="1" applyAlignment="1">
      <alignment horizontal="center"/>
    </xf>
    <xf numFmtId="2" fontId="1" fillId="0" borderId="1" xfId="0" applyNumberFormat="1" applyFont="1" applyBorder="1" applyAlignment="1">
      <alignment horizontal="center"/>
    </xf>
    <xf numFmtId="0" fontId="1" fillId="2" borderId="3" xfId="0" applyFont="1" applyFill="1" applyBorder="1" applyAlignment="1">
      <alignment horizontal="center"/>
    </xf>
    <xf numFmtId="0" fontId="1" fillId="3" borderId="4" xfId="0" applyFont="1" applyFill="1" applyBorder="1" applyAlignment="1">
      <alignment horizontal="center"/>
    </xf>
    <xf numFmtId="0" fontId="1" fillId="4" borderId="4" xfId="0" applyFont="1" applyFill="1" applyBorder="1" applyAlignment="1">
      <alignment horizontal="center"/>
    </xf>
    <xf numFmtId="0" fontId="1" fillId="5" borderId="4" xfId="0" applyFont="1" applyFill="1" applyBorder="1" applyAlignment="1">
      <alignment horizontal="center"/>
    </xf>
    <xf numFmtId="0" fontId="1" fillId="6" borderId="4" xfId="0" applyFont="1" applyFill="1" applyBorder="1" applyAlignment="1">
      <alignment horizontal="center"/>
    </xf>
    <xf numFmtId="0" fontId="1" fillId="7" borderId="5" xfId="0" applyFont="1" applyFill="1" applyBorder="1" applyAlignment="1">
      <alignment horizontal="center"/>
    </xf>
    <xf numFmtId="164" fontId="1" fillId="0" borderId="0" xfId="0" applyNumberFormat="1" applyFont="1"/>
    <xf numFmtId="0" fontId="1" fillId="2" borderId="6" xfId="0" applyFont="1" applyFill="1" applyBorder="1" applyAlignment="1">
      <alignment horizontal="center"/>
    </xf>
    <xf numFmtId="0" fontId="1" fillId="3" borderId="7" xfId="0" applyFont="1" applyFill="1" applyBorder="1" applyAlignment="1">
      <alignment horizontal="center"/>
    </xf>
    <xf numFmtId="0" fontId="1" fillId="0" borderId="2" xfId="0" applyFont="1" applyBorder="1" applyAlignment="1">
      <alignment horizontal="center"/>
    </xf>
    <xf numFmtId="0" fontId="1" fillId="4" borderId="7" xfId="0" applyFont="1" applyFill="1" applyBorder="1" applyAlignment="1">
      <alignment horizontal="center"/>
    </xf>
    <xf numFmtId="0" fontId="1" fillId="5" borderId="7" xfId="0" applyFont="1" applyFill="1" applyBorder="1" applyAlignment="1">
      <alignment horizontal="center"/>
    </xf>
    <xf numFmtId="0" fontId="1" fillId="6" borderId="7" xfId="0" applyFont="1" applyFill="1" applyBorder="1" applyAlignment="1">
      <alignment horizontal="center"/>
    </xf>
    <xf numFmtId="0" fontId="1" fillId="7" borderId="8" xfId="0" applyFont="1" applyFill="1" applyBorder="1" applyAlignment="1">
      <alignment horizontal="center"/>
    </xf>
    <xf numFmtId="0" fontId="1" fillId="0" borderId="18" xfId="0" applyFont="1" applyBorder="1" applyAlignment="1">
      <alignment horizontal="center"/>
    </xf>
    <xf numFmtId="0" fontId="1" fillId="0" borderId="17" xfId="0" applyFont="1" applyBorder="1"/>
    <xf numFmtId="0" fontId="1" fillId="0" borderId="17" xfId="0" applyFont="1" applyBorder="1" applyAlignment="1">
      <alignment horizontal="center"/>
    </xf>
    <xf numFmtId="0" fontId="1" fillId="0" borderId="19" xfId="0" applyFont="1" applyBorder="1" applyAlignment="1">
      <alignment horizontal="center"/>
    </xf>
    <xf numFmtId="0" fontId="12" fillId="5" borderId="1" xfId="0" applyFont="1" applyFill="1" applyBorder="1" applyAlignment="1">
      <alignment horizontal="center"/>
    </xf>
    <xf numFmtId="0" fontId="1" fillId="2" borderId="18" xfId="0" applyFont="1" applyFill="1" applyBorder="1"/>
    <xf numFmtId="0" fontId="1" fillId="3" borderId="18" xfId="0" applyFont="1" applyFill="1" applyBorder="1"/>
    <xf numFmtId="0" fontId="1" fillId="4" borderId="18" xfId="0" applyFont="1" applyFill="1" applyBorder="1"/>
    <xf numFmtId="0" fontId="1" fillId="5" borderId="18" xfId="0" applyFont="1" applyFill="1" applyBorder="1"/>
    <xf numFmtId="0" fontId="1" fillId="6" borderId="18" xfId="0" applyFont="1" applyFill="1" applyBorder="1"/>
    <xf numFmtId="0" fontId="1" fillId="7" borderId="18" xfId="0" applyFont="1" applyFill="1" applyBorder="1"/>
    <xf numFmtId="10" fontId="1" fillId="2" borderId="1" xfId="1" applyNumberFormat="1" applyFont="1" applyFill="1" applyBorder="1" applyAlignment="1">
      <alignment horizontal="left" indent="2"/>
    </xf>
    <xf numFmtId="10" fontId="1" fillId="3" borderId="1" xfId="1" applyNumberFormat="1" applyFont="1" applyFill="1" applyBorder="1" applyAlignment="1">
      <alignment horizontal="left" indent="2"/>
    </xf>
    <xf numFmtId="10" fontId="1" fillId="4" borderId="1" xfId="1" applyNumberFormat="1" applyFont="1" applyFill="1" applyBorder="1" applyAlignment="1">
      <alignment horizontal="left" indent="2"/>
    </xf>
    <xf numFmtId="10" fontId="1" fillId="5" borderId="1" xfId="1" applyNumberFormat="1" applyFont="1" applyFill="1" applyBorder="1" applyAlignment="1">
      <alignment horizontal="left" indent="2"/>
    </xf>
    <xf numFmtId="10" fontId="1" fillId="8" borderId="1" xfId="1" applyNumberFormat="1" applyFont="1" applyFill="1" applyBorder="1" applyAlignment="1">
      <alignment horizontal="left" indent="2"/>
    </xf>
    <xf numFmtId="10" fontId="1" fillId="6" borderId="1" xfId="1" applyNumberFormat="1" applyFont="1" applyFill="1" applyBorder="1" applyAlignment="1">
      <alignment horizontal="left" indent="2"/>
    </xf>
    <xf numFmtId="10" fontId="1" fillId="0" borderId="1" xfId="1" applyNumberFormat="1" applyFont="1" applyBorder="1" applyAlignment="1">
      <alignment horizontal="left" indent="2"/>
    </xf>
    <xf numFmtId="0" fontId="1" fillId="5" borderId="18" xfId="0" applyFont="1" applyFill="1" applyBorder="1" applyAlignment="1">
      <alignment horizontal="center"/>
    </xf>
    <xf numFmtId="0" fontId="1" fillId="2" borderId="20" xfId="0" applyFont="1" applyFill="1" applyBorder="1" applyAlignment="1">
      <alignment horizontal="center"/>
    </xf>
    <xf numFmtId="0" fontId="1" fillId="3" borderId="21" xfId="0" applyFont="1" applyFill="1" applyBorder="1" applyAlignment="1">
      <alignment horizontal="center"/>
    </xf>
    <xf numFmtId="0" fontId="1" fillId="4" borderId="21" xfId="0" applyFont="1" applyFill="1" applyBorder="1" applyAlignment="1">
      <alignment horizontal="center"/>
    </xf>
    <xf numFmtId="0" fontId="1" fillId="5" borderId="21" xfId="0" applyFont="1" applyFill="1" applyBorder="1" applyAlignment="1">
      <alignment horizontal="center"/>
    </xf>
    <xf numFmtId="0" fontId="1" fillId="6" borderId="21" xfId="0" applyFont="1" applyFill="1" applyBorder="1" applyAlignment="1">
      <alignment horizontal="center"/>
    </xf>
    <xf numFmtId="0" fontId="1" fillId="7" borderId="22" xfId="0" applyFont="1" applyFill="1" applyBorder="1" applyAlignment="1">
      <alignment horizontal="center"/>
    </xf>
    <xf numFmtId="0" fontId="1" fillId="0" borderId="18" xfId="0" applyFont="1" applyBorder="1"/>
    <xf numFmtId="0" fontId="1" fillId="3" borderId="17" xfId="0" applyFont="1" applyFill="1" applyBorder="1" applyAlignment="1">
      <alignment horizontal="center"/>
    </xf>
    <xf numFmtId="165" fontId="1" fillId="0" borderId="0" xfId="0" applyNumberFormat="1" applyFont="1" applyAlignment="1">
      <alignment horizontal="left"/>
    </xf>
    <xf numFmtId="165" fontId="1" fillId="0" borderId="0" xfId="0" applyNumberFormat="1" applyFont="1"/>
    <xf numFmtId="0" fontId="12" fillId="0" borderId="1" xfId="0" applyFont="1" applyBorder="1" applyAlignment="1">
      <alignment horizontal="center"/>
    </xf>
    <xf numFmtId="11" fontId="1" fillId="0" borderId="1" xfId="0" applyNumberFormat="1" applyFont="1" applyBorder="1" applyAlignment="1">
      <alignment horizontal="center"/>
    </xf>
    <xf numFmtId="0" fontId="4" fillId="0" borderId="0" xfId="0" applyFont="1" applyAlignment="1">
      <alignment horizontal="center"/>
    </xf>
    <xf numFmtId="0" fontId="8" fillId="11" borderId="0" xfId="0" applyFont="1" applyFill="1" applyAlignment="1">
      <alignment horizontal="center"/>
    </xf>
    <xf numFmtId="0" fontId="1" fillId="0" borderId="0" xfId="0" applyFont="1" applyAlignment="1">
      <alignment horizontal="center"/>
    </xf>
    <xf numFmtId="0" fontId="7" fillId="0" borderId="0" xfId="0" applyFont="1" applyAlignment="1">
      <alignment horizontal="center"/>
    </xf>
    <xf numFmtId="0" fontId="4" fillId="10" borderId="0" xfId="0" applyFont="1" applyFill="1" applyAlignment="1">
      <alignment horizontal="center"/>
    </xf>
    <xf numFmtId="0" fontId="6" fillId="0" borderId="0" xfId="0" applyFont="1" applyAlignment="1">
      <alignment horizontal="center" vertical="center"/>
    </xf>
    <xf numFmtId="0" fontId="1" fillId="10" borderId="0" xfId="0" applyFont="1" applyFill="1" applyAlignment="1">
      <alignment horizontal="center"/>
    </xf>
    <xf numFmtId="0" fontId="4" fillId="9" borderId="0" xfId="0" applyFont="1" applyFill="1" applyAlignment="1">
      <alignment horizontal="center"/>
    </xf>
    <xf numFmtId="0" fontId="4" fillId="0" borderId="10" xfId="0" applyFont="1" applyBorder="1" applyAlignment="1">
      <alignment horizontal="center"/>
    </xf>
    <xf numFmtId="0" fontId="4" fillId="0" borderId="0" xfId="0" applyFont="1" applyAlignment="1">
      <alignment horizontal="center" vertical="center"/>
    </xf>
    <xf numFmtId="0" fontId="4" fillId="10" borderId="12" xfId="0" applyFont="1" applyFill="1" applyBorder="1" applyAlignment="1">
      <alignment horizontal="center"/>
    </xf>
    <xf numFmtId="0" fontId="4" fillId="0" borderId="12" xfId="0" applyFont="1" applyBorder="1" applyAlignment="1">
      <alignment horizontal="center" vertical="center"/>
    </xf>
    <xf numFmtId="0" fontId="4" fillId="0" borderId="9" xfId="0" applyFont="1" applyBorder="1" applyAlignment="1">
      <alignment horizontal="center"/>
    </xf>
    <xf numFmtId="0" fontId="8" fillId="11" borderId="0" xfId="0" applyFont="1" applyFill="1" applyAlignment="1">
      <alignment horizontal="center" vertical="center"/>
    </xf>
    <xf numFmtId="0" fontId="9" fillId="10" borderId="0" xfId="0" applyFont="1" applyFill="1" applyAlignment="1">
      <alignment horizontal="center"/>
    </xf>
    <xf numFmtId="0" fontId="4" fillId="10" borderId="0" xfId="0" applyFont="1" applyFill="1" applyAlignment="1">
      <alignment horizontal="center" vertical="center"/>
    </xf>
    <xf numFmtId="0" fontId="1"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23/09/relationships/Python" Target="pytho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Bierstadt"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'-&gt; Inference'!$I$50</c:f>
              <c:strCache>
                <c:ptCount val="1"/>
                <c:pt idx="0">
                  <c:v>P(y1 - hat)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Bierstadt"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'-&gt; Inference'!$H$51:$H$56</c:f>
              <c:strCache>
                <c:ptCount val="6"/>
                <c:pt idx="0">
                  <c:v>&lt;SOS&gt;</c:v>
                </c:pt>
                <c:pt idx="1">
                  <c:v>amo</c:v>
                </c:pt>
                <c:pt idx="2">
                  <c:v>&lt;EOS&gt;</c:v>
                </c:pt>
                <c:pt idx="3">
                  <c:v>molto</c:v>
                </c:pt>
                <c:pt idx="4">
                  <c:v>…</c:v>
                </c:pt>
                <c:pt idx="5">
                  <c:v>Ti</c:v>
                </c:pt>
              </c:strCache>
            </c:strRef>
          </c:cat>
          <c:val>
            <c:numRef>
              <c:f>'-&gt; Inference'!$I$51:$I$56</c:f>
              <c:numCache>
                <c:formatCode>General</c:formatCode>
                <c:ptCount val="6"/>
                <c:pt idx="0">
                  <c:v>0.11</c:v>
                </c:pt>
                <c:pt idx="1">
                  <c:v>0.12</c:v>
                </c:pt>
                <c:pt idx="2">
                  <c:v>0.14000000000000001</c:v>
                </c:pt>
                <c:pt idx="3">
                  <c:v>0.15</c:v>
                </c:pt>
                <c:pt idx="4">
                  <c:v>0.16</c:v>
                </c:pt>
                <c:pt idx="5">
                  <c:v>0.32</c:v>
                </c:pt>
              </c:numCache>
            </c:numRef>
          </c:val>
          <c:extLst>
            <c:ext xmlns:c16="http://schemas.microsoft.com/office/drawing/2014/chart" uri="{C3380CC4-5D6E-409C-BE32-E72D297353CC}">
              <c16:uniqueId val="{00000000-E827-47C3-8C87-9036EBDC4713}"/>
            </c:ext>
          </c:extLst>
        </c:ser>
        <c:dLbls>
          <c:showLegendKey val="0"/>
          <c:showVal val="0"/>
          <c:showCatName val="0"/>
          <c:showSerName val="0"/>
          <c:showPercent val="0"/>
          <c:showBubbleSize val="0"/>
        </c:dLbls>
        <c:gapWidth val="20"/>
        <c:overlap val="-24"/>
        <c:axId val="543825632"/>
        <c:axId val="543828032"/>
        <c:extLst>
          <c:ext xmlns:c15="http://schemas.microsoft.com/office/drawing/2012/chart" uri="{02D57815-91ED-43cb-92C2-25804820EDAC}">
            <c15:filteredBarSeries>
              <c15:ser>
                <c:idx val="1"/>
                <c:order val="1"/>
                <c:tx>
                  <c:strRef>
                    <c:extLst>
                      <c:ext uri="{02D57815-91ED-43cb-92C2-25804820EDAC}">
                        <c15:formulaRef>
                          <c15:sqref>'-&gt; Inference'!$J$50</c15:sqref>
                        </c15:formulaRef>
                      </c:ext>
                    </c:extLst>
                    <c:strCache>
                      <c:ptCount val="1"/>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extLst>
                      <c:ext uri="{02D57815-91ED-43cb-92C2-25804820EDAC}">
                        <c15:formulaRef>
                          <c15:sqref>'-&gt; Inference'!$H$51:$H$56</c15:sqref>
                        </c15:formulaRef>
                      </c:ext>
                    </c:extLst>
                    <c:strCache>
                      <c:ptCount val="6"/>
                      <c:pt idx="0">
                        <c:v>&lt;SOS&gt;</c:v>
                      </c:pt>
                      <c:pt idx="1">
                        <c:v>amo</c:v>
                      </c:pt>
                      <c:pt idx="2">
                        <c:v>&lt;EOS&gt;</c:v>
                      </c:pt>
                      <c:pt idx="3">
                        <c:v>molto</c:v>
                      </c:pt>
                      <c:pt idx="4">
                        <c:v>…</c:v>
                      </c:pt>
                      <c:pt idx="5">
                        <c:v>Ti</c:v>
                      </c:pt>
                    </c:strCache>
                  </c:strRef>
                </c:cat>
                <c:val>
                  <c:numRef>
                    <c:extLst>
                      <c:ext uri="{02D57815-91ED-43cb-92C2-25804820EDAC}">
                        <c15:formulaRef>
                          <c15:sqref>'-&gt; Inference'!$J$51:$J$56</c15:sqref>
                        </c15:formulaRef>
                      </c:ext>
                    </c:extLst>
                    <c:numCache>
                      <c:formatCode>General</c:formatCode>
                      <c:ptCount val="6"/>
                    </c:numCache>
                  </c:numRef>
                </c:val>
                <c:extLst>
                  <c:ext xmlns:c16="http://schemas.microsoft.com/office/drawing/2014/chart" uri="{C3380CC4-5D6E-409C-BE32-E72D297353CC}">
                    <c16:uniqueId val="{00000001-E827-47C3-8C87-9036EBDC4713}"/>
                  </c:ext>
                </c:extLst>
              </c15:ser>
            </c15:filteredBarSeries>
          </c:ext>
        </c:extLst>
      </c:barChart>
      <c:catAx>
        <c:axId val="5438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Bierstadt" panose="020B0004020202020204" pitchFamily="34" charset="0"/>
                <a:ea typeface="+mn-ea"/>
                <a:cs typeface="+mn-cs"/>
              </a:defRPr>
            </a:pPr>
            <a:endParaRPr lang="en-US"/>
          </a:p>
        </c:txPr>
        <c:crossAx val="543828032"/>
        <c:crosses val="autoZero"/>
        <c:auto val="1"/>
        <c:lblAlgn val="ctr"/>
        <c:lblOffset val="100"/>
        <c:noMultiLvlLbl val="0"/>
      </c:catAx>
      <c:valAx>
        <c:axId val="54382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Bierstadt" panose="020B0004020202020204" pitchFamily="34" charset="0"/>
                <a:ea typeface="+mn-ea"/>
                <a:cs typeface="+mn-cs"/>
              </a:defRPr>
            </a:pPr>
            <a:endParaRPr lang="en-US"/>
          </a:p>
        </c:txPr>
        <c:crossAx val="543825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7.png"/><Relationship Id="rId7" Type="http://schemas.openxmlformats.org/officeDocument/2006/relationships/image" Target="../media/image4.sv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3.png"/><Relationship Id="rId5" Type="http://schemas.openxmlformats.org/officeDocument/2006/relationships/image" Target="../media/image9.png"/><Relationship Id="rId10" Type="http://schemas.openxmlformats.org/officeDocument/2006/relationships/image" Target="../media/image12.png"/><Relationship Id="rId4" Type="http://schemas.openxmlformats.org/officeDocument/2006/relationships/image" Target="../media/image8.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4.svg"/><Relationship Id="rId7" Type="http://schemas.openxmlformats.org/officeDocument/2006/relationships/image" Target="../media/image17.png"/><Relationship Id="rId2" Type="http://schemas.openxmlformats.org/officeDocument/2006/relationships/image" Target="../media/image3.png"/><Relationship Id="rId1" Type="http://schemas.openxmlformats.org/officeDocument/2006/relationships/image" Target="../media/image13.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chart" Target="../charts/chart1.xml"/><Relationship Id="rId7" Type="http://schemas.openxmlformats.org/officeDocument/2006/relationships/image" Target="../media/image31.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1</xdr:col>
      <xdr:colOff>209867</xdr:colOff>
      <xdr:row>2</xdr:row>
      <xdr:rowOff>114300</xdr:rowOff>
    </xdr:from>
    <xdr:to>
      <xdr:col>9</xdr:col>
      <xdr:colOff>407987</xdr:colOff>
      <xdr:row>36</xdr:row>
      <xdr:rowOff>89055</xdr:rowOff>
    </xdr:to>
    <xdr:pic>
      <xdr:nvPicPr>
        <xdr:cNvPr id="2" name="Picture 1">
          <a:extLst>
            <a:ext uri="{FF2B5EF4-FFF2-40B4-BE49-F238E27FC236}">
              <a16:creationId xmlns:a16="http://schemas.microsoft.com/office/drawing/2014/main" id="{9C97AE19-F6FA-FB26-8AB7-4886D3A09C98}"/>
            </a:ext>
          </a:extLst>
        </xdr:cNvPr>
        <xdr:cNvPicPr>
          <a:picLocks noChangeAspect="1"/>
        </xdr:cNvPicPr>
      </xdr:nvPicPr>
      <xdr:blipFill>
        <a:blip xmlns:r="http://schemas.openxmlformats.org/officeDocument/2006/relationships" r:embed="rId1"/>
        <a:stretch>
          <a:fillRect/>
        </a:stretch>
      </xdr:blipFill>
      <xdr:spPr>
        <a:xfrm>
          <a:off x="821055" y="479425"/>
          <a:ext cx="5087620" cy="6181880"/>
        </a:xfrm>
        <a:prstGeom prst="rect">
          <a:avLst/>
        </a:prstGeom>
      </xdr:spPr>
    </xdr:pic>
    <xdr:clientData/>
  </xdr:twoCellAnchor>
  <xdr:twoCellAnchor>
    <xdr:from>
      <xdr:col>5</xdr:col>
      <xdr:colOff>443865</xdr:colOff>
      <xdr:row>16</xdr:row>
      <xdr:rowOff>167640</xdr:rowOff>
    </xdr:from>
    <xdr:to>
      <xdr:col>7</xdr:col>
      <xdr:colOff>190500</xdr:colOff>
      <xdr:row>19</xdr:row>
      <xdr:rowOff>57150</xdr:rowOff>
    </xdr:to>
    <xdr:sp macro="" textlink="">
      <xdr:nvSpPr>
        <xdr:cNvPr id="3" name="Rectangle 2">
          <a:extLst>
            <a:ext uri="{FF2B5EF4-FFF2-40B4-BE49-F238E27FC236}">
              <a16:creationId xmlns:a16="http://schemas.microsoft.com/office/drawing/2014/main" id="{C7682A4D-9B75-9A8A-4C19-0074C2BABFB9}"/>
            </a:ext>
          </a:extLst>
        </xdr:cNvPr>
        <xdr:cNvSpPr/>
      </xdr:nvSpPr>
      <xdr:spPr>
        <a:xfrm>
          <a:off x="3491865" y="3063240"/>
          <a:ext cx="965835" cy="432435"/>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190500</xdr:colOff>
      <xdr:row>16</xdr:row>
      <xdr:rowOff>23813</xdr:rowOff>
    </xdr:from>
    <xdr:to>
      <xdr:col>10</xdr:col>
      <xdr:colOff>358140</xdr:colOff>
      <xdr:row>18</xdr:row>
      <xdr:rowOff>21908</xdr:rowOff>
    </xdr:to>
    <xdr:cxnSp macro="">
      <xdr:nvCxnSpPr>
        <xdr:cNvPr id="5" name="Straight Arrow Connector 4">
          <a:extLst>
            <a:ext uri="{FF2B5EF4-FFF2-40B4-BE49-F238E27FC236}">
              <a16:creationId xmlns:a16="http://schemas.microsoft.com/office/drawing/2014/main" id="{96141D15-DB1C-3EC3-E35B-798701FE98DD}"/>
            </a:ext>
          </a:extLst>
        </xdr:cNvPr>
        <xdr:cNvCxnSpPr>
          <a:stCxn id="3" idx="3"/>
          <a:endCxn id="7" idx="1"/>
        </xdr:cNvCxnSpPr>
      </xdr:nvCxnSpPr>
      <xdr:spPr>
        <a:xfrm flipV="1">
          <a:off x="4457700" y="2919413"/>
          <a:ext cx="1996440" cy="3600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358140</xdr:colOff>
      <xdr:row>14</xdr:row>
      <xdr:rowOff>171451</xdr:rowOff>
    </xdr:from>
    <xdr:to>
      <xdr:col>14</xdr:col>
      <xdr:colOff>129540</xdr:colOff>
      <xdr:row>17</xdr:row>
      <xdr:rowOff>57150</xdr:rowOff>
    </xdr:to>
    <xdr:sp macro="" textlink="">
      <xdr:nvSpPr>
        <xdr:cNvPr id="7" name="TextBox 6">
          <a:extLst>
            <a:ext uri="{FF2B5EF4-FFF2-40B4-BE49-F238E27FC236}">
              <a16:creationId xmlns:a16="http://schemas.microsoft.com/office/drawing/2014/main" id="{4EF395EE-5E67-41DA-A035-73CAB6D28757}"/>
            </a:ext>
          </a:extLst>
        </xdr:cNvPr>
        <xdr:cNvSpPr txBox="1"/>
      </xdr:nvSpPr>
      <xdr:spPr>
        <a:xfrm>
          <a:off x="6454140" y="2705101"/>
          <a:ext cx="2209800" cy="428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Cross Attention</a:t>
          </a:r>
        </a:p>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Cn (output_sequence, dmodel)</a:t>
          </a:r>
          <a:endParaRPr lang="en-PH" sz="900" b="0" u="none">
            <a:solidFill>
              <a:sysClr val="windowText" lastClr="000000"/>
            </a:solidFill>
            <a:latin typeface="Bierstadt" panose="020B0004020202020204" pitchFamily="34" charset="0"/>
          </a:endParaRPr>
        </a:p>
      </xdr:txBody>
    </xdr:sp>
    <xdr:clientData/>
  </xdr:twoCellAnchor>
  <xdr:twoCellAnchor>
    <xdr:from>
      <xdr:col>2</xdr:col>
      <xdr:colOff>62865</xdr:colOff>
      <xdr:row>15</xdr:row>
      <xdr:rowOff>76200</xdr:rowOff>
    </xdr:from>
    <xdr:to>
      <xdr:col>5</xdr:col>
      <xdr:colOff>396240</xdr:colOff>
      <xdr:row>26</xdr:row>
      <xdr:rowOff>66675</xdr:rowOff>
    </xdr:to>
    <xdr:sp macro="" textlink="">
      <xdr:nvSpPr>
        <xdr:cNvPr id="8" name="Rectangle 7">
          <a:extLst>
            <a:ext uri="{FF2B5EF4-FFF2-40B4-BE49-F238E27FC236}">
              <a16:creationId xmlns:a16="http://schemas.microsoft.com/office/drawing/2014/main" id="{D7D223B0-CDA3-B354-41A9-836D791B9484}"/>
            </a:ext>
          </a:extLst>
        </xdr:cNvPr>
        <xdr:cNvSpPr/>
      </xdr:nvSpPr>
      <xdr:spPr>
        <a:xfrm>
          <a:off x="1282065" y="2790825"/>
          <a:ext cx="2162175" cy="1981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255270</xdr:colOff>
      <xdr:row>13</xdr:row>
      <xdr:rowOff>125729</xdr:rowOff>
    </xdr:from>
    <xdr:to>
      <xdr:col>3</xdr:col>
      <xdr:colOff>534353</xdr:colOff>
      <xdr:row>15</xdr:row>
      <xdr:rowOff>76200</xdr:rowOff>
    </xdr:to>
    <xdr:cxnSp macro="">
      <xdr:nvCxnSpPr>
        <xdr:cNvPr id="9" name="Straight Arrow Connector 8">
          <a:extLst>
            <a:ext uri="{FF2B5EF4-FFF2-40B4-BE49-F238E27FC236}">
              <a16:creationId xmlns:a16="http://schemas.microsoft.com/office/drawing/2014/main" id="{1F39B320-1085-28D4-ADF3-E4A40188D3F7}"/>
            </a:ext>
          </a:extLst>
        </xdr:cNvPr>
        <xdr:cNvCxnSpPr>
          <a:stCxn id="8" idx="0"/>
          <a:endCxn id="13" idx="2"/>
        </xdr:cNvCxnSpPr>
      </xdr:nvCxnSpPr>
      <xdr:spPr>
        <a:xfrm flipH="1" flipV="1">
          <a:off x="2084070" y="2478404"/>
          <a:ext cx="279083" cy="3124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xdr:row>
      <xdr:rowOff>93345</xdr:rowOff>
    </xdr:from>
    <xdr:to>
      <xdr:col>4</xdr:col>
      <xdr:colOff>506730</xdr:colOff>
      <xdr:row>13</xdr:row>
      <xdr:rowOff>123824</xdr:rowOff>
    </xdr:to>
    <xdr:sp macro="" textlink="">
      <xdr:nvSpPr>
        <xdr:cNvPr id="13" name="TextBox 12">
          <a:extLst>
            <a:ext uri="{FF2B5EF4-FFF2-40B4-BE49-F238E27FC236}">
              <a16:creationId xmlns:a16="http://schemas.microsoft.com/office/drawing/2014/main" id="{20A82A45-2BEA-2547-19EF-80F6057A809F}"/>
            </a:ext>
          </a:extLst>
        </xdr:cNvPr>
        <xdr:cNvSpPr txBox="1"/>
      </xdr:nvSpPr>
      <xdr:spPr>
        <a:xfrm>
          <a:off x="1219200" y="2084070"/>
          <a:ext cx="1725930" cy="392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Encoder Block (2 sublayers)</a:t>
          </a:r>
        </a:p>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 (input sequence, dmodel)</a:t>
          </a:r>
          <a:endParaRPr lang="en-PH" sz="900" b="0" u="none">
            <a:solidFill>
              <a:sysClr val="windowText" lastClr="000000"/>
            </a:solidFill>
            <a:latin typeface="Bierstadt" panose="020B0004020202020204" pitchFamily="34" charset="0"/>
          </a:endParaRPr>
        </a:p>
      </xdr:txBody>
    </xdr:sp>
    <xdr:clientData/>
  </xdr:twoCellAnchor>
  <xdr:twoCellAnchor>
    <xdr:from>
      <xdr:col>1</xdr:col>
      <xdr:colOff>243840</xdr:colOff>
      <xdr:row>5</xdr:row>
      <xdr:rowOff>49530</xdr:rowOff>
    </xdr:from>
    <xdr:to>
      <xdr:col>14</xdr:col>
      <xdr:colOff>438150</xdr:colOff>
      <xdr:row>35</xdr:row>
      <xdr:rowOff>161925</xdr:rowOff>
    </xdr:to>
    <xdr:sp macro="" textlink="">
      <xdr:nvSpPr>
        <xdr:cNvPr id="17" name="Rectangle 16">
          <a:extLst>
            <a:ext uri="{FF2B5EF4-FFF2-40B4-BE49-F238E27FC236}">
              <a16:creationId xmlns:a16="http://schemas.microsoft.com/office/drawing/2014/main" id="{3C8034FE-EB9C-88B6-705D-2D926EC3B94E}"/>
            </a:ext>
          </a:extLst>
        </xdr:cNvPr>
        <xdr:cNvSpPr/>
      </xdr:nvSpPr>
      <xdr:spPr>
        <a:xfrm>
          <a:off x="853440" y="954405"/>
          <a:ext cx="8119110" cy="554164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320993</xdr:colOff>
      <xdr:row>3</xdr:row>
      <xdr:rowOff>24766</xdr:rowOff>
    </xdr:from>
    <xdr:to>
      <xdr:col>8</xdr:col>
      <xdr:colOff>524827</xdr:colOff>
      <xdr:row>5</xdr:row>
      <xdr:rowOff>154305</xdr:rowOff>
    </xdr:to>
    <xdr:cxnSp macro="">
      <xdr:nvCxnSpPr>
        <xdr:cNvPr id="18" name="Straight Arrow Connector 17">
          <a:extLst>
            <a:ext uri="{FF2B5EF4-FFF2-40B4-BE49-F238E27FC236}">
              <a16:creationId xmlns:a16="http://schemas.microsoft.com/office/drawing/2014/main" id="{5BB731F7-E80B-DC7F-3F78-E38E6CFC6069}"/>
            </a:ext>
          </a:extLst>
        </xdr:cNvPr>
        <xdr:cNvCxnSpPr>
          <a:stCxn id="31" idx="0"/>
          <a:endCxn id="19" idx="2"/>
        </xdr:cNvCxnSpPr>
      </xdr:nvCxnSpPr>
      <xdr:spPr>
        <a:xfrm flipV="1">
          <a:off x="3978593" y="567691"/>
          <a:ext cx="1423034" cy="4914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268604</xdr:colOff>
      <xdr:row>1</xdr:row>
      <xdr:rowOff>97156</xdr:rowOff>
    </xdr:from>
    <xdr:to>
      <xdr:col>11</xdr:col>
      <xdr:colOff>175259</xdr:colOff>
      <xdr:row>3</xdr:row>
      <xdr:rowOff>26671</xdr:rowOff>
    </xdr:to>
    <xdr:sp macro="" textlink="">
      <xdr:nvSpPr>
        <xdr:cNvPr id="19" name="TextBox 18">
          <a:extLst>
            <a:ext uri="{FF2B5EF4-FFF2-40B4-BE49-F238E27FC236}">
              <a16:creationId xmlns:a16="http://schemas.microsoft.com/office/drawing/2014/main" id="{4392E7FD-0937-5407-16B7-A7B7E6903773}"/>
            </a:ext>
          </a:extLst>
        </xdr:cNvPr>
        <xdr:cNvSpPr txBox="1"/>
      </xdr:nvSpPr>
      <xdr:spPr>
        <a:xfrm>
          <a:off x="3926204" y="278131"/>
          <a:ext cx="2954655" cy="291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P' (output_sequence, vocab_size)</a:t>
          </a:r>
          <a:endParaRPr lang="en-PH" sz="900" b="0" u="none">
            <a:solidFill>
              <a:sysClr val="windowText" lastClr="000000"/>
            </a:solidFill>
            <a:latin typeface="Bierstadt" panose="020B0004020202020204" pitchFamily="34" charset="0"/>
          </a:endParaRPr>
        </a:p>
      </xdr:txBody>
    </xdr:sp>
    <xdr:clientData/>
  </xdr:twoCellAnchor>
  <xdr:twoCellAnchor editAs="oneCell">
    <xdr:from>
      <xdr:col>15</xdr:col>
      <xdr:colOff>161925</xdr:colOff>
      <xdr:row>2</xdr:row>
      <xdr:rowOff>74294</xdr:rowOff>
    </xdr:from>
    <xdr:to>
      <xdr:col>16</xdr:col>
      <xdr:colOff>215266</xdr:colOff>
      <xdr:row>6</xdr:row>
      <xdr:rowOff>45641</xdr:rowOff>
    </xdr:to>
    <xdr:pic>
      <xdr:nvPicPr>
        <xdr:cNvPr id="20" name="Graphic 19" descr="Lights On with solid fill">
          <a:extLst>
            <a:ext uri="{FF2B5EF4-FFF2-40B4-BE49-F238E27FC236}">
              <a16:creationId xmlns:a16="http://schemas.microsoft.com/office/drawing/2014/main" id="{37435BCF-498A-4C63-8D49-1498E1A494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05925" y="436244"/>
          <a:ext cx="662941" cy="695247"/>
        </a:xfrm>
        <a:prstGeom prst="rect">
          <a:avLst/>
        </a:prstGeom>
      </xdr:spPr>
    </xdr:pic>
    <xdr:clientData/>
  </xdr:twoCellAnchor>
  <xdr:twoCellAnchor>
    <xdr:from>
      <xdr:col>16</xdr:col>
      <xdr:colOff>303372</xdr:colOff>
      <xdr:row>2</xdr:row>
      <xdr:rowOff>102871</xdr:rowOff>
    </xdr:from>
    <xdr:to>
      <xdr:col>21</xdr:col>
      <xdr:colOff>491491</xdr:colOff>
      <xdr:row>4</xdr:row>
      <xdr:rowOff>152401</xdr:rowOff>
    </xdr:to>
    <xdr:sp macro="" textlink="">
      <xdr:nvSpPr>
        <xdr:cNvPr id="21" name="TextBox 20">
          <a:extLst>
            <a:ext uri="{FF2B5EF4-FFF2-40B4-BE49-F238E27FC236}">
              <a16:creationId xmlns:a16="http://schemas.microsoft.com/office/drawing/2014/main" id="{4CA4C3E7-A47D-4C47-9EA4-4FA24087AB5B}"/>
            </a:ext>
          </a:extLst>
        </xdr:cNvPr>
        <xdr:cNvSpPr txBox="1"/>
      </xdr:nvSpPr>
      <xdr:spPr>
        <a:xfrm>
          <a:off x="10056972" y="464821"/>
          <a:ext cx="3236119"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baseline="0">
              <a:latin typeface="Bierstadt" panose="020B0004020202020204" pitchFamily="34" charset="0"/>
            </a:rPr>
            <a:t>The </a:t>
          </a:r>
          <a:r>
            <a:rPr lang="en-PH" sz="900" b="1" baseline="0">
              <a:latin typeface="Bierstadt" panose="020B0004020202020204" pitchFamily="34" charset="0"/>
            </a:rPr>
            <a:t>output_sequence </a:t>
          </a:r>
          <a:r>
            <a:rPr lang="en-PH" sz="900" b="0" baseline="0">
              <a:latin typeface="Bierstadt" panose="020B0004020202020204" pitchFamily="34" charset="0"/>
            </a:rPr>
            <a:t> changes incrementally with each time step. Thus </a:t>
          </a:r>
          <a:r>
            <a:rPr lang="en-PH" sz="900" b="1" baseline="0">
              <a:latin typeface="Bierstadt" panose="020B0004020202020204" pitchFamily="34" charset="0"/>
            </a:rPr>
            <a:t>output_sequence = time_step.</a:t>
          </a:r>
          <a:endParaRPr lang="en-PH" sz="900" baseline="0">
            <a:latin typeface="Bierstadt" panose="020B0004020202020204" pitchFamily="34" charset="0"/>
          </a:endParaRPr>
        </a:p>
      </xdr:txBody>
    </xdr:sp>
    <xdr:clientData/>
  </xdr:twoCellAnchor>
  <xdr:twoCellAnchor>
    <xdr:from>
      <xdr:col>2</xdr:col>
      <xdr:colOff>379095</xdr:colOff>
      <xdr:row>20</xdr:row>
      <xdr:rowOff>120015</xdr:rowOff>
    </xdr:from>
    <xdr:to>
      <xdr:col>3</xdr:col>
      <xdr:colOff>255270</xdr:colOff>
      <xdr:row>22</xdr:row>
      <xdr:rowOff>53340</xdr:rowOff>
    </xdr:to>
    <xdr:sp macro="" textlink="">
      <xdr:nvSpPr>
        <xdr:cNvPr id="22" name="Rectangle 21">
          <a:extLst>
            <a:ext uri="{FF2B5EF4-FFF2-40B4-BE49-F238E27FC236}">
              <a16:creationId xmlns:a16="http://schemas.microsoft.com/office/drawing/2014/main" id="{D0C953C5-CC83-A78A-02B0-74EC283C84F9}"/>
            </a:ext>
          </a:extLst>
        </xdr:cNvPr>
        <xdr:cNvSpPr/>
      </xdr:nvSpPr>
      <xdr:spPr>
        <a:xfrm>
          <a:off x="1598295" y="3739515"/>
          <a:ext cx="485775" cy="295275"/>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D</a:t>
          </a:r>
        </a:p>
      </xdr:txBody>
    </xdr:sp>
    <xdr:clientData/>
  </xdr:twoCellAnchor>
  <xdr:twoCellAnchor>
    <xdr:from>
      <xdr:col>7</xdr:col>
      <xdr:colOff>390526</xdr:colOff>
      <xdr:row>18</xdr:row>
      <xdr:rowOff>59055</xdr:rowOff>
    </xdr:from>
    <xdr:to>
      <xdr:col>8</xdr:col>
      <xdr:colOff>91442</xdr:colOff>
      <xdr:row>20</xdr:row>
      <xdr:rowOff>15240</xdr:rowOff>
    </xdr:to>
    <xdr:sp macro="" textlink="">
      <xdr:nvSpPr>
        <xdr:cNvPr id="23" name="Rectangle 22">
          <a:extLst>
            <a:ext uri="{FF2B5EF4-FFF2-40B4-BE49-F238E27FC236}">
              <a16:creationId xmlns:a16="http://schemas.microsoft.com/office/drawing/2014/main" id="{8A3F5446-04AB-C154-B632-67EE79BF890E}"/>
            </a:ext>
          </a:extLst>
        </xdr:cNvPr>
        <xdr:cNvSpPr/>
      </xdr:nvSpPr>
      <xdr:spPr>
        <a:xfrm>
          <a:off x="4657726" y="3316605"/>
          <a:ext cx="310516" cy="318135"/>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548642</xdr:colOff>
      <xdr:row>20</xdr:row>
      <xdr:rowOff>19050</xdr:rowOff>
    </xdr:from>
    <xdr:to>
      <xdr:col>12</xdr:col>
      <xdr:colOff>114298</xdr:colOff>
      <xdr:row>31</xdr:row>
      <xdr:rowOff>64770</xdr:rowOff>
    </xdr:to>
    <xdr:cxnSp macro="">
      <xdr:nvCxnSpPr>
        <xdr:cNvPr id="24" name="Straight Arrow Connector 23">
          <a:extLst>
            <a:ext uri="{FF2B5EF4-FFF2-40B4-BE49-F238E27FC236}">
              <a16:creationId xmlns:a16="http://schemas.microsoft.com/office/drawing/2014/main" id="{11F15B27-BD3E-1B7D-4DBE-E8125A5D6F85}"/>
            </a:ext>
          </a:extLst>
        </xdr:cNvPr>
        <xdr:cNvCxnSpPr>
          <a:stCxn id="23" idx="2"/>
          <a:endCxn id="30" idx="1"/>
        </xdr:cNvCxnSpPr>
      </xdr:nvCxnSpPr>
      <xdr:spPr>
        <a:xfrm>
          <a:off x="4815842" y="3638550"/>
          <a:ext cx="2613656" cy="20364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xdr:colOff>
      <xdr:row>22</xdr:row>
      <xdr:rowOff>57150</xdr:rowOff>
    </xdr:from>
    <xdr:to>
      <xdr:col>12</xdr:col>
      <xdr:colOff>114298</xdr:colOff>
      <xdr:row>31</xdr:row>
      <xdr:rowOff>64770</xdr:rowOff>
    </xdr:to>
    <xdr:cxnSp macro="">
      <xdr:nvCxnSpPr>
        <xdr:cNvPr id="27" name="Straight Arrow Connector 26">
          <a:extLst>
            <a:ext uri="{FF2B5EF4-FFF2-40B4-BE49-F238E27FC236}">
              <a16:creationId xmlns:a16="http://schemas.microsoft.com/office/drawing/2014/main" id="{97F577BE-6B7A-6577-4138-F015DAD732D5}"/>
            </a:ext>
          </a:extLst>
        </xdr:cNvPr>
        <xdr:cNvCxnSpPr>
          <a:stCxn id="22" idx="2"/>
          <a:endCxn id="30" idx="1"/>
        </xdr:cNvCxnSpPr>
      </xdr:nvCxnSpPr>
      <xdr:spPr>
        <a:xfrm>
          <a:off x="1840230" y="4038600"/>
          <a:ext cx="5589268" cy="16363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114298</xdr:colOff>
      <xdr:row>27</xdr:row>
      <xdr:rowOff>112395</xdr:rowOff>
    </xdr:from>
    <xdr:to>
      <xdr:col>18</xdr:col>
      <xdr:colOff>95249</xdr:colOff>
      <xdr:row>35</xdr:row>
      <xdr:rowOff>13334</xdr:rowOff>
    </xdr:to>
    <xdr:sp macro="" textlink="">
      <xdr:nvSpPr>
        <xdr:cNvPr id="30" name="TextBox 29">
          <a:extLst>
            <a:ext uri="{FF2B5EF4-FFF2-40B4-BE49-F238E27FC236}">
              <a16:creationId xmlns:a16="http://schemas.microsoft.com/office/drawing/2014/main" id="{B655851D-83E2-535E-FA17-D30116356974}"/>
            </a:ext>
          </a:extLst>
        </xdr:cNvPr>
        <xdr:cNvSpPr txBox="1"/>
      </xdr:nvSpPr>
      <xdr:spPr>
        <a:xfrm>
          <a:off x="7429498" y="4998720"/>
          <a:ext cx="3638551" cy="1348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"N" means, the encoder or decoder block runs a matrix "N" times. "N" determines how many layers basically.</a:t>
          </a: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e.g.</a:t>
          </a: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A' -&gt; Layer 1 (Self-Attention, Feed Forward) -&gt; Layer 2 (Self-Attention, Feed Forward)...</a:t>
          </a:r>
          <a:endParaRPr lang="en-PH" sz="900" b="0" u="none">
            <a:solidFill>
              <a:sysClr val="windowText" lastClr="000000"/>
            </a:solidFill>
            <a:latin typeface="Bierstadt" panose="020B0004020202020204" pitchFamily="34" charset="0"/>
          </a:endParaRPr>
        </a:p>
      </xdr:txBody>
    </xdr:sp>
    <xdr:clientData/>
  </xdr:twoCellAnchor>
  <xdr:twoCellAnchor>
    <xdr:from>
      <xdr:col>5</xdr:col>
      <xdr:colOff>360045</xdr:colOff>
      <xdr:row>5</xdr:row>
      <xdr:rowOff>154305</xdr:rowOff>
    </xdr:from>
    <xdr:to>
      <xdr:col>7</xdr:col>
      <xdr:colOff>276225</xdr:colOff>
      <xdr:row>8</xdr:row>
      <xdr:rowOff>19050</xdr:rowOff>
    </xdr:to>
    <xdr:sp macro="" textlink="">
      <xdr:nvSpPr>
        <xdr:cNvPr id="31" name="Rectangle 30">
          <a:extLst>
            <a:ext uri="{FF2B5EF4-FFF2-40B4-BE49-F238E27FC236}">
              <a16:creationId xmlns:a16="http://schemas.microsoft.com/office/drawing/2014/main" id="{ED7BB396-C08D-825B-1231-687B58ADED65}"/>
            </a:ext>
          </a:extLst>
        </xdr:cNvPr>
        <xdr:cNvSpPr/>
      </xdr:nvSpPr>
      <xdr:spPr>
        <a:xfrm>
          <a:off x="3408045" y="1059180"/>
          <a:ext cx="1135380" cy="407670"/>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D</a:t>
          </a:r>
        </a:p>
      </xdr:txBody>
    </xdr:sp>
    <xdr:clientData/>
  </xdr:twoCellAnchor>
  <xdr:twoCellAnchor>
    <xdr:from>
      <xdr:col>5</xdr:col>
      <xdr:colOff>253365</xdr:colOff>
      <xdr:row>11</xdr:row>
      <xdr:rowOff>93345</xdr:rowOff>
    </xdr:from>
    <xdr:to>
      <xdr:col>8</xdr:col>
      <xdr:colOff>592455</xdr:colOff>
      <xdr:row>26</xdr:row>
      <xdr:rowOff>104775</xdr:rowOff>
    </xdr:to>
    <xdr:sp macro="" textlink="">
      <xdr:nvSpPr>
        <xdr:cNvPr id="36" name="Rectangle 35">
          <a:extLst>
            <a:ext uri="{FF2B5EF4-FFF2-40B4-BE49-F238E27FC236}">
              <a16:creationId xmlns:a16="http://schemas.microsoft.com/office/drawing/2014/main" id="{602C0807-FC4D-C997-BEB3-9521416DE76F}"/>
            </a:ext>
          </a:extLst>
        </xdr:cNvPr>
        <xdr:cNvSpPr/>
      </xdr:nvSpPr>
      <xdr:spPr>
        <a:xfrm>
          <a:off x="3301365" y="2084070"/>
          <a:ext cx="2167890" cy="27260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588645</xdr:colOff>
      <xdr:row>9</xdr:row>
      <xdr:rowOff>63819</xdr:rowOff>
    </xdr:from>
    <xdr:to>
      <xdr:col>9</xdr:col>
      <xdr:colOff>340994</xdr:colOff>
      <xdr:row>19</xdr:row>
      <xdr:rowOff>9525</xdr:rowOff>
    </xdr:to>
    <xdr:cxnSp macro="">
      <xdr:nvCxnSpPr>
        <xdr:cNvPr id="37" name="Straight Arrow Connector 36">
          <a:extLst>
            <a:ext uri="{FF2B5EF4-FFF2-40B4-BE49-F238E27FC236}">
              <a16:creationId xmlns:a16="http://schemas.microsoft.com/office/drawing/2014/main" id="{3BB81D85-F81B-C27B-63C3-DC00BB6C4C43}"/>
            </a:ext>
          </a:extLst>
        </xdr:cNvPr>
        <xdr:cNvCxnSpPr>
          <a:stCxn id="36" idx="3"/>
          <a:endCxn id="40" idx="1"/>
        </xdr:cNvCxnSpPr>
      </xdr:nvCxnSpPr>
      <xdr:spPr>
        <a:xfrm flipV="1">
          <a:off x="5465445" y="1692594"/>
          <a:ext cx="361949" cy="17554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340994</xdr:colOff>
      <xdr:row>8</xdr:row>
      <xdr:rowOff>9527</xdr:rowOff>
    </xdr:from>
    <xdr:to>
      <xdr:col>14</xdr:col>
      <xdr:colOff>74294</xdr:colOff>
      <xdr:row>10</xdr:row>
      <xdr:rowOff>116205</xdr:rowOff>
    </xdr:to>
    <xdr:sp macro="" textlink="">
      <xdr:nvSpPr>
        <xdr:cNvPr id="40" name="TextBox 39">
          <a:extLst>
            <a:ext uri="{FF2B5EF4-FFF2-40B4-BE49-F238E27FC236}">
              <a16:creationId xmlns:a16="http://schemas.microsoft.com/office/drawing/2014/main" id="{1EE23BA9-ECB2-2D4D-0626-849392101175}"/>
            </a:ext>
          </a:extLst>
        </xdr:cNvPr>
        <xdr:cNvSpPr txBox="1"/>
      </xdr:nvSpPr>
      <xdr:spPr>
        <a:xfrm>
          <a:off x="5827394" y="1457327"/>
          <a:ext cx="2781300" cy="468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Decoder Block (2 sublayers)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 cross matrix (output sequence, dmodel)</a:t>
          </a:r>
          <a:endParaRPr kumimoji="0" lang="en-PH" sz="900" b="0" i="0" u="none" strike="noStrike" kern="0" cap="none" spc="0" normalizeH="0" baseline="0" noProof="0">
            <a:ln>
              <a:noFill/>
            </a:ln>
            <a:solidFill>
              <a:sysClr val="windowText" lastClr="000000"/>
            </a:solidFill>
            <a:effectLst/>
            <a:uLnTx/>
            <a:uFillTx/>
            <a:latin typeface="Bierstadt" panose="020B0004020202020204" pitchFamily="34" charset="0"/>
            <a:ea typeface="+mn-ea"/>
            <a:cs typeface="+mn-cs"/>
          </a:endParaRP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endParaRPr lang="en-PH" sz="900" b="0" u="none">
            <a:solidFill>
              <a:sysClr val="windowText" lastClr="000000"/>
            </a:solidFill>
            <a:latin typeface="Bierstadt" panose="020B0004020202020204" pitchFamily="34" charset="0"/>
          </a:endParaRPr>
        </a:p>
      </xdr:txBody>
    </xdr:sp>
    <xdr:clientData/>
  </xdr:twoCellAnchor>
  <xdr:twoCellAnchor>
    <xdr:from>
      <xdr:col>5</xdr:col>
      <xdr:colOff>443865</xdr:colOff>
      <xdr:row>21</xdr:row>
      <xdr:rowOff>85725</xdr:rowOff>
    </xdr:from>
    <xdr:to>
      <xdr:col>7</xdr:col>
      <xdr:colOff>201930</xdr:colOff>
      <xdr:row>24</xdr:row>
      <xdr:rowOff>114300</xdr:rowOff>
    </xdr:to>
    <xdr:sp macro="" textlink="">
      <xdr:nvSpPr>
        <xdr:cNvPr id="56" name="Rectangle 55">
          <a:extLst>
            <a:ext uri="{FF2B5EF4-FFF2-40B4-BE49-F238E27FC236}">
              <a16:creationId xmlns:a16="http://schemas.microsoft.com/office/drawing/2014/main" id="{B9F3CE29-911C-2C34-3421-2498A5198308}"/>
            </a:ext>
          </a:extLst>
        </xdr:cNvPr>
        <xdr:cNvSpPr/>
      </xdr:nvSpPr>
      <xdr:spPr>
        <a:xfrm>
          <a:off x="3491865" y="3886200"/>
          <a:ext cx="977265" cy="571500"/>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10</xdr:col>
      <xdr:colOff>388620</xdr:colOff>
      <xdr:row>20</xdr:row>
      <xdr:rowOff>104776</xdr:rowOff>
    </xdr:from>
    <xdr:to>
      <xdr:col>14</xdr:col>
      <xdr:colOff>160020</xdr:colOff>
      <xdr:row>24</xdr:row>
      <xdr:rowOff>76200</xdr:rowOff>
    </xdr:to>
    <xdr:sp macro="" textlink="">
      <xdr:nvSpPr>
        <xdr:cNvPr id="57" name="TextBox 56">
          <a:extLst>
            <a:ext uri="{FF2B5EF4-FFF2-40B4-BE49-F238E27FC236}">
              <a16:creationId xmlns:a16="http://schemas.microsoft.com/office/drawing/2014/main" id="{6454FBDA-5F55-AFB5-4E50-D0AAB62BC49B}"/>
            </a:ext>
          </a:extLst>
        </xdr:cNvPr>
        <xdr:cNvSpPr txBox="1"/>
      </xdr:nvSpPr>
      <xdr:spPr>
        <a:xfrm>
          <a:off x="6484620" y="3724276"/>
          <a:ext cx="2209800" cy="695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"Masked" means we convert future tokens of a matrix into -inf so that during softmax, they will all be converted to virtually 0</a:t>
          </a:r>
          <a:endParaRPr lang="en-PH" sz="900" b="0" u="none">
            <a:solidFill>
              <a:sysClr val="windowText" lastClr="000000"/>
            </a:solidFill>
            <a:latin typeface="Bierstadt" panose="020B0004020202020204" pitchFamily="34" charset="0"/>
          </a:endParaRPr>
        </a:p>
      </xdr:txBody>
    </xdr:sp>
    <xdr:clientData/>
  </xdr:twoCellAnchor>
  <xdr:twoCellAnchor>
    <xdr:from>
      <xdr:col>7</xdr:col>
      <xdr:colOff>205740</xdr:colOff>
      <xdr:row>22</xdr:row>
      <xdr:rowOff>90488</xdr:rowOff>
    </xdr:from>
    <xdr:to>
      <xdr:col>10</xdr:col>
      <xdr:colOff>388620</xdr:colOff>
      <xdr:row>23</xdr:row>
      <xdr:rowOff>10478</xdr:rowOff>
    </xdr:to>
    <xdr:cxnSp macro="">
      <xdr:nvCxnSpPr>
        <xdr:cNvPr id="58" name="Straight Arrow Connector 57">
          <a:extLst>
            <a:ext uri="{FF2B5EF4-FFF2-40B4-BE49-F238E27FC236}">
              <a16:creationId xmlns:a16="http://schemas.microsoft.com/office/drawing/2014/main" id="{C0FA7601-B018-FFAF-BB20-A84303F26F28}"/>
            </a:ext>
          </a:extLst>
        </xdr:cNvPr>
        <xdr:cNvCxnSpPr>
          <a:stCxn id="56" idx="3"/>
          <a:endCxn id="57" idx="1"/>
        </xdr:cNvCxnSpPr>
      </xdr:nvCxnSpPr>
      <xdr:spPr>
        <a:xfrm flipV="1">
          <a:off x="4472940" y="4071938"/>
          <a:ext cx="2011680" cy="1009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417196</xdr:colOff>
      <xdr:row>9</xdr:row>
      <xdr:rowOff>161926</xdr:rowOff>
    </xdr:from>
    <xdr:to>
      <xdr:col>7</xdr:col>
      <xdr:colOff>200026</xdr:colOff>
      <xdr:row>11</xdr:row>
      <xdr:rowOff>114300</xdr:rowOff>
    </xdr:to>
    <xdr:sp macro="" textlink="">
      <xdr:nvSpPr>
        <xdr:cNvPr id="62" name="Rectangle 61">
          <a:extLst>
            <a:ext uri="{FF2B5EF4-FFF2-40B4-BE49-F238E27FC236}">
              <a16:creationId xmlns:a16="http://schemas.microsoft.com/office/drawing/2014/main" id="{A1DE55AB-4D9A-B94C-7F5D-8DC7A146EC02}"/>
            </a:ext>
          </a:extLst>
        </xdr:cNvPr>
        <xdr:cNvSpPr/>
      </xdr:nvSpPr>
      <xdr:spPr>
        <a:xfrm>
          <a:off x="3465196" y="1790701"/>
          <a:ext cx="1002030" cy="314324"/>
        </a:xfrm>
        <a:prstGeom prst="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201931</xdr:colOff>
      <xdr:row>5</xdr:row>
      <xdr:rowOff>62867</xdr:rowOff>
    </xdr:from>
    <xdr:to>
      <xdr:col>8</xdr:col>
      <xdr:colOff>280034</xdr:colOff>
      <xdr:row>10</xdr:row>
      <xdr:rowOff>139066</xdr:rowOff>
    </xdr:to>
    <xdr:cxnSp macro="">
      <xdr:nvCxnSpPr>
        <xdr:cNvPr id="63" name="Straight Arrow Connector 62">
          <a:extLst>
            <a:ext uri="{FF2B5EF4-FFF2-40B4-BE49-F238E27FC236}">
              <a16:creationId xmlns:a16="http://schemas.microsoft.com/office/drawing/2014/main" id="{EF996AB3-7DE0-75C1-CAFA-9430D97CB9B6}"/>
            </a:ext>
          </a:extLst>
        </xdr:cNvPr>
        <xdr:cNvCxnSpPr>
          <a:stCxn id="62" idx="3"/>
          <a:endCxn id="66" idx="1"/>
        </xdr:cNvCxnSpPr>
      </xdr:nvCxnSpPr>
      <xdr:spPr>
        <a:xfrm flipV="1">
          <a:off x="4469131" y="967742"/>
          <a:ext cx="687703" cy="981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280034</xdr:colOff>
      <xdr:row>4</xdr:row>
      <xdr:rowOff>116208</xdr:rowOff>
    </xdr:from>
    <xdr:to>
      <xdr:col>13</xdr:col>
      <xdr:colOff>13334</xdr:colOff>
      <xdr:row>6</xdr:row>
      <xdr:rowOff>9526</xdr:rowOff>
    </xdr:to>
    <xdr:sp macro="" textlink="">
      <xdr:nvSpPr>
        <xdr:cNvPr id="66" name="TextBox 65">
          <a:extLst>
            <a:ext uri="{FF2B5EF4-FFF2-40B4-BE49-F238E27FC236}">
              <a16:creationId xmlns:a16="http://schemas.microsoft.com/office/drawing/2014/main" id="{A8E435CF-7D4E-D10A-7872-B075B0B95406}"/>
            </a:ext>
          </a:extLst>
        </xdr:cNvPr>
        <xdr:cNvSpPr txBox="1"/>
      </xdr:nvSpPr>
      <xdr:spPr>
        <a:xfrm>
          <a:off x="5156834" y="840108"/>
          <a:ext cx="2781300" cy="255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 cross matrix (output sequence, vocab_size)</a:t>
          </a:r>
          <a:endParaRPr kumimoji="0" lang="en-PH" sz="900" b="0" i="0" u="none" strike="noStrike" kern="0" cap="none" spc="0" normalizeH="0" baseline="0" noProof="0">
            <a:ln>
              <a:noFill/>
            </a:ln>
            <a:solidFill>
              <a:sysClr val="windowText" lastClr="000000"/>
            </a:solidFill>
            <a:effectLst/>
            <a:uLnTx/>
            <a:uFillTx/>
            <a:latin typeface="Bierstadt" panose="020B0004020202020204" pitchFamily="34" charset="0"/>
            <a:ea typeface="+mn-ea"/>
            <a:cs typeface="+mn-cs"/>
          </a:endParaRP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endPar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algn="ctr"/>
          <a:endParaRPr lang="en-PH" sz="900" b="0" u="none">
            <a:solidFill>
              <a:sysClr val="windowText" lastClr="000000"/>
            </a:solidFill>
            <a:latin typeface="Bierstadt" panose="020B0004020202020204" pitchFamily="34" charset="0"/>
          </a:endParaRPr>
        </a:p>
      </xdr:txBody>
    </xdr:sp>
    <xdr:clientData/>
  </xdr:twoCellAnchor>
  <xdr:twoCellAnchor>
    <xdr:from>
      <xdr:col>2</xdr:col>
      <xdr:colOff>323851</xdr:colOff>
      <xdr:row>25</xdr:row>
      <xdr:rowOff>95250</xdr:rowOff>
    </xdr:from>
    <xdr:to>
      <xdr:col>3</xdr:col>
      <xdr:colOff>591503</xdr:colOff>
      <xdr:row>30</xdr:row>
      <xdr:rowOff>38100</xdr:rowOff>
    </xdr:to>
    <xdr:cxnSp macro="">
      <xdr:nvCxnSpPr>
        <xdr:cNvPr id="4" name="Straight Arrow Connector 3">
          <a:extLst>
            <a:ext uri="{FF2B5EF4-FFF2-40B4-BE49-F238E27FC236}">
              <a16:creationId xmlns:a16="http://schemas.microsoft.com/office/drawing/2014/main" id="{3D401675-06B6-CD5A-559F-ED8AF3F4B351}"/>
            </a:ext>
          </a:extLst>
        </xdr:cNvPr>
        <xdr:cNvCxnSpPr>
          <a:endCxn id="14" idx="0"/>
        </xdr:cNvCxnSpPr>
      </xdr:nvCxnSpPr>
      <xdr:spPr>
        <a:xfrm flipH="1">
          <a:off x="1546226" y="4659313"/>
          <a:ext cx="878840" cy="8556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323851</xdr:colOff>
      <xdr:row>20</xdr:row>
      <xdr:rowOff>100965</xdr:rowOff>
    </xdr:from>
    <xdr:to>
      <xdr:col>3</xdr:col>
      <xdr:colOff>510540</xdr:colOff>
      <xdr:row>30</xdr:row>
      <xdr:rowOff>38100</xdr:rowOff>
    </xdr:to>
    <xdr:cxnSp macro="">
      <xdr:nvCxnSpPr>
        <xdr:cNvPr id="10" name="Straight Arrow Connector 9">
          <a:extLst>
            <a:ext uri="{FF2B5EF4-FFF2-40B4-BE49-F238E27FC236}">
              <a16:creationId xmlns:a16="http://schemas.microsoft.com/office/drawing/2014/main" id="{672C08B7-CF48-CC05-16ED-8B92C2EB239C}"/>
            </a:ext>
          </a:extLst>
        </xdr:cNvPr>
        <xdr:cNvCxnSpPr>
          <a:endCxn id="14" idx="0"/>
        </xdr:cNvCxnSpPr>
      </xdr:nvCxnSpPr>
      <xdr:spPr>
        <a:xfrm flipH="1">
          <a:off x="1546226" y="3752215"/>
          <a:ext cx="797877" cy="17627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457200</xdr:colOff>
      <xdr:row>30</xdr:row>
      <xdr:rowOff>38100</xdr:rowOff>
    </xdr:from>
    <xdr:to>
      <xdr:col>3</xdr:col>
      <xdr:colOff>190500</xdr:colOff>
      <xdr:row>33</xdr:row>
      <xdr:rowOff>63500</xdr:rowOff>
    </xdr:to>
    <xdr:sp macro="" textlink="">
      <xdr:nvSpPr>
        <xdr:cNvPr id="14" name="TextBox 13">
          <a:extLst>
            <a:ext uri="{FF2B5EF4-FFF2-40B4-BE49-F238E27FC236}">
              <a16:creationId xmlns:a16="http://schemas.microsoft.com/office/drawing/2014/main" id="{7C23FBFD-9709-0CB5-2155-A1A5F3337CA1}"/>
            </a:ext>
          </a:extLst>
        </xdr:cNvPr>
        <xdr:cNvSpPr txBox="1"/>
      </xdr:nvSpPr>
      <xdr:spPr>
        <a:xfrm>
          <a:off x="1068388" y="5514975"/>
          <a:ext cx="955675" cy="57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900" b="1" i="0" u="none" strike="noStrike" kern="0" cap="none" spc="0" normalizeH="0" baseline="0" noProof="0">
              <a:ln>
                <a:noFill/>
              </a:ln>
              <a:solidFill>
                <a:prstClr val="black"/>
              </a:solidFill>
              <a:effectLst/>
              <a:uLnTx/>
              <a:uFillTx/>
              <a:latin typeface="Bierstadt" panose="020B0004020202020204" pitchFamily="34" charset="0"/>
              <a:ea typeface="+mn-ea"/>
              <a:cs typeface="+mn-cs"/>
            </a:rPr>
            <a:t>Residual Connection ("Add")</a:t>
          </a:r>
          <a:endParaRPr lang="en-PH" sz="900" b="0" u="none">
            <a:solidFill>
              <a:sysClr val="windowText" lastClr="000000"/>
            </a:solidFill>
            <a:latin typeface="Bierstadt"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239607</xdr:colOff>
      <xdr:row>29</xdr:row>
      <xdr:rowOff>146897</xdr:rowOff>
    </xdr:from>
    <xdr:to>
      <xdr:col>19</xdr:col>
      <xdr:colOff>488103</xdr:colOff>
      <xdr:row>43</xdr:row>
      <xdr:rowOff>75565</xdr:rowOff>
    </xdr:to>
    <xdr:sp macro="" textlink="">
      <xdr:nvSpPr>
        <xdr:cNvPr id="2" name="TextBox 1">
          <a:extLst>
            <a:ext uri="{FF2B5EF4-FFF2-40B4-BE49-F238E27FC236}">
              <a16:creationId xmlns:a16="http://schemas.microsoft.com/office/drawing/2014/main" id="{4EEA74F8-B7B8-49D5-A42C-02B0E6C3A856}"/>
            </a:ext>
          </a:extLst>
        </xdr:cNvPr>
        <xdr:cNvSpPr txBox="1"/>
      </xdr:nvSpPr>
      <xdr:spPr>
        <a:xfrm>
          <a:off x="8431107" y="5364480"/>
          <a:ext cx="3931496" cy="2447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During</a:t>
          </a:r>
          <a:r>
            <a:rPr lang="en-PH" sz="1100" baseline="0">
              <a:latin typeface="Bierstadt" panose="020B0004020202020204" pitchFamily="34" charset="0"/>
            </a:rPr>
            <a:t> training, a dataset is converted into a lookup matrix of size (vocab</a:t>
          </a:r>
          <a:r>
            <a:rPr lang="en-PH" sz="800" baseline="0">
              <a:latin typeface="Bierstadt" panose="020B0004020202020204" pitchFamily="34" charset="0"/>
            </a:rPr>
            <a:t>size</a:t>
          </a:r>
          <a:r>
            <a:rPr lang="en-PH" sz="1100" baseline="0">
              <a:latin typeface="Bierstadt" panose="020B0004020202020204" pitchFamily="34" charset="0"/>
            </a:rPr>
            <a:t>, d</a:t>
          </a:r>
          <a:r>
            <a:rPr lang="en-PH" sz="800" baseline="0">
              <a:latin typeface="Bierstadt" panose="020B0004020202020204" pitchFamily="34" charset="0"/>
            </a:rPr>
            <a:t>model</a:t>
          </a:r>
          <a:r>
            <a:rPr lang="en-PH" sz="1100" baseline="0">
              <a:latin typeface="Bierstadt" panose="020B0004020202020204" pitchFamily="34" charset="0"/>
            </a:rPr>
            <a:t>)</a:t>
          </a:r>
        </a:p>
        <a:p>
          <a:endParaRPr lang="en-PH" sz="1100" baseline="0">
            <a:latin typeface="Bierstadt" panose="020B0004020202020204" pitchFamily="34" charset="0"/>
          </a:endParaRPr>
        </a:p>
        <a:p>
          <a:r>
            <a:rPr lang="en-PH" sz="1100" baseline="0">
              <a:latin typeface="Bierstadt" panose="020B0004020202020204" pitchFamily="34" charset="0"/>
            </a:rPr>
            <a:t>where:</a:t>
          </a:r>
        </a:p>
        <a:p>
          <a:endParaRPr lang="en-PH" sz="1100" baseline="0">
            <a:latin typeface="Bierstadt" panose="020B0004020202020204" pitchFamily="34" charset="0"/>
          </a:endParaRPr>
        </a:p>
        <a:p>
          <a:r>
            <a:rPr lang="en-PH" sz="1100" b="1" baseline="0">
              <a:latin typeface="Bierstadt" panose="020B0004020202020204" pitchFamily="34" charset="0"/>
            </a:rPr>
            <a:t>vocab</a:t>
          </a:r>
          <a:r>
            <a:rPr lang="en-PH" sz="800" b="1" baseline="0">
              <a:latin typeface="Bierstadt" panose="020B0004020202020204" pitchFamily="34" charset="0"/>
            </a:rPr>
            <a:t>size</a:t>
          </a:r>
          <a:r>
            <a:rPr lang="en-PH" sz="1100" baseline="0">
              <a:latin typeface="Bierstadt" panose="020B0004020202020204" pitchFamily="34" charset="0"/>
            </a:rPr>
            <a:t> - size of the vocabulary ( in this case, 37, 000 each)</a:t>
          </a:r>
        </a:p>
        <a:p>
          <a:r>
            <a:rPr lang="en-PH" sz="1100" b="1" baseline="0">
              <a:latin typeface="Bierstadt" panose="020B0004020202020204" pitchFamily="34" charset="0"/>
            </a:rPr>
            <a:t>d</a:t>
          </a:r>
          <a:r>
            <a:rPr lang="en-PH" sz="800" b="1" baseline="0">
              <a:latin typeface="Bierstadt" panose="020B0004020202020204" pitchFamily="34" charset="0"/>
            </a:rPr>
            <a:t>model</a:t>
          </a:r>
          <a:r>
            <a:rPr lang="en-PH" sz="1100" baseline="0">
              <a:latin typeface="Bierstadt" panose="020B0004020202020204" pitchFamily="34" charset="0"/>
            </a:rPr>
            <a:t>- size of the dimension model.a hymperparameter to decide how many features should an embedding / vector / array have. (  in this case, 512 each)</a:t>
          </a:r>
        </a:p>
        <a:p>
          <a:endParaRPr lang="en-PH" sz="1100">
            <a:latin typeface="Bierstadt" panose="020B0004020202020204" pitchFamily="34" charset="0"/>
          </a:endParaRPr>
        </a:p>
        <a:p>
          <a:r>
            <a:rPr lang="en-PH" sz="1100">
              <a:latin typeface="Bierstadt" panose="020B0004020202020204" pitchFamily="34" charset="0"/>
            </a:rPr>
            <a:t>The </a:t>
          </a:r>
          <a:r>
            <a:rPr lang="en-PH" sz="1100" b="1">
              <a:latin typeface="Bierstadt" panose="020B0004020202020204" pitchFamily="34" charset="0"/>
            </a:rPr>
            <a:t>values</a:t>
          </a:r>
          <a:r>
            <a:rPr lang="en-PH" sz="1100" b="1" baseline="0">
              <a:latin typeface="Bierstadt" panose="020B0004020202020204" pitchFamily="34" charset="0"/>
            </a:rPr>
            <a:t> of the matrix are randomized </a:t>
          </a:r>
          <a:r>
            <a:rPr lang="en-PH" sz="1100" baseline="0">
              <a:latin typeface="Bierstadt" panose="020B0004020202020204" pitchFamily="34" charset="0"/>
            </a:rPr>
            <a:t>and will automatically be optimized during training feed forward.</a:t>
          </a:r>
          <a:endParaRPr lang="en-PH" sz="1100">
            <a:latin typeface="Bierstadt" panose="020B0004020202020204" pitchFamily="34" charset="0"/>
          </a:endParaRPr>
        </a:p>
      </xdr:txBody>
    </xdr:sp>
    <xdr:clientData/>
  </xdr:twoCellAnchor>
  <xdr:twoCellAnchor>
    <xdr:from>
      <xdr:col>19</xdr:col>
      <xdr:colOff>589702</xdr:colOff>
      <xdr:row>29</xdr:row>
      <xdr:rowOff>154729</xdr:rowOff>
    </xdr:from>
    <xdr:to>
      <xdr:col>25</xdr:col>
      <xdr:colOff>88264</xdr:colOff>
      <xdr:row>43</xdr:row>
      <xdr:rowOff>63500</xdr:rowOff>
    </xdr:to>
    <xdr:sp macro="" textlink="">
      <xdr:nvSpPr>
        <xdr:cNvPr id="3" name="TextBox 2">
          <a:extLst>
            <a:ext uri="{FF2B5EF4-FFF2-40B4-BE49-F238E27FC236}">
              <a16:creationId xmlns:a16="http://schemas.microsoft.com/office/drawing/2014/main" id="{B138D27B-757A-40D0-BA3A-8B6E3A8B9AAC}"/>
            </a:ext>
          </a:extLst>
        </xdr:cNvPr>
        <xdr:cNvSpPr txBox="1"/>
      </xdr:nvSpPr>
      <xdr:spPr>
        <a:xfrm>
          <a:off x="12464202" y="5372312"/>
          <a:ext cx="3276812" cy="2427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0" i="0">
              <a:solidFill>
                <a:schemeClr val="dk1"/>
              </a:solidFill>
              <a:effectLst/>
              <a:latin typeface="Bierstadt" panose="020B0004020202020204" pitchFamily="34" charset="0"/>
              <a:ea typeface="+mn-ea"/>
              <a:cs typeface="+mn-cs"/>
            </a:rPr>
            <a:t>For example, in the original paper "Attention is all you</a:t>
          </a:r>
          <a:r>
            <a:rPr lang="en-PH" sz="1100" b="0" i="0" baseline="0">
              <a:solidFill>
                <a:schemeClr val="dk1"/>
              </a:solidFill>
              <a:effectLst/>
              <a:latin typeface="Bierstadt" panose="020B0004020202020204" pitchFamily="34" charset="0"/>
              <a:ea typeface="+mn-ea"/>
              <a:cs typeface="+mn-cs"/>
            </a:rPr>
            <a:t> need"</a:t>
          </a:r>
          <a:r>
            <a:rPr lang="en-PH" sz="1100" b="0" i="0">
              <a:solidFill>
                <a:schemeClr val="dk1"/>
              </a:solidFill>
              <a:effectLst/>
              <a:latin typeface="Bierstadt" panose="020B0004020202020204" pitchFamily="34" charset="0"/>
              <a:ea typeface="+mn-ea"/>
              <a:cs typeface="+mn-cs"/>
            </a:rPr>
            <a:t>, the authors used the </a:t>
          </a:r>
          <a:r>
            <a:rPr lang="en-PH" sz="1100" b="1" i="0">
              <a:solidFill>
                <a:schemeClr val="dk1"/>
              </a:solidFill>
              <a:effectLst/>
              <a:latin typeface="Bierstadt" panose="020B0004020202020204" pitchFamily="34" charset="0"/>
              <a:ea typeface="+mn-ea"/>
              <a:cs typeface="+mn-cs"/>
            </a:rPr>
            <a:t>WMT 2014 English-to-German</a:t>
          </a:r>
          <a:r>
            <a:rPr lang="en-PH" sz="1100" b="0" i="0">
              <a:solidFill>
                <a:schemeClr val="dk1"/>
              </a:solidFill>
              <a:effectLst/>
              <a:latin typeface="Bierstadt" panose="020B0004020202020204" pitchFamily="34" charset="0"/>
              <a:ea typeface="+mn-ea"/>
              <a:cs typeface="+mn-cs"/>
            </a:rPr>
            <a:t> which</a:t>
          </a:r>
          <a:r>
            <a:rPr lang="en-PH" sz="1100" b="0" i="0" baseline="0">
              <a:solidFill>
                <a:schemeClr val="dk1"/>
              </a:solidFill>
              <a:effectLst/>
              <a:latin typeface="Bierstadt" panose="020B0004020202020204" pitchFamily="34" charset="0"/>
              <a:ea typeface="+mn-ea"/>
              <a:cs typeface="+mn-cs"/>
            </a:rPr>
            <a:t> generated an English and German Vocabulary of size 37,000 tokens each.</a:t>
          </a:r>
        </a:p>
        <a:p>
          <a:endParaRPr lang="en-PH" sz="1100" b="0" i="0" u="none" baseline="0">
            <a:solidFill>
              <a:schemeClr val="dk1"/>
            </a:solidFill>
            <a:effectLst/>
            <a:latin typeface="Bierstadt" panose="020B0004020202020204" pitchFamily="34" charset="0"/>
            <a:ea typeface="+mn-ea"/>
            <a:cs typeface="+mn-cs"/>
          </a:endParaRPr>
        </a:p>
        <a:p>
          <a:r>
            <a:rPr lang="en-PH" sz="1100" b="0" i="0" u="none" baseline="0">
              <a:solidFill>
                <a:schemeClr val="dk1"/>
              </a:solidFill>
              <a:effectLst/>
              <a:latin typeface="Bierstadt" panose="020B0004020202020204" pitchFamily="34" charset="0"/>
              <a:ea typeface="+mn-ea"/>
              <a:cs typeface="+mn-cs"/>
            </a:rPr>
            <a:t>In the training, there were sentence pairs each with size English Sentence Input (sequence, dmodel) and German Sentence Outpt (sequence, dmodel). Each batch of training contains sentence pairs of approximately 25,000 tokens for the English Sentence Input and the German Sentence Output.</a:t>
          </a:r>
          <a:endParaRPr lang="en-PH" sz="1100" b="1" u="none">
            <a:solidFill>
              <a:sysClr val="windowText" lastClr="000000"/>
            </a:solidFill>
            <a:latin typeface="Bierstadt" panose="020B0004020202020204" pitchFamily="34" charset="0"/>
          </a:endParaRPr>
        </a:p>
      </xdr:txBody>
    </xdr:sp>
    <xdr:clientData/>
  </xdr:twoCellAnchor>
  <xdr:twoCellAnchor>
    <xdr:from>
      <xdr:col>26</xdr:col>
      <xdr:colOff>582930</xdr:colOff>
      <xdr:row>17</xdr:row>
      <xdr:rowOff>105834</xdr:rowOff>
    </xdr:from>
    <xdr:to>
      <xdr:col>27</xdr:col>
      <xdr:colOff>529166</xdr:colOff>
      <xdr:row>18</xdr:row>
      <xdr:rowOff>55880</xdr:rowOff>
    </xdr:to>
    <xdr:cxnSp macro="">
      <xdr:nvCxnSpPr>
        <xdr:cNvPr id="5" name="Straight Arrow Connector 4">
          <a:extLst>
            <a:ext uri="{FF2B5EF4-FFF2-40B4-BE49-F238E27FC236}">
              <a16:creationId xmlns:a16="http://schemas.microsoft.com/office/drawing/2014/main" id="{AE4C4E6E-5A28-5FE7-20BD-692E09BFD948}"/>
            </a:ext>
          </a:extLst>
        </xdr:cNvPr>
        <xdr:cNvCxnSpPr/>
      </xdr:nvCxnSpPr>
      <xdr:spPr>
        <a:xfrm flipV="1">
          <a:off x="16849513" y="3164417"/>
          <a:ext cx="560070" cy="1299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586316</xdr:colOff>
      <xdr:row>16</xdr:row>
      <xdr:rowOff>152824</xdr:rowOff>
    </xdr:from>
    <xdr:to>
      <xdr:col>30</xdr:col>
      <xdr:colOff>386291</xdr:colOff>
      <xdr:row>18</xdr:row>
      <xdr:rowOff>110914</xdr:rowOff>
    </xdr:to>
    <xdr:sp macro="" textlink="">
      <xdr:nvSpPr>
        <xdr:cNvPr id="6" name="TextBox 5">
          <a:extLst>
            <a:ext uri="{FF2B5EF4-FFF2-40B4-BE49-F238E27FC236}">
              <a16:creationId xmlns:a16="http://schemas.microsoft.com/office/drawing/2014/main" id="{3B186565-0C8E-08EA-E0A4-4C9D8224D029}"/>
            </a:ext>
          </a:extLst>
        </xdr:cNvPr>
        <xdr:cNvSpPr txBox="1"/>
      </xdr:nvSpPr>
      <xdr:spPr>
        <a:xfrm>
          <a:off x="17466733" y="3031491"/>
          <a:ext cx="1641475" cy="3179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0" i="0">
              <a:solidFill>
                <a:schemeClr val="dk1"/>
              </a:solidFill>
              <a:effectLst/>
              <a:latin typeface="Bierstadt" panose="020B0004020202020204" pitchFamily="34" charset="0"/>
              <a:ea typeface="+mn-ea"/>
              <a:cs typeface="+mn-cs"/>
            </a:rPr>
            <a:t>single</a:t>
          </a:r>
          <a:r>
            <a:rPr lang="en-PH" sz="1100" b="0" i="0" baseline="0">
              <a:solidFill>
                <a:schemeClr val="dk1"/>
              </a:solidFill>
              <a:effectLst/>
              <a:latin typeface="Bierstadt" panose="020B0004020202020204" pitchFamily="34" charset="0"/>
              <a:ea typeface="+mn-ea"/>
              <a:cs typeface="+mn-cs"/>
            </a:rPr>
            <a:t> e</a:t>
          </a:r>
          <a:r>
            <a:rPr lang="en-PH" sz="1100" b="0" i="0">
              <a:solidFill>
                <a:schemeClr val="dk1"/>
              </a:solidFill>
              <a:effectLst/>
              <a:latin typeface="Bierstadt" panose="020B0004020202020204" pitchFamily="34" charset="0"/>
              <a:ea typeface="+mn-ea"/>
              <a:cs typeface="+mn-cs"/>
            </a:rPr>
            <a:t>mbedding layer</a:t>
          </a:r>
          <a:endParaRPr lang="en-PH" sz="1100" b="1" u="none">
            <a:solidFill>
              <a:sysClr val="windowText" lastClr="000000"/>
            </a:solidFill>
            <a:latin typeface="Bierstadt" panose="020B0004020202020204" pitchFamily="34" charset="0"/>
          </a:endParaRPr>
        </a:p>
      </xdr:txBody>
    </xdr:sp>
    <xdr:clientData/>
  </xdr:twoCellAnchor>
  <xdr:twoCellAnchor>
    <xdr:from>
      <xdr:col>16</xdr:col>
      <xdr:colOff>366607</xdr:colOff>
      <xdr:row>2</xdr:row>
      <xdr:rowOff>16299</xdr:rowOff>
    </xdr:from>
    <xdr:to>
      <xdr:col>21</xdr:col>
      <xdr:colOff>554143</xdr:colOff>
      <xdr:row>4</xdr:row>
      <xdr:rowOff>127000</xdr:rowOff>
    </xdr:to>
    <xdr:sp macro="" textlink="">
      <xdr:nvSpPr>
        <xdr:cNvPr id="7" name="TextBox 6">
          <a:extLst>
            <a:ext uri="{FF2B5EF4-FFF2-40B4-BE49-F238E27FC236}">
              <a16:creationId xmlns:a16="http://schemas.microsoft.com/office/drawing/2014/main" id="{544B4198-A957-3E47-E3E1-8964635883E4}"/>
            </a:ext>
          </a:extLst>
        </xdr:cNvPr>
        <xdr:cNvSpPr txBox="1"/>
      </xdr:nvSpPr>
      <xdr:spPr>
        <a:xfrm>
          <a:off x="10399607" y="376132"/>
          <a:ext cx="3256703" cy="470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1" i="0" u="none" strike="noStrike" kern="0" cap="none" spc="0" normalizeH="0" baseline="0" noProof="0">
              <a:ln>
                <a:noFill/>
              </a:ln>
              <a:solidFill>
                <a:prstClr val="black"/>
              </a:solidFill>
              <a:effectLst/>
              <a:uLnTx/>
              <a:uFillTx/>
              <a:latin typeface="Bierstadt" panose="020B0004020202020204" pitchFamily="34" charset="0"/>
              <a:ea typeface="+mn-ea"/>
              <a:cs typeface="+mn-cs"/>
            </a:rPr>
            <a:t>WMT 2014 English-to-German</a:t>
          </a:r>
        </a:p>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(4.5 million English-German sentence pairs)</a:t>
          </a:r>
          <a:endParaRPr lang="en-PH" sz="1100" b="0" u="none">
            <a:solidFill>
              <a:sysClr val="windowText" lastClr="000000"/>
            </a:solidFill>
            <a:latin typeface="Bierstadt" panose="020B0004020202020204" pitchFamily="34" charset="0"/>
          </a:endParaRPr>
        </a:p>
      </xdr:txBody>
    </xdr:sp>
    <xdr:clientData/>
  </xdr:twoCellAnchor>
  <xdr:twoCellAnchor>
    <xdr:from>
      <xdr:col>13</xdr:col>
      <xdr:colOff>130598</xdr:colOff>
      <xdr:row>8</xdr:row>
      <xdr:rowOff>120015</xdr:rowOff>
    </xdr:from>
    <xdr:to>
      <xdr:col>16</xdr:col>
      <xdr:colOff>503978</xdr:colOff>
      <xdr:row>11</xdr:row>
      <xdr:rowOff>48683</xdr:rowOff>
    </xdr:to>
    <xdr:sp macro="" textlink="">
      <xdr:nvSpPr>
        <xdr:cNvPr id="8" name="TextBox 7">
          <a:extLst>
            <a:ext uri="{FF2B5EF4-FFF2-40B4-BE49-F238E27FC236}">
              <a16:creationId xmlns:a16="http://schemas.microsoft.com/office/drawing/2014/main" id="{1C4F7C82-B517-7C45-82C4-E14773F33E20}"/>
            </a:ext>
          </a:extLst>
        </xdr:cNvPr>
        <xdr:cNvSpPr txBox="1"/>
      </xdr:nvSpPr>
      <xdr:spPr>
        <a:xfrm>
          <a:off x="8322098" y="1559348"/>
          <a:ext cx="2214880" cy="4684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1" i="0" u="none" strike="noStrike" kern="0" cap="none" spc="0" normalizeH="0" baseline="0" noProof="0">
              <a:ln>
                <a:noFill/>
              </a:ln>
              <a:solidFill>
                <a:prstClr val="black"/>
              </a:solidFill>
              <a:effectLst/>
              <a:uLnTx/>
              <a:uFillTx/>
              <a:latin typeface="Bierstadt" panose="020B0004020202020204" pitchFamily="34" charset="0"/>
              <a:ea typeface="+mn-ea"/>
              <a:cs typeface="+mn-cs"/>
            </a:rPr>
            <a:t>English Vocabulary</a:t>
          </a:r>
        </a:p>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(37, 000 tokens)</a:t>
          </a:r>
          <a:endParaRPr lang="en-PH" sz="1100" b="0" u="none">
            <a:solidFill>
              <a:sysClr val="windowText" lastClr="000000"/>
            </a:solidFill>
            <a:latin typeface="Bierstadt" panose="020B0004020202020204" pitchFamily="34" charset="0"/>
          </a:endParaRPr>
        </a:p>
      </xdr:txBody>
    </xdr:sp>
    <xdr:clientData/>
  </xdr:twoCellAnchor>
  <xdr:twoCellAnchor>
    <xdr:from>
      <xdr:col>15</xdr:col>
      <xdr:colOff>13229</xdr:colOff>
      <xdr:row>4</xdr:row>
      <xdr:rowOff>130810</xdr:rowOff>
    </xdr:from>
    <xdr:to>
      <xdr:col>19</xdr:col>
      <xdr:colOff>149649</xdr:colOff>
      <xdr:row>8</xdr:row>
      <xdr:rowOff>121920</xdr:rowOff>
    </xdr:to>
    <xdr:cxnSp macro="">
      <xdr:nvCxnSpPr>
        <xdr:cNvPr id="9" name="Straight Arrow Connector 8">
          <a:extLst>
            <a:ext uri="{FF2B5EF4-FFF2-40B4-BE49-F238E27FC236}">
              <a16:creationId xmlns:a16="http://schemas.microsoft.com/office/drawing/2014/main" id="{1D34227C-7E7B-1FE5-C5A1-26B05D7A8A38}"/>
            </a:ext>
          </a:extLst>
        </xdr:cNvPr>
        <xdr:cNvCxnSpPr>
          <a:stCxn id="7" idx="2"/>
          <a:endCxn id="8" idx="0"/>
        </xdr:cNvCxnSpPr>
      </xdr:nvCxnSpPr>
      <xdr:spPr>
        <a:xfrm flipH="1">
          <a:off x="9432396" y="850477"/>
          <a:ext cx="2591753" cy="7107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17250</xdr:colOff>
      <xdr:row>11</xdr:row>
      <xdr:rowOff>54398</xdr:rowOff>
    </xdr:from>
    <xdr:to>
      <xdr:col>15</xdr:col>
      <xdr:colOff>27728</xdr:colOff>
      <xdr:row>15</xdr:row>
      <xdr:rowOff>116204</xdr:rowOff>
    </xdr:to>
    <xdr:cxnSp macro="">
      <xdr:nvCxnSpPr>
        <xdr:cNvPr id="13" name="Straight Arrow Connector 12">
          <a:extLst>
            <a:ext uri="{FF2B5EF4-FFF2-40B4-BE49-F238E27FC236}">
              <a16:creationId xmlns:a16="http://schemas.microsoft.com/office/drawing/2014/main" id="{1CF567A8-2A3F-E764-4CDC-10030A7959EA}"/>
            </a:ext>
          </a:extLst>
        </xdr:cNvPr>
        <xdr:cNvCxnSpPr>
          <a:stCxn id="8" idx="2"/>
        </xdr:cNvCxnSpPr>
      </xdr:nvCxnSpPr>
      <xdr:spPr>
        <a:xfrm>
          <a:off x="9436417" y="2033481"/>
          <a:ext cx="10478" cy="7814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558164</xdr:colOff>
      <xdr:row>8</xdr:row>
      <xdr:rowOff>155152</xdr:rowOff>
    </xdr:from>
    <xdr:to>
      <xdr:col>25</xdr:col>
      <xdr:colOff>323426</xdr:colOff>
      <xdr:row>11</xdr:row>
      <xdr:rowOff>100965</xdr:rowOff>
    </xdr:to>
    <xdr:sp macro="" textlink="">
      <xdr:nvSpPr>
        <xdr:cNvPr id="31" name="TextBox 30">
          <a:extLst>
            <a:ext uri="{FF2B5EF4-FFF2-40B4-BE49-F238E27FC236}">
              <a16:creationId xmlns:a16="http://schemas.microsoft.com/office/drawing/2014/main" id="{A096EA97-0AE9-2F8D-5BC4-5D1A2E42938C}"/>
            </a:ext>
          </a:extLst>
        </xdr:cNvPr>
        <xdr:cNvSpPr txBox="1"/>
      </xdr:nvSpPr>
      <xdr:spPr>
        <a:xfrm>
          <a:off x="13660331" y="1594485"/>
          <a:ext cx="2220595" cy="485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1" i="0" u="none" strike="noStrike" kern="0" cap="none" spc="0" normalizeH="0" baseline="0" noProof="0">
              <a:ln>
                <a:noFill/>
              </a:ln>
              <a:solidFill>
                <a:prstClr val="black"/>
              </a:solidFill>
              <a:effectLst/>
              <a:uLnTx/>
              <a:uFillTx/>
              <a:latin typeface="Bierstadt" panose="020B0004020202020204" pitchFamily="34" charset="0"/>
              <a:ea typeface="+mn-ea"/>
              <a:cs typeface="+mn-cs"/>
            </a:rPr>
            <a:t>German Vocabulary</a:t>
          </a:r>
        </a:p>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(37, 000 tokens)</a:t>
          </a:r>
          <a:endParaRPr lang="en-PH" sz="1100" b="0" u="none">
            <a:solidFill>
              <a:sysClr val="windowText" lastClr="000000"/>
            </a:solidFill>
            <a:latin typeface="Bierstadt" panose="020B0004020202020204" pitchFamily="34" charset="0"/>
          </a:endParaRPr>
        </a:p>
      </xdr:txBody>
    </xdr:sp>
    <xdr:clientData/>
  </xdr:twoCellAnchor>
  <xdr:twoCellAnchor>
    <xdr:from>
      <xdr:col>19</xdr:col>
      <xdr:colOff>149649</xdr:colOff>
      <xdr:row>4</xdr:row>
      <xdr:rowOff>130810</xdr:rowOff>
    </xdr:from>
    <xdr:to>
      <xdr:col>23</xdr:col>
      <xdr:colOff>440796</xdr:colOff>
      <xdr:row>8</xdr:row>
      <xdr:rowOff>155152</xdr:rowOff>
    </xdr:to>
    <xdr:cxnSp macro="">
      <xdr:nvCxnSpPr>
        <xdr:cNvPr id="33" name="Straight Arrow Connector 32">
          <a:extLst>
            <a:ext uri="{FF2B5EF4-FFF2-40B4-BE49-F238E27FC236}">
              <a16:creationId xmlns:a16="http://schemas.microsoft.com/office/drawing/2014/main" id="{521DBC6A-D762-4355-6502-C2680E972215}"/>
            </a:ext>
          </a:extLst>
        </xdr:cNvPr>
        <xdr:cNvCxnSpPr>
          <a:stCxn id="7" idx="2"/>
          <a:endCxn id="31" idx="0"/>
        </xdr:cNvCxnSpPr>
      </xdr:nvCxnSpPr>
      <xdr:spPr>
        <a:xfrm>
          <a:off x="12024149" y="850477"/>
          <a:ext cx="2746480" cy="7440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440796</xdr:colOff>
      <xdr:row>11</xdr:row>
      <xdr:rowOff>97155</xdr:rowOff>
    </xdr:from>
    <xdr:to>
      <xdr:col>23</xdr:col>
      <xdr:colOff>455084</xdr:colOff>
      <xdr:row>16</xdr:row>
      <xdr:rowOff>31750</xdr:rowOff>
    </xdr:to>
    <xdr:cxnSp macro="">
      <xdr:nvCxnSpPr>
        <xdr:cNvPr id="39" name="Straight Arrow Connector 38">
          <a:extLst>
            <a:ext uri="{FF2B5EF4-FFF2-40B4-BE49-F238E27FC236}">
              <a16:creationId xmlns:a16="http://schemas.microsoft.com/office/drawing/2014/main" id="{06962908-E98C-A9BA-3250-26E06F8C3BBD}"/>
            </a:ext>
          </a:extLst>
        </xdr:cNvPr>
        <xdr:cNvCxnSpPr>
          <a:stCxn id="31" idx="2"/>
        </xdr:cNvCxnSpPr>
      </xdr:nvCxnSpPr>
      <xdr:spPr>
        <a:xfrm>
          <a:off x="14770629" y="2076238"/>
          <a:ext cx="14288" cy="8341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497417</xdr:colOff>
      <xdr:row>20</xdr:row>
      <xdr:rowOff>74084</xdr:rowOff>
    </xdr:from>
    <xdr:to>
      <xdr:col>9</xdr:col>
      <xdr:colOff>169334</xdr:colOff>
      <xdr:row>35</xdr:row>
      <xdr:rowOff>42334</xdr:rowOff>
    </xdr:to>
    <xdr:sp macro="" textlink="">
      <xdr:nvSpPr>
        <xdr:cNvPr id="43" name="Rectangle 42">
          <a:extLst>
            <a:ext uri="{FF2B5EF4-FFF2-40B4-BE49-F238E27FC236}">
              <a16:creationId xmlns:a16="http://schemas.microsoft.com/office/drawing/2014/main" id="{0636B0D0-7B47-2F53-8961-4A42B0A83A6A}"/>
            </a:ext>
          </a:extLst>
        </xdr:cNvPr>
        <xdr:cNvSpPr/>
      </xdr:nvSpPr>
      <xdr:spPr>
        <a:xfrm>
          <a:off x="497417" y="3672417"/>
          <a:ext cx="5302250" cy="2667000"/>
        </a:xfrm>
        <a:prstGeom prst="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194311</xdr:colOff>
      <xdr:row>4</xdr:row>
      <xdr:rowOff>171238</xdr:rowOff>
    </xdr:from>
    <xdr:to>
      <xdr:col>9</xdr:col>
      <xdr:colOff>559012</xdr:colOff>
      <xdr:row>10</xdr:row>
      <xdr:rowOff>173143</xdr:rowOff>
    </xdr:to>
    <xdr:sp macro="" textlink="">
      <xdr:nvSpPr>
        <xdr:cNvPr id="4" name="Right Brace 3">
          <a:extLst>
            <a:ext uri="{FF2B5EF4-FFF2-40B4-BE49-F238E27FC236}">
              <a16:creationId xmlns:a16="http://schemas.microsoft.com/office/drawing/2014/main" id="{6FD8FBE8-6F49-E489-B3F8-1EDD1E889EE1}"/>
            </a:ext>
          </a:extLst>
        </xdr:cNvPr>
        <xdr:cNvSpPr/>
      </xdr:nvSpPr>
      <xdr:spPr>
        <a:xfrm>
          <a:off x="5824644" y="890905"/>
          <a:ext cx="364701" cy="1081405"/>
        </a:xfrm>
        <a:prstGeom prst="rightBrace">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10</xdr:col>
      <xdr:colOff>53975</xdr:colOff>
      <xdr:row>7</xdr:row>
      <xdr:rowOff>13546</xdr:rowOff>
    </xdr:from>
    <xdr:to>
      <xdr:col>12</xdr:col>
      <xdr:colOff>336761</xdr:colOff>
      <xdr:row>9</xdr:row>
      <xdr:rowOff>114511</xdr:rowOff>
    </xdr:to>
    <xdr:sp macro="" textlink="">
      <xdr:nvSpPr>
        <xdr:cNvPr id="10" name="TextBox 9">
          <a:extLst>
            <a:ext uri="{FF2B5EF4-FFF2-40B4-BE49-F238E27FC236}">
              <a16:creationId xmlns:a16="http://schemas.microsoft.com/office/drawing/2014/main" id="{1D53618E-DCD4-785E-B752-845420AE2D74}"/>
            </a:ext>
          </a:extLst>
        </xdr:cNvPr>
        <xdr:cNvSpPr txBox="1"/>
      </xdr:nvSpPr>
      <xdr:spPr>
        <a:xfrm>
          <a:off x="6298142" y="1272963"/>
          <a:ext cx="1616286" cy="460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passed as a whole matrix to encoder</a:t>
          </a:r>
          <a:endParaRPr lang="en-PH" sz="1100" b="0" u="none">
            <a:solidFill>
              <a:sysClr val="windowText" lastClr="000000"/>
            </a:solidFill>
            <a:latin typeface="Bierstadt" panose="020B0004020202020204" pitchFamily="34" charset="0"/>
          </a:endParaRPr>
        </a:p>
      </xdr:txBody>
    </xdr:sp>
    <xdr:clientData/>
  </xdr:twoCellAnchor>
  <xdr:twoCellAnchor>
    <xdr:from>
      <xdr:col>10</xdr:col>
      <xdr:colOff>63925</xdr:colOff>
      <xdr:row>12</xdr:row>
      <xdr:rowOff>169756</xdr:rowOff>
    </xdr:from>
    <xdr:to>
      <xdr:col>12</xdr:col>
      <xdr:colOff>239608</xdr:colOff>
      <xdr:row>15</xdr:row>
      <xdr:rowOff>162560</xdr:rowOff>
    </xdr:to>
    <xdr:sp macro="" textlink="">
      <xdr:nvSpPr>
        <xdr:cNvPr id="11" name="TextBox 10">
          <a:extLst>
            <a:ext uri="{FF2B5EF4-FFF2-40B4-BE49-F238E27FC236}">
              <a16:creationId xmlns:a16="http://schemas.microsoft.com/office/drawing/2014/main" id="{F47C0B1D-EF32-DDE3-1D7B-BDCAA4355E61}"/>
            </a:ext>
          </a:extLst>
        </xdr:cNvPr>
        <xdr:cNvSpPr txBox="1"/>
      </xdr:nvSpPr>
      <xdr:spPr>
        <a:xfrm>
          <a:off x="6308092" y="2328756"/>
          <a:ext cx="1509183" cy="5325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passed one-by-one to the decoder</a:t>
          </a:r>
          <a:endParaRPr lang="en-PH" sz="1100" b="0" u="none">
            <a:solidFill>
              <a:sysClr val="windowText" lastClr="000000"/>
            </a:solidFill>
            <a:latin typeface="Bierstadt" panose="020B0004020202020204" pitchFamily="34" charset="0"/>
          </a:endParaRPr>
        </a:p>
      </xdr:txBody>
    </xdr:sp>
    <xdr:clientData/>
  </xdr:twoCellAnchor>
  <xdr:twoCellAnchor>
    <xdr:from>
      <xdr:col>9</xdr:col>
      <xdr:colOff>219711</xdr:colOff>
      <xdr:row>13</xdr:row>
      <xdr:rowOff>42332</xdr:rowOff>
    </xdr:from>
    <xdr:to>
      <xdr:col>9</xdr:col>
      <xdr:colOff>569596</xdr:colOff>
      <xdr:row>18</xdr:row>
      <xdr:rowOff>165734</xdr:rowOff>
    </xdr:to>
    <xdr:sp macro="" textlink="">
      <xdr:nvSpPr>
        <xdr:cNvPr id="12" name="Right Brace 11">
          <a:extLst>
            <a:ext uri="{FF2B5EF4-FFF2-40B4-BE49-F238E27FC236}">
              <a16:creationId xmlns:a16="http://schemas.microsoft.com/office/drawing/2014/main" id="{0FDB9F96-3ADF-9F6B-D4B1-40D54FEC6F4B}"/>
            </a:ext>
          </a:extLst>
        </xdr:cNvPr>
        <xdr:cNvSpPr/>
      </xdr:nvSpPr>
      <xdr:spPr>
        <a:xfrm>
          <a:off x="5850044" y="2381249"/>
          <a:ext cx="349885" cy="1022985"/>
        </a:xfrm>
        <a:prstGeom prst="rightBrace">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3</xdr:col>
      <xdr:colOff>122025</xdr:colOff>
      <xdr:row>32</xdr:row>
      <xdr:rowOff>6296</xdr:rowOff>
    </xdr:from>
    <xdr:to>
      <xdr:col>3</xdr:col>
      <xdr:colOff>126788</xdr:colOff>
      <xdr:row>36</xdr:row>
      <xdr:rowOff>70007</xdr:rowOff>
    </xdr:to>
    <xdr:cxnSp macro="">
      <xdr:nvCxnSpPr>
        <xdr:cNvPr id="14" name="Straight Arrow Connector 13">
          <a:extLst>
            <a:ext uri="{FF2B5EF4-FFF2-40B4-BE49-F238E27FC236}">
              <a16:creationId xmlns:a16="http://schemas.microsoft.com/office/drawing/2014/main" id="{87B987E5-D6FD-B9FB-7B85-E58F1396E06D}"/>
            </a:ext>
          </a:extLst>
        </xdr:cNvPr>
        <xdr:cNvCxnSpPr/>
      </xdr:nvCxnSpPr>
      <xdr:spPr>
        <a:xfrm>
          <a:off x="2065125" y="5797496"/>
          <a:ext cx="4763" cy="7876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248233</xdr:colOff>
      <xdr:row>36</xdr:row>
      <xdr:rowOff>54027</xdr:rowOff>
    </xdr:from>
    <xdr:to>
      <xdr:col>8</xdr:col>
      <xdr:colOff>314325</xdr:colOff>
      <xdr:row>47</xdr:row>
      <xdr:rowOff>0</xdr:rowOff>
    </xdr:to>
    <xdr:sp macro="" textlink="">
      <xdr:nvSpPr>
        <xdr:cNvPr id="15" name="TextBox 14">
          <a:extLst>
            <a:ext uri="{FF2B5EF4-FFF2-40B4-BE49-F238E27FC236}">
              <a16:creationId xmlns:a16="http://schemas.microsoft.com/office/drawing/2014/main" id="{37C5441A-A9F8-6E07-E550-E95A493ED0C1}"/>
            </a:ext>
          </a:extLst>
        </xdr:cNvPr>
        <xdr:cNvSpPr txBox="1"/>
      </xdr:nvSpPr>
      <xdr:spPr>
        <a:xfrm>
          <a:off x="2191333" y="6569127"/>
          <a:ext cx="3590342" cy="19366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the number of rows scales up the the seq_len as well. Since there are 6 tokens, there will be 6 rows with all the same values as the first row. In this example, the input sentence has 6 tokens. Let's say, for simplicity the seq_len is 6 tokens. The output sequence (with only 3 tokens) must compensate using &lt;PAD&gt; tokens. This tokens are set to 0's initially and then using masked_fill, the original sequence (in this instance the 3 tokens of the output sequence) 0's will be coverted to -inf before applying softmax</a:t>
          </a:r>
          <a:endParaRPr lang="en-PH" sz="1100" b="0" u="none">
            <a:solidFill>
              <a:sysClr val="windowText" lastClr="000000"/>
            </a:solidFill>
            <a:latin typeface="Bierstadt"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144781</xdr:colOff>
      <xdr:row>5</xdr:row>
      <xdr:rowOff>99060</xdr:rowOff>
    </xdr:from>
    <xdr:ext cx="2537460" cy="763012"/>
    <xdr:pic>
      <xdr:nvPicPr>
        <xdr:cNvPr id="2" name="Picture 1">
          <a:extLst>
            <a:ext uri="{FF2B5EF4-FFF2-40B4-BE49-F238E27FC236}">
              <a16:creationId xmlns:a16="http://schemas.microsoft.com/office/drawing/2014/main" id="{5A373209-9A24-4AD6-A2F6-9C46A256CBB8}"/>
            </a:ext>
          </a:extLst>
        </xdr:cNvPr>
        <xdr:cNvPicPr>
          <a:picLocks noChangeAspect="1"/>
        </xdr:cNvPicPr>
      </xdr:nvPicPr>
      <xdr:blipFill>
        <a:blip xmlns:r="http://schemas.openxmlformats.org/officeDocument/2006/relationships" r:embed="rId1"/>
        <a:stretch>
          <a:fillRect/>
        </a:stretch>
      </xdr:blipFill>
      <xdr:spPr>
        <a:xfrm>
          <a:off x="5631181" y="4876800"/>
          <a:ext cx="2537460" cy="763012"/>
        </a:xfrm>
        <a:prstGeom prst="rect">
          <a:avLst/>
        </a:prstGeom>
        <a:ln w="9525">
          <a:solidFill>
            <a:schemeClr val="tx1"/>
          </a:solidFill>
        </a:ln>
      </xdr:spPr>
    </xdr:pic>
    <xdr:clientData/>
  </xdr:oneCellAnchor>
  <xdr:oneCellAnchor>
    <xdr:from>
      <xdr:col>7</xdr:col>
      <xdr:colOff>129541</xdr:colOff>
      <xdr:row>10</xdr:row>
      <xdr:rowOff>125730</xdr:rowOff>
    </xdr:from>
    <xdr:ext cx="2546984" cy="590684"/>
    <xdr:pic>
      <xdr:nvPicPr>
        <xdr:cNvPr id="3" name="Picture 2">
          <a:extLst>
            <a:ext uri="{FF2B5EF4-FFF2-40B4-BE49-F238E27FC236}">
              <a16:creationId xmlns:a16="http://schemas.microsoft.com/office/drawing/2014/main" id="{D60FD592-2C4A-4C50-94AB-A86226525350}"/>
            </a:ext>
          </a:extLst>
        </xdr:cNvPr>
        <xdr:cNvPicPr>
          <a:picLocks noChangeAspect="1"/>
        </xdr:cNvPicPr>
      </xdr:nvPicPr>
      <xdr:blipFill>
        <a:blip xmlns:r="http://schemas.openxmlformats.org/officeDocument/2006/relationships" r:embed="rId2"/>
        <a:stretch>
          <a:fillRect/>
        </a:stretch>
      </xdr:blipFill>
      <xdr:spPr>
        <a:xfrm>
          <a:off x="4730116" y="1935480"/>
          <a:ext cx="2546984" cy="590684"/>
        </a:xfrm>
        <a:prstGeom prst="rect">
          <a:avLst/>
        </a:prstGeom>
        <a:ln w="9525">
          <a:solidFill>
            <a:schemeClr val="tx1"/>
          </a:solidFill>
        </a:ln>
      </xdr:spPr>
    </xdr:pic>
    <xdr:clientData/>
  </xdr:oneCellAnchor>
  <xdr:twoCellAnchor>
    <xdr:from>
      <xdr:col>5</xdr:col>
      <xdr:colOff>525780</xdr:colOff>
      <xdr:row>7</xdr:row>
      <xdr:rowOff>114806</xdr:rowOff>
    </xdr:from>
    <xdr:to>
      <xdr:col>7</xdr:col>
      <xdr:colOff>144781</xdr:colOff>
      <xdr:row>8</xdr:row>
      <xdr:rowOff>83820</xdr:rowOff>
    </xdr:to>
    <xdr:cxnSp macro="">
      <xdr:nvCxnSpPr>
        <xdr:cNvPr id="4" name="Straight Arrow Connector 3">
          <a:extLst>
            <a:ext uri="{FF2B5EF4-FFF2-40B4-BE49-F238E27FC236}">
              <a16:creationId xmlns:a16="http://schemas.microsoft.com/office/drawing/2014/main" id="{139C2A0E-FE44-40E7-A141-6A318A762848}"/>
            </a:ext>
          </a:extLst>
        </xdr:cNvPr>
        <xdr:cNvCxnSpPr>
          <a:stCxn id="2" idx="1"/>
        </xdr:cNvCxnSpPr>
      </xdr:nvCxnSpPr>
      <xdr:spPr>
        <a:xfrm flipH="1">
          <a:off x="4792980" y="5258306"/>
          <a:ext cx="838201" cy="1518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510540</xdr:colOff>
      <xdr:row>7</xdr:row>
      <xdr:rowOff>114806</xdr:rowOff>
    </xdr:from>
    <xdr:to>
      <xdr:col>7</xdr:col>
      <xdr:colOff>144781</xdr:colOff>
      <xdr:row>10</xdr:row>
      <xdr:rowOff>114300</xdr:rowOff>
    </xdr:to>
    <xdr:cxnSp macro="">
      <xdr:nvCxnSpPr>
        <xdr:cNvPr id="5" name="Straight Arrow Connector 4">
          <a:extLst>
            <a:ext uri="{FF2B5EF4-FFF2-40B4-BE49-F238E27FC236}">
              <a16:creationId xmlns:a16="http://schemas.microsoft.com/office/drawing/2014/main" id="{7F480D6C-C5B2-4451-AB28-896FD06EB23D}"/>
            </a:ext>
          </a:extLst>
        </xdr:cNvPr>
        <xdr:cNvCxnSpPr>
          <a:stCxn id="2" idx="1"/>
        </xdr:cNvCxnSpPr>
      </xdr:nvCxnSpPr>
      <xdr:spPr>
        <a:xfrm flipH="1">
          <a:off x="4777740" y="5258306"/>
          <a:ext cx="853441" cy="5481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594360</xdr:colOff>
      <xdr:row>7</xdr:row>
      <xdr:rowOff>114806</xdr:rowOff>
    </xdr:from>
    <xdr:to>
      <xdr:col>7</xdr:col>
      <xdr:colOff>129541</xdr:colOff>
      <xdr:row>12</xdr:row>
      <xdr:rowOff>99060</xdr:rowOff>
    </xdr:to>
    <xdr:cxnSp macro="">
      <xdr:nvCxnSpPr>
        <xdr:cNvPr id="6" name="Straight Arrow Connector 5">
          <a:extLst>
            <a:ext uri="{FF2B5EF4-FFF2-40B4-BE49-F238E27FC236}">
              <a16:creationId xmlns:a16="http://schemas.microsoft.com/office/drawing/2014/main" id="{CFED2377-5AD8-4E69-9189-9BB1FF2AD17E}"/>
            </a:ext>
          </a:extLst>
        </xdr:cNvPr>
        <xdr:cNvCxnSpPr/>
      </xdr:nvCxnSpPr>
      <xdr:spPr>
        <a:xfrm flipH="1">
          <a:off x="4861560" y="5258306"/>
          <a:ext cx="754381" cy="8986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533400</xdr:colOff>
      <xdr:row>9</xdr:row>
      <xdr:rowOff>53340</xdr:rowOff>
    </xdr:from>
    <xdr:to>
      <xdr:col>7</xdr:col>
      <xdr:colOff>129541</xdr:colOff>
      <xdr:row>12</xdr:row>
      <xdr:rowOff>59122</xdr:rowOff>
    </xdr:to>
    <xdr:cxnSp macro="">
      <xdr:nvCxnSpPr>
        <xdr:cNvPr id="7" name="Straight Arrow Connector 6">
          <a:extLst>
            <a:ext uri="{FF2B5EF4-FFF2-40B4-BE49-F238E27FC236}">
              <a16:creationId xmlns:a16="http://schemas.microsoft.com/office/drawing/2014/main" id="{731CF6EA-F592-406E-B54B-E166641DFA51}"/>
            </a:ext>
          </a:extLst>
        </xdr:cNvPr>
        <xdr:cNvCxnSpPr>
          <a:stCxn id="3" idx="1"/>
        </xdr:cNvCxnSpPr>
      </xdr:nvCxnSpPr>
      <xdr:spPr>
        <a:xfrm flipH="1" flipV="1">
          <a:off x="3895725" y="1682115"/>
          <a:ext cx="834391" cy="54870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533400</xdr:colOff>
      <xdr:row>12</xdr:row>
      <xdr:rowOff>59122</xdr:rowOff>
    </xdr:from>
    <xdr:to>
      <xdr:col>7</xdr:col>
      <xdr:colOff>129541</xdr:colOff>
      <xdr:row>13</xdr:row>
      <xdr:rowOff>95250</xdr:rowOff>
    </xdr:to>
    <xdr:cxnSp macro="">
      <xdr:nvCxnSpPr>
        <xdr:cNvPr id="8" name="Straight Arrow Connector 7">
          <a:extLst>
            <a:ext uri="{FF2B5EF4-FFF2-40B4-BE49-F238E27FC236}">
              <a16:creationId xmlns:a16="http://schemas.microsoft.com/office/drawing/2014/main" id="{05706C47-40A7-460D-8C64-9D2B21375FAE}"/>
            </a:ext>
          </a:extLst>
        </xdr:cNvPr>
        <xdr:cNvCxnSpPr>
          <a:stCxn id="3" idx="1"/>
        </xdr:cNvCxnSpPr>
      </xdr:nvCxnSpPr>
      <xdr:spPr>
        <a:xfrm flipH="1">
          <a:off x="3895725" y="2230822"/>
          <a:ext cx="834391" cy="2171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135256</xdr:colOff>
      <xdr:row>14</xdr:row>
      <xdr:rowOff>97153</xdr:rowOff>
    </xdr:from>
    <xdr:to>
      <xdr:col>11</xdr:col>
      <xdr:colOff>247651</xdr:colOff>
      <xdr:row>32</xdr:row>
      <xdr:rowOff>174625</xdr:rowOff>
    </xdr:to>
    <xdr:sp macro="" textlink="">
      <xdr:nvSpPr>
        <xdr:cNvPr id="9" name="TextBox 8">
          <a:extLst>
            <a:ext uri="{FF2B5EF4-FFF2-40B4-BE49-F238E27FC236}">
              <a16:creationId xmlns:a16="http://schemas.microsoft.com/office/drawing/2014/main" id="{42CCBB41-5196-42BE-8440-25FA2CFEED51}"/>
            </a:ext>
          </a:extLst>
        </xdr:cNvPr>
        <xdr:cNvSpPr txBox="1"/>
      </xdr:nvSpPr>
      <xdr:spPr>
        <a:xfrm>
          <a:off x="4802506" y="2653028"/>
          <a:ext cx="2588895" cy="3363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1100">
              <a:latin typeface="Bierstadt" panose="020B0004020202020204" pitchFamily="34" charset="0"/>
            </a:rPr>
            <a:t>where:</a:t>
          </a:r>
        </a:p>
        <a:p>
          <a:pPr marL="0" marR="0" lvl="0" indent="0" defTabSz="914400" eaLnBrk="1" fontAlgn="auto" latinLnBrk="0" hangingPunct="1">
            <a:lnSpc>
              <a:spcPct val="100000"/>
            </a:lnSpc>
            <a:spcBef>
              <a:spcPts val="0"/>
            </a:spcBef>
            <a:spcAft>
              <a:spcPts val="0"/>
            </a:spcAft>
            <a:buClrTx/>
            <a:buSzTx/>
            <a:buFontTx/>
            <a:buNone/>
            <a:tabLst/>
            <a:defRPr/>
          </a:pPr>
          <a:r>
            <a:rPr lang="en-PH" sz="1100">
              <a:latin typeface="Bierstadt" panose="020B0004020202020204" pitchFamily="34" charset="0"/>
            </a:rPr>
            <a:t>i = dimension postion</a:t>
          </a:r>
        </a:p>
        <a:p>
          <a:pPr marL="0" marR="0" lvl="0" indent="0" defTabSz="914400" eaLnBrk="1" fontAlgn="auto" latinLnBrk="0" hangingPunct="1">
            <a:lnSpc>
              <a:spcPct val="100000"/>
            </a:lnSpc>
            <a:spcBef>
              <a:spcPts val="0"/>
            </a:spcBef>
            <a:spcAft>
              <a:spcPts val="0"/>
            </a:spcAft>
            <a:buClrTx/>
            <a:buSzTx/>
            <a:buFontTx/>
            <a:buNone/>
            <a:tabLst/>
            <a:defRPr/>
          </a:pPr>
          <a:endParaRPr lang="en-PH" sz="1100">
            <a:latin typeface="Bierstadt"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PH" sz="1100">
              <a:latin typeface="Bierstadt" panose="020B0004020202020204" pitchFamily="34" charset="0"/>
            </a:rPr>
            <a:t>The PE or positional</a:t>
          </a:r>
          <a:r>
            <a:rPr lang="en-PH" sz="1100" baseline="0">
              <a:latin typeface="Bierstadt" panose="020B0004020202020204" pitchFamily="34" charset="0"/>
            </a:rPr>
            <a:t> encoding is computed using the formula where sin is used for even-numbered position in the embedding and cos for odd-numbered position. </a:t>
          </a: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The 512-embedding is only computed once even if there are new sentences and will change accordingly.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rPr>
            <a:t>This is called the sinusodial encoding which means unlike other embeddings in this model, the positional embeddings are not randomized but manually computed to fixed values. Meaning, they are not learnable parameters.</a:t>
          </a:r>
        </a:p>
      </xdr:txBody>
    </xdr:sp>
    <xdr:clientData/>
  </xdr:twoCellAnchor>
  <xdr:twoCellAnchor>
    <xdr:from>
      <xdr:col>11</xdr:col>
      <xdr:colOff>123825</xdr:colOff>
      <xdr:row>10</xdr:row>
      <xdr:rowOff>28575</xdr:rowOff>
    </xdr:from>
    <xdr:to>
      <xdr:col>12</xdr:col>
      <xdr:colOff>457200</xdr:colOff>
      <xdr:row>10</xdr:row>
      <xdr:rowOff>28575</xdr:rowOff>
    </xdr:to>
    <xdr:cxnSp macro="">
      <xdr:nvCxnSpPr>
        <xdr:cNvPr id="12" name="Straight Arrow Connector 11">
          <a:extLst>
            <a:ext uri="{FF2B5EF4-FFF2-40B4-BE49-F238E27FC236}">
              <a16:creationId xmlns:a16="http://schemas.microsoft.com/office/drawing/2014/main" id="{D7AAF7A8-735C-0873-41CB-1A28BF166E38}"/>
            </a:ext>
          </a:extLst>
        </xdr:cNvPr>
        <xdr:cNvCxnSpPr/>
      </xdr:nvCxnSpPr>
      <xdr:spPr>
        <a:xfrm>
          <a:off x="7162800" y="1838325"/>
          <a:ext cx="942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247351</xdr:colOff>
      <xdr:row>13</xdr:row>
      <xdr:rowOff>132789</xdr:rowOff>
    </xdr:from>
    <xdr:to>
      <xdr:col>13</xdr:col>
      <xdr:colOff>152400</xdr:colOff>
      <xdr:row>16</xdr:row>
      <xdr:rowOff>132432</xdr:rowOff>
    </xdr:to>
    <xdr:cxnSp macro="">
      <xdr:nvCxnSpPr>
        <xdr:cNvPr id="13" name="Straight Arrow Connector 12">
          <a:extLst>
            <a:ext uri="{FF2B5EF4-FFF2-40B4-BE49-F238E27FC236}">
              <a16:creationId xmlns:a16="http://schemas.microsoft.com/office/drawing/2014/main" id="{A13B6D1E-A842-2D35-E602-D88D928682C6}"/>
            </a:ext>
          </a:extLst>
        </xdr:cNvPr>
        <xdr:cNvCxnSpPr>
          <a:stCxn id="15" idx="5"/>
          <a:endCxn id="17" idx="1"/>
        </xdr:cNvCxnSpPr>
      </xdr:nvCxnSpPr>
      <xdr:spPr>
        <a:xfrm>
          <a:off x="7286326" y="2485464"/>
          <a:ext cx="1124249" cy="5425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550543</xdr:colOff>
      <xdr:row>11</xdr:row>
      <xdr:rowOff>104775</xdr:rowOff>
    </xdr:from>
    <xdr:to>
      <xdr:col>11</xdr:col>
      <xdr:colOff>400049</xdr:colOff>
      <xdr:row>14</xdr:row>
      <xdr:rowOff>22858</xdr:rowOff>
    </xdr:to>
    <xdr:sp macro="" textlink="">
      <xdr:nvSpPr>
        <xdr:cNvPr id="15" name="Oval 14">
          <a:extLst>
            <a:ext uri="{FF2B5EF4-FFF2-40B4-BE49-F238E27FC236}">
              <a16:creationId xmlns:a16="http://schemas.microsoft.com/office/drawing/2014/main" id="{4E062931-5AAB-970E-1545-0687A7C4D4D9}"/>
            </a:ext>
          </a:extLst>
        </xdr:cNvPr>
        <xdr:cNvSpPr/>
      </xdr:nvSpPr>
      <xdr:spPr>
        <a:xfrm>
          <a:off x="6370318" y="2095500"/>
          <a:ext cx="1068706" cy="461008"/>
        </a:xfrm>
        <a:prstGeom prst="ellipse">
          <a:avLst/>
        </a:prstGeom>
        <a:no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13</xdr:col>
      <xdr:colOff>152400</xdr:colOff>
      <xdr:row>15</xdr:row>
      <xdr:rowOff>66675</xdr:rowOff>
    </xdr:from>
    <xdr:to>
      <xdr:col>17</xdr:col>
      <xdr:colOff>589048</xdr:colOff>
      <xdr:row>18</xdr:row>
      <xdr:rowOff>19119</xdr:rowOff>
    </xdr:to>
    <xdr:pic>
      <xdr:nvPicPr>
        <xdr:cNvPr id="17" name="Picture 16">
          <a:extLst>
            <a:ext uri="{FF2B5EF4-FFF2-40B4-BE49-F238E27FC236}">
              <a16:creationId xmlns:a16="http://schemas.microsoft.com/office/drawing/2014/main" id="{A913C135-C290-3BDA-4BA9-E035A6418B03}"/>
            </a:ext>
          </a:extLst>
        </xdr:cNvPr>
        <xdr:cNvPicPr>
          <a:picLocks noChangeAspect="1"/>
        </xdr:cNvPicPr>
      </xdr:nvPicPr>
      <xdr:blipFill>
        <a:blip xmlns:r="http://schemas.openxmlformats.org/officeDocument/2006/relationships" r:embed="rId3"/>
        <a:stretch>
          <a:fillRect/>
        </a:stretch>
      </xdr:blipFill>
      <xdr:spPr>
        <a:xfrm>
          <a:off x="8410575" y="2781300"/>
          <a:ext cx="2884573" cy="491559"/>
        </a:xfrm>
        <a:prstGeom prst="rect">
          <a:avLst/>
        </a:prstGeom>
      </xdr:spPr>
    </xdr:pic>
    <xdr:clientData/>
  </xdr:twoCellAnchor>
  <xdr:twoCellAnchor editAs="oneCell">
    <xdr:from>
      <xdr:col>13</xdr:col>
      <xdr:colOff>163830</xdr:colOff>
      <xdr:row>18</xdr:row>
      <xdr:rowOff>81915</xdr:rowOff>
    </xdr:from>
    <xdr:to>
      <xdr:col>16</xdr:col>
      <xdr:colOff>291739</xdr:colOff>
      <xdr:row>21</xdr:row>
      <xdr:rowOff>160106</xdr:rowOff>
    </xdr:to>
    <xdr:pic>
      <xdr:nvPicPr>
        <xdr:cNvPr id="18" name="Picture 17">
          <a:extLst>
            <a:ext uri="{FF2B5EF4-FFF2-40B4-BE49-F238E27FC236}">
              <a16:creationId xmlns:a16="http://schemas.microsoft.com/office/drawing/2014/main" id="{31735B2B-053F-B2E3-C6AC-F38E86614B71}"/>
            </a:ext>
          </a:extLst>
        </xdr:cNvPr>
        <xdr:cNvPicPr>
          <a:picLocks noChangeAspect="1"/>
        </xdr:cNvPicPr>
      </xdr:nvPicPr>
      <xdr:blipFill>
        <a:blip xmlns:r="http://schemas.openxmlformats.org/officeDocument/2006/relationships" r:embed="rId4"/>
        <a:stretch>
          <a:fillRect/>
        </a:stretch>
      </xdr:blipFill>
      <xdr:spPr>
        <a:xfrm>
          <a:off x="8422005" y="3339465"/>
          <a:ext cx="1958614" cy="619211"/>
        </a:xfrm>
        <a:prstGeom prst="rect">
          <a:avLst/>
        </a:prstGeom>
      </xdr:spPr>
    </xdr:pic>
    <xdr:clientData/>
  </xdr:twoCellAnchor>
  <xdr:twoCellAnchor>
    <xdr:from>
      <xdr:col>9</xdr:col>
      <xdr:colOff>504825</xdr:colOff>
      <xdr:row>10</xdr:row>
      <xdr:rowOff>66675</xdr:rowOff>
    </xdr:from>
    <xdr:to>
      <xdr:col>11</xdr:col>
      <xdr:colOff>552449</xdr:colOff>
      <xdr:row>14</xdr:row>
      <xdr:rowOff>175258</xdr:rowOff>
    </xdr:to>
    <xdr:sp macro="" textlink="">
      <xdr:nvSpPr>
        <xdr:cNvPr id="19" name="Oval 18">
          <a:extLst>
            <a:ext uri="{FF2B5EF4-FFF2-40B4-BE49-F238E27FC236}">
              <a16:creationId xmlns:a16="http://schemas.microsoft.com/office/drawing/2014/main" id="{A99FB2EC-2544-E144-1E73-D976F7B5920E}"/>
            </a:ext>
          </a:extLst>
        </xdr:cNvPr>
        <xdr:cNvSpPr/>
      </xdr:nvSpPr>
      <xdr:spPr>
        <a:xfrm>
          <a:off x="6324600" y="1876425"/>
          <a:ext cx="1266824" cy="832483"/>
        </a:xfrm>
        <a:prstGeom prst="ellipse">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16</xdr:col>
      <xdr:colOff>291739</xdr:colOff>
      <xdr:row>16</xdr:row>
      <xdr:rowOff>134337</xdr:rowOff>
    </xdr:from>
    <xdr:to>
      <xdr:col>17</xdr:col>
      <xdr:colOff>589048</xdr:colOff>
      <xdr:row>20</xdr:row>
      <xdr:rowOff>29571</xdr:rowOff>
    </xdr:to>
    <xdr:cxnSp macro="">
      <xdr:nvCxnSpPr>
        <xdr:cNvPr id="20" name="Straight Arrow Connector 19">
          <a:extLst>
            <a:ext uri="{FF2B5EF4-FFF2-40B4-BE49-F238E27FC236}">
              <a16:creationId xmlns:a16="http://schemas.microsoft.com/office/drawing/2014/main" id="{DC355B0E-ED16-D9FB-1480-E0F0996824DE}"/>
            </a:ext>
          </a:extLst>
        </xdr:cNvPr>
        <xdr:cNvCxnSpPr>
          <a:stCxn id="17" idx="3"/>
          <a:endCxn id="18" idx="3"/>
        </xdr:cNvCxnSpPr>
      </xdr:nvCxnSpPr>
      <xdr:spPr>
        <a:xfrm flipH="1">
          <a:off x="10372999" y="3060417"/>
          <a:ext cx="906909" cy="6267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186690</xdr:colOff>
      <xdr:row>24</xdr:row>
      <xdr:rowOff>154305</xdr:rowOff>
    </xdr:from>
    <xdr:to>
      <xdr:col>22</xdr:col>
      <xdr:colOff>608021</xdr:colOff>
      <xdr:row>44</xdr:row>
      <xdr:rowOff>54172</xdr:rowOff>
    </xdr:to>
    <xdr:pic>
      <xdr:nvPicPr>
        <xdr:cNvPr id="29" name="Picture 28">
          <a:extLst>
            <a:ext uri="{FF2B5EF4-FFF2-40B4-BE49-F238E27FC236}">
              <a16:creationId xmlns:a16="http://schemas.microsoft.com/office/drawing/2014/main" id="{7AE67BBD-1C7D-3C3B-58D9-CFAF55AA09C7}"/>
            </a:ext>
          </a:extLst>
        </xdr:cNvPr>
        <xdr:cNvPicPr>
          <a:picLocks noChangeAspect="1"/>
        </xdr:cNvPicPr>
      </xdr:nvPicPr>
      <xdr:blipFill>
        <a:blip xmlns:r="http://schemas.openxmlformats.org/officeDocument/2006/relationships" r:embed="rId5"/>
        <a:stretch>
          <a:fillRect/>
        </a:stretch>
      </xdr:blipFill>
      <xdr:spPr>
        <a:xfrm>
          <a:off x="8444865" y="4497705"/>
          <a:ext cx="5907731" cy="3519367"/>
        </a:xfrm>
        <a:prstGeom prst="rect">
          <a:avLst/>
        </a:prstGeom>
      </xdr:spPr>
    </xdr:pic>
    <xdr:clientData/>
  </xdr:twoCellAnchor>
  <xdr:twoCellAnchor editAs="oneCell">
    <xdr:from>
      <xdr:col>0</xdr:col>
      <xdr:colOff>411480</xdr:colOff>
      <xdr:row>29</xdr:row>
      <xdr:rowOff>19525</xdr:rowOff>
    </xdr:from>
    <xdr:to>
      <xdr:col>1</xdr:col>
      <xdr:colOff>462916</xdr:colOff>
      <xdr:row>33</xdr:row>
      <xdr:rowOff>2779</xdr:rowOff>
    </xdr:to>
    <xdr:pic>
      <xdr:nvPicPr>
        <xdr:cNvPr id="30" name="Graphic 29" descr="Lights On with solid fill">
          <a:extLst>
            <a:ext uri="{FF2B5EF4-FFF2-40B4-BE49-F238E27FC236}">
              <a16:creationId xmlns:a16="http://schemas.microsoft.com/office/drawing/2014/main" id="{86D042BF-7FC6-4F6E-92A2-654792D9D4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11480" y="5267800"/>
          <a:ext cx="661036" cy="707154"/>
        </a:xfrm>
        <a:prstGeom prst="rect">
          <a:avLst/>
        </a:prstGeom>
      </xdr:spPr>
    </xdr:pic>
    <xdr:clientData/>
  </xdr:twoCellAnchor>
  <xdr:twoCellAnchor>
    <xdr:from>
      <xdr:col>1</xdr:col>
      <xdr:colOff>459582</xdr:colOff>
      <xdr:row>27</xdr:row>
      <xdr:rowOff>161925</xdr:rowOff>
    </xdr:from>
    <xdr:to>
      <xdr:col>6</xdr:col>
      <xdr:colOff>333375</xdr:colOff>
      <xdr:row>34</xdr:row>
      <xdr:rowOff>71438</xdr:rowOff>
    </xdr:to>
    <xdr:sp macro="" textlink="">
      <xdr:nvSpPr>
        <xdr:cNvPr id="31" name="TextBox 30">
          <a:extLst>
            <a:ext uri="{FF2B5EF4-FFF2-40B4-BE49-F238E27FC236}">
              <a16:creationId xmlns:a16="http://schemas.microsoft.com/office/drawing/2014/main" id="{18D901FA-30D2-4AC4-89FE-0A0A1D144CB1}"/>
            </a:ext>
          </a:extLst>
        </xdr:cNvPr>
        <xdr:cNvSpPr txBox="1"/>
      </xdr:nvSpPr>
      <xdr:spPr>
        <a:xfrm>
          <a:off x="1069182" y="5048250"/>
          <a:ext cx="3255168" cy="11763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We know that the positional embeddings optimizes automatically due to backpropagation and SGD. Thus, when we add the input embedding and the positional embedding, we match the sizes by not getting all the positional embeddings in the tensor</a:t>
          </a:r>
        </a:p>
      </xdr:txBody>
    </xdr:sp>
    <xdr:clientData/>
  </xdr:twoCellAnchor>
  <xdr:twoCellAnchor editAs="oneCell">
    <xdr:from>
      <xdr:col>1</xdr:col>
      <xdr:colOff>442912</xdr:colOff>
      <xdr:row>35</xdr:row>
      <xdr:rowOff>47307</xdr:rowOff>
    </xdr:from>
    <xdr:to>
      <xdr:col>9</xdr:col>
      <xdr:colOff>229552</xdr:colOff>
      <xdr:row>38</xdr:row>
      <xdr:rowOff>146918</xdr:rowOff>
    </xdr:to>
    <xdr:pic>
      <xdr:nvPicPr>
        <xdr:cNvPr id="32" name="Picture 31">
          <a:extLst>
            <a:ext uri="{FF2B5EF4-FFF2-40B4-BE49-F238E27FC236}">
              <a16:creationId xmlns:a16="http://schemas.microsoft.com/office/drawing/2014/main" id="{4FA4B7EB-1775-582E-1970-3A92C3E0B6CF}"/>
            </a:ext>
          </a:extLst>
        </xdr:cNvPr>
        <xdr:cNvPicPr>
          <a:picLocks noChangeAspect="1"/>
        </xdr:cNvPicPr>
      </xdr:nvPicPr>
      <xdr:blipFill>
        <a:blip xmlns:r="http://schemas.openxmlformats.org/officeDocument/2006/relationships" r:embed="rId8"/>
        <a:stretch>
          <a:fillRect/>
        </a:stretch>
      </xdr:blipFill>
      <xdr:spPr>
        <a:xfrm>
          <a:off x="1062037" y="6436995"/>
          <a:ext cx="5073015" cy="647298"/>
        </a:xfrm>
        <a:prstGeom prst="rect">
          <a:avLst/>
        </a:prstGeom>
      </xdr:spPr>
    </xdr:pic>
    <xdr:clientData/>
  </xdr:twoCellAnchor>
  <xdr:twoCellAnchor>
    <xdr:from>
      <xdr:col>7</xdr:col>
      <xdr:colOff>128907</xdr:colOff>
      <xdr:row>2</xdr:row>
      <xdr:rowOff>46354</xdr:rowOff>
    </xdr:from>
    <xdr:to>
      <xdr:col>11</xdr:col>
      <xdr:colOff>25401</xdr:colOff>
      <xdr:row>5</xdr:row>
      <xdr:rowOff>0</xdr:rowOff>
    </xdr:to>
    <xdr:sp macro="" textlink="">
      <xdr:nvSpPr>
        <xdr:cNvPr id="10" name="TextBox 9">
          <a:extLst>
            <a:ext uri="{FF2B5EF4-FFF2-40B4-BE49-F238E27FC236}">
              <a16:creationId xmlns:a16="http://schemas.microsoft.com/office/drawing/2014/main" id="{A363168D-F2F5-6216-AC5B-73FCB8FED006}"/>
            </a:ext>
          </a:extLst>
        </xdr:cNvPr>
        <xdr:cNvSpPr txBox="1"/>
      </xdr:nvSpPr>
      <xdr:spPr>
        <a:xfrm>
          <a:off x="4808857" y="414654"/>
          <a:ext cx="2385694" cy="5060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1100">
              <a:latin typeface="Bierstadt" panose="020B0004020202020204" pitchFamily="34" charset="0"/>
            </a:rPr>
            <a:t>sin</a:t>
          </a:r>
          <a:r>
            <a:rPr lang="en-PH" sz="1100" baseline="0">
              <a:latin typeface="Bierstadt" panose="020B0004020202020204" pitchFamily="34" charset="0"/>
            </a:rPr>
            <a:t> for any even-positioned "i" and cosine for any odd-positioned "i"</a:t>
          </a:r>
          <a:endParaRPr kumimoji="0" lang="en-PH" sz="1100" b="0" i="0" u="none" strike="noStrike" kern="0" cap="none" spc="0" normalizeH="0" baseline="0" noProof="0">
            <a:ln>
              <a:noFill/>
            </a:ln>
            <a:solidFill>
              <a:prstClr val="black"/>
            </a:solidFill>
            <a:effectLst/>
            <a:uLnTx/>
            <a:uFillTx/>
            <a:latin typeface="Bierstadt" panose="020B0004020202020204" pitchFamily="34" charset="0"/>
            <a:ea typeface="+mn-ea"/>
            <a:cs typeface="+mn-cs"/>
          </a:endParaRPr>
        </a:p>
      </xdr:txBody>
    </xdr:sp>
    <xdr:clientData/>
  </xdr:twoCellAnchor>
  <xdr:twoCellAnchor editAs="oneCell">
    <xdr:from>
      <xdr:col>19</xdr:col>
      <xdr:colOff>0</xdr:colOff>
      <xdr:row>15</xdr:row>
      <xdr:rowOff>0</xdr:rowOff>
    </xdr:from>
    <xdr:to>
      <xdr:col>19</xdr:col>
      <xdr:colOff>304800</xdr:colOff>
      <xdr:row>16</xdr:row>
      <xdr:rowOff>120650</xdr:rowOff>
    </xdr:to>
    <xdr:sp macro="" textlink="">
      <xdr:nvSpPr>
        <xdr:cNvPr id="3073" name="AutoShape 1" descr="Output image">
          <a:extLst>
            <a:ext uri="{FF2B5EF4-FFF2-40B4-BE49-F238E27FC236}">
              <a16:creationId xmlns:a16="http://schemas.microsoft.com/office/drawing/2014/main" id="{755577A0-795E-0F30-1A34-B512F63034F8}"/>
            </a:ext>
          </a:extLst>
        </xdr:cNvPr>
        <xdr:cNvSpPr>
          <a:spLocks noChangeAspect="1" noChangeArrowheads="1"/>
        </xdr:cNvSpPr>
      </xdr:nvSpPr>
      <xdr:spPr bwMode="auto">
        <a:xfrm>
          <a:off x="12147550" y="27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174624</xdr:colOff>
      <xdr:row>45</xdr:row>
      <xdr:rowOff>73841</xdr:rowOff>
    </xdr:from>
    <xdr:to>
      <xdr:col>23</xdr:col>
      <xdr:colOff>26911</xdr:colOff>
      <xdr:row>60</xdr:row>
      <xdr:rowOff>103188</xdr:rowOff>
    </xdr:to>
    <xdr:pic>
      <xdr:nvPicPr>
        <xdr:cNvPr id="11" name="Picture 10">
          <a:extLst>
            <a:ext uri="{FF2B5EF4-FFF2-40B4-BE49-F238E27FC236}">
              <a16:creationId xmlns:a16="http://schemas.microsoft.com/office/drawing/2014/main" id="{508FB724-7CBC-F851-22C2-E72D767176E8}"/>
            </a:ext>
          </a:extLst>
        </xdr:cNvPr>
        <xdr:cNvPicPr>
          <a:picLocks noChangeAspect="1"/>
        </xdr:cNvPicPr>
      </xdr:nvPicPr>
      <xdr:blipFill>
        <a:blip xmlns:r="http://schemas.openxmlformats.org/officeDocument/2006/relationships" r:embed="rId9"/>
        <a:stretch>
          <a:fillRect/>
        </a:stretch>
      </xdr:blipFill>
      <xdr:spPr>
        <a:xfrm>
          <a:off x="8556624" y="8289154"/>
          <a:ext cx="6043537" cy="2767784"/>
        </a:xfrm>
        <a:prstGeom prst="rect">
          <a:avLst/>
        </a:prstGeom>
      </xdr:spPr>
    </xdr:pic>
    <xdr:clientData/>
  </xdr:twoCellAnchor>
  <xdr:twoCellAnchor editAs="oneCell">
    <xdr:from>
      <xdr:col>13</xdr:col>
      <xdr:colOff>166688</xdr:colOff>
      <xdr:row>61</xdr:row>
      <xdr:rowOff>63500</xdr:rowOff>
    </xdr:from>
    <xdr:to>
      <xdr:col>23</xdr:col>
      <xdr:colOff>8662</xdr:colOff>
      <xdr:row>68</xdr:row>
      <xdr:rowOff>166972</xdr:rowOff>
    </xdr:to>
    <xdr:pic>
      <xdr:nvPicPr>
        <xdr:cNvPr id="14" name="Picture 13">
          <a:extLst>
            <a:ext uri="{FF2B5EF4-FFF2-40B4-BE49-F238E27FC236}">
              <a16:creationId xmlns:a16="http://schemas.microsoft.com/office/drawing/2014/main" id="{CFF2B5CF-26AD-F376-B7DF-9013364F4889}"/>
            </a:ext>
          </a:extLst>
        </xdr:cNvPr>
        <xdr:cNvPicPr>
          <a:picLocks noChangeAspect="1"/>
        </xdr:cNvPicPr>
      </xdr:nvPicPr>
      <xdr:blipFill>
        <a:blip xmlns:r="http://schemas.openxmlformats.org/officeDocument/2006/relationships" r:embed="rId10"/>
        <a:stretch>
          <a:fillRect/>
        </a:stretch>
      </xdr:blipFill>
      <xdr:spPr>
        <a:xfrm>
          <a:off x="8548688" y="11199813"/>
          <a:ext cx="6033224" cy="13814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198120</xdr:colOff>
      <xdr:row>12</xdr:row>
      <xdr:rowOff>99060</xdr:rowOff>
    </xdr:from>
    <xdr:to>
      <xdr:col>6</xdr:col>
      <xdr:colOff>411480</xdr:colOff>
      <xdr:row>25</xdr:row>
      <xdr:rowOff>134938</xdr:rowOff>
    </xdr:to>
    <xdr:sp macro="" textlink="">
      <xdr:nvSpPr>
        <xdr:cNvPr id="3" name="TextBox 2">
          <a:extLst>
            <a:ext uri="{FF2B5EF4-FFF2-40B4-BE49-F238E27FC236}">
              <a16:creationId xmlns:a16="http://schemas.microsoft.com/office/drawing/2014/main" id="{BBAC76D6-53A2-4773-9AB5-7A89AEAA853A}"/>
            </a:ext>
          </a:extLst>
        </xdr:cNvPr>
        <xdr:cNvSpPr txBox="1"/>
      </xdr:nvSpPr>
      <xdr:spPr>
        <a:xfrm>
          <a:off x="817245" y="2321560"/>
          <a:ext cx="3308985" cy="24330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where:</a:t>
          </a:r>
        </a:p>
        <a:p>
          <a:endParaRPr lang="en-PH" sz="1100">
            <a:latin typeface="Bierstadt" panose="020B0004020202020204" pitchFamily="34" charset="0"/>
          </a:endParaRPr>
        </a:p>
        <a:p>
          <a:r>
            <a:rPr lang="en-PH" sz="1100">
              <a:latin typeface="Bierstadt" panose="020B0004020202020204" pitchFamily="34" charset="0"/>
            </a:rPr>
            <a:t>En</a:t>
          </a:r>
          <a:r>
            <a:rPr lang="en-PH" sz="1100" baseline="0">
              <a:latin typeface="Bierstadt" panose="020B0004020202020204" pitchFamily="34" charset="0"/>
            </a:rPr>
            <a:t> = Embedding / Vector / Array</a:t>
          </a:r>
        </a:p>
        <a:p>
          <a:endParaRPr lang="en-PH" sz="1100" baseline="0">
            <a:latin typeface="Bierstadt" panose="020B0004020202020204" pitchFamily="34" charset="0"/>
          </a:endParaRPr>
        </a:p>
        <a:p>
          <a:r>
            <a:rPr lang="en-PH" sz="1100" baseline="0">
              <a:latin typeface="Bierstadt" panose="020B0004020202020204" pitchFamily="34" charset="0"/>
            </a:rPr>
            <a:t>1. T</a:t>
          </a:r>
          <a:r>
            <a:rPr lang="en-PH" sz="1100">
              <a:latin typeface="Bierstadt" panose="020B0004020202020204" pitchFamily="34" charset="0"/>
            </a:rPr>
            <a:t>he learned weights (Q, K, V)</a:t>
          </a:r>
          <a:r>
            <a:rPr lang="en-PH" sz="1100" baseline="0">
              <a:latin typeface="Bierstadt" panose="020B0004020202020204" pitchFamily="34" charset="0"/>
            </a:rPr>
            <a:t> are the parameters of attention. It is learned in the training. It's size is (d</a:t>
          </a:r>
          <a:r>
            <a:rPr lang="en-PH" sz="800" baseline="0">
              <a:latin typeface="Bierstadt" panose="020B0004020202020204" pitchFamily="34" charset="0"/>
            </a:rPr>
            <a:t>model</a:t>
          </a:r>
          <a:r>
            <a:rPr lang="en-PH" sz="1100" baseline="0">
              <a:latin typeface="Bierstadt" panose="020B0004020202020204" pitchFamily="34" charset="0"/>
            </a:rPr>
            <a:t>, d</a:t>
          </a:r>
          <a:r>
            <a:rPr lang="en-PH" sz="800" baseline="0">
              <a:latin typeface="Bierstadt" panose="020B0004020202020204" pitchFamily="34" charset="0"/>
            </a:rPr>
            <a:t>model</a:t>
          </a:r>
          <a:r>
            <a:rPr lang="en-PH" sz="1100" baseline="0">
              <a:latin typeface="Bierstadt" panose="020B0004020202020204" pitchFamily="34" charset="0"/>
            </a:rPr>
            <a:t>). The other "d</a:t>
          </a:r>
          <a:r>
            <a:rPr lang="en-PH" sz="900" baseline="0">
              <a:latin typeface="Bierstadt" panose="020B0004020202020204" pitchFamily="34" charset="0"/>
            </a:rPr>
            <a:t>model</a:t>
          </a:r>
          <a:r>
            <a:rPr lang="en-PH" sz="1100" baseline="0">
              <a:latin typeface="Bierstadt" panose="020B0004020202020204" pitchFamily="34" charset="0"/>
            </a:rPr>
            <a:t>" at the y-axis refers to the context-length of the model. The transformer architecture features a context-length of 512 tokens.</a:t>
          </a:r>
        </a:p>
        <a:p>
          <a:endParaRPr lang="en-PH" sz="1100" baseline="0">
            <a:latin typeface="Bierstadt" panose="020B0004020202020204" pitchFamily="34" charset="0"/>
          </a:endParaRPr>
        </a:p>
        <a:p>
          <a:r>
            <a:rPr lang="en-PH" sz="1100" baseline="0">
              <a:latin typeface="Bierstadt" panose="020B0004020202020204" pitchFamily="34" charset="0"/>
            </a:rPr>
            <a:t>2. Each embedding (E) is transformed to three embeddings of (Q, K, V)</a:t>
          </a:r>
        </a:p>
      </xdr:txBody>
    </xdr:sp>
    <xdr:clientData/>
  </xdr:twoCellAnchor>
  <xdr:twoCellAnchor>
    <xdr:from>
      <xdr:col>27</xdr:col>
      <xdr:colOff>213360</xdr:colOff>
      <xdr:row>4</xdr:row>
      <xdr:rowOff>76200</xdr:rowOff>
    </xdr:from>
    <xdr:to>
      <xdr:col>33</xdr:col>
      <xdr:colOff>259080</xdr:colOff>
      <xdr:row>13</xdr:row>
      <xdr:rowOff>137160</xdr:rowOff>
    </xdr:to>
    <xdr:sp macro="" textlink="">
      <xdr:nvSpPr>
        <xdr:cNvPr id="5" name="TextBox 4">
          <a:extLst>
            <a:ext uri="{FF2B5EF4-FFF2-40B4-BE49-F238E27FC236}">
              <a16:creationId xmlns:a16="http://schemas.microsoft.com/office/drawing/2014/main" id="{5EBAAED5-39B6-4C0D-8334-69CA52A5CD0E}"/>
            </a:ext>
          </a:extLst>
        </xdr:cNvPr>
        <xdr:cNvSpPr txBox="1"/>
      </xdr:nvSpPr>
      <xdr:spPr>
        <a:xfrm>
          <a:off x="16672560" y="259080"/>
          <a:ext cx="3703320" cy="173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i="1">
              <a:latin typeface="Bierstadt" panose="020B0004020202020204" pitchFamily="34" charset="0"/>
            </a:rPr>
            <a:t>(See colored cells)</a:t>
          </a:r>
        </a:p>
        <a:p>
          <a:endParaRPr lang="en-PH" sz="1100" i="1">
            <a:latin typeface="Bierstadt" panose="020B0004020202020204" pitchFamily="34" charset="0"/>
          </a:endParaRPr>
        </a:p>
        <a:p>
          <a:r>
            <a:rPr lang="en-PH" sz="1100">
              <a:latin typeface="Bierstadt" panose="020B0004020202020204" pitchFamily="34" charset="0"/>
            </a:rPr>
            <a:t>Your dot 1 is the dot product,</a:t>
          </a:r>
          <a:r>
            <a:rPr lang="en-PH" sz="1100" baseline="0">
              <a:latin typeface="Bierstadt" panose="020B0004020202020204" pitchFamily="34" charset="0"/>
            </a:rPr>
            <a:t> where each column in the 1st matrix is multiplied with each row in the 2nd matrix, and then summed up.</a:t>
          </a:r>
        </a:p>
        <a:p>
          <a:endParaRPr lang="en-PH" sz="1100" baseline="0">
            <a:latin typeface="Bierstadt" panose="020B0004020202020204" pitchFamily="34" charset="0"/>
          </a:endParaRPr>
        </a:p>
        <a:p>
          <a:r>
            <a:rPr lang="en-PH" sz="1100" baseline="0">
              <a:latin typeface="Bierstadt" panose="020B0004020202020204" pitchFamily="34" charset="0"/>
            </a:rPr>
            <a:t>e.g. </a:t>
          </a:r>
        </a:p>
        <a:p>
          <a:r>
            <a:rPr lang="en-PH" sz="1100" baseline="0">
              <a:latin typeface="Bierstadt" panose="020B0004020202020204" pitchFamily="34" charset="0"/>
            </a:rPr>
            <a:t>Y dot 1 = [Your][1] x [1][1] + </a:t>
          </a:r>
        </a:p>
        <a:p>
          <a:r>
            <a:rPr lang="en-PH" sz="1100" baseline="0">
              <a:latin typeface="Bierstadt" panose="020B0004020202020204" pitchFamily="34" charset="0"/>
            </a:rPr>
            <a:t>[Your][2]  x [2][2] ....</a:t>
          </a:r>
          <a:endParaRPr lang="en-PH" sz="1100">
            <a:latin typeface="Bierstadt" panose="020B0004020202020204" pitchFamily="34" charset="0"/>
          </a:endParaRPr>
        </a:p>
      </xdr:txBody>
    </xdr:sp>
    <xdr:clientData/>
  </xdr:twoCellAnchor>
  <xdr:twoCellAnchor>
    <xdr:from>
      <xdr:col>1</xdr:col>
      <xdr:colOff>200025</xdr:colOff>
      <xdr:row>26</xdr:row>
      <xdr:rowOff>115887</xdr:rowOff>
    </xdr:from>
    <xdr:to>
      <xdr:col>5</xdr:col>
      <xdr:colOff>38100</xdr:colOff>
      <xdr:row>31</xdr:row>
      <xdr:rowOff>125412</xdr:rowOff>
    </xdr:to>
    <xdr:sp macro="" textlink="">
      <xdr:nvSpPr>
        <xdr:cNvPr id="6" name="TextBox 5">
          <a:extLst>
            <a:ext uri="{FF2B5EF4-FFF2-40B4-BE49-F238E27FC236}">
              <a16:creationId xmlns:a16="http://schemas.microsoft.com/office/drawing/2014/main" id="{B1355242-B9B7-D656-4F18-1F454257C0EA}"/>
            </a:ext>
          </a:extLst>
        </xdr:cNvPr>
        <xdr:cNvSpPr txBox="1"/>
      </xdr:nvSpPr>
      <xdr:spPr>
        <a:xfrm>
          <a:off x="819150" y="4918075"/>
          <a:ext cx="2314575" cy="930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800" baseline="0">
              <a:latin typeface="Cambria" panose="02040503050406030204" pitchFamily="18" charset="0"/>
              <a:ea typeface="Cambria" panose="02040503050406030204" pitchFamily="18" charset="0"/>
            </a:rPr>
            <a:t>E</a:t>
          </a:r>
          <a:r>
            <a:rPr lang="en-PH" sz="1400" i="1" baseline="0">
              <a:latin typeface="Cambria" panose="02040503050406030204" pitchFamily="18" charset="0"/>
              <a:ea typeface="Cambria" panose="02040503050406030204" pitchFamily="18" charset="0"/>
            </a:rPr>
            <a:t>i</a:t>
          </a:r>
          <a:r>
            <a:rPr lang="en-PH" sz="1800" baseline="0">
              <a:latin typeface="Cambria" panose="02040503050406030204" pitchFamily="18" charset="0"/>
              <a:ea typeface="Cambria" panose="02040503050406030204" pitchFamily="18" charset="0"/>
            </a:rPr>
            <a:t> = (Q'</a:t>
          </a:r>
          <a:r>
            <a:rPr lang="en-PH" sz="1400" i="1" baseline="0">
              <a:latin typeface="Cambria" panose="02040503050406030204" pitchFamily="18" charset="0"/>
              <a:ea typeface="Cambria" panose="02040503050406030204" pitchFamily="18" charset="0"/>
            </a:rPr>
            <a:t>i</a:t>
          </a:r>
          <a:r>
            <a:rPr lang="en-PH" sz="1800" baseline="0">
              <a:latin typeface="Cambria" panose="02040503050406030204" pitchFamily="18" charset="0"/>
              <a:ea typeface="Cambria" panose="02040503050406030204" pitchFamily="18" charset="0"/>
            </a:rPr>
            <a:t>, K'</a:t>
          </a:r>
          <a:r>
            <a:rPr lang="en-PH" sz="1400" i="1" baseline="0">
              <a:latin typeface="Cambria" panose="02040503050406030204" pitchFamily="18" charset="0"/>
              <a:ea typeface="Cambria" panose="02040503050406030204" pitchFamily="18" charset="0"/>
            </a:rPr>
            <a:t>i</a:t>
          </a:r>
          <a:r>
            <a:rPr lang="en-PH" sz="1800" baseline="0">
              <a:latin typeface="Cambria" panose="02040503050406030204" pitchFamily="18" charset="0"/>
              <a:ea typeface="Cambria" panose="02040503050406030204" pitchFamily="18" charset="0"/>
            </a:rPr>
            <a:t>, V'</a:t>
          </a:r>
          <a:r>
            <a:rPr lang="en-PH" sz="1400" i="1" baseline="0">
              <a:latin typeface="Cambria" panose="02040503050406030204" pitchFamily="18" charset="0"/>
              <a:ea typeface="Cambria" panose="02040503050406030204" pitchFamily="18" charset="0"/>
            </a:rPr>
            <a:t>i</a:t>
          </a:r>
          <a:r>
            <a:rPr lang="en-PH" sz="1800" baseline="0">
              <a:latin typeface="Cambria" panose="02040503050406030204" pitchFamily="18" charset="0"/>
              <a:ea typeface="Cambria" panose="02040503050406030204" pitchFamily="18" charset="0"/>
            </a:rPr>
            <a:t>)</a:t>
          </a:r>
        </a:p>
        <a:p>
          <a:endParaRPr lang="en-PH" sz="1800" baseline="0">
            <a:latin typeface="Cambria" panose="02040503050406030204" pitchFamily="18" charset="0"/>
            <a:ea typeface="Cambria" panose="02040503050406030204" pitchFamily="18" charset="0"/>
          </a:endParaRPr>
        </a:p>
        <a:p>
          <a:r>
            <a:rPr lang="en-PH" sz="1400" baseline="0">
              <a:latin typeface="Cambria" panose="02040503050406030204" pitchFamily="18" charset="0"/>
              <a:ea typeface="Cambria" panose="02040503050406030204" pitchFamily="18" charset="0"/>
            </a:rPr>
            <a:t>where </a:t>
          </a:r>
          <a:r>
            <a:rPr lang="en-PH" sz="1400" i="1" baseline="0">
              <a:latin typeface="Cambria" panose="02040503050406030204" pitchFamily="18" charset="0"/>
              <a:ea typeface="Cambria" panose="02040503050406030204" pitchFamily="18" charset="0"/>
            </a:rPr>
            <a:t>i</a:t>
          </a:r>
          <a:r>
            <a:rPr lang="en-PH" sz="1400" baseline="0">
              <a:latin typeface="Cambria" panose="02040503050406030204" pitchFamily="18" charset="0"/>
              <a:ea typeface="Cambria" panose="02040503050406030204" pitchFamily="18" charset="0"/>
            </a:rPr>
            <a:t> is a word / token</a:t>
          </a:r>
          <a:endParaRPr lang="en-PH" sz="1050" baseline="0">
            <a:latin typeface="Cambria" panose="02040503050406030204" pitchFamily="18" charset="0"/>
            <a:ea typeface="Cambria" panose="02040503050406030204" pitchFamily="18" charset="0"/>
          </a:endParaRPr>
        </a:p>
      </xdr:txBody>
    </xdr:sp>
    <xdr:clientData/>
  </xdr:twoCellAnchor>
  <xdr:twoCellAnchor editAs="oneCell">
    <xdr:from>
      <xdr:col>1</xdr:col>
      <xdr:colOff>35718</xdr:colOff>
      <xdr:row>32</xdr:row>
      <xdr:rowOff>174625</xdr:rowOff>
    </xdr:from>
    <xdr:to>
      <xdr:col>2</xdr:col>
      <xdr:colOff>91440</xdr:colOff>
      <xdr:row>36</xdr:row>
      <xdr:rowOff>155656</xdr:rowOff>
    </xdr:to>
    <xdr:pic>
      <xdr:nvPicPr>
        <xdr:cNvPr id="4" name="Graphic 3" descr="Lights On with solid fill">
          <a:extLst>
            <a:ext uri="{FF2B5EF4-FFF2-40B4-BE49-F238E27FC236}">
              <a16:creationId xmlns:a16="http://schemas.microsoft.com/office/drawing/2014/main" id="{12DC0836-1CA3-0C6A-2AC0-0FF7B1814B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54843" y="6080125"/>
          <a:ext cx="674847" cy="711281"/>
        </a:xfrm>
        <a:prstGeom prst="rect">
          <a:avLst/>
        </a:prstGeom>
      </xdr:spPr>
    </xdr:pic>
    <xdr:clientData/>
  </xdr:twoCellAnchor>
  <xdr:twoCellAnchor>
    <xdr:from>
      <xdr:col>2</xdr:col>
      <xdr:colOff>80486</xdr:colOff>
      <xdr:row>32</xdr:row>
      <xdr:rowOff>74930</xdr:rowOff>
    </xdr:from>
    <xdr:to>
      <xdr:col>7</xdr:col>
      <xdr:colOff>286227</xdr:colOff>
      <xdr:row>39</xdr:row>
      <xdr:rowOff>152399</xdr:rowOff>
    </xdr:to>
    <xdr:sp macro="" textlink="">
      <xdr:nvSpPr>
        <xdr:cNvPr id="7" name="TextBox 6">
          <a:extLst>
            <a:ext uri="{FF2B5EF4-FFF2-40B4-BE49-F238E27FC236}">
              <a16:creationId xmlns:a16="http://schemas.microsoft.com/office/drawing/2014/main" id="{D4FD4B49-2215-CAA1-6F7D-87844D79888D}"/>
            </a:ext>
          </a:extLst>
        </xdr:cNvPr>
        <xdr:cNvSpPr txBox="1"/>
      </xdr:nvSpPr>
      <xdr:spPr>
        <a:xfrm>
          <a:off x="1318736" y="5980430"/>
          <a:ext cx="3301366" cy="13554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Embedding / Vector / Array vs. List</a:t>
          </a:r>
        </a:p>
        <a:p>
          <a:endParaRPr lang="en-PH" sz="1100" baseline="0">
            <a:latin typeface="Bierstadt" panose="020B0004020202020204" pitchFamily="34" charset="0"/>
          </a:endParaRPr>
        </a:p>
        <a:p>
          <a:r>
            <a:rPr lang="en-PH" sz="1100" baseline="0">
              <a:latin typeface="Bierstadt" panose="020B0004020202020204" pitchFamily="34" charset="0"/>
            </a:rPr>
            <a:t>- A list is a collection of values that can contain different data types. Vectors, on the other hand can only contain one data type. For this one, each embedding / vector is a collection of float values for each word / token</a:t>
          </a:r>
        </a:p>
      </xdr:txBody>
    </xdr:sp>
    <xdr:clientData/>
  </xdr:twoCellAnchor>
  <xdr:twoCellAnchor>
    <xdr:from>
      <xdr:col>14</xdr:col>
      <xdr:colOff>189072</xdr:colOff>
      <xdr:row>33</xdr:row>
      <xdr:rowOff>19051</xdr:rowOff>
    </xdr:from>
    <xdr:to>
      <xdr:col>18</xdr:col>
      <xdr:colOff>404813</xdr:colOff>
      <xdr:row>37</xdr:row>
      <xdr:rowOff>120967</xdr:rowOff>
    </xdr:to>
    <xdr:sp macro="" textlink="">
      <xdr:nvSpPr>
        <xdr:cNvPr id="2" name="TextBox 1">
          <a:extLst>
            <a:ext uri="{FF2B5EF4-FFF2-40B4-BE49-F238E27FC236}">
              <a16:creationId xmlns:a16="http://schemas.microsoft.com/office/drawing/2014/main" id="{46215710-9EE6-B661-696D-E6AA165CFC28}"/>
            </a:ext>
          </a:extLst>
        </xdr:cNvPr>
        <xdr:cNvSpPr txBox="1"/>
      </xdr:nvSpPr>
      <xdr:spPr>
        <a:xfrm>
          <a:off x="8690135" y="6007895"/>
          <a:ext cx="2644616" cy="8162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the weights are initilized with a </a:t>
          </a:r>
        </a:p>
        <a:p>
          <a:r>
            <a:rPr lang="en-PH" sz="1100" b="1" baseline="0">
              <a:latin typeface="Bierstadt" panose="020B0004020202020204" pitchFamily="34" charset="0"/>
            </a:rPr>
            <a:t>uniform distribution values [0, 1] </a:t>
          </a:r>
          <a:r>
            <a:rPr lang="en-PH" sz="1100" baseline="0">
              <a:latin typeface="Bierstadt" panose="020B0004020202020204" pitchFamily="34" charset="0"/>
            </a:rPr>
            <a:t>with </a:t>
          </a:r>
        </a:p>
        <a:p>
          <a:r>
            <a:rPr lang="en-PH" sz="1100" b="1" baseline="0">
              <a:latin typeface="Bierstadt" panose="020B0004020202020204" pitchFamily="34" charset="0"/>
            </a:rPr>
            <a:t>lower range -1/SQRT(d_model)</a:t>
          </a:r>
        </a:p>
        <a:p>
          <a:r>
            <a:rPr lang="en-PH" sz="1100" b="1" baseline="0">
              <a:latin typeface="Bierstadt" panose="020B0004020202020204" pitchFamily="34" charset="0"/>
            </a:rPr>
            <a:t>upper range 1/SQRT(512)</a:t>
          </a:r>
        </a:p>
      </xdr:txBody>
    </xdr:sp>
    <xdr:clientData/>
  </xdr:twoCellAnchor>
  <xdr:twoCellAnchor>
    <xdr:from>
      <xdr:col>27</xdr:col>
      <xdr:colOff>219075</xdr:colOff>
      <xdr:row>14</xdr:row>
      <xdr:rowOff>66675</xdr:rowOff>
    </xdr:from>
    <xdr:to>
      <xdr:col>33</xdr:col>
      <xdr:colOff>325754</xdr:colOff>
      <xdr:row>18</xdr:row>
      <xdr:rowOff>151448</xdr:rowOff>
    </xdr:to>
    <xdr:sp macro="" textlink="">
      <xdr:nvSpPr>
        <xdr:cNvPr id="8" name="TextBox 7">
          <a:extLst>
            <a:ext uri="{FF2B5EF4-FFF2-40B4-BE49-F238E27FC236}">
              <a16:creationId xmlns:a16="http://schemas.microsoft.com/office/drawing/2014/main" id="{0199E272-E051-49F2-8158-9AAF6B04ADF6}"/>
            </a:ext>
          </a:extLst>
        </xdr:cNvPr>
        <xdr:cNvSpPr txBox="1"/>
      </xdr:nvSpPr>
      <xdr:spPr>
        <a:xfrm>
          <a:off x="16783050" y="2638425"/>
          <a:ext cx="3764279" cy="818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Attention(Q, K, V Matrix(size (sequence, d</a:t>
          </a:r>
          <a:r>
            <a:rPr lang="en-PH" sz="700" baseline="0">
              <a:latin typeface="Bierstadt" panose="020B0004020202020204" pitchFamily="34" charset="0"/>
            </a:rPr>
            <a:t>model</a:t>
          </a:r>
          <a:r>
            <a:rPr lang="en-PH" sz="1100" baseline="0">
              <a:latin typeface="Bierstadt" panose="020B0004020202020204" pitchFamily="34" charset="0"/>
            </a:rPr>
            <a:t>))) where:</a:t>
          </a:r>
        </a:p>
        <a:p>
          <a:r>
            <a:rPr lang="en-PH" sz="1100" baseline="0">
              <a:latin typeface="Bierstadt" panose="020B0004020202020204" pitchFamily="34" charset="0"/>
            </a:rPr>
            <a:t>Q' = Encoder Input x W</a:t>
          </a:r>
          <a:r>
            <a:rPr lang="en-PH" sz="800" baseline="0">
              <a:latin typeface="Bierstadt" panose="020B0004020202020204" pitchFamily="34" charset="0"/>
            </a:rPr>
            <a:t>Q</a:t>
          </a:r>
        </a:p>
        <a:p>
          <a:r>
            <a:rPr lang="en-PH" sz="1100" baseline="0">
              <a:latin typeface="Bierstadt" panose="020B0004020202020204" pitchFamily="34" charset="0"/>
            </a:rPr>
            <a:t>K' =  Encoder Input x W</a:t>
          </a:r>
          <a:r>
            <a:rPr lang="en-PH" sz="800" baseline="0">
              <a:latin typeface="Bierstadt" panose="020B0004020202020204" pitchFamily="34" charset="0"/>
            </a:rPr>
            <a:t>K</a:t>
          </a:r>
        </a:p>
        <a:p>
          <a:r>
            <a:rPr lang="en-PH" sz="1100" baseline="0">
              <a:latin typeface="Bierstadt" panose="020B0004020202020204" pitchFamily="34" charset="0"/>
            </a:rPr>
            <a:t>V' =  Encoder Input x W</a:t>
          </a:r>
          <a:r>
            <a:rPr lang="en-PH" sz="800" baseline="0">
              <a:latin typeface="Bierstadt" panose="020B0004020202020204" pitchFamily="34" charset="0"/>
            </a:rPr>
            <a:t>V</a:t>
          </a:r>
        </a:p>
        <a:p>
          <a:endParaRPr lang="en-PH" sz="1100">
            <a:latin typeface="Bierstadt" panose="020B00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24</xdr:col>
      <xdr:colOff>18097</xdr:colOff>
      <xdr:row>15</xdr:row>
      <xdr:rowOff>0</xdr:rowOff>
    </xdr:from>
    <xdr:to>
      <xdr:col>29</xdr:col>
      <xdr:colOff>587692</xdr:colOff>
      <xdr:row>24</xdr:row>
      <xdr:rowOff>119062</xdr:rowOff>
    </xdr:to>
    <xdr:sp macro="" textlink="">
      <xdr:nvSpPr>
        <xdr:cNvPr id="2" name="TextBox 1">
          <a:extLst>
            <a:ext uri="{FF2B5EF4-FFF2-40B4-BE49-F238E27FC236}">
              <a16:creationId xmlns:a16="http://schemas.microsoft.com/office/drawing/2014/main" id="{14006A7B-65C1-8C83-B120-B48671801B79}"/>
            </a:ext>
          </a:extLst>
        </xdr:cNvPr>
        <xdr:cNvSpPr txBox="1"/>
      </xdr:nvSpPr>
      <xdr:spPr>
        <a:xfrm>
          <a:off x="14591347" y="2762250"/>
          <a:ext cx="3605689" cy="1726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i="1">
              <a:latin typeface="Bierstadt" panose="020B0004020202020204" pitchFamily="34" charset="0"/>
            </a:rPr>
            <a:t>(See colored cells)</a:t>
          </a:r>
        </a:p>
        <a:p>
          <a:endParaRPr lang="en-PH" sz="1100" i="1">
            <a:latin typeface="Bierstadt" panose="020B0004020202020204" pitchFamily="34" charset="0"/>
          </a:endParaRPr>
        </a:p>
        <a:p>
          <a:r>
            <a:rPr lang="en-PH" sz="1100">
              <a:latin typeface="Bierstadt" panose="020B0004020202020204" pitchFamily="34" charset="0"/>
            </a:rPr>
            <a:t>Your dot Your is the dot product,</a:t>
          </a:r>
          <a:r>
            <a:rPr lang="en-PH" sz="1100" baseline="0">
              <a:latin typeface="Bierstadt" panose="020B0004020202020204" pitchFamily="34" charset="0"/>
            </a:rPr>
            <a:t> where each column in the 1st matrix is multiplied with each row in the 2nd matrix, and then summed up.</a:t>
          </a:r>
        </a:p>
        <a:p>
          <a:endParaRPr lang="en-PH" sz="1100" baseline="0">
            <a:latin typeface="Bierstadt" panose="020B0004020202020204" pitchFamily="34" charset="0"/>
          </a:endParaRPr>
        </a:p>
        <a:p>
          <a:r>
            <a:rPr lang="en-PH" sz="1100" baseline="0">
              <a:latin typeface="Bierstadt" panose="020B0004020202020204" pitchFamily="34" charset="0"/>
            </a:rPr>
            <a:t>e.g. </a:t>
          </a:r>
        </a:p>
        <a:p>
          <a:r>
            <a:rPr lang="en-PH" sz="1100" baseline="0">
              <a:latin typeface="Bierstadt" panose="020B0004020202020204" pitchFamily="34" charset="0"/>
            </a:rPr>
            <a:t>Your dot Your = [Your][0] x [0][Your] + </a:t>
          </a:r>
        </a:p>
        <a:p>
          <a:r>
            <a:rPr lang="en-PH" sz="1100" baseline="0">
              <a:latin typeface="Bierstadt" panose="020B0004020202020204" pitchFamily="34" charset="0"/>
            </a:rPr>
            <a:t>[Your][1]  x [1][Your] ....</a:t>
          </a:r>
          <a:endParaRPr lang="en-PH" sz="1100">
            <a:latin typeface="Bierstadt" panose="020B0004020202020204" pitchFamily="34" charset="0"/>
          </a:endParaRPr>
        </a:p>
      </xdr:txBody>
    </xdr:sp>
    <xdr:clientData/>
  </xdr:twoCellAnchor>
  <xdr:twoCellAnchor>
    <xdr:from>
      <xdr:col>4</xdr:col>
      <xdr:colOff>29210</xdr:colOff>
      <xdr:row>19</xdr:row>
      <xdr:rowOff>35241</xdr:rowOff>
    </xdr:from>
    <xdr:to>
      <xdr:col>14</xdr:col>
      <xdr:colOff>234950</xdr:colOff>
      <xdr:row>27</xdr:row>
      <xdr:rowOff>7938</xdr:rowOff>
    </xdr:to>
    <xdr:sp macro="" textlink="">
      <xdr:nvSpPr>
        <xdr:cNvPr id="3" name="TextBox 2">
          <a:extLst>
            <a:ext uri="{FF2B5EF4-FFF2-40B4-BE49-F238E27FC236}">
              <a16:creationId xmlns:a16="http://schemas.microsoft.com/office/drawing/2014/main" id="{FDCD2FEF-4C1A-4780-99FA-B813271930EE}"/>
            </a:ext>
          </a:extLst>
        </xdr:cNvPr>
        <xdr:cNvSpPr txBox="1"/>
      </xdr:nvSpPr>
      <xdr:spPr>
        <a:xfrm>
          <a:off x="2505710" y="3559491"/>
          <a:ext cx="6396990" cy="14331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where:</a:t>
          </a:r>
        </a:p>
        <a:p>
          <a:r>
            <a:rPr lang="en-PH" sz="1100" b="1">
              <a:latin typeface="Bierstadt" panose="020B0004020202020204" pitchFamily="34" charset="0"/>
            </a:rPr>
            <a:t>d</a:t>
          </a:r>
          <a:r>
            <a:rPr lang="en-PH" sz="800" b="1">
              <a:latin typeface="Bierstadt" panose="020B0004020202020204" pitchFamily="34" charset="0"/>
            </a:rPr>
            <a:t>model</a:t>
          </a:r>
          <a:r>
            <a:rPr lang="en-PH" sz="800" baseline="0">
              <a:latin typeface="Bierstadt" panose="020B0004020202020204" pitchFamily="34" charset="0"/>
            </a:rPr>
            <a:t> </a:t>
          </a:r>
          <a:r>
            <a:rPr lang="en-PH" sz="1100" baseline="0">
              <a:latin typeface="Bierstadt" panose="020B0004020202020204" pitchFamily="34" charset="0"/>
            </a:rPr>
            <a:t>= 512</a:t>
          </a:r>
        </a:p>
        <a:p>
          <a:r>
            <a:rPr lang="en-PH" sz="1100" b="1" baseline="0">
              <a:latin typeface="Bierstadt" panose="020B0004020202020204" pitchFamily="34" charset="0"/>
            </a:rPr>
            <a:t>Input Matrix (sequence, d</a:t>
          </a:r>
          <a:r>
            <a:rPr lang="en-PH" sz="800" b="1" baseline="0">
              <a:latin typeface="Bierstadt" panose="020B0004020202020204" pitchFamily="34" charset="0"/>
            </a:rPr>
            <a:t>model</a:t>
          </a:r>
          <a:r>
            <a:rPr lang="en-PH" sz="1100" b="1" baseline="0">
              <a:latin typeface="Bierstadt" panose="020B0004020202020204" pitchFamily="34" charset="0"/>
            </a:rPr>
            <a:t>)</a:t>
          </a:r>
          <a:r>
            <a:rPr lang="en-PH" sz="1100" baseline="0">
              <a:latin typeface="Bierstadt" panose="020B0004020202020204" pitchFamily="34" charset="0"/>
            </a:rPr>
            <a:t> = Input Embeddings + Position Embeddings = Encoder Input</a:t>
          </a:r>
        </a:p>
        <a:p>
          <a:r>
            <a:rPr lang="en-PH" sz="1100" b="1" baseline="0">
              <a:solidFill>
                <a:schemeClr val="dk1"/>
              </a:solidFill>
              <a:effectLst/>
              <a:latin typeface="Bierstadt" panose="020B0004020202020204" pitchFamily="34" charset="0"/>
              <a:ea typeface="+mn-ea"/>
              <a:cs typeface="+mn-cs"/>
            </a:rPr>
            <a:t>h </a:t>
          </a:r>
          <a:r>
            <a:rPr lang="en-PH" sz="1100" baseline="0">
              <a:solidFill>
                <a:schemeClr val="dk1"/>
              </a:solidFill>
              <a:effectLst/>
              <a:latin typeface="Bierstadt" panose="020B0004020202020204" pitchFamily="34" charset="0"/>
              <a:ea typeface="+mn-ea"/>
              <a:cs typeface="+mn-cs"/>
            </a:rPr>
            <a:t>=  number of heads</a:t>
          </a:r>
          <a:endParaRPr lang="en-US">
            <a:effectLst/>
            <a:latin typeface="Bierstadt" panose="020B0004020202020204" pitchFamily="34" charset="0"/>
          </a:endParaRPr>
        </a:p>
        <a:p>
          <a:r>
            <a:rPr lang="en-PH" sz="1100" b="1" baseline="0">
              <a:solidFill>
                <a:schemeClr val="dk1"/>
              </a:solidFill>
              <a:effectLst/>
              <a:latin typeface="Bierstadt" panose="020B0004020202020204" pitchFamily="34" charset="0"/>
              <a:ea typeface="+mn-ea"/>
              <a:cs typeface="+mn-cs"/>
            </a:rPr>
            <a:t>d</a:t>
          </a:r>
          <a:r>
            <a:rPr lang="en-PH" sz="900" b="1" baseline="0">
              <a:solidFill>
                <a:schemeClr val="dk1"/>
              </a:solidFill>
              <a:effectLst/>
              <a:latin typeface="Bierstadt" panose="020B0004020202020204" pitchFamily="34" charset="0"/>
              <a:ea typeface="+mn-ea"/>
              <a:cs typeface="+mn-cs"/>
            </a:rPr>
            <a:t>k</a:t>
          </a:r>
          <a:r>
            <a:rPr lang="en-PH" sz="900" baseline="0">
              <a:solidFill>
                <a:schemeClr val="dk1"/>
              </a:solidFill>
              <a:effectLst/>
              <a:latin typeface="Bierstadt" panose="020B0004020202020204" pitchFamily="34" charset="0"/>
              <a:ea typeface="+mn-ea"/>
              <a:cs typeface="+mn-cs"/>
            </a:rPr>
            <a:t> </a:t>
          </a:r>
          <a:r>
            <a:rPr lang="en-PH" sz="1100" baseline="0">
              <a:solidFill>
                <a:schemeClr val="dk1"/>
              </a:solidFill>
              <a:effectLst/>
              <a:latin typeface="Bierstadt" panose="020B0004020202020204" pitchFamily="34" charset="0"/>
              <a:ea typeface="+mn-ea"/>
              <a:cs typeface="+mn-cs"/>
            </a:rPr>
            <a:t>= d</a:t>
          </a:r>
          <a:r>
            <a:rPr lang="en-PH" sz="900" baseline="0">
              <a:solidFill>
                <a:schemeClr val="dk1"/>
              </a:solidFill>
              <a:effectLst/>
              <a:latin typeface="Bierstadt" panose="020B0004020202020204" pitchFamily="34" charset="0"/>
              <a:ea typeface="+mn-ea"/>
              <a:cs typeface="+mn-cs"/>
            </a:rPr>
            <a:t>model</a:t>
          </a:r>
          <a:r>
            <a:rPr lang="en-PH" sz="1100" baseline="0">
              <a:solidFill>
                <a:schemeClr val="dk1"/>
              </a:solidFill>
              <a:effectLst/>
              <a:latin typeface="Bierstadt" panose="020B0004020202020204" pitchFamily="34" charset="0"/>
              <a:ea typeface="+mn-ea"/>
              <a:cs typeface="+mn-cs"/>
            </a:rPr>
            <a:t> // h</a:t>
          </a:r>
          <a:endParaRPr lang="en-US">
            <a:effectLst/>
            <a:latin typeface="Bierstadt" panose="020B0004020202020204" pitchFamily="34" charset="0"/>
          </a:endParaRPr>
        </a:p>
        <a:p>
          <a:pPr eaLnBrk="1" fontAlgn="auto" latinLnBrk="0" hangingPunct="1"/>
          <a:r>
            <a:rPr lang="en-PH" sz="1100" b="1" baseline="0">
              <a:solidFill>
                <a:schemeClr val="dk1"/>
              </a:solidFill>
              <a:effectLst/>
              <a:latin typeface="Bierstadt" panose="020B0004020202020204" pitchFamily="34" charset="0"/>
              <a:ea typeface="+mn-ea"/>
              <a:cs typeface="+mn-cs"/>
            </a:rPr>
            <a:t>sqrt(d</a:t>
          </a:r>
          <a:r>
            <a:rPr lang="en-PH" sz="900" b="1" baseline="0">
              <a:solidFill>
                <a:schemeClr val="dk1"/>
              </a:solidFill>
              <a:effectLst/>
              <a:latin typeface="Bierstadt" panose="020B0004020202020204" pitchFamily="34" charset="0"/>
              <a:ea typeface="+mn-ea"/>
              <a:cs typeface="+mn-cs"/>
            </a:rPr>
            <a:t>k</a:t>
          </a:r>
          <a:r>
            <a:rPr lang="en-PH" sz="1100" b="1" baseline="0">
              <a:solidFill>
                <a:schemeClr val="dk1"/>
              </a:solidFill>
              <a:effectLst/>
              <a:latin typeface="Bierstadt" panose="020B0004020202020204" pitchFamily="34" charset="0"/>
              <a:ea typeface="+mn-ea"/>
              <a:cs typeface="+mn-cs"/>
            </a:rPr>
            <a:t>)</a:t>
          </a:r>
          <a:r>
            <a:rPr lang="en-PH" sz="1100" baseline="0">
              <a:solidFill>
                <a:schemeClr val="dk1"/>
              </a:solidFill>
              <a:effectLst/>
              <a:latin typeface="Bierstadt" panose="020B0004020202020204" pitchFamily="34" charset="0"/>
              <a:ea typeface="+mn-ea"/>
              <a:cs typeface="+mn-cs"/>
            </a:rPr>
            <a:t> = is a scaling factor to avoid exploding gradients</a:t>
          </a:r>
          <a:endParaRPr lang="en-US">
            <a:effectLst/>
            <a:latin typeface="Bierstadt" panose="020B0004020202020204" pitchFamily="34" charset="0"/>
          </a:endParaRPr>
        </a:p>
        <a:p>
          <a:endParaRPr lang="en-PH" sz="1100">
            <a:latin typeface="Bierstadt" panose="020B0004020202020204" pitchFamily="34" charset="0"/>
          </a:endParaRPr>
        </a:p>
      </xdr:txBody>
    </xdr:sp>
    <xdr:clientData/>
  </xdr:twoCellAnchor>
  <xdr:twoCellAnchor>
    <xdr:from>
      <xdr:col>2</xdr:col>
      <xdr:colOff>266700</xdr:colOff>
      <xdr:row>5</xdr:row>
      <xdr:rowOff>76200</xdr:rowOff>
    </xdr:from>
    <xdr:to>
      <xdr:col>20</xdr:col>
      <xdr:colOff>548640</xdr:colOff>
      <xdr:row>15</xdr:row>
      <xdr:rowOff>167640</xdr:rowOff>
    </xdr:to>
    <xdr:sp macro="" textlink="">
      <xdr:nvSpPr>
        <xdr:cNvPr id="23" name="Double Brace 22">
          <a:extLst>
            <a:ext uri="{FF2B5EF4-FFF2-40B4-BE49-F238E27FC236}">
              <a16:creationId xmlns:a16="http://schemas.microsoft.com/office/drawing/2014/main" id="{E11CEAD1-07C9-19CF-514F-0B7E1AB6731C}"/>
            </a:ext>
          </a:extLst>
        </xdr:cNvPr>
        <xdr:cNvSpPr/>
      </xdr:nvSpPr>
      <xdr:spPr>
        <a:xfrm>
          <a:off x="876300" y="990600"/>
          <a:ext cx="10035540" cy="1943100"/>
        </a:xfrm>
        <a:prstGeom prst="bracePair">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4</xdr:col>
      <xdr:colOff>257175</xdr:colOff>
      <xdr:row>14</xdr:row>
      <xdr:rowOff>114300</xdr:rowOff>
    </xdr:from>
    <xdr:to>
      <xdr:col>20</xdr:col>
      <xdr:colOff>28575</xdr:colOff>
      <xdr:row>14</xdr:row>
      <xdr:rowOff>123825</xdr:rowOff>
    </xdr:to>
    <xdr:cxnSp macro="">
      <xdr:nvCxnSpPr>
        <xdr:cNvPr id="25" name="Straight Connector 24">
          <a:extLst>
            <a:ext uri="{FF2B5EF4-FFF2-40B4-BE49-F238E27FC236}">
              <a16:creationId xmlns:a16="http://schemas.microsoft.com/office/drawing/2014/main" id="{DC0F7A0F-DB28-938B-1921-6C7A19C6CCEA}"/>
            </a:ext>
          </a:extLst>
        </xdr:cNvPr>
        <xdr:cNvCxnSpPr/>
      </xdr:nvCxnSpPr>
      <xdr:spPr>
        <a:xfrm>
          <a:off x="2686050" y="2662238"/>
          <a:ext cx="9486900" cy="952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31750</xdr:colOff>
      <xdr:row>42</xdr:row>
      <xdr:rowOff>0</xdr:rowOff>
    </xdr:from>
    <xdr:to>
      <xdr:col>30</xdr:col>
      <xdr:colOff>57150</xdr:colOff>
      <xdr:row>54</xdr:row>
      <xdr:rowOff>133350</xdr:rowOff>
    </xdr:to>
    <xdr:sp macro="" textlink="">
      <xdr:nvSpPr>
        <xdr:cNvPr id="29" name="TextBox 28">
          <a:extLst>
            <a:ext uri="{FF2B5EF4-FFF2-40B4-BE49-F238E27FC236}">
              <a16:creationId xmlns:a16="http://schemas.microsoft.com/office/drawing/2014/main" id="{4934DDD2-03F5-05CA-3FD0-7A94C163BFB1}"/>
            </a:ext>
          </a:extLst>
        </xdr:cNvPr>
        <xdr:cNvSpPr txBox="1"/>
      </xdr:nvSpPr>
      <xdr:spPr>
        <a:xfrm>
          <a:off x="16833850" y="7686675"/>
          <a:ext cx="2197100" cy="2305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Each</a:t>
          </a:r>
          <a:r>
            <a:rPr lang="en-PH" sz="1100" baseline="0">
              <a:latin typeface="Bierstadt" panose="020B0004020202020204" pitchFamily="34" charset="0"/>
            </a:rPr>
            <a:t> row must sum up to one due to softmax. Basically, these "weights" indicates how much each word shoud pay attention to the other words. For example, how much "%" (softmax of attention scores) should Q (Query) "Your" should pay attention to Q (Query) "cat"? </a:t>
          </a:r>
          <a:r>
            <a:rPr lang="en-PH" sz="1100" b="1" baseline="0">
              <a:latin typeface="Bierstadt" panose="020B0004020202020204" pitchFamily="34" charset="0"/>
            </a:rPr>
            <a:t>The answer is the softmax(Q * K^T). The answer is inside the green cell.</a:t>
          </a:r>
          <a:endParaRPr lang="en-PH" sz="1100" b="1">
            <a:latin typeface="Bierstadt" panose="020B0004020202020204" pitchFamily="34" charset="0"/>
          </a:endParaRPr>
        </a:p>
      </xdr:txBody>
    </xdr:sp>
    <xdr:clientData/>
  </xdr:twoCellAnchor>
  <xdr:twoCellAnchor>
    <xdr:from>
      <xdr:col>43</xdr:col>
      <xdr:colOff>518318</xdr:colOff>
      <xdr:row>24</xdr:row>
      <xdr:rowOff>165417</xdr:rowOff>
    </xdr:from>
    <xdr:to>
      <xdr:col>49</xdr:col>
      <xdr:colOff>83502</xdr:colOff>
      <xdr:row>31</xdr:row>
      <xdr:rowOff>15875</xdr:rowOff>
    </xdr:to>
    <xdr:sp macro="" textlink="">
      <xdr:nvSpPr>
        <xdr:cNvPr id="30" name="TextBox 29">
          <a:extLst>
            <a:ext uri="{FF2B5EF4-FFF2-40B4-BE49-F238E27FC236}">
              <a16:creationId xmlns:a16="http://schemas.microsoft.com/office/drawing/2014/main" id="{EE9BD6B2-1EE7-479C-B306-7CDF5403CD4F}"/>
            </a:ext>
          </a:extLst>
        </xdr:cNvPr>
        <xdr:cNvSpPr txBox="1"/>
      </xdr:nvSpPr>
      <xdr:spPr>
        <a:xfrm>
          <a:off x="28640881" y="4602480"/>
          <a:ext cx="3613309" cy="1144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100">
              <a:latin typeface="Bierstadt" panose="020B0004020202020204" pitchFamily="34" charset="0"/>
            </a:rPr>
            <a:t>Each</a:t>
          </a:r>
          <a:r>
            <a:rPr lang="en-PH" sz="1100" baseline="0">
              <a:latin typeface="Bierstadt" panose="020B0004020202020204" pitchFamily="34" charset="0"/>
            </a:rPr>
            <a:t> row in the </a:t>
          </a:r>
          <a:r>
            <a:rPr lang="en-PH" sz="1100" b="1" baseline="0">
              <a:latin typeface="Bierstadt" panose="020B0004020202020204" pitchFamily="34" charset="0"/>
            </a:rPr>
            <a:t>ATTENTION OUTPUT </a:t>
          </a:r>
          <a:r>
            <a:rPr lang="en-PH" sz="1100" baseline="0">
              <a:latin typeface="Bierstadt" panose="020B0004020202020204" pitchFamily="34" charset="0"/>
            </a:rPr>
            <a:t>is the new contexualized V for each word. For example, after multiplying the initial V</a:t>
          </a:r>
          <a:r>
            <a:rPr lang="en-PH" sz="900" baseline="0">
              <a:latin typeface="Bierstadt" panose="020B0004020202020204" pitchFamily="34" charset="0"/>
            </a:rPr>
            <a:t>your</a:t>
          </a:r>
          <a:r>
            <a:rPr lang="en-PH" sz="1100" baseline="0">
              <a:latin typeface="Bierstadt" panose="020B0004020202020204" pitchFamily="34" charset="0"/>
            </a:rPr>
            <a:t> with the attention weights, we get the new V</a:t>
          </a:r>
          <a:r>
            <a:rPr lang="en-PH" sz="900" baseline="0">
              <a:latin typeface="Bierstadt" panose="020B0004020202020204" pitchFamily="34" charset="0"/>
            </a:rPr>
            <a:t>your</a:t>
          </a:r>
          <a:r>
            <a:rPr lang="en-PH" sz="1100" baseline="0">
              <a:latin typeface="Bierstadt" panose="020B0004020202020204" pitchFamily="34" charset="0"/>
            </a:rPr>
            <a:t> or what I call the A(Q, K, V)</a:t>
          </a:r>
          <a:r>
            <a:rPr lang="en-PH" sz="900" baseline="0">
              <a:latin typeface="Bierstadt" panose="020B0004020202020204" pitchFamily="34" charset="0"/>
            </a:rPr>
            <a:t>your </a:t>
          </a:r>
          <a:r>
            <a:rPr lang="en-PH" sz="1100" baseline="0">
              <a:latin typeface="Bierstadt" panose="020B0004020202020204" pitchFamily="34" charset="0"/>
            </a:rPr>
            <a:t>wherein each magnitude in the 512 dimensions is updated.</a:t>
          </a:r>
          <a:endParaRPr lang="en-PH" sz="1100">
            <a:latin typeface="Bierstadt" panose="020B0004020202020204" pitchFamily="34" charset="0"/>
          </a:endParaRPr>
        </a:p>
      </xdr:txBody>
    </xdr:sp>
    <xdr:clientData/>
  </xdr:twoCellAnchor>
  <xdr:twoCellAnchor>
    <xdr:from>
      <xdr:col>13</xdr:col>
      <xdr:colOff>480060</xdr:colOff>
      <xdr:row>7</xdr:row>
      <xdr:rowOff>23811</xdr:rowOff>
    </xdr:from>
    <xdr:to>
      <xdr:col>15</xdr:col>
      <xdr:colOff>175260</xdr:colOff>
      <xdr:row>16</xdr:row>
      <xdr:rowOff>114299</xdr:rowOff>
    </xdr:to>
    <xdr:sp macro="" textlink="">
      <xdr:nvSpPr>
        <xdr:cNvPr id="31" name="Rectangle 30">
          <a:extLst>
            <a:ext uri="{FF2B5EF4-FFF2-40B4-BE49-F238E27FC236}">
              <a16:creationId xmlns:a16="http://schemas.microsoft.com/office/drawing/2014/main" id="{2C5CECF3-0273-C19E-C948-DEE49DC3641B}"/>
            </a:ext>
          </a:extLst>
        </xdr:cNvPr>
        <xdr:cNvSpPr/>
      </xdr:nvSpPr>
      <xdr:spPr>
        <a:xfrm>
          <a:off x="8528685" y="1301749"/>
          <a:ext cx="933450" cy="1789113"/>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9525</xdr:colOff>
      <xdr:row>7</xdr:row>
      <xdr:rowOff>142875</xdr:rowOff>
    </xdr:from>
    <xdr:to>
      <xdr:col>11</xdr:col>
      <xdr:colOff>47625</xdr:colOff>
      <xdr:row>9</xdr:row>
      <xdr:rowOff>57150</xdr:rowOff>
    </xdr:to>
    <xdr:sp macro="" textlink="">
      <xdr:nvSpPr>
        <xdr:cNvPr id="32" name="Rectangle 31">
          <a:extLst>
            <a:ext uri="{FF2B5EF4-FFF2-40B4-BE49-F238E27FC236}">
              <a16:creationId xmlns:a16="http://schemas.microsoft.com/office/drawing/2014/main" id="{5F66F543-34B3-09C7-7301-2EC3684ECEED}"/>
            </a:ext>
          </a:extLst>
        </xdr:cNvPr>
        <xdr:cNvSpPr/>
      </xdr:nvSpPr>
      <xdr:spPr>
        <a:xfrm>
          <a:off x="2486025" y="1420813"/>
          <a:ext cx="4371975" cy="295275"/>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17</xdr:col>
      <xdr:colOff>129223</xdr:colOff>
      <xdr:row>9</xdr:row>
      <xdr:rowOff>119062</xdr:rowOff>
    </xdr:from>
    <xdr:to>
      <xdr:col>25</xdr:col>
      <xdr:colOff>722312</xdr:colOff>
      <xdr:row>11</xdr:row>
      <xdr:rowOff>145256</xdr:rowOff>
    </xdr:to>
    <xdr:cxnSp macro="">
      <xdr:nvCxnSpPr>
        <xdr:cNvPr id="36" name="Straight Arrow Connector 35">
          <a:extLst>
            <a:ext uri="{FF2B5EF4-FFF2-40B4-BE49-F238E27FC236}">
              <a16:creationId xmlns:a16="http://schemas.microsoft.com/office/drawing/2014/main" id="{5F52416A-D5AA-FAF5-AD51-628796243949}"/>
            </a:ext>
          </a:extLst>
        </xdr:cNvPr>
        <xdr:cNvCxnSpPr>
          <a:stCxn id="11" idx="3"/>
        </xdr:cNvCxnSpPr>
      </xdr:nvCxnSpPr>
      <xdr:spPr>
        <a:xfrm flipV="1">
          <a:off x="10654348" y="1778000"/>
          <a:ext cx="5665152" cy="4071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5239</xdr:colOff>
      <xdr:row>14</xdr:row>
      <xdr:rowOff>151447</xdr:rowOff>
    </xdr:from>
    <xdr:to>
      <xdr:col>49</xdr:col>
      <xdr:colOff>277178</xdr:colOff>
      <xdr:row>24</xdr:row>
      <xdr:rowOff>48578</xdr:rowOff>
    </xdr:to>
    <xdr:sp macro="" textlink="">
      <xdr:nvSpPr>
        <xdr:cNvPr id="42" name="TextBox 41">
          <a:extLst>
            <a:ext uri="{FF2B5EF4-FFF2-40B4-BE49-F238E27FC236}">
              <a16:creationId xmlns:a16="http://schemas.microsoft.com/office/drawing/2014/main" id="{CE9EF037-71CD-4D30-8612-5BB0DBF6E9E2}"/>
            </a:ext>
          </a:extLst>
        </xdr:cNvPr>
        <xdr:cNvSpPr txBox="1"/>
      </xdr:nvSpPr>
      <xdr:spPr>
        <a:xfrm>
          <a:off x="26889552" y="2699385"/>
          <a:ext cx="4236720" cy="1683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i="1">
              <a:latin typeface="Bierstadt" panose="020B0004020202020204" pitchFamily="34" charset="0"/>
            </a:rPr>
            <a:t>(See colored cells)</a:t>
          </a:r>
        </a:p>
        <a:p>
          <a:endParaRPr lang="en-PH" sz="1100" i="1">
            <a:latin typeface="Bierstadt" panose="020B0004020202020204" pitchFamily="34" charset="0"/>
          </a:endParaRPr>
        </a:p>
        <a:p>
          <a:r>
            <a:rPr lang="en-PH" sz="1100">
              <a:latin typeface="Bierstadt" panose="020B0004020202020204" pitchFamily="34" charset="0"/>
            </a:rPr>
            <a:t>Your dot 0 is the dot product,</a:t>
          </a:r>
          <a:r>
            <a:rPr lang="en-PH" sz="1100" baseline="0">
              <a:latin typeface="Bierstadt" panose="020B0004020202020204" pitchFamily="34" charset="0"/>
            </a:rPr>
            <a:t> where each column in the 1st matrix is multiplied with each row in the 2nd matrix, and then summed up.</a:t>
          </a:r>
        </a:p>
        <a:p>
          <a:endParaRPr lang="en-PH" sz="1100" baseline="0">
            <a:latin typeface="Bierstadt" panose="020B0004020202020204" pitchFamily="34" charset="0"/>
          </a:endParaRPr>
        </a:p>
        <a:p>
          <a:r>
            <a:rPr lang="en-PH" sz="1100" baseline="0">
              <a:latin typeface="Bierstadt" panose="020B0004020202020204" pitchFamily="34" charset="0"/>
            </a:rPr>
            <a:t>e.g. </a:t>
          </a:r>
        </a:p>
        <a:p>
          <a:r>
            <a:rPr lang="en-PH" sz="1100" baseline="0">
              <a:latin typeface="Bierstadt" panose="020B0004020202020204" pitchFamily="34" charset="0"/>
            </a:rPr>
            <a:t>Your dot 0 = [Your][Your] x [Your][0] + </a:t>
          </a:r>
        </a:p>
        <a:p>
          <a:r>
            <a:rPr lang="en-PH" sz="1100" baseline="0">
              <a:latin typeface="Bierstadt" panose="020B0004020202020204" pitchFamily="34" charset="0"/>
            </a:rPr>
            <a:t>[Your][cat]  x [cat][0] ....</a:t>
          </a:r>
          <a:endParaRPr lang="en-PH" sz="1100">
            <a:latin typeface="Bierstadt" panose="020B0004020202020204" pitchFamily="34" charset="0"/>
          </a:endParaRPr>
        </a:p>
      </xdr:txBody>
    </xdr:sp>
    <xdr:clientData/>
  </xdr:twoCellAnchor>
  <xdr:twoCellAnchor editAs="oneCell">
    <xdr:from>
      <xdr:col>3</xdr:col>
      <xdr:colOff>466408</xdr:colOff>
      <xdr:row>44</xdr:row>
      <xdr:rowOff>12065</xdr:rowOff>
    </xdr:from>
    <xdr:to>
      <xdr:col>9</xdr:col>
      <xdr:colOff>482601</xdr:colOff>
      <xdr:row>48</xdr:row>
      <xdr:rowOff>127000</xdr:rowOff>
    </xdr:to>
    <xdr:pic>
      <xdr:nvPicPr>
        <xdr:cNvPr id="12" name="Picture 11">
          <a:extLst>
            <a:ext uri="{FF2B5EF4-FFF2-40B4-BE49-F238E27FC236}">
              <a16:creationId xmlns:a16="http://schemas.microsoft.com/office/drawing/2014/main" id="{B6A16689-EEE3-9823-C1D2-C03D10BDF155}"/>
            </a:ext>
          </a:extLst>
        </xdr:cNvPr>
        <xdr:cNvPicPr>
          <a:picLocks noChangeAspect="1"/>
        </xdr:cNvPicPr>
      </xdr:nvPicPr>
      <xdr:blipFill>
        <a:blip xmlns:r="http://schemas.openxmlformats.org/officeDocument/2006/relationships" r:embed="rId1"/>
        <a:stretch>
          <a:fillRect/>
        </a:stretch>
      </xdr:blipFill>
      <xdr:spPr>
        <a:xfrm>
          <a:off x="2323783" y="8116253"/>
          <a:ext cx="3730943" cy="845185"/>
        </a:xfrm>
        <a:prstGeom prst="rect">
          <a:avLst/>
        </a:prstGeom>
        <a:ln w="9525">
          <a:solidFill>
            <a:schemeClr val="tx1"/>
          </a:solidFill>
        </a:ln>
      </xdr:spPr>
    </xdr:pic>
    <xdr:clientData/>
  </xdr:twoCellAnchor>
  <xdr:twoCellAnchor>
    <xdr:from>
      <xdr:col>17</xdr:col>
      <xdr:colOff>590709</xdr:colOff>
      <xdr:row>27</xdr:row>
      <xdr:rowOff>120013</xdr:rowOff>
    </xdr:from>
    <xdr:to>
      <xdr:col>21</xdr:col>
      <xdr:colOff>504825</xdr:colOff>
      <xdr:row>33</xdr:row>
      <xdr:rowOff>180974</xdr:rowOff>
    </xdr:to>
    <xdr:sp macro="" textlink="">
      <xdr:nvSpPr>
        <xdr:cNvPr id="14" name="TextBox 13">
          <a:extLst>
            <a:ext uri="{FF2B5EF4-FFF2-40B4-BE49-F238E27FC236}">
              <a16:creationId xmlns:a16="http://schemas.microsoft.com/office/drawing/2014/main" id="{82E95D25-E24B-ABB5-0017-2D3DB8236560}"/>
            </a:ext>
          </a:extLst>
        </xdr:cNvPr>
        <xdr:cNvSpPr txBox="1"/>
      </xdr:nvSpPr>
      <xdr:spPr>
        <a:xfrm>
          <a:off x="10953909" y="5073013"/>
          <a:ext cx="2352516" cy="11658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before softmax, the output is applied with masked_fill where the </a:t>
          </a:r>
          <a:r>
            <a:rPr lang="en-PH" sz="1100" b="1" baseline="0">
              <a:latin typeface="Bierstadt" panose="020B0004020202020204" pitchFamily="34" charset="0"/>
            </a:rPr>
            <a:t>[PAD] tokens</a:t>
          </a:r>
          <a:r>
            <a:rPr lang="en-PH" sz="1100" baseline="0">
              <a:latin typeface="Bierstadt" panose="020B0004020202020204" pitchFamily="34" charset="0"/>
            </a:rPr>
            <a:t> and the </a:t>
          </a:r>
          <a:r>
            <a:rPr lang="en-PH" sz="1100" b="1" baseline="0">
              <a:latin typeface="Bierstadt" panose="020B0004020202020204" pitchFamily="34" charset="0"/>
            </a:rPr>
            <a:t>future tokens </a:t>
          </a:r>
          <a:r>
            <a:rPr lang="en-PH" sz="1100" baseline="0">
              <a:latin typeface="Bierstadt" panose="020B0004020202020204" pitchFamily="34" charset="0"/>
            </a:rPr>
            <a:t>(the upper triangular half of the matrix) are converted to -inf. This way they will get converted to 0's</a:t>
          </a:r>
        </a:p>
      </xdr:txBody>
    </xdr:sp>
    <xdr:clientData/>
  </xdr:twoCellAnchor>
  <xdr:twoCellAnchor editAs="oneCell">
    <xdr:from>
      <xdr:col>17</xdr:col>
      <xdr:colOff>81121</xdr:colOff>
      <xdr:row>27</xdr:row>
      <xdr:rowOff>178595</xdr:rowOff>
    </xdr:from>
    <xdr:to>
      <xdr:col>17</xdr:col>
      <xdr:colOff>541655</xdr:colOff>
      <xdr:row>30</xdr:row>
      <xdr:rowOff>124611</xdr:rowOff>
    </xdr:to>
    <xdr:pic>
      <xdr:nvPicPr>
        <xdr:cNvPr id="15" name="Graphic 14" descr="Lights On with solid fill">
          <a:extLst>
            <a:ext uri="{FF2B5EF4-FFF2-40B4-BE49-F238E27FC236}">
              <a16:creationId xmlns:a16="http://schemas.microsoft.com/office/drawing/2014/main" id="{720A9F7C-C000-4F79-BAB6-69E68FB32F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606246" y="5163345"/>
          <a:ext cx="460534" cy="509579"/>
        </a:xfrm>
        <a:prstGeom prst="rect">
          <a:avLst/>
        </a:prstGeom>
      </xdr:spPr>
    </xdr:pic>
    <xdr:clientData/>
  </xdr:twoCellAnchor>
  <xdr:twoCellAnchor editAs="oneCell">
    <xdr:from>
      <xdr:col>3</xdr:col>
      <xdr:colOff>446883</xdr:colOff>
      <xdr:row>49</xdr:row>
      <xdr:rowOff>55562</xdr:rowOff>
    </xdr:from>
    <xdr:to>
      <xdr:col>12</xdr:col>
      <xdr:colOff>133755</xdr:colOff>
      <xdr:row>54</xdr:row>
      <xdr:rowOff>100618</xdr:rowOff>
    </xdr:to>
    <xdr:pic>
      <xdr:nvPicPr>
        <xdr:cNvPr id="16" name="Picture 15">
          <a:extLst>
            <a:ext uri="{FF2B5EF4-FFF2-40B4-BE49-F238E27FC236}">
              <a16:creationId xmlns:a16="http://schemas.microsoft.com/office/drawing/2014/main" id="{E15B1389-16CB-539F-A55B-4A30B940F7F7}"/>
            </a:ext>
          </a:extLst>
        </xdr:cNvPr>
        <xdr:cNvPicPr>
          <a:picLocks noChangeAspect="1"/>
        </xdr:cNvPicPr>
      </xdr:nvPicPr>
      <xdr:blipFill>
        <a:blip xmlns:r="http://schemas.openxmlformats.org/officeDocument/2006/relationships" r:embed="rId4"/>
        <a:stretch>
          <a:fillRect/>
        </a:stretch>
      </xdr:blipFill>
      <xdr:spPr>
        <a:xfrm>
          <a:off x="2304258" y="9072562"/>
          <a:ext cx="5258997" cy="957869"/>
        </a:xfrm>
        <a:prstGeom prst="rect">
          <a:avLst/>
        </a:prstGeom>
      </xdr:spPr>
    </xdr:pic>
    <xdr:clientData/>
  </xdr:twoCellAnchor>
  <xdr:twoCellAnchor>
    <xdr:from>
      <xdr:col>34</xdr:col>
      <xdr:colOff>325437</xdr:colOff>
      <xdr:row>8</xdr:row>
      <xdr:rowOff>107156</xdr:rowOff>
    </xdr:from>
    <xdr:to>
      <xdr:col>42</xdr:col>
      <xdr:colOff>559593</xdr:colOff>
      <xdr:row>24</xdr:row>
      <xdr:rowOff>174625</xdr:rowOff>
    </xdr:to>
    <xdr:cxnSp macro="">
      <xdr:nvCxnSpPr>
        <xdr:cNvPr id="24" name="Straight Arrow Connector 23">
          <a:extLst>
            <a:ext uri="{FF2B5EF4-FFF2-40B4-BE49-F238E27FC236}">
              <a16:creationId xmlns:a16="http://schemas.microsoft.com/office/drawing/2014/main" id="{B5BDC814-DBCC-9C11-E7D3-8C1757337F33}"/>
            </a:ext>
          </a:extLst>
        </xdr:cNvPr>
        <xdr:cNvCxnSpPr/>
      </xdr:nvCxnSpPr>
      <xdr:spPr>
        <a:xfrm flipV="1">
          <a:off x="22320250" y="1575594"/>
          <a:ext cx="5742781" cy="30360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476250</xdr:colOff>
      <xdr:row>15</xdr:row>
      <xdr:rowOff>130491</xdr:rowOff>
    </xdr:from>
    <xdr:to>
      <xdr:col>36</xdr:col>
      <xdr:colOff>57150</xdr:colOff>
      <xdr:row>23</xdr:row>
      <xdr:rowOff>126682</xdr:rowOff>
    </xdr:to>
    <xdr:sp macro="" textlink="">
      <xdr:nvSpPr>
        <xdr:cNvPr id="28" name="Rectangle 27">
          <a:extLst>
            <a:ext uri="{FF2B5EF4-FFF2-40B4-BE49-F238E27FC236}">
              <a16:creationId xmlns:a16="http://schemas.microsoft.com/office/drawing/2014/main" id="{D183CBED-4D12-C3D5-5739-B5299F452557}"/>
            </a:ext>
          </a:extLst>
        </xdr:cNvPr>
        <xdr:cNvSpPr/>
      </xdr:nvSpPr>
      <xdr:spPr>
        <a:xfrm>
          <a:off x="21347906" y="2892741"/>
          <a:ext cx="795338" cy="14249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35</xdr:col>
      <xdr:colOff>261937</xdr:colOff>
      <xdr:row>8</xdr:row>
      <xdr:rowOff>178594</xdr:rowOff>
    </xdr:from>
    <xdr:to>
      <xdr:col>44</xdr:col>
      <xdr:colOff>71438</xdr:colOff>
      <xdr:row>25</xdr:row>
      <xdr:rowOff>79375</xdr:rowOff>
    </xdr:to>
    <xdr:cxnSp macro="">
      <xdr:nvCxnSpPr>
        <xdr:cNvPr id="33" name="Straight Arrow Connector 32">
          <a:extLst>
            <a:ext uri="{FF2B5EF4-FFF2-40B4-BE49-F238E27FC236}">
              <a16:creationId xmlns:a16="http://schemas.microsoft.com/office/drawing/2014/main" id="{5A39510A-ED51-7830-003C-5DF0A74E5E8B}"/>
            </a:ext>
          </a:extLst>
        </xdr:cNvPr>
        <xdr:cNvCxnSpPr/>
      </xdr:nvCxnSpPr>
      <xdr:spPr>
        <a:xfrm flipV="1">
          <a:off x="22875875" y="1647032"/>
          <a:ext cx="5937251" cy="30519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12858</xdr:colOff>
      <xdr:row>8</xdr:row>
      <xdr:rowOff>184308</xdr:rowOff>
    </xdr:from>
    <xdr:to>
      <xdr:col>11</xdr:col>
      <xdr:colOff>50958</xdr:colOff>
      <xdr:row>10</xdr:row>
      <xdr:rowOff>102393</xdr:rowOff>
    </xdr:to>
    <xdr:sp macro="" textlink="">
      <xdr:nvSpPr>
        <xdr:cNvPr id="44" name="Rectangle 43">
          <a:extLst>
            <a:ext uri="{FF2B5EF4-FFF2-40B4-BE49-F238E27FC236}">
              <a16:creationId xmlns:a16="http://schemas.microsoft.com/office/drawing/2014/main" id="{56977126-56D1-9FD0-A19F-5676CB5AFABE}"/>
            </a:ext>
          </a:extLst>
        </xdr:cNvPr>
        <xdr:cNvSpPr/>
      </xdr:nvSpPr>
      <xdr:spPr>
        <a:xfrm>
          <a:off x="2441733" y="1624964"/>
          <a:ext cx="4288631" cy="29908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15</xdr:col>
      <xdr:colOff>434023</xdr:colOff>
      <xdr:row>7</xdr:row>
      <xdr:rowOff>15875</xdr:rowOff>
    </xdr:from>
    <xdr:to>
      <xdr:col>17</xdr:col>
      <xdr:colOff>129223</xdr:colOff>
      <xdr:row>16</xdr:row>
      <xdr:rowOff>100012</xdr:rowOff>
    </xdr:to>
    <xdr:sp macro="" textlink="">
      <xdr:nvSpPr>
        <xdr:cNvPr id="11" name="Rectangle 10">
          <a:extLst>
            <a:ext uri="{FF2B5EF4-FFF2-40B4-BE49-F238E27FC236}">
              <a16:creationId xmlns:a16="http://schemas.microsoft.com/office/drawing/2014/main" id="{59D2C62D-77B7-67E3-F3C5-A65A8775BB1E}"/>
            </a:ext>
          </a:extLst>
        </xdr:cNvPr>
        <xdr:cNvSpPr/>
      </xdr:nvSpPr>
      <xdr:spPr>
        <a:xfrm>
          <a:off x="9720898" y="1293813"/>
          <a:ext cx="933450" cy="1782762"/>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18</xdr:col>
      <xdr:colOff>420149</xdr:colOff>
      <xdr:row>35</xdr:row>
      <xdr:rowOff>95250</xdr:rowOff>
    </xdr:from>
    <xdr:to>
      <xdr:col>21</xdr:col>
      <xdr:colOff>603927</xdr:colOff>
      <xdr:row>38</xdr:row>
      <xdr:rowOff>139897</xdr:rowOff>
    </xdr:to>
    <xdr:pic>
      <xdr:nvPicPr>
        <xdr:cNvPr id="8" name="Picture 7">
          <a:extLst>
            <a:ext uri="{FF2B5EF4-FFF2-40B4-BE49-F238E27FC236}">
              <a16:creationId xmlns:a16="http://schemas.microsoft.com/office/drawing/2014/main" id="{BCD30809-7936-8313-8507-0052AF51F993}"/>
            </a:ext>
          </a:extLst>
        </xdr:cNvPr>
        <xdr:cNvPicPr>
          <a:picLocks noChangeAspect="1"/>
        </xdr:cNvPicPr>
      </xdr:nvPicPr>
      <xdr:blipFill>
        <a:blip xmlns:r="http://schemas.openxmlformats.org/officeDocument/2006/relationships" r:embed="rId5"/>
        <a:stretch>
          <a:fillRect/>
        </a:stretch>
      </xdr:blipFill>
      <xdr:spPr>
        <a:xfrm>
          <a:off x="11564399" y="6556375"/>
          <a:ext cx="2041153" cy="592335"/>
        </a:xfrm>
        <a:prstGeom prst="rect">
          <a:avLst/>
        </a:prstGeom>
      </xdr:spPr>
    </xdr:pic>
    <xdr:clientData/>
  </xdr:twoCellAnchor>
  <xdr:twoCellAnchor>
    <xdr:from>
      <xdr:col>21</xdr:col>
      <xdr:colOff>408431</xdr:colOff>
      <xdr:row>27</xdr:row>
      <xdr:rowOff>134938</xdr:rowOff>
    </xdr:from>
    <xdr:to>
      <xdr:col>24</xdr:col>
      <xdr:colOff>293688</xdr:colOff>
      <xdr:row>35</xdr:row>
      <xdr:rowOff>175624</xdr:rowOff>
    </xdr:to>
    <xdr:cxnSp macro="">
      <xdr:nvCxnSpPr>
        <xdr:cNvPr id="9" name="Straight Arrow Connector 8">
          <a:extLst>
            <a:ext uri="{FF2B5EF4-FFF2-40B4-BE49-F238E27FC236}">
              <a16:creationId xmlns:a16="http://schemas.microsoft.com/office/drawing/2014/main" id="{4A54CCFE-4CB4-28EE-4B92-06B6EE65DA6B}"/>
            </a:ext>
          </a:extLst>
        </xdr:cNvPr>
        <xdr:cNvCxnSpPr>
          <a:stCxn id="5" idx="7"/>
        </xdr:cNvCxnSpPr>
      </xdr:nvCxnSpPr>
      <xdr:spPr>
        <a:xfrm flipV="1">
          <a:off x="13410056" y="5119688"/>
          <a:ext cx="1742632" cy="15170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238919</xdr:colOff>
      <xdr:row>27</xdr:row>
      <xdr:rowOff>166688</xdr:rowOff>
    </xdr:from>
    <xdr:to>
      <xdr:col>22</xdr:col>
      <xdr:colOff>190500</xdr:colOff>
      <xdr:row>38</xdr:row>
      <xdr:rowOff>126999</xdr:rowOff>
    </xdr:to>
    <xdr:cxnSp macro="">
      <xdr:nvCxnSpPr>
        <xdr:cNvPr id="21" name="Straight Arrow Connector 20">
          <a:extLst>
            <a:ext uri="{FF2B5EF4-FFF2-40B4-BE49-F238E27FC236}">
              <a16:creationId xmlns:a16="http://schemas.microsoft.com/office/drawing/2014/main" id="{B4EAC992-B3B3-9E51-6793-23118CA3ED14}"/>
            </a:ext>
          </a:extLst>
        </xdr:cNvPr>
        <xdr:cNvCxnSpPr>
          <a:stCxn id="10" idx="4"/>
        </xdr:cNvCxnSpPr>
      </xdr:nvCxnSpPr>
      <xdr:spPr>
        <a:xfrm flipV="1">
          <a:off x="13240544" y="5151438"/>
          <a:ext cx="570706" cy="19843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158750</xdr:colOff>
      <xdr:row>41</xdr:row>
      <xdr:rowOff>142876</xdr:rowOff>
    </xdr:from>
    <xdr:to>
      <xdr:col>26</xdr:col>
      <xdr:colOff>619284</xdr:colOff>
      <xdr:row>44</xdr:row>
      <xdr:rowOff>104767</xdr:rowOff>
    </xdr:to>
    <xdr:pic>
      <xdr:nvPicPr>
        <xdr:cNvPr id="4" name="Graphic 3" descr="Lights On with solid fill">
          <a:extLst>
            <a:ext uri="{FF2B5EF4-FFF2-40B4-BE49-F238E27FC236}">
              <a16:creationId xmlns:a16="http://schemas.microsoft.com/office/drawing/2014/main" id="{14B8B969-4085-4587-838A-ECBAFF0965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494125" y="7699376"/>
          <a:ext cx="460534" cy="509579"/>
        </a:xfrm>
        <a:prstGeom prst="rect">
          <a:avLst/>
        </a:prstGeom>
      </xdr:spPr>
    </xdr:pic>
    <xdr:clientData/>
  </xdr:twoCellAnchor>
  <xdr:twoCellAnchor>
    <xdr:from>
      <xdr:col>20</xdr:col>
      <xdr:colOff>539750</xdr:colOff>
      <xdr:row>35</xdr:row>
      <xdr:rowOff>134939</xdr:rowOff>
    </xdr:from>
    <xdr:to>
      <xdr:col>21</xdr:col>
      <xdr:colOff>492125</xdr:colOff>
      <xdr:row>37</xdr:row>
      <xdr:rowOff>47626</xdr:rowOff>
    </xdr:to>
    <xdr:sp macro="" textlink="">
      <xdr:nvSpPr>
        <xdr:cNvPr id="5" name="Oval 4">
          <a:extLst>
            <a:ext uri="{FF2B5EF4-FFF2-40B4-BE49-F238E27FC236}">
              <a16:creationId xmlns:a16="http://schemas.microsoft.com/office/drawing/2014/main" id="{BBF27D1F-97E0-9F92-B029-B773F015439C}"/>
            </a:ext>
          </a:extLst>
        </xdr:cNvPr>
        <xdr:cNvSpPr/>
      </xdr:nvSpPr>
      <xdr:spPr>
        <a:xfrm>
          <a:off x="12922250" y="6596064"/>
          <a:ext cx="571500" cy="277812"/>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9050">
              <a:solidFill>
                <a:schemeClr val="tx1"/>
              </a:solidFill>
            </a:ln>
            <a:noFill/>
          </a:endParaRPr>
        </a:p>
      </xdr:txBody>
    </xdr:sp>
    <xdr:clientData/>
  </xdr:twoCellAnchor>
  <xdr:twoCellAnchor>
    <xdr:from>
      <xdr:col>20</xdr:col>
      <xdr:colOff>406400</xdr:colOff>
      <xdr:row>37</xdr:row>
      <xdr:rowOff>25401</xdr:rowOff>
    </xdr:from>
    <xdr:to>
      <xdr:col>22</xdr:col>
      <xdr:colOff>71438</xdr:colOff>
      <xdr:row>38</xdr:row>
      <xdr:rowOff>126999</xdr:rowOff>
    </xdr:to>
    <xdr:sp macro="" textlink="">
      <xdr:nvSpPr>
        <xdr:cNvPr id="10" name="Oval 9">
          <a:extLst>
            <a:ext uri="{FF2B5EF4-FFF2-40B4-BE49-F238E27FC236}">
              <a16:creationId xmlns:a16="http://schemas.microsoft.com/office/drawing/2014/main" id="{9307D0C9-239D-D8B1-ED7D-7714CAED73DB}"/>
            </a:ext>
          </a:extLst>
        </xdr:cNvPr>
        <xdr:cNvSpPr/>
      </xdr:nvSpPr>
      <xdr:spPr>
        <a:xfrm>
          <a:off x="12788900" y="6851651"/>
          <a:ext cx="903288" cy="28416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9050">
              <a:solidFill>
                <a:schemeClr val="tx1"/>
              </a:solidFill>
            </a:ln>
            <a:noFill/>
          </a:endParaRPr>
        </a:p>
      </xdr:txBody>
    </xdr:sp>
    <xdr:clientData/>
  </xdr:twoCellAnchor>
  <xdr:twoCellAnchor>
    <xdr:from>
      <xdr:col>18</xdr:col>
      <xdr:colOff>368299</xdr:colOff>
      <xdr:row>36</xdr:row>
      <xdr:rowOff>11113</xdr:rowOff>
    </xdr:from>
    <xdr:to>
      <xdr:col>20</xdr:col>
      <xdr:colOff>341312</xdr:colOff>
      <xdr:row>38</xdr:row>
      <xdr:rowOff>111125</xdr:rowOff>
    </xdr:to>
    <xdr:sp macro="" textlink="">
      <xdr:nvSpPr>
        <xdr:cNvPr id="26" name="Oval 25">
          <a:extLst>
            <a:ext uri="{FF2B5EF4-FFF2-40B4-BE49-F238E27FC236}">
              <a16:creationId xmlns:a16="http://schemas.microsoft.com/office/drawing/2014/main" id="{61E409CD-EC6F-40B0-417A-E5A051F04082}"/>
            </a:ext>
          </a:extLst>
        </xdr:cNvPr>
        <xdr:cNvSpPr/>
      </xdr:nvSpPr>
      <xdr:spPr>
        <a:xfrm>
          <a:off x="11512549" y="6654801"/>
          <a:ext cx="1211263" cy="46513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19050">
              <a:solidFill>
                <a:schemeClr val="tx1"/>
              </a:solidFill>
            </a:ln>
            <a:noFill/>
          </a:endParaRPr>
        </a:p>
      </xdr:txBody>
    </xdr:sp>
    <xdr:clientData/>
  </xdr:twoCellAnchor>
  <xdr:twoCellAnchor>
    <xdr:from>
      <xdr:col>19</xdr:col>
      <xdr:colOff>354806</xdr:colOff>
      <xdr:row>35</xdr:row>
      <xdr:rowOff>111125</xdr:rowOff>
    </xdr:from>
    <xdr:to>
      <xdr:col>24</xdr:col>
      <xdr:colOff>87313</xdr:colOff>
      <xdr:row>38</xdr:row>
      <xdr:rowOff>111125</xdr:rowOff>
    </xdr:to>
    <xdr:cxnSp macro="">
      <xdr:nvCxnSpPr>
        <xdr:cNvPr id="27" name="Straight Arrow Connector 26">
          <a:extLst>
            <a:ext uri="{FF2B5EF4-FFF2-40B4-BE49-F238E27FC236}">
              <a16:creationId xmlns:a16="http://schemas.microsoft.com/office/drawing/2014/main" id="{BC0E3EDC-5526-6A9A-36C3-10D00A83F10A}"/>
            </a:ext>
          </a:extLst>
        </xdr:cNvPr>
        <xdr:cNvCxnSpPr>
          <a:stCxn id="26" idx="4"/>
        </xdr:cNvCxnSpPr>
      </xdr:nvCxnSpPr>
      <xdr:spPr>
        <a:xfrm flipV="1">
          <a:off x="12118181" y="6572250"/>
          <a:ext cx="2828132" cy="5476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71438</xdr:colOff>
      <xdr:row>32</xdr:row>
      <xdr:rowOff>110587</xdr:rowOff>
    </xdr:from>
    <xdr:to>
      <xdr:col>41</xdr:col>
      <xdr:colOff>1125143</xdr:colOff>
      <xdr:row>50</xdr:row>
      <xdr:rowOff>118205</xdr:rowOff>
    </xdr:to>
    <xdr:pic>
      <xdr:nvPicPr>
        <xdr:cNvPr id="39" name="Picture 38">
          <a:extLst>
            <a:ext uri="{FF2B5EF4-FFF2-40B4-BE49-F238E27FC236}">
              <a16:creationId xmlns:a16="http://schemas.microsoft.com/office/drawing/2014/main" id="{76F150E6-A9A9-DC62-16F9-C205BAF4B99D}"/>
            </a:ext>
          </a:extLst>
        </xdr:cNvPr>
        <xdr:cNvPicPr>
          <a:picLocks noChangeAspect="1"/>
        </xdr:cNvPicPr>
      </xdr:nvPicPr>
      <xdr:blipFill>
        <a:blip xmlns:r="http://schemas.openxmlformats.org/officeDocument/2006/relationships" r:embed="rId6"/>
        <a:stretch>
          <a:fillRect/>
        </a:stretch>
      </xdr:blipFill>
      <xdr:spPr>
        <a:xfrm>
          <a:off x="22066251" y="6024025"/>
          <a:ext cx="5387580" cy="3293743"/>
        </a:xfrm>
        <a:prstGeom prst="rect">
          <a:avLst/>
        </a:prstGeom>
        <a:ln w="9525">
          <a:solidFill>
            <a:schemeClr val="tx1"/>
          </a:solidFill>
        </a:ln>
      </xdr:spPr>
    </xdr:pic>
    <xdr:clientData/>
  </xdr:twoCellAnchor>
  <xdr:twoCellAnchor editAs="oneCell">
    <xdr:from>
      <xdr:col>33</xdr:col>
      <xdr:colOff>47625</xdr:colOff>
      <xdr:row>32</xdr:row>
      <xdr:rowOff>103188</xdr:rowOff>
    </xdr:from>
    <xdr:to>
      <xdr:col>33</xdr:col>
      <xdr:colOff>508159</xdr:colOff>
      <xdr:row>35</xdr:row>
      <xdr:rowOff>65080</xdr:rowOff>
    </xdr:to>
    <xdr:pic>
      <xdr:nvPicPr>
        <xdr:cNvPr id="40" name="Graphic 39" descr="Lights On with solid fill">
          <a:extLst>
            <a:ext uri="{FF2B5EF4-FFF2-40B4-BE49-F238E27FC236}">
              <a16:creationId xmlns:a16="http://schemas.microsoft.com/office/drawing/2014/main" id="{EC8B2BAC-5CA3-45D0-93CA-E2783DEF95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423313" y="6016626"/>
          <a:ext cx="460534" cy="509579"/>
        </a:xfrm>
        <a:prstGeom prst="rect">
          <a:avLst/>
        </a:prstGeom>
      </xdr:spPr>
    </xdr:pic>
    <xdr:clientData/>
  </xdr:twoCellAnchor>
  <xdr:twoCellAnchor>
    <xdr:from>
      <xdr:col>23</xdr:col>
      <xdr:colOff>484188</xdr:colOff>
      <xdr:row>34</xdr:row>
      <xdr:rowOff>134937</xdr:rowOff>
    </xdr:from>
    <xdr:to>
      <xdr:col>30</xdr:col>
      <xdr:colOff>111125</xdr:colOff>
      <xdr:row>36</xdr:row>
      <xdr:rowOff>63499</xdr:rowOff>
    </xdr:to>
    <xdr:sp macro="" textlink="">
      <xdr:nvSpPr>
        <xdr:cNvPr id="43" name="Rectangle 42">
          <a:extLst>
            <a:ext uri="{FF2B5EF4-FFF2-40B4-BE49-F238E27FC236}">
              <a16:creationId xmlns:a16="http://schemas.microsoft.com/office/drawing/2014/main" id="{F0FA4912-6E20-4816-B217-60479FC06B9F}"/>
            </a:ext>
          </a:extLst>
        </xdr:cNvPr>
        <xdr:cNvSpPr/>
      </xdr:nvSpPr>
      <xdr:spPr>
        <a:xfrm>
          <a:off x="14724063" y="6413500"/>
          <a:ext cx="4675187" cy="293687"/>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33</xdr:col>
      <xdr:colOff>539750</xdr:colOff>
      <xdr:row>7</xdr:row>
      <xdr:rowOff>134937</xdr:rowOff>
    </xdr:from>
    <xdr:to>
      <xdr:col>35</xdr:col>
      <xdr:colOff>63500</xdr:colOff>
      <xdr:row>14</xdr:row>
      <xdr:rowOff>55562</xdr:rowOff>
    </xdr:to>
    <xdr:sp macro="" textlink="">
      <xdr:nvSpPr>
        <xdr:cNvPr id="45" name="Rectangle 44">
          <a:extLst>
            <a:ext uri="{FF2B5EF4-FFF2-40B4-BE49-F238E27FC236}">
              <a16:creationId xmlns:a16="http://schemas.microsoft.com/office/drawing/2014/main" id="{2D44F59A-FB5B-40A1-AE9F-11383303DCA0}"/>
            </a:ext>
          </a:extLst>
        </xdr:cNvPr>
        <xdr:cNvSpPr/>
      </xdr:nvSpPr>
      <xdr:spPr>
        <a:xfrm>
          <a:off x="21915438" y="1412875"/>
          <a:ext cx="762000" cy="1254125"/>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33</xdr:col>
      <xdr:colOff>501650</xdr:colOff>
      <xdr:row>15</xdr:row>
      <xdr:rowOff>127000</xdr:rowOff>
    </xdr:from>
    <xdr:to>
      <xdr:col>35</xdr:col>
      <xdr:colOff>25400</xdr:colOff>
      <xdr:row>23</xdr:row>
      <xdr:rowOff>112713</xdr:rowOff>
    </xdr:to>
    <xdr:sp macro="" textlink="">
      <xdr:nvSpPr>
        <xdr:cNvPr id="46" name="Rectangle 45">
          <a:extLst>
            <a:ext uri="{FF2B5EF4-FFF2-40B4-BE49-F238E27FC236}">
              <a16:creationId xmlns:a16="http://schemas.microsoft.com/office/drawing/2014/main" id="{BB82B378-DE76-4094-8F50-92A6590BC207}"/>
            </a:ext>
          </a:extLst>
        </xdr:cNvPr>
        <xdr:cNvSpPr/>
      </xdr:nvSpPr>
      <xdr:spPr>
        <a:xfrm>
          <a:off x="21877338" y="2921000"/>
          <a:ext cx="762000" cy="1446213"/>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43</xdr:col>
      <xdr:colOff>0</xdr:colOff>
      <xdr:row>25</xdr:row>
      <xdr:rowOff>7938</xdr:rowOff>
    </xdr:from>
    <xdr:to>
      <xdr:col>43</xdr:col>
      <xdr:colOff>460534</xdr:colOff>
      <xdr:row>27</xdr:row>
      <xdr:rowOff>152392</xdr:rowOff>
    </xdr:to>
    <xdr:pic>
      <xdr:nvPicPr>
        <xdr:cNvPr id="54" name="Graphic 53" descr="Lights On with solid fill">
          <a:extLst>
            <a:ext uri="{FF2B5EF4-FFF2-40B4-BE49-F238E27FC236}">
              <a16:creationId xmlns:a16="http://schemas.microsoft.com/office/drawing/2014/main" id="{0C654147-662F-4149-99D0-54933E8A5E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8122563" y="4627563"/>
          <a:ext cx="460534" cy="509579"/>
        </a:xfrm>
        <a:prstGeom prst="rect">
          <a:avLst/>
        </a:prstGeom>
      </xdr:spPr>
    </xdr:pic>
    <xdr:clientData/>
  </xdr:twoCellAnchor>
  <xdr:twoCellAnchor editAs="oneCell">
    <xdr:from>
      <xdr:col>5</xdr:col>
      <xdr:colOff>161720</xdr:colOff>
      <xdr:row>27</xdr:row>
      <xdr:rowOff>150814</xdr:rowOff>
    </xdr:from>
    <xdr:to>
      <xdr:col>14</xdr:col>
      <xdr:colOff>237266</xdr:colOff>
      <xdr:row>42</xdr:row>
      <xdr:rowOff>39687</xdr:rowOff>
    </xdr:to>
    <xdr:pic>
      <xdr:nvPicPr>
        <xdr:cNvPr id="55" name="Picture 54">
          <a:extLst>
            <a:ext uri="{FF2B5EF4-FFF2-40B4-BE49-F238E27FC236}">
              <a16:creationId xmlns:a16="http://schemas.microsoft.com/office/drawing/2014/main" id="{0A35AD4A-7019-A5E2-14D7-15315FC02733}"/>
            </a:ext>
          </a:extLst>
        </xdr:cNvPr>
        <xdr:cNvPicPr>
          <a:picLocks noChangeAspect="1"/>
        </xdr:cNvPicPr>
      </xdr:nvPicPr>
      <xdr:blipFill>
        <a:blip xmlns:r="http://schemas.openxmlformats.org/officeDocument/2006/relationships" r:embed="rId7"/>
        <a:stretch>
          <a:fillRect/>
        </a:stretch>
      </xdr:blipFill>
      <xdr:spPr>
        <a:xfrm>
          <a:off x="3257345" y="5135564"/>
          <a:ext cx="5647671" cy="2643186"/>
        </a:xfrm>
        <a:prstGeom prst="rect">
          <a:avLst/>
        </a:prstGeom>
        <a:ln w="9525">
          <a:solidFill>
            <a:schemeClr val="tx1"/>
          </a:solidFill>
        </a:ln>
      </xdr:spPr>
    </xdr:pic>
    <xdr:clientData/>
  </xdr:twoCellAnchor>
  <xdr:twoCellAnchor editAs="oneCell">
    <xdr:from>
      <xdr:col>4</xdr:col>
      <xdr:colOff>190500</xdr:colOff>
      <xdr:row>28</xdr:row>
      <xdr:rowOff>0</xdr:rowOff>
    </xdr:from>
    <xdr:to>
      <xdr:col>5</xdr:col>
      <xdr:colOff>31909</xdr:colOff>
      <xdr:row>30</xdr:row>
      <xdr:rowOff>128579</xdr:rowOff>
    </xdr:to>
    <xdr:pic>
      <xdr:nvPicPr>
        <xdr:cNvPr id="56" name="Graphic 55" descr="Lights On with solid fill">
          <a:extLst>
            <a:ext uri="{FF2B5EF4-FFF2-40B4-BE49-F238E27FC236}">
              <a16:creationId xmlns:a16="http://schemas.microsoft.com/office/drawing/2014/main" id="{76BF62B8-FBD3-4F7F-B88C-2EDAA92EE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667000" y="5167313"/>
          <a:ext cx="460534" cy="509579"/>
        </a:xfrm>
        <a:prstGeom prst="rect">
          <a:avLst/>
        </a:prstGeom>
      </xdr:spPr>
    </xdr:pic>
    <xdr:clientData/>
  </xdr:twoCellAnchor>
  <xdr:twoCellAnchor>
    <xdr:from>
      <xdr:col>34</xdr:col>
      <xdr:colOff>88899</xdr:colOff>
      <xdr:row>51</xdr:row>
      <xdr:rowOff>104775</xdr:rowOff>
    </xdr:from>
    <xdr:to>
      <xdr:col>42</xdr:col>
      <xdr:colOff>57149</xdr:colOff>
      <xdr:row>56</xdr:row>
      <xdr:rowOff>142875</xdr:rowOff>
    </xdr:to>
    <xdr:sp macro="" textlink="">
      <xdr:nvSpPr>
        <xdr:cNvPr id="6" name="TextBox 5">
          <a:extLst>
            <a:ext uri="{FF2B5EF4-FFF2-40B4-BE49-F238E27FC236}">
              <a16:creationId xmlns:a16="http://schemas.microsoft.com/office/drawing/2014/main" id="{6AE625D8-BBEF-4991-9FB1-B90B49C65C53}"/>
            </a:ext>
          </a:extLst>
        </xdr:cNvPr>
        <xdr:cNvSpPr txBox="1"/>
      </xdr:nvSpPr>
      <xdr:spPr>
        <a:xfrm>
          <a:off x="21729699" y="9420225"/>
          <a:ext cx="53879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0">
              <a:latin typeface="Bierstadt" panose="020B0004020202020204" pitchFamily="34" charset="0"/>
            </a:rPr>
            <a:t>The</a:t>
          </a:r>
          <a:r>
            <a:rPr lang="en-PH" sz="1100" b="0" baseline="0">
              <a:latin typeface="Bierstadt" panose="020B0004020202020204" pitchFamily="34" charset="0"/>
            </a:rPr>
            <a:t> result of attention weight x V is the new contexualized V. As you can see, the attention weight computed is really just a scaling factor to change the magnitude of the vector. Initially for each word, they have their own V. After multiplying it with the attention weight, we get a new V </a:t>
          </a:r>
          <a:endParaRPr lang="en-PH" sz="1100" b="0">
            <a:latin typeface="Bierstadt" panose="020B0004020202020204" pitchFamily="34" charset="0"/>
          </a:endParaRPr>
        </a:p>
      </xdr:txBody>
    </xdr:sp>
    <xdr:clientData/>
  </xdr:twoCellAnchor>
  <xdr:twoCellAnchor>
    <xdr:from>
      <xdr:col>33</xdr:col>
      <xdr:colOff>361950</xdr:colOff>
      <xdr:row>14</xdr:row>
      <xdr:rowOff>152400</xdr:rowOff>
    </xdr:from>
    <xdr:to>
      <xdr:col>40</xdr:col>
      <xdr:colOff>95250</xdr:colOff>
      <xdr:row>16</xdr:row>
      <xdr:rowOff>9525</xdr:rowOff>
    </xdr:to>
    <xdr:sp macro="" textlink="">
      <xdr:nvSpPr>
        <xdr:cNvPr id="7" name="TextBox 6">
          <a:extLst>
            <a:ext uri="{FF2B5EF4-FFF2-40B4-BE49-F238E27FC236}">
              <a16:creationId xmlns:a16="http://schemas.microsoft.com/office/drawing/2014/main" id="{1B66B379-26C0-4387-9815-BB9000A0FB61}"/>
            </a:ext>
          </a:extLst>
        </xdr:cNvPr>
        <xdr:cNvSpPr txBox="1"/>
      </xdr:nvSpPr>
      <xdr:spPr>
        <a:xfrm>
          <a:off x="21393150" y="2752725"/>
          <a:ext cx="40005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100" i="1">
              <a:latin typeface="Bierstadt" panose="020B0004020202020204" pitchFamily="34" charset="0"/>
            </a:rPr>
            <a:t>This is the new contexualized</a:t>
          </a:r>
          <a:r>
            <a:rPr lang="en-PH" sz="1100" i="1" baseline="0">
              <a:latin typeface="Bierstadt" panose="020B0004020202020204" pitchFamily="34" charset="0"/>
            </a:rPr>
            <a:t> V for the word "Your" (V</a:t>
          </a:r>
          <a:r>
            <a:rPr lang="en-PH" sz="900" i="1" baseline="0">
              <a:latin typeface="Bierstadt" panose="020B0004020202020204" pitchFamily="34" charset="0"/>
            </a:rPr>
            <a:t>your</a:t>
          </a:r>
          <a:r>
            <a:rPr lang="en-PH" sz="1100" i="1" baseline="0">
              <a:latin typeface="Bierstadt" panose="020B0004020202020204" pitchFamily="34" charset="0"/>
            </a:rPr>
            <a:t>)</a:t>
          </a:r>
          <a:endParaRPr lang="en-PH" sz="1100">
            <a:latin typeface="Bierstadt" panose="020B0004020202020204" pitchFamily="34" charset="0"/>
          </a:endParaRPr>
        </a:p>
      </xdr:txBody>
    </xdr:sp>
    <xdr:clientData/>
  </xdr:twoCellAnchor>
  <xdr:twoCellAnchor>
    <xdr:from>
      <xdr:col>33</xdr:col>
      <xdr:colOff>371475</xdr:colOff>
      <xdr:row>2</xdr:row>
      <xdr:rowOff>95250</xdr:rowOff>
    </xdr:from>
    <xdr:to>
      <xdr:col>40</xdr:col>
      <xdr:colOff>104775</xdr:colOff>
      <xdr:row>4</xdr:row>
      <xdr:rowOff>161925</xdr:rowOff>
    </xdr:to>
    <xdr:sp macro="" textlink="">
      <xdr:nvSpPr>
        <xdr:cNvPr id="13" name="TextBox 12">
          <a:extLst>
            <a:ext uri="{FF2B5EF4-FFF2-40B4-BE49-F238E27FC236}">
              <a16:creationId xmlns:a16="http://schemas.microsoft.com/office/drawing/2014/main" id="{1F0CC0BC-D5AE-4CE9-A6D8-5D30F1950A29}"/>
            </a:ext>
          </a:extLst>
        </xdr:cNvPr>
        <xdr:cNvSpPr txBox="1"/>
      </xdr:nvSpPr>
      <xdr:spPr>
        <a:xfrm>
          <a:off x="21650325" y="457200"/>
          <a:ext cx="400050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i="1">
              <a:latin typeface="Bierstadt" panose="020B0004020202020204" pitchFamily="34" charset="0"/>
            </a:rPr>
            <a:t>An example vector update for the word "Your". Below matrix</a:t>
          </a:r>
          <a:r>
            <a:rPr lang="en-PH" sz="1100" i="1" baseline="0">
              <a:latin typeface="Bierstadt" panose="020B0004020202020204" pitchFamily="34" charset="0"/>
            </a:rPr>
            <a:t> is the static vector for each of the word prior to context update</a:t>
          </a:r>
          <a:endParaRPr lang="en-PH" sz="1100">
            <a:latin typeface="Bierstadt" panose="020B00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250507</xdr:colOff>
      <xdr:row>12</xdr:row>
      <xdr:rowOff>8097</xdr:rowOff>
    </xdr:from>
    <xdr:to>
      <xdr:col>12</xdr:col>
      <xdr:colOff>551586</xdr:colOff>
      <xdr:row>17</xdr:row>
      <xdr:rowOff>15842</xdr:rowOff>
    </xdr:to>
    <xdr:pic>
      <xdr:nvPicPr>
        <xdr:cNvPr id="2" name="Picture 1">
          <a:extLst>
            <a:ext uri="{FF2B5EF4-FFF2-40B4-BE49-F238E27FC236}">
              <a16:creationId xmlns:a16="http://schemas.microsoft.com/office/drawing/2014/main" id="{4721EE9E-CF00-73F7-363D-BDCB9A253EDA}"/>
            </a:ext>
          </a:extLst>
        </xdr:cNvPr>
        <xdr:cNvPicPr>
          <a:picLocks noChangeAspect="1"/>
        </xdr:cNvPicPr>
      </xdr:nvPicPr>
      <xdr:blipFill>
        <a:blip xmlns:r="http://schemas.openxmlformats.org/officeDocument/2006/relationships" r:embed="rId1"/>
        <a:stretch>
          <a:fillRect/>
        </a:stretch>
      </xdr:blipFill>
      <xdr:spPr>
        <a:xfrm>
          <a:off x="7703820" y="2151222"/>
          <a:ext cx="654456" cy="893094"/>
        </a:xfrm>
        <a:prstGeom prst="rect">
          <a:avLst/>
        </a:prstGeom>
      </xdr:spPr>
    </xdr:pic>
    <xdr:clientData/>
  </xdr:twoCellAnchor>
  <xdr:twoCellAnchor>
    <xdr:from>
      <xdr:col>10</xdr:col>
      <xdr:colOff>481013</xdr:colOff>
      <xdr:row>8</xdr:row>
      <xdr:rowOff>154306</xdr:rowOff>
    </xdr:from>
    <xdr:to>
      <xdr:col>13</xdr:col>
      <xdr:colOff>353378</xdr:colOff>
      <xdr:row>11</xdr:row>
      <xdr:rowOff>106681</xdr:rowOff>
    </xdr:to>
    <xdr:sp macro="" textlink="">
      <xdr:nvSpPr>
        <xdr:cNvPr id="18" name="TextBox 17">
          <a:extLst>
            <a:ext uri="{FF2B5EF4-FFF2-40B4-BE49-F238E27FC236}">
              <a16:creationId xmlns:a16="http://schemas.microsoft.com/office/drawing/2014/main" id="{FB3FF40C-8072-F180-CCF6-5076C316C82B}"/>
            </a:ext>
          </a:extLst>
        </xdr:cNvPr>
        <xdr:cNvSpPr txBox="1"/>
      </xdr:nvSpPr>
      <xdr:spPr>
        <a:xfrm>
          <a:off x="7327107" y="1583056"/>
          <a:ext cx="1443990" cy="4881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get </a:t>
          </a:r>
          <a:r>
            <a:rPr lang="en-PH" sz="1100" b="1">
              <a:latin typeface="Bierstadt" panose="020B0004020202020204" pitchFamily="34" charset="0"/>
            </a:rPr>
            <a:t>mean</a:t>
          </a:r>
          <a:r>
            <a:rPr lang="en-PH" sz="1100" baseline="0">
              <a:latin typeface="Bierstadt" panose="020B0004020202020204" pitchFamily="34" charset="0"/>
            </a:rPr>
            <a:t> and </a:t>
          </a:r>
          <a:r>
            <a:rPr lang="en-PH" sz="1100" b="1" baseline="0">
              <a:latin typeface="Bierstadt" panose="020B0004020202020204" pitchFamily="34" charset="0"/>
            </a:rPr>
            <a:t>std</a:t>
          </a:r>
          <a:r>
            <a:rPr lang="en-PH" sz="1100" baseline="0">
              <a:latin typeface="Bierstadt" panose="020B0004020202020204" pitchFamily="34" charset="0"/>
            </a:rPr>
            <a:t> of each embedding</a:t>
          </a:r>
          <a:endParaRPr lang="en-PH" sz="1100">
            <a:latin typeface="Bierstadt" panose="020B0004020202020204" pitchFamily="34" charset="0"/>
          </a:endParaRPr>
        </a:p>
      </xdr:txBody>
    </xdr:sp>
    <xdr:clientData/>
  </xdr:twoCellAnchor>
  <xdr:twoCellAnchor editAs="oneCell">
    <xdr:from>
      <xdr:col>14</xdr:col>
      <xdr:colOff>22383</xdr:colOff>
      <xdr:row>11</xdr:row>
      <xdr:rowOff>171451</xdr:rowOff>
    </xdr:from>
    <xdr:to>
      <xdr:col>17</xdr:col>
      <xdr:colOff>591833</xdr:colOff>
      <xdr:row>20</xdr:row>
      <xdr:rowOff>17827</xdr:rowOff>
    </xdr:to>
    <xdr:pic>
      <xdr:nvPicPr>
        <xdr:cNvPr id="19" name="Picture 18">
          <a:extLst>
            <a:ext uri="{FF2B5EF4-FFF2-40B4-BE49-F238E27FC236}">
              <a16:creationId xmlns:a16="http://schemas.microsoft.com/office/drawing/2014/main" id="{FD494C67-8995-EF9F-AE3C-B60D743998E3}"/>
            </a:ext>
          </a:extLst>
        </xdr:cNvPr>
        <xdr:cNvPicPr>
          <a:picLocks noChangeAspect="1"/>
        </xdr:cNvPicPr>
      </xdr:nvPicPr>
      <xdr:blipFill>
        <a:blip xmlns:r="http://schemas.openxmlformats.org/officeDocument/2006/relationships" r:embed="rId2"/>
        <a:stretch>
          <a:fillRect/>
        </a:stretch>
      </xdr:blipFill>
      <xdr:spPr>
        <a:xfrm>
          <a:off x="9047321" y="2135982"/>
          <a:ext cx="2381581" cy="1449911"/>
        </a:xfrm>
        <a:prstGeom prst="rect">
          <a:avLst/>
        </a:prstGeom>
      </xdr:spPr>
    </xdr:pic>
    <xdr:clientData/>
  </xdr:twoCellAnchor>
  <xdr:twoCellAnchor>
    <xdr:from>
      <xdr:col>14</xdr:col>
      <xdr:colOff>18574</xdr:colOff>
      <xdr:row>7</xdr:row>
      <xdr:rowOff>144782</xdr:rowOff>
    </xdr:from>
    <xdr:to>
      <xdr:col>17</xdr:col>
      <xdr:colOff>528637</xdr:colOff>
      <xdr:row>11</xdr:row>
      <xdr:rowOff>84298</xdr:rowOff>
    </xdr:to>
    <xdr:sp macro="" textlink="">
      <xdr:nvSpPr>
        <xdr:cNvPr id="20" name="TextBox 19">
          <a:extLst>
            <a:ext uri="{FF2B5EF4-FFF2-40B4-BE49-F238E27FC236}">
              <a16:creationId xmlns:a16="http://schemas.microsoft.com/office/drawing/2014/main" id="{CA6025F5-EF59-45A0-0B18-0E9D8C054A4C}"/>
            </a:ext>
          </a:extLst>
        </xdr:cNvPr>
        <xdr:cNvSpPr txBox="1"/>
      </xdr:nvSpPr>
      <xdr:spPr>
        <a:xfrm>
          <a:off x="9043512" y="1394938"/>
          <a:ext cx="2331719" cy="653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Bierstadt" panose="020B0004020202020204" pitchFamily="34" charset="0"/>
            </a:rPr>
            <a:t>and then apply this formula where:</a:t>
          </a:r>
        </a:p>
        <a:p>
          <a:r>
            <a:rPr lang="en-PH" sz="1100" b="1">
              <a:latin typeface="Bierstadt" panose="020B0004020202020204" pitchFamily="34" charset="0"/>
            </a:rPr>
            <a:t>x</a:t>
          </a:r>
          <a:r>
            <a:rPr lang="en-PH" sz="900" b="1">
              <a:latin typeface="Bierstadt" panose="020B0004020202020204" pitchFamily="34" charset="0"/>
            </a:rPr>
            <a:t>j</a:t>
          </a:r>
          <a:r>
            <a:rPr lang="en-PH" sz="1100" b="1" baseline="0">
              <a:latin typeface="Bierstadt" panose="020B0004020202020204" pitchFamily="34" charset="0"/>
            </a:rPr>
            <a:t> </a:t>
          </a:r>
          <a:r>
            <a:rPr lang="en-PH" sz="1100" baseline="0">
              <a:latin typeface="Bierstadt" panose="020B0004020202020204" pitchFamily="34" charset="0"/>
            </a:rPr>
            <a:t>is each value in the embedding. </a:t>
          </a:r>
          <a:r>
            <a:rPr lang="en-PH" sz="1100" b="1" baseline="0">
              <a:latin typeface="Bierstadt" panose="020B0004020202020204" pitchFamily="34" charset="0"/>
            </a:rPr>
            <a:t>x-hat</a:t>
          </a:r>
          <a:r>
            <a:rPr lang="en-PH" sz="800" b="1" baseline="0">
              <a:latin typeface="Bierstadt" panose="020B0004020202020204" pitchFamily="34" charset="0"/>
            </a:rPr>
            <a:t>j </a:t>
          </a:r>
          <a:r>
            <a:rPr lang="en-PH" sz="800" b="0" baseline="0">
              <a:latin typeface="Bierstadt" panose="020B0004020202020204" pitchFamily="34" charset="0"/>
            </a:rPr>
            <a:t> </a:t>
          </a:r>
          <a:r>
            <a:rPr lang="en-PH" sz="1100" b="0" baseline="0">
              <a:latin typeface="Bierstadt" panose="020B0004020202020204" pitchFamily="34" charset="0"/>
            </a:rPr>
            <a:t>will be the new value.</a:t>
          </a:r>
          <a:endParaRPr lang="en-PH" sz="1100" b="1">
            <a:latin typeface="Bierstadt" panose="020B0004020202020204" pitchFamily="34" charset="0"/>
          </a:endParaRPr>
        </a:p>
      </xdr:txBody>
    </xdr:sp>
    <xdr:clientData/>
  </xdr:twoCellAnchor>
  <xdr:twoCellAnchor>
    <xdr:from>
      <xdr:col>20</xdr:col>
      <xdr:colOff>210502</xdr:colOff>
      <xdr:row>1</xdr:row>
      <xdr:rowOff>130968</xdr:rowOff>
    </xdr:from>
    <xdr:to>
      <xdr:col>29</xdr:col>
      <xdr:colOff>511968</xdr:colOff>
      <xdr:row>13</xdr:row>
      <xdr:rowOff>35718</xdr:rowOff>
    </xdr:to>
    <xdr:sp macro="" textlink="">
      <xdr:nvSpPr>
        <xdr:cNvPr id="21" name="Double Brace 20">
          <a:extLst>
            <a:ext uri="{FF2B5EF4-FFF2-40B4-BE49-F238E27FC236}">
              <a16:creationId xmlns:a16="http://schemas.microsoft.com/office/drawing/2014/main" id="{2952688A-EC14-5B0C-526B-B00B75574D4B}"/>
            </a:ext>
          </a:extLst>
        </xdr:cNvPr>
        <xdr:cNvSpPr/>
      </xdr:nvSpPr>
      <xdr:spPr>
        <a:xfrm>
          <a:off x="12878752" y="309562"/>
          <a:ext cx="6218872" cy="2047875"/>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20</xdr:col>
      <xdr:colOff>231934</xdr:colOff>
      <xdr:row>14</xdr:row>
      <xdr:rowOff>11429</xdr:rowOff>
    </xdr:from>
    <xdr:to>
      <xdr:col>29</xdr:col>
      <xdr:colOff>533400</xdr:colOff>
      <xdr:row>25</xdr:row>
      <xdr:rowOff>94773</xdr:rowOff>
    </xdr:to>
    <xdr:sp macro="" textlink="">
      <xdr:nvSpPr>
        <xdr:cNvPr id="22" name="Double Brace 21">
          <a:extLst>
            <a:ext uri="{FF2B5EF4-FFF2-40B4-BE49-F238E27FC236}">
              <a16:creationId xmlns:a16="http://schemas.microsoft.com/office/drawing/2014/main" id="{5D558508-B7A0-E445-4D2C-C72E3AE10A32}"/>
            </a:ext>
          </a:extLst>
        </xdr:cNvPr>
        <xdr:cNvSpPr/>
      </xdr:nvSpPr>
      <xdr:spPr>
        <a:xfrm>
          <a:off x="12900184" y="2511742"/>
          <a:ext cx="6218872" cy="2047875"/>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355283</xdr:colOff>
      <xdr:row>6</xdr:row>
      <xdr:rowOff>110965</xdr:rowOff>
    </xdr:from>
    <xdr:to>
      <xdr:col>8</xdr:col>
      <xdr:colOff>591151</xdr:colOff>
      <xdr:row>15</xdr:row>
      <xdr:rowOff>93821</xdr:rowOff>
    </xdr:to>
    <xdr:pic>
      <xdr:nvPicPr>
        <xdr:cNvPr id="37" name="Picture 36">
          <a:extLst>
            <a:ext uri="{FF2B5EF4-FFF2-40B4-BE49-F238E27FC236}">
              <a16:creationId xmlns:a16="http://schemas.microsoft.com/office/drawing/2014/main" id="{FC658C92-AE79-45D2-B941-92105B6D6E4A}"/>
            </a:ext>
          </a:extLst>
        </xdr:cNvPr>
        <xdr:cNvPicPr>
          <a:picLocks noChangeAspect="1"/>
        </xdr:cNvPicPr>
      </xdr:nvPicPr>
      <xdr:blipFill rotWithShape="1">
        <a:blip xmlns:r="http://schemas.openxmlformats.org/officeDocument/2006/relationships" r:embed="rId1"/>
        <a:srcRect l="8403" t="6700" b="9638"/>
        <a:stretch/>
      </xdr:blipFill>
      <xdr:spPr>
        <a:xfrm>
          <a:off x="4498658" y="1194434"/>
          <a:ext cx="839277" cy="1603535"/>
        </a:xfrm>
        <a:prstGeom prst="rect">
          <a:avLst/>
        </a:prstGeom>
      </xdr:spPr>
    </xdr:pic>
    <xdr:clientData/>
  </xdr:twoCellAnchor>
  <xdr:twoCellAnchor editAs="oneCell">
    <xdr:from>
      <xdr:col>11</xdr:col>
      <xdr:colOff>342899</xdr:colOff>
      <xdr:row>6</xdr:row>
      <xdr:rowOff>112870</xdr:rowOff>
    </xdr:from>
    <xdr:to>
      <xdr:col>12</xdr:col>
      <xdr:colOff>552097</xdr:colOff>
      <xdr:row>15</xdr:row>
      <xdr:rowOff>55721</xdr:rowOff>
    </xdr:to>
    <xdr:pic>
      <xdr:nvPicPr>
        <xdr:cNvPr id="38" name="Picture 37">
          <a:extLst>
            <a:ext uri="{FF2B5EF4-FFF2-40B4-BE49-F238E27FC236}">
              <a16:creationId xmlns:a16="http://schemas.microsoft.com/office/drawing/2014/main" id="{41009AF7-2A6D-21D7-0145-F37F7383AE21}"/>
            </a:ext>
          </a:extLst>
        </xdr:cNvPr>
        <xdr:cNvPicPr>
          <a:picLocks noChangeAspect="1"/>
        </xdr:cNvPicPr>
      </xdr:nvPicPr>
      <xdr:blipFill rotWithShape="1">
        <a:blip xmlns:r="http://schemas.openxmlformats.org/officeDocument/2006/relationships" r:embed="rId1"/>
        <a:srcRect l="8403" t="6700" b="9638"/>
        <a:stretch/>
      </xdr:blipFill>
      <xdr:spPr>
        <a:xfrm>
          <a:off x="6772274" y="1196339"/>
          <a:ext cx="820227" cy="1554005"/>
        </a:xfrm>
        <a:prstGeom prst="rect">
          <a:avLst/>
        </a:prstGeom>
      </xdr:spPr>
    </xdr:pic>
    <xdr:clientData/>
  </xdr:twoCellAnchor>
  <xdr:twoCellAnchor editAs="oneCell">
    <xdr:from>
      <xdr:col>15</xdr:col>
      <xdr:colOff>295277</xdr:colOff>
      <xdr:row>7</xdr:row>
      <xdr:rowOff>35242</xdr:rowOff>
    </xdr:from>
    <xdr:to>
      <xdr:col>16</xdr:col>
      <xdr:colOff>374274</xdr:colOff>
      <xdr:row>15</xdr:row>
      <xdr:rowOff>99059</xdr:rowOff>
    </xdr:to>
    <xdr:pic>
      <xdr:nvPicPr>
        <xdr:cNvPr id="39" name="Picture 38">
          <a:extLst>
            <a:ext uri="{FF2B5EF4-FFF2-40B4-BE49-F238E27FC236}">
              <a16:creationId xmlns:a16="http://schemas.microsoft.com/office/drawing/2014/main" id="{C0EDA9B0-F593-2850-50BE-534D463B6DEF}"/>
            </a:ext>
          </a:extLst>
        </xdr:cNvPr>
        <xdr:cNvPicPr>
          <a:picLocks noChangeAspect="1"/>
        </xdr:cNvPicPr>
      </xdr:nvPicPr>
      <xdr:blipFill rotWithShape="1">
        <a:blip xmlns:r="http://schemas.openxmlformats.org/officeDocument/2006/relationships" r:embed="rId1"/>
        <a:srcRect l="8403" t="6700" b="9638"/>
        <a:stretch/>
      </xdr:blipFill>
      <xdr:spPr>
        <a:xfrm>
          <a:off x="8986840" y="1297305"/>
          <a:ext cx="753525" cy="1488757"/>
        </a:xfrm>
        <a:prstGeom prst="rect">
          <a:avLst/>
        </a:prstGeom>
      </xdr:spPr>
    </xdr:pic>
    <xdr:clientData/>
  </xdr:twoCellAnchor>
  <xdr:twoCellAnchor editAs="oneCell">
    <xdr:from>
      <xdr:col>7</xdr:col>
      <xdr:colOff>340519</xdr:colOff>
      <xdr:row>19</xdr:row>
      <xdr:rowOff>92869</xdr:rowOff>
    </xdr:from>
    <xdr:to>
      <xdr:col>8</xdr:col>
      <xdr:colOff>551622</xdr:colOff>
      <xdr:row>28</xdr:row>
      <xdr:rowOff>19526</xdr:rowOff>
    </xdr:to>
    <xdr:pic>
      <xdr:nvPicPr>
        <xdr:cNvPr id="40" name="Picture 39">
          <a:extLst>
            <a:ext uri="{FF2B5EF4-FFF2-40B4-BE49-F238E27FC236}">
              <a16:creationId xmlns:a16="http://schemas.microsoft.com/office/drawing/2014/main" id="{73469C29-C5D7-6362-64E5-A09808828140}"/>
            </a:ext>
          </a:extLst>
        </xdr:cNvPr>
        <xdr:cNvPicPr>
          <a:picLocks noChangeAspect="1"/>
        </xdr:cNvPicPr>
      </xdr:nvPicPr>
      <xdr:blipFill rotWithShape="1">
        <a:blip xmlns:r="http://schemas.openxmlformats.org/officeDocument/2006/relationships" r:embed="rId1"/>
        <a:srcRect l="8403" t="6700" b="9638"/>
        <a:stretch/>
      </xdr:blipFill>
      <xdr:spPr>
        <a:xfrm>
          <a:off x="4483894" y="3521869"/>
          <a:ext cx="822132" cy="1538287"/>
        </a:xfrm>
        <a:prstGeom prst="rect">
          <a:avLst/>
        </a:prstGeom>
      </xdr:spPr>
    </xdr:pic>
    <xdr:clientData/>
  </xdr:twoCellAnchor>
  <xdr:twoCellAnchor editAs="oneCell">
    <xdr:from>
      <xdr:col>11</xdr:col>
      <xdr:colOff>332423</xdr:colOff>
      <xdr:row>19</xdr:row>
      <xdr:rowOff>132399</xdr:rowOff>
    </xdr:from>
    <xdr:to>
      <xdr:col>12</xdr:col>
      <xdr:colOff>551146</xdr:colOff>
      <xdr:row>28</xdr:row>
      <xdr:rowOff>79535</xdr:rowOff>
    </xdr:to>
    <xdr:pic>
      <xdr:nvPicPr>
        <xdr:cNvPr id="41" name="Picture 40">
          <a:extLst>
            <a:ext uri="{FF2B5EF4-FFF2-40B4-BE49-F238E27FC236}">
              <a16:creationId xmlns:a16="http://schemas.microsoft.com/office/drawing/2014/main" id="{BC46E810-D5C0-74BA-12B3-5DD2D09897CA}"/>
            </a:ext>
          </a:extLst>
        </xdr:cNvPr>
        <xdr:cNvPicPr>
          <a:picLocks noChangeAspect="1"/>
        </xdr:cNvPicPr>
      </xdr:nvPicPr>
      <xdr:blipFill rotWithShape="1">
        <a:blip xmlns:r="http://schemas.openxmlformats.org/officeDocument/2006/relationships" r:embed="rId1"/>
        <a:srcRect l="8403" t="6700" b="9638"/>
        <a:stretch/>
      </xdr:blipFill>
      <xdr:spPr>
        <a:xfrm>
          <a:off x="6761798" y="3561399"/>
          <a:ext cx="829752" cy="1570196"/>
        </a:xfrm>
        <a:prstGeom prst="rect">
          <a:avLst/>
        </a:prstGeom>
      </xdr:spPr>
    </xdr:pic>
    <xdr:clientData/>
  </xdr:twoCellAnchor>
  <xdr:twoCellAnchor editAs="oneCell">
    <xdr:from>
      <xdr:col>15</xdr:col>
      <xdr:colOff>320518</xdr:colOff>
      <xdr:row>20</xdr:row>
      <xdr:rowOff>64772</xdr:rowOff>
    </xdr:from>
    <xdr:to>
      <xdr:col>16</xdr:col>
      <xdr:colOff>377640</xdr:colOff>
      <xdr:row>28</xdr:row>
      <xdr:rowOff>73342</xdr:rowOff>
    </xdr:to>
    <xdr:pic>
      <xdr:nvPicPr>
        <xdr:cNvPr id="42" name="Picture 41">
          <a:extLst>
            <a:ext uri="{FF2B5EF4-FFF2-40B4-BE49-F238E27FC236}">
              <a16:creationId xmlns:a16="http://schemas.microsoft.com/office/drawing/2014/main" id="{87DD11D6-82A3-64DA-9EBB-FC6587EDB09D}"/>
            </a:ext>
          </a:extLst>
        </xdr:cNvPr>
        <xdr:cNvPicPr>
          <a:picLocks noChangeAspect="1"/>
        </xdr:cNvPicPr>
      </xdr:nvPicPr>
      <xdr:blipFill rotWithShape="1">
        <a:blip xmlns:r="http://schemas.openxmlformats.org/officeDocument/2006/relationships" r:embed="rId1"/>
        <a:srcRect l="8403" t="6700" b="9638"/>
        <a:stretch/>
      </xdr:blipFill>
      <xdr:spPr>
        <a:xfrm>
          <a:off x="9012081" y="3672366"/>
          <a:ext cx="724030" cy="1447321"/>
        </a:xfrm>
        <a:prstGeom prst="rect">
          <a:avLst/>
        </a:prstGeom>
      </xdr:spPr>
    </xdr:pic>
    <xdr:clientData/>
  </xdr:twoCellAnchor>
  <xdr:twoCellAnchor>
    <xdr:from>
      <xdr:col>4</xdr:col>
      <xdr:colOff>514350</xdr:colOff>
      <xdr:row>7</xdr:row>
      <xdr:rowOff>95250</xdr:rowOff>
    </xdr:from>
    <xdr:to>
      <xdr:col>7</xdr:col>
      <xdr:colOff>371475</xdr:colOff>
      <xdr:row>15</xdr:row>
      <xdr:rowOff>19050</xdr:rowOff>
    </xdr:to>
    <xdr:sp macro="" textlink="">
      <xdr:nvSpPr>
        <xdr:cNvPr id="2" name="Double Brace 1">
          <a:extLst>
            <a:ext uri="{FF2B5EF4-FFF2-40B4-BE49-F238E27FC236}">
              <a16:creationId xmlns:a16="http://schemas.microsoft.com/office/drawing/2014/main" id="{F2B83338-6693-173B-9C6C-E60E7D57F834}"/>
            </a:ext>
          </a:extLst>
        </xdr:cNvPr>
        <xdr:cNvSpPr/>
      </xdr:nvSpPr>
      <xdr:spPr>
        <a:xfrm>
          <a:off x="1733550" y="457200"/>
          <a:ext cx="1685925" cy="1733550"/>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8</xdr:col>
      <xdr:colOff>552450</xdr:colOff>
      <xdr:row>7</xdr:row>
      <xdr:rowOff>60959</xdr:rowOff>
    </xdr:from>
    <xdr:to>
      <xdr:col>11</xdr:col>
      <xdr:colOff>381000</xdr:colOff>
      <xdr:row>15</xdr:row>
      <xdr:rowOff>57150</xdr:rowOff>
    </xdr:to>
    <xdr:sp macro="" textlink="">
      <xdr:nvSpPr>
        <xdr:cNvPr id="3" name="Double Brace 2">
          <a:extLst>
            <a:ext uri="{FF2B5EF4-FFF2-40B4-BE49-F238E27FC236}">
              <a16:creationId xmlns:a16="http://schemas.microsoft.com/office/drawing/2014/main" id="{C4BEC356-4DDA-49CD-AC63-08992CCAB41A}"/>
            </a:ext>
          </a:extLst>
        </xdr:cNvPr>
        <xdr:cNvSpPr/>
      </xdr:nvSpPr>
      <xdr:spPr>
        <a:xfrm>
          <a:off x="4524375" y="603884"/>
          <a:ext cx="1409700" cy="1805941"/>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12</xdr:col>
      <xdr:colOff>502920</xdr:colOff>
      <xdr:row>7</xdr:row>
      <xdr:rowOff>55244</xdr:rowOff>
    </xdr:from>
    <xdr:to>
      <xdr:col>15</xdr:col>
      <xdr:colOff>352425</xdr:colOff>
      <xdr:row>15</xdr:row>
      <xdr:rowOff>95250</xdr:rowOff>
    </xdr:to>
    <xdr:sp macro="" textlink="">
      <xdr:nvSpPr>
        <xdr:cNvPr id="4" name="Double Brace 3">
          <a:extLst>
            <a:ext uri="{FF2B5EF4-FFF2-40B4-BE49-F238E27FC236}">
              <a16:creationId xmlns:a16="http://schemas.microsoft.com/office/drawing/2014/main" id="{8AA7F007-D500-B577-3659-4A9F540D18C4}"/>
            </a:ext>
          </a:extLst>
        </xdr:cNvPr>
        <xdr:cNvSpPr/>
      </xdr:nvSpPr>
      <xdr:spPr>
        <a:xfrm>
          <a:off x="6665595" y="598169"/>
          <a:ext cx="1421130" cy="1849756"/>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16</xdr:col>
      <xdr:colOff>401955</xdr:colOff>
      <xdr:row>7</xdr:row>
      <xdr:rowOff>60959</xdr:rowOff>
    </xdr:from>
    <xdr:to>
      <xdr:col>19</xdr:col>
      <xdr:colOff>358140</xdr:colOff>
      <xdr:row>15</xdr:row>
      <xdr:rowOff>140970</xdr:rowOff>
    </xdr:to>
    <xdr:sp macro="" textlink="">
      <xdr:nvSpPr>
        <xdr:cNvPr id="5" name="Double Brace 4">
          <a:extLst>
            <a:ext uri="{FF2B5EF4-FFF2-40B4-BE49-F238E27FC236}">
              <a16:creationId xmlns:a16="http://schemas.microsoft.com/office/drawing/2014/main" id="{E089F51B-FB16-9623-A0AA-A6951150584B}"/>
            </a:ext>
          </a:extLst>
        </xdr:cNvPr>
        <xdr:cNvSpPr/>
      </xdr:nvSpPr>
      <xdr:spPr>
        <a:xfrm>
          <a:off x="8745855" y="603884"/>
          <a:ext cx="1508760" cy="1889761"/>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4</xdr:col>
      <xdr:colOff>514350</xdr:colOff>
      <xdr:row>20</xdr:row>
      <xdr:rowOff>95250</xdr:rowOff>
    </xdr:from>
    <xdr:to>
      <xdr:col>7</xdr:col>
      <xdr:colOff>371475</xdr:colOff>
      <xdr:row>28</xdr:row>
      <xdr:rowOff>19050</xdr:rowOff>
    </xdr:to>
    <xdr:sp macro="" textlink="">
      <xdr:nvSpPr>
        <xdr:cNvPr id="6" name="Double Brace 5">
          <a:extLst>
            <a:ext uri="{FF2B5EF4-FFF2-40B4-BE49-F238E27FC236}">
              <a16:creationId xmlns:a16="http://schemas.microsoft.com/office/drawing/2014/main" id="{21BFB218-C470-4AA4-A74F-023F546D29DA}"/>
            </a:ext>
          </a:extLst>
        </xdr:cNvPr>
        <xdr:cNvSpPr/>
      </xdr:nvSpPr>
      <xdr:spPr>
        <a:xfrm>
          <a:off x="2339340" y="634365"/>
          <a:ext cx="1392555" cy="1733550"/>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8</xdr:col>
      <xdr:colOff>552450</xdr:colOff>
      <xdr:row>20</xdr:row>
      <xdr:rowOff>60959</xdr:rowOff>
    </xdr:from>
    <xdr:to>
      <xdr:col>11</xdr:col>
      <xdr:colOff>381000</xdr:colOff>
      <xdr:row>28</xdr:row>
      <xdr:rowOff>57150</xdr:rowOff>
    </xdr:to>
    <xdr:sp macro="" textlink="">
      <xdr:nvSpPr>
        <xdr:cNvPr id="7" name="Double Brace 6">
          <a:extLst>
            <a:ext uri="{FF2B5EF4-FFF2-40B4-BE49-F238E27FC236}">
              <a16:creationId xmlns:a16="http://schemas.microsoft.com/office/drawing/2014/main" id="{69DBDF44-3680-477E-8A70-15B2BED3B6CA}"/>
            </a:ext>
          </a:extLst>
        </xdr:cNvPr>
        <xdr:cNvSpPr/>
      </xdr:nvSpPr>
      <xdr:spPr>
        <a:xfrm>
          <a:off x="4520565" y="600074"/>
          <a:ext cx="1413510" cy="1805941"/>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12</xdr:col>
      <xdr:colOff>502920</xdr:colOff>
      <xdr:row>20</xdr:row>
      <xdr:rowOff>55244</xdr:rowOff>
    </xdr:from>
    <xdr:to>
      <xdr:col>15</xdr:col>
      <xdr:colOff>352425</xdr:colOff>
      <xdr:row>28</xdr:row>
      <xdr:rowOff>95250</xdr:rowOff>
    </xdr:to>
    <xdr:sp macro="" textlink="">
      <xdr:nvSpPr>
        <xdr:cNvPr id="8" name="Double Brace 7">
          <a:extLst>
            <a:ext uri="{FF2B5EF4-FFF2-40B4-BE49-F238E27FC236}">
              <a16:creationId xmlns:a16="http://schemas.microsoft.com/office/drawing/2014/main" id="{EE433DFB-F55B-45A9-9CFD-CE1256055D07}"/>
            </a:ext>
          </a:extLst>
        </xdr:cNvPr>
        <xdr:cNvSpPr/>
      </xdr:nvSpPr>
      <xdr:spPr>
        <a:xfrm>
          <a:off x="6667500" y="601979"/>
          <a:ext cx="1421130" cy="1842136"/>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16</xdr:col>
      <xdr:colOff>401955</xdr:colOff>
      <xdr:row>20</xdr:row>
      <xdr:rowOff>60959</xdr:rowOff>
    </xdr:from>
    <xdr:to>
      <xdr:col>19</xdr:col>
      <xdr:colOff>358140</xdr:colOff>
      <xdr:row>28</xdr:row>
      <xdr:rowOff>140970</xdr:rowOff>
    </xdr:to>
    <xdr:sp macro="" textlink="">
      <xdr:nvSpPr>
        <xdr:cNvPr id="9" name="Double Brace 8">
          <a:extLst>
            <a:ext uri="{FF2B5EF4-FFF2-40B4-BE49-F238E27FC236}">
              <a16:creationId xmlns:a16="http://schemas.microsoft.com/office/drawing/2014/main" id="{3C6E5791-8CE8-43A3-BAA2-95F9DA874814}"/>
            </a:ext>
          </a:extLst>
        </xdr:cNvPr>
        <xdr:cNvSpPr/>
      </xdr:nvSpPr>
      <xdr:spPr>
        <a:xfrm>
          <a:off x="8742045" y="600074"/>
          <a:ext cx="1516380" cy="1891666"/>
        </a:xfrm>
        <a:prstGeom prst="bracePair">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19</xdr:col>
      <xdr:colOff>476250</xdr:colOff>
      <xdr:row>11</xdr:row>
      <xdr:rowOff>38100</xdr:rowOff>
    </xdr:from>
    <xdr:to>
      <xdr:col>25</xdr:col>
      <xdr:colOff>190500</xdr:colOff>
      <xdr:row>13</xdr:row>
      <xdr:rowOff>76200</xdr:rowOff>
    </xdr:to>
    <xdr:cxnSp macro="">
      <xdr:nvCxnSpPr>
        <xdr:cNvPr id="11" name="Straight Arrow Connector 10">
          <a:extLst>
            <a:ext uri="{FF2B5EF4-FFF2-40B4-BE49-F238E27FC236}">
              <a16:creationId xmlns:a16="http://schemas.microsoft.com/office/drawing/2014/main" id="{C92EB8E2-CF6B-31E6-498C-FC7CEC39F516}"/>
            </a:ext>
          </a:extLst>
        </xdr:cNvPr>
        <xdr:cNvCxnSpPr/>
      </xdr:nvCxnSpPr>
      <xdr:spPr>
        <a:xfrm>
          <a:off x="11649075" y="1314450"/>
          <a:ext cx="3800475" cy="762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445770</xdr:colOff>
      <xdr:row>18</xdr:row>
      <xdr:rowOff>104775</xdr:rowOff>
    </xdr:from>
    <xdr:to>
      <xdr:col>25</xdr:col>
      <xdr:colOff>219075</xdr:colOff>
      <xdr:row>25</xdr:row>
      <xdr:rowOff>15240</xdr:rowOff>
    </xdr:to>
    <xdr:cxnSp macro="">
      <xdr:nvCxnSpPr>
        <xdr:cNvPr id="12" name="Straight Arrow Connector 11">
          <a:extLst>
            <a:ext uri="{FF2B5EF4-FFF2-40B4-BE49-F238E27FC236}">
              <a16:creationId xmlns:a16="http://schemas.microsoft.com/office/drawing/2014/main" id="{EF86A6C8-D657-E30F-4B50-FC8C4138192D}"/>
            </a:ext>
          </a:extLst>
        </xdr:cNvPr>
        <xdr:cNvCxnSpPr/>
      </xdr:nvCxnSpPr>
      <xdr:spPr>
        <a:xfrm flipV="1">
          <a:off x="11618595" y="3028950"/>
          <a:ext cx="3859530" cy="1539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361949</xdr:colOff>
      <xdr:row>8</xdr:row>
      <xdr:rowOff>131444</xdr:rowOff>
    </xdr:from>
    <xdr:to>
      <xdr:col>8</xdr:col>
      <xdr:colOff>567690</xdr:colOff>
      <xdr:row>11</xdr:row>
      <xdr:rowOff>123824</xdr:rowOff>
    </xdr:to>
    <xdr:sp macro="" textlink="">
      <xdr:nvSpPr>
        <xdr:cNvPr id="10" name="TextBox 9">
          <a:extLst>
            <a:ext uri="{FF2B5EF4-FFF2-40B4-BE49-F238E27FC236}">
              <a16:creationId xmlns:a16="http://schemas.microsoft.com/office/drawing/2014/main" id="{AE5AF120-FD17-0BC8-110B-20C8BB51D5EF}"/>
            </a:ext>
          </a:extLst>
        </xdr:cNvPr>
        <xdr:cNvSpPr txBox="1"/>
      </xdr:nvSpPr>
      <xdr:spPr>
        <a:xfrm>
          <a:off x="5229224" y="864869"/>
          <a:ext cx="815341" cy="535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x</a:t>
          </a:r>
          <a:r>
            <a:rPr lang="en-PH" sz="1000" baseline="0">
              <a:latin typeface="Bierstadt" panose="020B0004020202020204" pitchFamily="34" charset="0"/>
            </a:rPr>
            <a:t> (weight) </a:t>
          </a:r>
        </a:p>
        <a:p>
          <a:pPr algn="ctr"/>
          <a:r>
            <a:rPr lang="en-PH" sz="1000" baseline="0">
              <a:latin typeface="Bierstadt" panose="020B0004020202020204" pitchFamily="34" charset="0"/>
            </a:rPr>
            <a:t>+ bias</a:t>
          </a:r>
          <a:endParaRPr lang="en-PH" sz="1000">
            <a:latin typeface="Bierstadt" panose="020B0004020202020204" pitchFamily="34" charset="0"/>
          </a:endParaRPr>
        </a:p>
      </xdr:txBody>
    </xdr:sp>
    <xdr:clientData/>
  </xdr:twoCellAnchor>
  <xdr:twoCellAnchor>
    <xdr:from>
      <xdr:col>11</xdr:col>
      <xdr:colOff>327659</xdr:colOff>
      <xdr:row>8</xdr:row>
      <xdr:rowOff>121919</xdr:rowOff>
    </xdr:from>
    <xdr:to>
      <xdr:col>12</xdr:col>
      <xdr:colOff>529590</xdr:colOff>
      <xdr:row>11</xdr:row>
      <xdr:rowOff>112394</xdr:rowOff>
    </xdr:to>
    <xdr:sp macro="" textlink="">
      <xdr:nvSpPr>
        <xdr:cNvPr id="13" name="TextBox 12">
          <a:extLst>
            <a:ext uri="{FF2B5EF4-FFF2-40B4-BE49-F238E27FC236}">
              <a16:creationId xmlns:a16="http://schemas.microsoft.com/office/drawing/2014/main" id="{CA424915-84DA-31F4-64D2-A0BBA36E6A74}"/>
            </a:ext>
          </a:extLst>
        </xdr:cNvPr>
        <xdr:cNvSpPr txBox="1"/>
      </xdr:nvSpPr>
      <xdr:spPr>
        <a:xfrm>
          <a:off x="7157084" y="826769"/>
          <a:ext cx="811531"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x</a:t>
          </a:r>
          <a:r>
            <a:rPr lang="en-PH" sz="1000" baseline="0">
              <a:latin typeface="Bierstadt" panose="020B0004020202020204" pitchFamily="34" charset="0"/>
            </a:rPr>
            <a:t> (weight) </a:t>
          </a:r>
        </a:p>
        <a:p>
          <a:pPr algn="ctr"/>
          <a:r>
            <a:rPr lang="en-PH" sz="1000" baseline="0">
              <a:latin typeface="Bierstadt" panose="020B0004020202020204" pitchFamily="34" charset="0"/>
            </a:rPr>
            <a:t>+ bias</a:t>
          </a:r>
          <a:endParaRPr lang="en-PH" sz="1000">
            <a:latin typeface="Bierstadt" panose="020B0004020202020204" pitchFamily="34" charset="0"/>
          </a:endParaRPr>
        </a:p>
      </xdr:txBody>
    </xdr:sp>
    <xdr:clientData/>
  </xdr:twoCellAnchor>
  <xdr:twoCellAnchor>
    <xdr:from>
      <xdr:col>15</xdr:col>
      <xdr:colOff>280034</xdr:colOff>
      <xdr:row>8</xdr:row>
      <xdr:rowOff>169544</xdr:rowOff>
    </xdr:from>
    <xdr:to>
      <xdr:col>16</xdr:col>
      <xdr:colOff>481965</xdr:colOff>
      <xdr:row>11</xdr:row>
      <xdr:rowOff>163829</xdr:rowOff>
    </xdr:to>
    <xdr:sp macro="" textlink="">
      <xdr:nvSpPr>
        <xdr:cNvPr id="14" name="TextBox 13">
          <a:extLst>
            <a:ext uri="{FF2B5EF4-FFF2-40B4-BE49-F238E27FC236}">
              <a16:creationId xmlns:a16="http://schemas.microsoft.com/office/drawing/2014/main" id="{2BE16625-0AA2-128A-F1CE-FA9A060E8CB1}"/>
            </a:ext>
          </a:extLst>
        </xdr:cNvPr>
        <xdr:cNvSpPr txBox="1"/>
      </xdr:nvSpPr>
      <xdr:spPr>
        <a:xfrm>
          <a:off x="9290684" y="874394"/>
          <a:ext cx="811531" cy="508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a:t>
          </a:r>
        </a:p>
      </xdr:txBody>
    </xdr:sp>
    <xdr:clientData/>
  </xdr:twoCellAnchor>
  <xdr:twoCellAnchor>
    <xdr:from>
      <xdr:col>7</xdr:col>
      <xdr:colOff>346709</xdr:colOff>
      <xdr:row>21</xdr:row>
      <xdr:rowOff>102869</xdr:rowOff>
    </xdr:from>
    <xdr:to>
      <xdr:col>8</xdr:col>
      <xdr:colOff>548640</xdr:colOff>
      <xdr:row>24</xdr:row>
      <xdr:rowOff>93344</xdr:rowOff>
    </xdr:to>
    <xdr:sp macro="" textlink="">
      <xdr:nvSpPr>
        <xdr:cNvPr id="15" name="TextBox 14">
          <a:extLst>
            <a:ext uri="{FF2B5EF4-FFF2-40B4-BE49-F238E27FC236}">
              <a16:creationId xmlns:a16="http://schemas.microsoft.com/office/drawing/2014/main" id="{E51BAE4A-192F-1A0F-A47D-4971DD1945E6}"/>
            </a:ext>
          </a:extLst>
        </xdr:cNvPr>
        <xdr:cNvSpPr txBox="1"/>
      </xdr:nvSpPr>
      <xdr:spPr>
        <a:xfrm>
          <a:off x="4985384" y="3398519"/>
          <a:ext cx="811531"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x</a:t>
          </a:r>
          <a:r>
            <a:rPr lang="en-PH" sz="1000" baseline="0">
              <a:latin typeface="Bierstadt" panose="020B0004020202020204" pitchFamily="34" charset="0"/>
            </a:rPr>
            <a:t> (weight) </a:t>
          </a:r>
        </a:p>
        <a:p>
          <a:pPr algn="ctr"/>
          <a:r>
            <a:rPr lang="en-PH" sz="1000" baseline="0">
              <a:latin typeface="Bierstadt" panose="020B0004020202020204" pitchFamily="34" charset="0"/>
            </a:rPr>
            <a:t>+ bias</a:t>
          </a:r>
          <a:endParaRPr lang="en-PH" sz="1000">
            <a:latin typeface="Bierstadt" panose="020B0004020202020204" pitchFamily="34" charset="0"/>
          </a:endParaRPr>
        </a:p>
      </xdr:txBody>
    </xdr:sp>
    <xdr:clientData/>
  </xdr:twoCellAnchor>
  <xdr:twoCellAnchor>
    <xdr:from>
      <xdr:col>11</xdr:col>
      <xdr:colOff>327659</xdr:colOff>
      <xdr:row>21</xdr:row>
      <xdr:rowOff>95249</xdr:rowOff>
    </xdr:from>
    <xdr:to>
      <xdr:col>12</xdr:col>
      <xdr:colOff>539115</xdr:colOff>
      <xdr:row>24</xdr:row>
      <xdr:rowOff>93344</xdr:rowOff>
    </xdr:to>
    <xdr:sp macro="" textlink="">
      <xdr:nvSpPr>
        <xdr:cNvPr id="16" name="TextBox 15">
          <a:extLst>
            <a:ext uri="{FF2B5EF4-FFF2-40B4-BE49-F238E27FC236}">
              <a16:creationId xmlns:a16="http://schemas.microsoft.com/office/drawing/2014/main" id="{4D9FFEB3-EAE4-65B2-9D8F-AC9D195201F8}"/>
            </a:ext>
          </a:extLst>
        </xdr:cNvPr>
        <xdr:cNvSpPr txBox="1"/>
      </xdr:nvSpPr>
      <xdr:spPr>
        <a:xfrm>
          <a:off x="7157084" y="3390899"/>
          <a:ext cx="821056" cy="512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x</a:t>
          </a:r>
          <a:r>
            <a:rPr lang="en-PH" sz="1000" baseline="0">
              <a:latin typeface="Bierstadt" panose="020B0004020202020204" pitchFamily="34" charset="0"/>
            </a:rPr>
            <a:t> (weight) </a:t>
          </a:r>
        </a:p>
        <a:p>
          <a:pPr algn="ctr"/>
          <a:r>
            <a:rPr lang="en-PH" sz="1000" baseline="0">
              <a:latin typeface="Bierstadt" panose="020B0004020202020204" pitchFamily="34" charset="0"/>
            </a:rPr>
            <a:t>+ bias</a:t>
          </a:r>
          <a:endParaRPr lang="en-PH" sz="1000">
            <a:latin typeface="Bierstadt" panose="020B0004020202020204" pitchFamily="34" charset="0"/>
          </a:endParaRPr>
        </a:p>
      </xdr:txBody>
    </xdr:sp>
    <xdr:clientData/>
  </xdr:twoCellAnchor>
  <xdr:twoCellAnchor>
    <xdr:from>
      <xdr:col>15</xdr:col>
      <xdr:colOff>287654</xdr:colOff>
      <xdr:row>21</xdr:row>
      <xdr:rowOff>87629</xdr:rowOff>
    </xdr:from>
    <xdr:to>
      <xdr:col>16</xdr:col>
      <xdr:colOff>474345</xdr:colOff>
      <xdr:row>24</xdr:row>
      <xdr:rowOff>78104</xdr:rowOff>
    </xdr:to>
    <xdr:sp macro="" textlink="">
      <xdr:nvSpPr>
        <xdr:cNvPr id="17" name="TextBox 16">
          <a:extLst>
            <a:ext uri="{FF2B5EF4-FFF2-40B4-BE49-F238E27FC236}">
              <a16:creationId xmlns:a16="http://schemas.microsoft.com/office/drawing/2014/main" id="{2C7E9149-B331-29C8-B17B-7B14C88603F4}"/>
            </a:ext>
          </a:extLst>
        </xdr:cNvPr>
        <xdr:cNvSpPr txBox="1"/>
      </xdr:nvSpPr>
      <xdr:spPr>
        <a:xfrm>
          <a:off x="9298304" y="3383279"/>
          <a:ext cx="796291"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a:t>
          </a:r>
        </a:p>
      </xdr:txBody>
    </xdr:sp>
    <xdr:clientData/>
  </xdr:twoCellAnchor>
  <xdr:twoCellAnchor>
    <xdr:from>
      <xdr:col>6</xdr:col>
      <xdr:colOff>381000</xdr:colOff>
      <xdr:row>11</xdr:row>
      <xdr:rowOff>123824</xdr:rowOff>
    </xdr:from>
    <xdr:to>
      <xdr:col>8</xdr:col>
      <xdr:colOff>160020</xdr:colOff>
      <xdr:row>32</xdr:row>
      <xdr:rowOff>21908</xdr:rowOff>
    </xdr:to>
    <xdr:cxnSp macro="">
      <xdr:nvCxnSpPr>
        <xdr:cNvPr id="18" name="Straight Arrow Connector 17">
          <a:extLst>
            <a:ext uri="{FF2B5EF4-FFF2-40B4-BE49-F238E27FC236}">
              <a16:creationId xmlns:a16="http://schemas.microsoft.com/office/drawing/2014/main" id="{C8EB0DF4-396E-DAFF-5B26-94408431A188}"/>
            </a:ext>
          </a:extLst>
        </xdr:cNvPr>
        <xdr:cNvCxnSpPr>
          <a:cxnSpLocks/>
          <a:stCxn id="10" idx="2"/>
          <a:endCxn id="27" idx="0"/>
        </xdr:cNvCxnSpPr>
      </xdr:nvCxnSpPr>
      <xdr:spPr>
        <a:xfrm flipH="1">
          <a:off x="4133850" y="2124074"/>
          <a:ext cx="788670" cy="37176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285750</xdr:colOff>
      <xdr:row>32</xdr:row>
      <xdr:rowOff>21908</xdr:rowOff>
    </xdr:from>
    <xdr:to>
      <xdr:col>11</xdr:col>
      <xdr:colOff>361950</xdr:colOff>
      <xdr:row>43</xdr:row>
      <xdr:rowOff>87630</xdr:rowOff>
    </xdr:to>
    <xdr:sp macro="" textlink="">
      <xdr:nvSpPr>
        <xdr:cNvPr id="27" name="TextBox 26">
          <a:extLst>
            <a:ext uri="{FF2B5EF4-FFF2-40B4-BE49-F238E27FC236}">
              <a16:creationId xmlns:a16="http://schemas.microsoft.com/office/drawing/2014/main" id="{D0A85DFB-A5C4-3970-0A77-80F7CEEA2C4A}"/>
            </a:ext>
          </a:extLst>
        </xdr:cNvPr>
        <xdr:cNvSpPr txBox="1"/>
      </xdr:nvSpPr>
      <xdr:spPr>
        <a:xfrm>
          <a:off x="1457325" y="5841683"/>
          <a:ext cx="5353050" cy="20469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b="1" baseline="0">
              <a:latin typeface="Bierstadt" panose="020B0004020202020204" pitchFamily="34" charset="0"/>
            </a:rPr>
            <a:t>Each value in the 512-embedding</a:t>
          </a:r>
          <a:r>
            <a:rPr lang="en-PH" sz="1000" baseline="0">
              <a:latin typeface="Bierstadt" panose="020B0004020202020204" pitchFamily="34" charset="0"/>
            </a:rPr>
            <a:t> is multiplied to a weight. all these 512 weight x value are summed to a single value, then added a bias, then subjected to a non-linear transformation (sigmoid, reLu, etc.). This will be the value of a single neuron. Thus, each 2048 neurons has its own set of 512 weights and 2048 biases. We then compute for the </a:t>
          </a:r>
          <a:r>
            <a:rPr lang="en-PH" sz="1000" b="1" baseline="0">
              <a:latin typeface="Bierstadt" panose="020B0004020202020204" pitchFamily="34" charset="0"/>
            </a:rPr>
            <a:t>gradient</a:t>
          </a:r>
          <a:r>
            <a:rPr lang="en-PH" sz="1000" baseline="0">
              <a:latin typeface="Bierstadt" panose="020B0004020202020204" pitchFamily="34" charset="0"/>
            </a:rPr>
            <a:t>. </a:t>
          </a:r>
          <a:r>
            <a:rPr lang="en-PH" sz="1000" b="1" baseline="0">
              <a:latin typeface="Bierstadt" panose="020B0004020202020204" pitchFamily="34" charset="0"/>
            </a:rPr>
            <a:t>Each input has its own intialized weight and each neuron has its own bias.</a:t>
          </a:r>
        </a:p>
        <a:p>
          <a:pPr algn="ctr"/>
          <a:r>
            <a:rPr lang="en-PH" sz="1000" b="1" baseline="0">
              <a:latin typeface="Bierstadt" panose="020B0004020202020204" pitchFamily="34" charset="0"/>
            </a:rPr>
            <a:t> Thus:</a:t>
          </a:r>
        </a:p>
        <a:p>
          <a:pPr algn="ctr"/>
          <a:r>
            <a:rPr lang="en-PH" sz="1000" b="1" baseline="0">
              <a:latin typeface="Bierstadt" panose="020B0004020202020204" pitchFamily="34" charset="0"/>
            </a:rPr>
            <a:t>weights = </a:t>
          </a:r>
          <a:r>
            <a:rPr lang="en-PH" sz="1000" b="0" baseline="0">
              <a:latin typeface="Bierstadt" panose="020B0004020202020204" pitchFamily="34" charset="0"/>
            </a:rPr>
            <a:t>512 inputs x 2048 neurons</a:t>
          </a:r>
          <a:r>
            <a:rPr lang="en-PH" sz="1000" b="1" baseline="0">
              <a:latin typeface="Bierstadt" panose="020B0004020202020204" pitchFamily="34" charset="0"/>
            </a:rPr>
            <a:t> = 1,048,576</a:t>
          </a:r>
        </a:p>
        <a:p>
          <a:pPr algn="ctr"/>
          <a:r>
            <a:rPr lang="en-PH" sz="1000" b="1" baseline="0">
              <a:latin typeface="Bierstadt" panose="020B0004020202020204" pitchFamily="34" charset="0"/>
            </a:rPr>
            <a:t>bias = 2048</a:t>
          </a:r>
          <a:endParaRPr lang="en-PH" sz="1000" b="1">
            <a:latin typeface="Bierstadt" panose="020B0004020202020204" pitchFamily="34" charset="0"/>
          </a:endParaRPr>
        </a:p>
      </xdr:txBody>
    </xdr:sp>
    <xdr:clientData/>
  </xdr:twoCellAnchor>
  <xdr:twoCellAnchor editAs="oneCell">
    <xdr:from>
      <xdr:col>11</xdr:col>
      <xdr:colOff>304800</xdr:colOff>
      <xdr:row>44</xdr:row>
      <xdr:rowOff>123825</xdr:rowOff>
    </xdr:from>
    <xdr:to>
      <xdr:col>20</xdr:col>
      <xdr:colOff>324418</xdr:colOff>
      <xdr:row>53</xdr:row>
      <xdr:rowOff>44029</xdr:rowOff>
    </xdr:to>
    <xdr:pic>
      <xdr:nvPicPr>
        <xdr:cNvPr id="21" name="Picture 20">
          <a:extLst>
            <a:ext uri="{FF2B5EF4-FFF2-40B4-BE49-F238E27FC236}">
              <a16:creationId xmlns:a16="http://schemas.microsoft.com/office/drawing/2014/main" id="{1664D067-D9FF-3D78-00DD-A6DF11D5F0BB}"/>
            </a:ext>
          </a:extLst>
        </xdr:cNvPr>
        <xdr:cNvPicPr>
          <a:picLocks noChangeAspect="1"/>
        </xdr:cNvPicPr>
      </xdr:nvPicPr>
      <xdr:blipFill>
        <a:blip xmlns:r="http://schemas.openxmlformats.org/officeDocument/2006/relationships" r:embed="rId2"/>
        <a:stretch>
          <a:fillRect/>
        </a:stretch>
      </xdr:blipFill>
      <xdr:spPr>
        <a:xfrm>
          <a:off x="6753225" y="8105775"/>
          <a:ext cx="5226618" cy="1539454"/>
        </a:xfrm>
        <a:prstGeom prst="rect">
          <a:avLst/>
        </a:prstGeom>
      </xdr:spPr>
    </xdr:pic>
    <xdr:clientData/>
  </xdr:twoCellAnchor>
  <xdr:twoCellAnchor>
    <xdr:from>
      <xdr:col>14</xdr:col>
      <xdr:colOff>137156</xdr:colOff>
      <xdr:row>1</xdr:row>
      <xdr:rowOff>2380</xdr:rowOff>
    </xdr:from>
    <xdr:to>
      <xdr:col>24</xdr:col>
      <xdr:colOff>119062</xdr:colOff>
      <xdr:row>4</xdr:row>
      <xdr:rowOff>1905</xdr:rowOff>
    </xdr:to>
    <xdr:sp macro="" textlink="">
      <xdr:nvSpPr>
        <xdr:cNvPr id="19" name="TextBox 18">
          <a:extLst>
            <a:ext uri="{FF2B5EF4-FFF2-40B4-BE49-F238E27FC236}">
              <a16:creationId xmlns:a16="http://schemas.microsoft.com/office/drawing/2014/main" id="{20F17F03-73F4-AC64-B7E4-28BF2C30E40F}"/>
            </a:ext>
          </a:extLst>
        </xdr:cNvPr>
        <xdr:cNvSpPr txBox="1"/>
      </xdr:nvSpPr>
      <xdr:spPr>
        <a:xfrm>
          <a:off x="8388187" y="169068"/>
          <a:ext cx="6149344" cy="499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In the paper, there are </a:t>
          </a:r>
          <a:r>
            <a:rPr lang="en-PH" sz="1000" b="1">
              <a:latin typeface="Bierstadt" panose="020B0004020202020204" pitchFamily="34" charset="0"/>
            </a:rPr>
            <a:t>6 layers </a:t>
          </a:r>
          <a:r>
            <a:rPr lang="en-PH" sz="1000">
              <a:latin typeface="Bierstadt" panose="020B0004020202020204" pitchFamily="34" charset="0"/>
            </a:rPr>
            <a:t>in the neural network.</a:t>
          </a:r>
          <a:r>
            <a:rPr lang="en-PH" sz="1000" baseline="0">
              <a:latin typeface="Bierstadt" panose="020B0004020202020204" pitchFamily="34" charset="0"/>
            </a:rPr>
            <a:t> Each layer has sublayers: </a:t>
          </a:r>
          <a:r>
            <a:rPr lang="en-PH" sz="1000" b="1" baseline="0">
              <a:latin typeface="Bierstadt" panose="020B0004020202020204" pitchFamily="34" charset="0"/>
            </a:rPr>
            <a:t>Multihead Attention Layer </a:t>
          </a:r>
          <a:r>
            <a:rPr lang="en-PH" sz="1000" baseline="0">
              <a:latin typeface="Bierstadt" panose="020B0004020202020204" pitchFamily="34" charset="0"/>
            </a:rPr>
            <a:t>(w/ Layer Normalization), </a:t>
          </a:r>
          <a:r>
            <a:rPr lang="en-PH" sz="1000" b="1" baseline="0">
              <a:latin typeface="Bierstadt" panose="020B0004020202020204" pitchFamily="34" charset="0"/>
            </a:rPr>
            <a:t>Position-Wise Fully Connected Feed-Forward Network </a:t>
          </a:r>
          <a:r>
            <a:rPr lang="en-PH" sz="1000" baseline="0">
              <a:latin typeface="Bierstadt" panose="020B0004020202020204" pitchFamily="34" charset="0"/>
            </a:rPr>
            <a:t>(w/ Layer Normalization)</a:t>
          </a:r>
          <a:endParaRPr lang="en-PH" sz="1000">
            <a:latin typeface="Bierstadt" panose="020B0004020202020204" pitchFamily="34" charset="0"/>
          </a:endParaRPr>
        </a:p>
      </xdr:txBody>
    </xdr:sp>
    <xdr:clientData/>
  </xdr:twoCellAnchor>
  <xdr:twoCellAnchor>
    <xdr:from>
      <xdr:col>2</xdr:col>
      <xdr:colOff>314325</xdr:colOff>
      <xdr:row>55</xdr:row>
      <xdr:rowOff>95249</xdr:rowOff>
    </xdr:from>
    <xdr:to>
      <xdr:col>7</xdr:col>
      <xdr:colOff>257175</xdr:colOff>
      <xdr:row>59</xdr:row>
      <xdr:rowOff>154304</xdr:rowOff>
    </xdr:to>
    <xdr:sp macro="" textlink="">
      <xdr:nvSpPr>
        <xdr:cNvPr id="29" name="TextBox 28">
          <a:extLst>
            <a:ext uri="{FF2B5EF4-FFF2-40B4-BE49-F238E27FC236}">
              <a16:creationId xmlns:a16="http://schemas.microsoft.com/office/drawing/2014/main" id="{0F03CD28-DB2B-C8CC-FC6A-B68A7A315BC3}"/>
            </a:ext>
          </a:extLst>
        </xdr:cNvPr>
        <xdr:cNvSpPr txBox="1"/>
      </xdr:nvSpPr>
      <xdr:spPr>
        <a:xfrm>
          <a:off x="1485900" y="10058399"/>
          <a:ext cx="2924175" cy="782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b="0" baseline="0">
              <a:latin typeface="Bierstadt" panose="020B0004020202020204" pitchFamily="34" charset="0"/>
            </a:rPr>
            <a:t>suppose in each batch, we process </a:t>
          </a:r>
          <a:r>
            <a:rPr lang="en-PH" sz="1000" b="1" baseline="0">
              <a:latin typeface="Bierstadt" panose="020B0004020202020204" pitchFamily="34" charset="0"/>
            </a:rPr>
            <a:t>64 sentences in each batch, a sentence with max 8 tokens, </a:t>
          </a:r>
          <a:r>
            <a:rPr lang="en-PH" sz="1000" b="0" baseline="0">
              <a:latin typeface="Bierstadt" panose="020B0004020202020204" pitchFamily="34" charset="0"/>
            </a:rPr>
            <a:t>and determined our</a:t>
          </a:r>
          <a:r>
            <a:rPr lang="en-PH" sz="1000" b="1" baseline="0">
              <a:latin typeface="Bierstadt" panose="020B0004020202020204" pitchFamily="34" charset="0"/>
            </a:rPr>
            <a:t> vocabulary is 50,000 tokens</a:t>
          </a:r>
        </a:p>
        <a:p>
          <a:pPr algn="ctr"/>
          <a:r>
            <a:rPr lang="en-PH" sz="1000" b="1" i="1" baseline="0">
              <a:latin typeface="Bierstadt" panose="020B0004020202020204" pitchFamily="34" charset="0"/>
            </a:rPr>
            <a:t>(batch_size = 64, seq_len = 8, vocab_size = 50k)</a:t>
          </a:r>
          <a:endParaRPr lang="en-PH" sz="1000" b="1" i="1">
            <a:latin typeface="Bierstadt" panose="020B0004020202020204" pitchFamily="34" charset="0"/>
          </a:endParaRPr>
        </a:p>
      </xdr:txBody>
    </xdr:sp>
    <xdr:clientData/>
  </xdr:twoCellAnchor>
  <xdr:twoCellAnchor editAs="oneCell">
    <xdr:from>
      <xdr:col>2</xdr:col>
      <xdr:colOff>323850</xdr:colOff>
      <xdr:row>60</xdr:row>
      <xdr:rowOff>152400</xdr:rowOff>
    </xdr:from>
    <xdr:to>
      <xdr:col>10</xdr:col>
      <xdr:colOff>114300</xdr:colOff>
      <xdr:row>77</xdr:row>
      <xdr:rowOff>30810</xdr:rowOff>
    </xdr:to>
    <xdr:pic>
      <xdr:nvPicPr>
        <xdr:cNvPr id="31" name="Picture 30">
          <a:extLst>
            <a:ext uri="{FF2B5EF4-FFF2-40B4-BE49-F238E27FC236}">
              <a16:creationId xmlns:a16="http://schemas.microsoft.com/office/drawing/2014/main" id="{621D7A06-9812-34B0-5E98-6139017965E0}"/>
            </a:ext>
          </a:extLst>
        </xdr:cNvPr>
        <xdr:cNvPicPr>
          <a:picLocks noChangeAspect="1"/>
        </xdr:cNvPicPr>
      </xdr:nvPicPr>
      <xdr:blipFill>
        <a:blip xmlns:r="http://schemas.openxmlformats.org/officeDocument/2006/relationships" r:embed="rId3"/>
        <a:stretch>
          <a:fillRect/>
        </a:stretch>
      </xdr:blipFill>
      <xdr:spPr>
        <a:xfrm>
          <a:off x="1495425" y="11020425"/>
          <a:ext cx="4600575" cy="2954985"/>
        </a:xfrm>
        <a:prstGeom prst="rect">
          <a:avLst/>
        </a:prstGeom>
      </xdr:spPr>
    </xdr:pic>
    <xdr:clientData/>
  </xdr:twoCellAnchor>
  <xdr:twoCellAnchor editAs="oneCell">
    <xdr:from>
      <xdr:col>2</xdr:col>
      <xdr:colOff>314325</xdr:colOff>
      <xdr:row>77</xdr:row>
      <xdr:rowOff>133351</xdr:rowOff>
    </xdr:from>
    <xdr:to>
      <xdr:col>12</xdr:col>
      <xdr:colOff>333375</xdr:colOff>
      <xdr:row>90</xdr:row>
      <xdr:rowOff>69208</xdr:rowOff>
    </xdr:to>
    <xdr:pic>
      <xdr:nvPicPr>
        <xdr:cNvPr id="32" name="Picture 31">
          <a:extLst>
            <a:ext uri="{FF2B5EF4-FFF2-40B4-BE49-F238E27FC236}">
              <a16:creationId xmlns:a16="http://schemas.microsoft.com/office/drawing/2014/main" id="{253D1C17-B075-63C9-FF30-D8A29D2872AD}"/>
            </a:ext>
          </a:extLst>
        </xdr:cNvPr>
        <xdr:cNvPicPr>
          <a:picLocks noChangeAspect="1"/>
        </xdr:cNvPicPr>
      </xdr:nvPicPr>
      <xdr:blipFill>
        <a:blip xmlns:r="http://schemas.openxmlformats.org/officeDocument/2006/relationships" r:embed="rId4"/>
        <a:stretch>
          <a:fillRect/>
        </a:stretch>
      </xdr:blipFill>
      <xdr:spPr>
        <a:xfrm>
          <a:off x="1485900" y="14077951"/>
          <a:ext cx="5905500" cy="2288532"/>
        </a:xfrm>
        <a:prstGeom prst="rect">
          <a:avLst/>
        </a:prstGeom>
      </xdr:spPr>
    </xdr:pic>
    <xdr:clientData/>
  </xdr:twoCellAnchor>
  <xdr:twoCellAnchor editAs="oneCell">
    <xdr:from>
      <xdr:col>2</xdr:col>
      <xdr:colOff>295275</xdr:colOff>
      <xdr:row>91</xdr:row>
      <xdr:rowOff>1</xdr:rowOff>
    </xdr:from>
    <xdr:to>
      <xdr:col>12</xdr:col>
      <xdr:colOff>394608</xdr:colOff>
      <xdr:row>110</xdr:row>
      <xdr:rowOff>142875</xdr:rowOff>
    </xdr:to>
    <xdr:pic>
      <xdr:nvPicPr>
        <xdr:cNvPr id="33" name="Picture 32">
          <a:extLst>
            <a:ext uri="{FF2B5EF4-FFF2-40B4-BE49-F238E27FC236}">
              <a16:creationId xmlns:a16="http://schemas.microsoft.com/office/drawing/2014/main" id="{7787D10A-857A-C6D9-0003-22CBD62CC039}"/>
            </a:ext>
          </a:extLst>
        </xdr:cNvPr>
        <xdr:cNvPicPr>
          <a:picLocks noChangeAspect="1"/>
        </xdr:cNvPicPr>
      </xdr:nvPicPr>
      <xdr:blipFill>
        <a:blip xmlns:r="http://schemas.openxmlformats.org/officeDocument/2006/relationships" r:embed="rId5"/>
        <a:stretch>
          <a:fillRect/>
        </a:stretch>
      </xdr:blipFill>
      <xdr:spPr>
        <a:xfrm>
          <a:off x="1466850" y="16478251"/>
          <a:ext cx="5985783" cy="35813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589121</xdr:colOff>
      <xdr:row>3</xdr:row>
      <xdr:rowOff>95251</xdr:rowOff>
    </xdr:from>
    <xdr:to>
      <xdr:col>11</xdr:col>
      <xdr:colOff>888682</xdr:colOff>
      <xdr:row>11</xdr:row>
      <xdr:rowOff>130970</xdr:rowOff>
    </xdr:to>
    <xdr:sp macro="" textlink="">
      <xdr:nvSpPr>
        <xdr:cNvPr id="2" name="TextBox 1">
          <a:extLst>
            <a:ext uri="{FF2B5EF4-FFF2-40B4-BE49-F238E27FC236}">
              <a16:creationId xmlns:a16="http://schemas.microsoft.com/office/drawing/2014/main" id="{383C3641-8552-42B2-B5AD-058A6E5B951A}"/>
            </a:ext>
          </a:extLst>
        </xdr:cNvPr>
        <xdr:cNvSpPr txBox="1"/>
      </xdr:nvSpPr>
      <xdr:spPr>
        <a:xfrm>
          <a:off x="589121" y="631032"/>
          <a:ext cx="6978967" cy="1464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1100" b="0" baseline="0">
              <a:solidFill>
                <a:schemeClr val="dk1"/>
              </a:solidFill>
              <a:effectLst/>
              <a:latin typeface="Bierstadt" panose="020B0004020202020204" pitchFamily="34" charset="0"/>
              <a:ea typeface="+mn-ea"/>
              <a:cs typeface="+mn-cs"/>
            </a:rPr>
            <a:t>Cross attention is the the sum of </a:t>
          </a:r>
          <a:r>
            <a:rPr lang="en-PH" sz="1100" b="1" baseline="0">
              <a:solidFill>
                <a:schemeClr val="dk1"/>
              </a:solidFill>
              <a:effectLst/>
              <a:latin typeface="Bierstadt" panose="020B0004020202020204" pitchFamily="34" charset="0"/>
              <a:ea typeface="+mn-ea"/>
              <a:cs typeface="+mn-cs"/>
            </a:rPr>
            <a:t>FEED FORWARD MATRIX</a:t>
          </a:r>
          <a:r>
            <a:rPr lang="en-PH" sz="1100" b="0" baseline="0">
              <a:solidFill>
                <a:schemeClr val="dk1"/>
              </a:solidFill>
              <a:effectLst/>
              <a:latin typeface="Bierstadt" panose="020B0004020202020204" pitchFamily="34" charset="0"/>
              <a:ea typeface="+mn-ea"/>
              <a:cs typeface="+mn-cs"/>
            </a:rPr>
            <a:t> of the </a:t>
          </a:r>
          <a:r>
            <a:rPr lang="en-PH" sz="1100" b="0" u="sng" baseline="0">
              <a:solidFill>
                <a:schemeClr val="dk1"/>
              </a:solidFill>
              <a:effectLst/>
              <a:latin typeface="Bierstadt" panose="020B0004020202020204" pitchFamily="34" charset="0"/>
              <a:ea typeface="+mn-ea"/>
              <a:cs typeface="+mn-cs"/>
            </a:rPr>
            <a:t>ENCODER</a:t>
          </a:r>
          <a:r>
            <a:rPr lang="en-PH" sz="1100" b="0" baseline="0">
              <a:solidFill>
                <a:schemeClr val="dk1"/>
              </a:solidFill>
              <a:effectLst/>
              <a:latin typeface="Bierstadt" panose="020B0004020202020204" pitchFamily="34" charset="0"/>
              <a:ea typeface="+mn-ea"/>
              <a:cs typeface="+mn-cs"/>
            </a:rPr>
            <a:t> and the </a:t>
          </a:r>
          <a:r>
            <a:rPr lang="en-PH" sz="1100" b="1" baseline="0">
              <a:solidFill>
                <a:schemeClr val="dk1"/>
              </a:solidFill>
              <a:effectLst/>
              <a:latin typeface="Bierstadt" panose="020B0004020202020204" pitchFamily="34" charset="0"/>
              <a:ea typeface="+mn-ea"/>
              <a:cs typeface="+mn-cs"/>
            </a:rPr>
            <a:t>ATTENTION OUTPUT EMBEDDING </a:t>
          </a:r>
          <a:r>
            <a:rPr lang="en-PH" sz="1100" b="0" baseline="0">
              <a:solidFill>
                <a:schemeClr val="dk1"/>
              </a:solidFill>
              <a:effectLst/>
              <a:latin typeface="Bierstadt" panose="020B0004020202020204" pitchFamily="34" charset="0"/>
              <a:ea typeface="+mn-ea"/>
              <a:cs typeface="+mn-cs"/>
            </a:rPr>
            <a:t>of the </a:t>
          </a:r>
          <a:r>
            <a:rPr lang="en-PH" sz="1100" b="0" u="sng" baseline="0">
              <a:solidFill>
                <a:schemeClr val="dk1"/>
              </a:solidFill>
              <a:effectLst/>
              <a:latin typeface="Bierstadt" panose="020B0004020202020204" pitchFamily="34" charset="0"/>
              <a:ea typeface="+mn-ea"/>
              <a:cs typeface="+mn-cs"/>
            </a:rPr>
            <a:t>FIRST TOKEN PASSED IN THE DECODER</a:t>
          </a:r>
          <a:r>
            <a:rPr lang="en-PH" sz="1100" b="0" baseline="0">
              <a:solidFill>
                <a:schemeClr val="dk1"/>
              </a:solidFill>
              <a:effectLst/>
              <a:latin typeface="Bierstadt" panose="020B0004020202020204" pitchFamily="34" charset="0"/>
              <a:ea typeface="+mn-ea"/>
              <a:cs typeface="+mn-cs"/>
            </a:rPr>
            <a:t> -  </a:t>
          </a:r>
          <a:r>
            <a:rPr lang="en-PH" sz="1100" b="0" i="1" baseline="0">
              <a:solidFill>
                <a:schemeClr val="dk1"/>
              </a:solidFill>
              <a:effectLst/>
              <a:latin typeface="Bierstadt" panose="020B0004020202020204" pitchFamily="34" charset="0"/>
              <a:ea typeface="+mn-ea"/>
              <a:cs typeface="+mn-cs"/>
            </a:rPr>
            <a:t>I will call it cross attention embedding</a:t>
          </a:r>
          <a:endParaRPr lang="en-PH" sz="1100" b="1" baseline="0">
            <a:latin typeface="Bierstadt" panose="020B0004020202020204" pitchFamily="34" charset="0"/>
          </a:endParaRPr>
        </a:p>
        <a:p>
          <a:endParaRPr lang="en-PH" sz="1100" b="1" baseline="0">
            <a:latin typeface="Bierstadt" panose="020B0004020202020204" pitchFamily="34" charset="0"/>
          </a:endParaRPr>
        </a:p>
        <a:p>
          <a:r>
            <a:rPr lang="en-PH" sz="1100" b="1" baseline="0">
              <a:latin typeface="Bierstadt" panose="020B0004020202020204" pitchFamily="34" charset="0"/>
            </a:rPr>
            <a:t>Cn (output_sequence, d</a:t>
          </a:r>
          <a:r>
            <a:rPr lang="en-PH" sz="800" b="1" baseline="0">
              <a:latin typeface="Bierstadt" panose="020B0004020202020204" pitchFamily="34" charset="0"/>
            </a:rPr>
            <a:t>mode</a:t>
          </a:r>
          <a:r>
            <a:rPr lang="en-PH" sz="1100" b="1" baseline="0">
              <a:latin typeface="Bierstadt" panose="020B0004020202020204" pitchFamily="34" charset="0"/>
            </a:rPr>
            <a:t>l) = E' (input_sequence, d</a:t>
          </a:r>
          <a:r>
            <a:rPr lang="en-PH" sz="800" b="1" baseline="0">
              <a:latin typeface="Bierstadt" panose="020B0004020202020204" pitchFamily="34" charset="0"/>
            </a:rPr>
            <a:t>model</a:t>
          </a:r>
          <a:r>
            <a:rPr lang="en-PH" sz="1100" b="1" baseline="0">
              <a:latin typeface="Bierstadt" panose="020B0004020202020204" pitchFamily="34" charset="0"/>
            </a:rPr>
            <a:t>) + An (1, d</a:t>
          </a:r>
          <a:r>
            <a:rPr lang="en-PH" sz="800" b="1" baseline="0">
              <a:latin typeface="Bierstadt" panose="020B0004020202020204" pitchFamily="34" charset="0"/>
            </a:rPr>
            <a:t>model</a:t>
          </a:r>
          <a:r>
            <a:rPr lang="en-PH" sz="1100" b="1" baseline="0">
              <a:latin typeface="Bierstadt" panose="020B0004020202020204" pitchFamily="34" charset="0"/>
            </a:rPr>
            <a:t>)</a:t>
          </a:r>
        </a:p>
        <a:p>
          <a:endParaRPr lang="en-PH" sz="1100" b="0" i="0" u="none" baseline="0">
            <a:latin typeface="Bierstadt" panose="020B0004020202020204" pitchFamily="34" charset="0"/>
          </a:endParaRPr>
        </a:p>
        <a:p>
          <a:r>
            <a:rPr lang="en-PH" sz="1100" b="0" i="0" u="none" baseline="0">
              <a:latin typeface="Bierstadt" panose="020B0004020202020204" pitchFamily="34" charset="0"/>
            </a:rPr>
            <a:t>where Cn is the cross attention embedding. Cn grows in size incrementally as new words or tokens are passed into the decoder. For example, at time step 1, a word is passed, thus the size is (1, dmodel). At time step two, a new word is added, thus the size is (2, dmodel).</a:t>
          </a:r>
        </a:p>
        <a:p>
          <a:endParaRPr lang="en-PH" sz="800" b="0" u="sng" baseline="0">
            <a:latin typeface="Bierstadt" panose="020B0004020202020204" pitchFamily="34" charset="0"/>
          </a:endParaRPr>
        </a:p>
        <a:p>
          <a:endParaRPr lang="en-PH" sz="1100">
            <a:latin typeface="Bierstadt" panose="020B0004020202020204" pitchFamily="34" charset="0"/>
          </a:endParaRPr>
        </a:p>
      </xdr:txBody>
    </xdr:sp>
    <xdr:clientData/>
  </xdr:twoCellAnchor>
  <xdr:twoCellAnchor editAs="oneCell">
    <xdr:from>
      <xdr:col>7</xdr:col>
      <xdr:colOff>442118</xdr:colOff>
      <xdr:row>38</xdr:row>
      <xdr:rowOff>34926</xdr:rowOff>
    </xdr:from>
    <xdr:to>
      <xdr:col>13</xdr:col>
      <xdr:colOff>132079</xdr:colOff>
      <xdr:row>42</xdr:row>
      <xdr:rowOff>141606</xdr:rowOff>
    </xdr:to>
    <xdr:pic>
      <xdr:nvPicPr>
        <xdr:cNvPr id="4" name="Picture 3">
          <a:extLst>
            <a:ext uri="{FF2B5EF4-FFF2-40B4-BE49-F238E27FC236}">
              <a16:creationId xmlns:a16="http://schemas.microsoft.com/office/drawing/2014/main" id="{957B3932-8D15-4235-9F39-5EDB7D262673}"/>
            </a:ext>
          </a:extLst>
        </xdr:cNvPr>
        <xdr:cNvPicPr>
          <a:picLocks noChangeAspect="1"/>
        </xdr:cNvPicPr>
      </xdr:nvPicPr>
      <xdr:blipFill>
        <a:blip xmlns:r="http://schemas.openxmlformats.org/officeDocument/2006/relationships" r:embed="rId1"/>
        <a:stretch>
          <a:fillRect/>
        </a:stretch>
      </xdr:blipFill>
      <xdr:spPr>
        <a:xfrm>
          <a:off x="4775993" y="6972301"/>
          <a:ext cx="3777774" cy="836930"/>
        </a:xfrm>
        <a:prstGeom prst="rect">
          <a:avLst/>
        </a:prstGeom>
        <a:ln w="9525">
          <a:solidFill>
            <a:schemeClr val="tx1"/>
          </a:solidFill>
        </a:ln>
      </xdr:spPr>
    </xdr:pic>
    <xdr:clientData/>
  </xdr:twoCellAnchor>
  <xdr:twoCellAnchor>
    <xdr:from>
      <xdr:col>7</xdr:col>
      <xdr:colOff>412432</xdr:colOff>
      <xdr:row>24</xdr:row>
      <xdr:rowOff>102871</xdr:rowOff>
    </xdr:from>
    <xdr:to>
      <xdr:col>15</xdr:col>
      <xdr:colOff>114775</xdr:colOff>
      <xdr:row>37</xdr:row>
      <xdr:rowOff>31750</xdr:rowOff>
    </xdr:to>
    <xdr:sp macro="" textlink="">
      <xdr:nvSpPr>
        <xdr:cNvPr id="5" name="TextBox 4">
          <a:extLst>
            <a:ext uri="{FF2B5EF4-FFF2-40B4-BE49-F238E27FC236}">
              <a16:creationId xmlns:a16="http://schemas.microsoft.com/office/drawing/2014/main" id="{2949FA74-F520-4DB8-A32C-41508BDAA0DD}"/>
            </a:ext>
          </a:extLst>
        </xdr:cNvPr>
        <xdr:cNvSpPr txBox="1"/>
      </xdr:nvSpPr>
      <xdr:spPr>
        <a:xfrm>
          <a:off x="4746307" y="4484371"/>
          <a:ext cx="5028406" cy="23021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aseline="0">
              <a:latin typeface="Bierstadt" panose="020B0004020202020204" pitchFamily="34" charset="0"/>
            </a:rPr>
            <a:t>Cross Attention(Q</a:t>
          </a:r>
          <a:r>
            <a:rPr lang="en-PH" sz="800" baseline="0">
              <a:latin typeface="Bierstadt" panose="020B0004020202020204" pitchFamily="34" charset="0"/>
            </a:rPr>
            <a:t>decoder</a:t>
          </a:r>
          <a:r>
            <a:rPr lang="en-PH" sz="1100" baseline="0">
              <a:latin typeface="Bierstadt" panose="020B0004020202020204" pitchFamily="34" charset="0"/>
            </a:rPr>
            <a:t>, K</a:t>
          </a:r>
          <a:r>
            <a:rPr lang="en-PH" sz="800" baseline="0">
              <a:latin typeface="Bierstadt" panose="020B0004020202020204" pitchFamily="34" charset="0"/>
            </a:rPr>
            <a:t>encoder</a:t>
          </a:r>
          <a:r>
            <a:rPr lang="en-PH" sz="1100" baseline="0">
              <a:latin typeface="Bierstadt" panose="020B0004020202020204" pitchFamily="34" charset="0"/>
            </a:rPr>
            <a:t>, V</a:t>
          </a:r>
          <a:r>
            <a:rPr lang="en-PH" sz="800" baseline="0">
              <a:latin typeface="Bierstadt" panose="020B0004020202020204" pitchFamily="34" charset="0"/>
            </a:rPr>
            <a:t>encoder</a:t>
          </a:r>
          <a:r>
            <a:rPr lang="en-PH" sz="1100" baseline="0">
              <a:latin typeface="Bierstadt" panose="020B0004020202020204" pitchFamily="34" charset="0"/>
            </a:rPr>
            <a:t> Matrix(size (sequence, d</a:t>
          </a:r>
          <a:r>
            <a:rPr lang="en-PH" sz="700" baseline="0">
              <a:latin typeface="Bierstadt" panose="020B0004020202020204" pitchFamily="34" charset="0"/>
            </a:rPr>
            <a:t>model</a:t>
          </a:r>
          <a:r>
            <a:rPr lang="en-PH" sz="1100" baseline="0">
              <a:latin typeface="Bierstadt" panose="020B0004020202020204" pitchFamily="34" charset="0"/>
            </a:rPr>
            <a:t>)))</a:t>
          </a:r>
        </a:p>
        <a:p>
          <a:endParaRPr lang="en-PH" sz="1100" baseline="0">
            <a:latin typeface="Bierstadt" panose="020B0004020202020204" pitchFamily="34" charset="0"/>
          </a:endParaRPr>
        </a:p>
        <a:p>
          <a:r>
            <a:rPr lang="en-PH" sz="1100" baseline="0">
              <a:latin typeface="Bierstadt" panose="020B0004020202020204" pitchFamily="34" charset="0"/>
            </a:rPr>
            <a:t> where:</a:t>
          </a:r>
        </a:p>
        <a:p>
          <a:r>
            <a:rPr lang="en-PH" sz="1100" baseline="0">
              <a:latin typeface="Bierstadt" panose="020B0004020202020204" pitchFamily="34" charset="0"/>
            </a:rPr>
            <a:t>Q</a:t>
          </a:r>
          <a:r>
            <a:rPr lang="en-PH" sz="800" baseline="0">
              <a:latin typeface="Bierstadt" panose="020B0004020202020204" pitchFamily="34" charset="0"/>
            </a:rPr>
            <a:t>decoder </a:t>
          </a:r>
          <a:r>
            <a:rPr lang="en-PH" sz="1100" baseline="0">
              <a:latin typeface="Bierstadt" panose="020B0004020202020204" pitchFamily="34" charset="0"/>
            </a:rPr>
            <a:t>= Decoder Input x W</a:t>
          </a:r>
          <a:r>
            <a:rPr lang="en-PH" sz="800" baseline="0">
              <a:latin typeface="Bierstadt" panose="020B0004020202020204" pitchFamily="34" charset="0"/>
            </a:rPr>
            <a:t>Q</a:t>
          </a:r>
        </a:p>
        <a:p>
          <a:r>
            <a:rPr lang="en-PH" sz="1100" baseline="0">
              <a:latin typeface="Bierstadt" panose="020B0004020202020204" pitchFamily="34" charset="0"/>
            </a:rPr>
            <a:t>K</a:t>
          </a:r>
          <a:r>
            <a:rPr lang="en-PH" sz="800" baseline="0">
              <a:latin typeface="Bierstadt" panose="020B0004020202020204" pitchFamily="34" charset="0"/>
            </a:rPr>
            <a:t>encoder</a:t>
          </a:r>
          <a:r>
            <a:rPr lang="en-PH" sz="1100" baseline="0">
              <a:latin typeface="Bierstadt" panose="020B0004020202020204" pitchFamily="34" charset="0"/>
            </a:rPr>
            <a:t> =  Encoder Output x W</a:t>
          </a:r>
          <a:r>
            <a:rPr lang="en-PH" sz="800" baseline="0">
              <a:latin typeface="Bierstadt" panose="020B0004020202020204" pitchFamily="34" charset="0"/>
            </a:rPr>
            <a:t>K</a:t>
          </a:r>
        </a:p>
        <a:p>
          <a:r>
            <a:rPr lang="en-PH" sz="1100" baseline="0">
              <a:latin typeface="Bierstadt" panose="020B0004020202020204" pitchFamily="34" charset="0"/>
            </a:rPr>
            <a:t>V</a:t>
          </a:r>
          <a:r>
            <a:rPr lang="en-PH" sz="800" baseline="0">
              <a:latin typeface="Bierstadt" panose="020B0004020202020204" pitchFamily="34" charset="0"/>
            </a:rPr>
            <a:t>encoder</a:t>
          </a:r>
          <a:r>
            <a:rPr lang="en-PH" sz="1100" baseline="0">
              <a:latin typeface="Bierstadt" panose="020B0004020202020204" pitchFamily="34" charset="0"/>
            </a:rPr>
            <a:t> =  Encoder Output x W</a:t>
          </a:r>
          <a:r>
            <a:rPr lang="en-PH" sz="800" baseline="0">
              <a:latin typeface="Bierstadt" panose="020B0004020202020204" pitchFamily="34" charset="0"/>
            </a:rPr>
            <a:t>V</a:t>
          </a:r>
        </a:p>
        <a:p>
          <a:endParaRPr lang="en-PH" sz="800" baseline="0">
            <a:latin typeface="Bierstadt" panose="020B0004020202020204" pitchFamily="34" charset="0"/>
          </a:endParaRPr>
        </a:p>
        <a:p>
          <a:r>
            <a:rPr lang="en-PH" sz="1050" baseline="0">
              <a:latin typeface="Bierstadt" panose="020B0004020202020204" pitchFamily="34" charset="0"/>
            </a:rPr>
            <a:t>So basically, Q (Query) follows the size of the decoder. For example, at time step 1, decoder output is 1 x 512 thus Q (Query) will be 1 x 512. Get the scaled dot product (Q * K^T), the size is 1 X 6 (assuming that the encoder output has 6 tokens). In simple terms, this the score of the decoder token (in this time step, &lt;SOS&gt;) to each of the tokes in the encoder output. Applied softmax to get the % and then multiplied with V (Values) to get weighted sum of single token &lt;SOS&gt;</a:t>
          </a:r>
        </a:p>
        <a:p>
          <a:endParaRPr lang="en-PH" sz="1100">
            <a:latin typeface="Bierstadt" panose="020B00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169545</xdr:colOff>
      <xdr:row>11</xdr:row>
      <xdr:rowOff>131445</xdr:rowOff>
    </xdr:from>
    <xdr:to>
      <xdr:col>25</xdr:col>
      <xdr:colOff>457200</xdr:colOff>
      <xdr:row>17</xdr:row>
      <xdr:rowOff>152400</xdr:rowOff>
    </xdr:to>
    <xdr:sp macro="" textlink="">
      <xdr:nvSpPr>
        <xdr:cNvPr id="2" name="TextBox 1">
          <a:extLst>
            <a:ext uri="{FF2B5EF4-FFF2-40B4-BE49-F238E27FC236}">
              <a16:creationId xmlns:a16="http://schemas.microsoft.com/office/drawing/2014/main" id="{48F1D9DC-6A44-4EB3-BBD1-147F5BAD0395}"/>
            </a:ext>
          </a:extLst>
        </xdr:cNvPr>
        <xdr:cNvSpPr txBox="1"/>
      </xdr:nvSpPr>
      <xdr:spPr>
        <a:xfrm>
          <a:off x="14447520" y="2122170"/>
          <a:ext cx="3945255" cy="744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vocabulary</a:t>
          </a:r>
          <a:r>
            <a:rPr lang="en-PH" sz="1000" baseline="0">
              <a:latin typeface="Bierstadt" panose="020B0004020202020204" pitchFamily="34" charset="0"/>
            </a:rPr>
            <a:t> = ["&lt;SOS&gt;", "Ti", "amo", "molto", "&lt;EOS&gt;"]</a:t>
          </a:r>
        </a:p>
        <a:p>
          <a:pPr algn="ctr"/>
          <a:endParaRPr lang="en-PH" sz="1000" baseline="0">
            <a:latin typeface="Bierstadt" panose="020B0004020202020204" pitchFamily="34" charset="0"/>
          </a:endParaRPr>
        </a:p>
        <a:p>
          <a:pPr algn="ctr"/>
          <a:r>
            <a:rPr lang="en-PH" sz="1000" baseline="0">
              <a:latin typeface="Bierstadt" panose="020B0004020202020204" pitchFamily="34" charset="0"/>
            </a:rPr>
            <a:t>vocabulary is a </a:t>
          </a:r>
          <a:r>
            <a:rPr lang="en-PH" sz="1000" b="1" baseline="0">
              <a:latin typeface="Bierstadt" panose="020B0004020202020204" pitchFamily="34" charset="0"/>
            </a:rPr>
            <a:t>list of tokens generated from the target sequence</a:t>
          </a:r>
          <a:r>
            <a:rPr lang="en-PH" sz="1000" baseline="0">
              <a:latin typeface="Bierstadt" panose="020B0004020202020204" pitchFamily="34" charset="0"/>
            </a:rPr>
            <a:t>.</a:t>
          </a:r>
          <a:endParaRPr lang="en-PH" sz="1000">
            <a:latin typeface="Bierstadt" panose="020B0004020202020204" pitchFamily="34" charset="0"/>
          </a:endParaRPr>
        </a:p>
      </xdr:txBody>
    </xdr:sp>
    <xdr:clientData/>
  </xdr:twoCellAnchor>
  <xdr:twoCellAnchor>
    <xdr:from>
      <xdr:col>13</xdr:col>
      <xdr:colOff>523875</xdr:colOff>
      <xdr:row>3</xdr:row>
      <xdr:rowOff>167640</xdr:rowOff>
    </xdr:from>
    <xdr:to>
      <xdr:col>15</xdr:col>
      <xdr:colOff>26670</xdr:colOff>
      <xdr:row>8</xdr:row>
      <xdr:rowOff>57150</xdr:rowOff>
    </xdr:to>
    <xdr:cxnSp macro="">
      <xdr:nvCxnSpPr>
        <xdr:cNvPr id="4" name="Straight Arrow Connector 3">
          <a:extLst>
            <a:ext uri="{FF2B5EF4-FFF2-40B4-BE49-F238E27FC236}">
              <a16:creationId xmlns:a16="http://schemas.microsoft.com/office/drawing/2014/main" id="{8EDAA19F-D110-E8DC-1C6A-4491A8FC77E4}"/>
            </a:ext>
          </a:extLst>
        </xdr:cNvPr>
        <xdr:cNvCxnSpPr/>
      </xdr:nvCxnSpPr>
      <xdr:spPr>
        <a:xfrm flipV="1">
          <a:off x="4791075" y="710565"/>
          <a:ext cx="1141095" cy="794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59056</xdr:colOff>
      <xdr:row>1</xdr:row>
      <xdr:rowOff>87630</xdr:rowOff>
    </xdr:from>
    <xdr:to>
      <xdr:col>18</xdr:col>
      <xdr:colOff>19049</xdr:colOff>
      <xdr:row>5</xdr:row>
      <xdr:rowOff>0</xdr:rowOff>
    </xdr:to>
    <xdr:sp macro="" textlink="">
      <xdr:nvSpPr>
        <xdr:cNvPr id="5" name="TextBox 4">
          <a:extLst>
            <a:ext uri="{FF2B5EF4-FFF2-40B4-BE49-F238E27FC236}">
              <a16:creationId xmlns:a16="http://schemas.microsoft.com/office/drawing/2014/main" id="{FDEE57B1-2793-055C-3EA6-64FF31C18DA6}"/>
            </a:ext>
          </a:extLst>
        </xdr:cNvPr>
        <xdr:cNvSpPr txBox="1"/>
      </xdr:nvSpPr>
      <xdr:spPr>
        <a:xfrm>
          <a:off x="11593831" y="268605"/>
          <a:ext cx="1998343" cy="636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the</a:t>
          </a:r>
          <a:r>
            <a:rPr lang="en-PH" sz="1000" baseline="0">
              <a:latin typeface="Bierstadt" panose="020B0004020202020204" pitchFamily="34" charset="0"/>
            </a:rPr>
            <a:t> one with the highest probability to follow &lt;SOS&gt; is "Ti"</a:t>
          </a:r>
          <a:endParaRPr lang="en-PH" sz="1000">
            <a:latin typeface="Bierstadt" panose="020B0004020202020204" pitchFamily="34" charset="0"/>
          </a:endParaRPr>
        </a:p>
      </xdr:txBody>
    </xdr:sp>
    <xdr:clientData/>
  </xdr:twoCellAnchor>
  <xdr:twoCellAnchor>
    <xdr:from>
      <xdr:col>19</xdr:col>
      <xdr:colOff>154305</xdr:colOff>
      <xdr:row>3</xdr:row>
      <xdr:rowOff>62865</xdr:rowOff>
    </xdr:from>
    <xdr:to>
      <xdr:col>25</xdr:col>
      <xdr:colOff>350521</xdr:colOff>
      <xdr:row>11</xdr:row>
      <xdr:rowOff>62865</xdr:rowOff>
    </xdr:to>
    <xdr:sp macro="" textlink="">
      <xdr:nvSpPr>
        <xdr:cNvPr id="6" name="TextBox 5">
          <a:extLst>
            <a:ext uri="{FF2B5EF4-FFF2-40B4-BE49-F238E27FC236}">
              <a16:creationId xmlns:a16="http://schemas.microsoft.com/office/drawing/2014/main" id="{AD11B220-AAA0-2819-2EF5-DE6940C6382A}"/>
            </a:ext>
          </a:extLst>
        </xdr:cNvPr>
        <xdr:cNvSpPr txBox="1"/>
      </xdr:nvSpPr>
      <xdr:spPr>
        <a:xfrm>
          <a:off x="11384280" y="605790"/>
          <a:ext cx="3853816"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Input sequence</a:t>
          </a:r>
          <a:r>
            <a:rPr lang="en-PH" sz="1000" baseline="0">
              <a:latin typeface="Bierstadt" panose="020B0004020202020204" pitchFamily="34" charset="0"/>
            </a:rPr>
            <a:t> = "I love you very much"</a:t>
          </a:r>
        </a:p>
        <a:p>
          <a:pPr algn="ctr"/>
          <a:r>
            <a:rPr lang="en-PH" sz="1000" baseline="0">
              <a:latin typeface="Bierstadt" panose="020B0004020202020204" pitchFamily="34" charset="0"/>
            </a:rPr>
            <a:t>Target / Output sequence = "&lt;SOS&gt; Ti amo molto &lt;EOS&gt;"</a:t>
          </a:r>
        </a:p>
        <a:p>
          <a:pPr algn="ctr"/>
          <a:endParaRPr lang="en-PH" sz="1000" baseline="0">
            <a:latin typeface="Bierstadt" panose="020B0004020202020204" pitchFamily="34" charset="0"/>
          </a:endParaRPr>
        </a:p>
        <a:p>
          <a:pPr algn="ctr"/>
          <a:r>
            <a:rPr lang="en-PH" sz="1000" baseline="0">
              <a:latin typeface="Bierstadt" panose="020B0004020202020204" pitchFamily="34" charset="0"/>
            </a:rPr>
            <a:t>Input sequence has size = (6, d</a:t>
          </a:r>
          <a:r>
            <a:rPr lang="en-PH" sz="800" baseline="0">
              <a:latin typeface="Bierstadt" panose="020B0004020202020204" pitchFamily="34" charset="0"/>
            </a:rPr>
            <a:t>model</a:t>
          </a:r>
          <a:r>
            <a:rPr lang="en-PH" sz="1000" baseline="0">
              <a:latin typeface="Bierstadt" panose="020B0004020202020204" pitchFamily="34" charset="0"/>
            </a:rPr>
            <a:t>)</a:t>
          </a:r>
        </a:p>
        <a:p>
          <a:pPr algn="ctr"/>
          <a:r>
            <a:rPr lang="en-PH" sz="1000" baseline="0">
              <a:latin typeface="Bierstadt" panose="020B0004020202020204" pitchFamily="34" charset="0"/>
            </a:rPr>
            <a:t>Target / Output sequence has size = (3 + special tokens, vocab</a:t>
          </a:r>
          <a:r>
            <a:rPr lang="en-PH" sz="800" baseline="0">
              <a:latin typeface="Bierstadt" panose="020B0004020202020204" pitchFamily="34" charset="0"/>
            </a:rPr>
            <a:t>size</a:t>
          </a:r>
          <a:r>
            <a:rPr lang="en-PH" sz="1000" baseline="0">
              <a:latin typeface="Bierstadt" panose="020B0004020202020204" pitchFamily="34" charset="0"/>
            </a:rPr>
            <a:t>) </a:t>
          </a:r>
          <a:endParaRPr lang="en-PH" sz="1000">
            <a:latin typeface="Bierstadt" panose="020B0004020202020204" pitchFamily="34" charset="0"/>
          </a:endParaRPr>
        </a:p>
      </xdr:txBody>
    </xdr:sp>
    <xdr:clientData/>
  </xdr:twoCellAnchor>
  <xdr:twoCellAnchor editAs="oneCell">
    <xdr:from>
      <xdr:col>14</xdr:col>
      <xdr:colOff>123348</xdr:colOff>
      <xdr:row>40</xdr:row>
      <xdr:rowOff>173355</xdr:rowOff>
    </xdr:from>
    <xdr:to>
      <xdr:col>15</xdr:col>
      <xdr:colOff>590515</xdr:colOff>
      <xdr:row>43</xdr:row>
      <xdr:rowOff>173355</xdr:rowOff>
    </xdr:to>
    <xdr:pic>
      <xdr:nvPicPr>
        <xdr:cNvPr id="8" name="Picture 7">
          <a:extLst>
            <a:ext uri="{FF2B5EF4-FFF2-40B4-BE49-F238E27FC236}">
              <a16:creationId xmlns:a16="http://schemas.microsoft.com/office/drawing/2014/main" id="{F52AFA65-3770-535B-1E60-51879DD75001}"/>
            </a:ext>
          </a:extLst>
        </xdr:cNvPr>
        <xdr:cNvPicPr>
          <a:picLocks noChangeAspect="1"/>
        </xdr:cNvPicPr>
      </xdr:nvPicPr>
      <xdr:blipFill>
        <a:blip xmlns:r="http://schemas.openxmlformats.org/officeDocument/2006/relationships" r:embed="rId1"/>
        <a:stretch>
          <a:fillRect/>
        </a:stretch>
      </xdr:blipFill>
      <xdr:spPr>
        <a:xfrm>
          <a:off x="9648348" y="7317105"/>
          <a:ext cx="1491105" cy="535781"/>
        </a:xfrm>
        <a:prstGeom prst="rect">
          <a:avLst/>
        </a:prstGeom>
      </xdr:spPr>
    </xdr:pic>
    <xdr:clientData/>
  </xdr:twoCellAnchor>
  <xdr:twoCellAnchor editAs="oneCell">
    <xdr:from>
      <xdr:col>14</xdr:col>
      <xdr:colOff>234950</xdr:colOff>
      <xdr:row>46</xdr:row>
      <xdr:rowOff>59533</xdr:rowOff>
    </xdr:from>
    <xdr:to>
      <xdr:col>15</xdr:col>
      <xdr:colOff>492126</xdr:colOff>
      <xdr:row>50</xdr:row>
      <xdr:rowOff>64183</xdr:rowOff>
    </xdr:to>
    <xdr:pic>
      <xdr:nvPicPr>
        <xdr:cNvPr id="9" name="Picture 8">
          <a:extLst>
            <a:ext uri="{FF2B5EF4-FFF2-40B4-BE49-F238E27FC236}">
              <a16:creationId xmlns:a16="http://schemas.microsoft.com/office/drawing/2014/main" id="{123CC21B-D4FB-D8B5-63C3-DF1ECEADAF31}"/>
            </a:ext>
          </a:extLst>
        </xdr:cNvPr>
        <xdr:cNvPicPr>
          <a:picLocks noChangeAspect="1"/>
        </xdr:cNvPicPr>
      </xdr:nvPicPr>
      <xdr:blipFill>
        <a:blip xmlns:r="http://schemas.openxmlformats.org/officeDocument/2006/relationships" r:embed="rId2"/>
        <a:stretch>
          <a:fillRect/>
        </a:stretch>
      </xdr:blipFill>
      <xdr:spPr>
        <a:xfrm>
          <a:off x="9902825" y="8457408"/>
          <a:ext cx="1304926" cy="734900"/>
        </a:xfrm>
        <a:prstGeom prst="rect">
          <a:avLst/>
        </a:prstGeom>
      </xdr:spPr>
    </xdr:pic>
    <xdr:clientData/>
  </xdr:twoCellAnchor>
  <xdr:twoCellAnchor>
    <xdr:from>
      <xdr:col>6</xdr:col>
      <xdr:colOff>533400</xdr:colOff>
      <xdr:row>8</xdr:row>
      <xdr:rowOff>142875</xdr:rowOff>
    </xdr:from>
    <xdr:to>
      <xdr:col>14</xdr:col>
      <xdr:colOff>219075</xdr:colOff>
      <xdr:row>10</xdr:row>
      <xdr:rowOff>76200</xdr:rowOff>
    </xdr:to>
    <xdr:sp macro="" textlink="">
      <xdr:nvSpPr>
        <xdr:cNvPr id="3" name="Rectangle 2">
          <a:extLst>
            <a:ext uri="{FF2B5EF4-FFF2-40B4-BE49-F238E27FC236}">
              <a16:creationId xmlns:a16="http://schemas.microsoft.com/office/drawing/2014/main" id="{F0093F83-B24E-0A42-A3B1-38031FECCB28}"/>
            </a:ext>
          </a:extLst>
        </xdr:cNvPr>
        <xdr:cNvSpPr/>
      </xdr:nvSpPr>
      <xdr:spPr>
        <a:xfrm>
          <a:off x="5743575" y="1590675"/>
          <a:ext cx="4981575" cy="2952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567690</xdr:colOff>
      <xdr:row>19</xdr:row>
      <xdr:rowOff>112395</xdr:rowOff>
    </xdr:from>
    <xdr:to>
      <xdr:col>14</xdr:col>
      <xdr:colOff>253365</xdr:colOff>
      <xdr:row>21</xdr:row>
      <xdr:rowOff>49530</xdr:rowOff>
    </xdr:to>
    <xdr:sp macro="" textlink="">
      <xdr:nvSpPr>
        <xdr:cNvPr id="7" name="Rectangle 6">
          <a:extLst>
            <a:ext uri="{FF2B5EF4-FFF2-40B4-BE49-F238E27FC236}">
              <a16:creationId xmlns:a16="http://schemas.microsoft.com/office/drawing/2014/main" id="{E4750A46-967F-7CA3-2EDD-3E4DBAE8F1DD}"/>
            </a:ext>
          </a:extLst>
        </xdr:cNvPr>
        <xdr:cNvSpPr/>
      </xdr:nvSpPr>
      <xdr:spPr>
        <a:xfrm>
          <a:off x="5777865" y="3550920"/>
          <a:ext cx="4981575" cy="29908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141207</xdr:colOff>
      <xdr:row>48</xdr:row>
      <xdr:rowOff>150734</xdr:rowOff>
    </xdr:from>
    <xdr:to>
      <xdr:col>6</xdr:col>
      <xdr:colOff>438150</xdr:colOff>
      <xdr:row>60</xdr:row>
      <xdr:rowOff>47626</xdr:rowOff>
    </xdr:to>
    <xdr:graphicFrame macro="">
      <xdr:nvGraphicFramePr>
        <xdr:cNvPr id="13" name="Chart 12">
          <a:extLst>
            <a:ext uri="{FF2B5EF4-FFF2-40B4-BE49-F238E27FC236}">
              <a16:creationId xmlns:a16="http://schemas.microsoft.com/office/drawing/2014/main" id="{A57F4CD6-072B-4B5C-EDFB-E863314CF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47624</xdr:colOff>
      <xdr:row>53</xdr:row>
      <xdr:rowOff>66675</xdr:rowOff>
    </xdr:from>
    <xdr:to>
      <xdr:col>22</xdr:col>
      <xdr:colOff>519469</xdr:colOff>
      <xdr:row>74</xdr:row>
      <xdr:rowOff>85725</xdr:rowOff>
    </xdr:to>
    <xdr:pic>
      <xdr:nvPicPr>
        <xdr:cNvPr id="10" name="Picture 9">
          <a:extLst>
            <a:ext uri="{FF2B5EF4-FFF2-40B4-BE49-F238E27FC236}">
              <a16:creationId xmlns:a16="http://schemas.microsoft.com/office/drawing/2014/main" id="{E8C9B841-1A6E-4AD9-A9D8-EA2A3834B785}"/>
            </a:ext>
          </a:extLst>
        </xdr:cNvPr>
        <xdr:cNvPicPr>
          <a:picLocks noChangeAspect="1"/>
        </xdr:cNvPicPr>
      </xdr:nvPicPr>
      <xdr:blipFill>
        <a:blip xmlns:r="http://schemas.openxmlformats.org/officeDocument/2006/relationships" r:embed="rId4"/>
        <a:stretch>
          <a:fillRect/>
        </a:stretch>
      </xdr:blipFill>
      <xdr:spPr>
        <a:xfrm>
          <a:off x="9572624" y="9658350"/>
          <a:ext cx="6072545" cy="3819525"/>
        </a:xfrm>
        <a:prstGeom prst="rect">
          <a:avLst/>
        </a:prstGeom>
      </xdr:spPr>
    </xdr:pic>
    <xdr:clientData/>
  </xdr:twoCellAnchor>
  <xdr:twoCellAnchor editAs="oneCell">
    <xdr:from>
      <xdr:col>14</xdr:col>
      <xdr:colOff>28575</xdr:colOff>
      <xdr:row>75</xdr:row>
      <xdr:rowOff>38100</xdr:rowOff>
    </xdr:from>
    <xdr:to>
      <xdr:col>23</xdr:col>
      <xdr:colOff>76199</xdr:colOff>
      <xdr:row>94</xdr:row>
      <xdr:rowOff>161577</xdr:rowOff>
    </xdr:to>
    <xdr:pic>
      <xdr:nvPicPr>
        <xdr:cNvPr id="11" name="Picture 10">
          <a:extLst>
            <a:ext uri="{FF2B5EF4-FFF2-40B4-BE49-F238E27FC236}">
              <a16:creationId xmlns:a16="http://schemas.microsoft.com/office/drawing/2014/main" id="{ECC7ABCB-C3E0-4A3C-A010-0CDDA81BDD12}"/>
            </a:ext>
          </a:extLst>
        </xdr:cNvPr>
        <xdr:cNvPicPr>
          <a:picLocks noChangeAspect="1"/>
        </xdr:cNvPicPr>
      </xdr:nvPicPr>
      <xdr:blipFill>
        <a:blip xmlns:r="http://schemas.openxmlformats.org/officeDocument/2006/relationships" r:embed="rId5"/>
        <a:stretch>
          <a:fillRect/>
        </a:stretch>
      </xdr:blipFill>
      <xdr:spPr>
        <a:xfrm>
          <a:off x="9553575" y="13611225"/>
          <a:ext cx="6257924" cy="3562002"/>
        </a:xfrm>
        <a:prstGeom prst="rect">
          <a:avLst/>
        </a:prstGeom>
      </xdr:spPr>
    </xdr:pic>
    <xdr:clientData/>
  </xdr:twoCellAnchor>
  <xdr:twoCellAnchor editAs="oneCell">
    <xdr:from>
      <xdr:col>25</xdr:col>
      <xdr:colOff>114300</xdr:colOff>
      <xdr:row>71</xdr:row>
      <xdr:rowOff>123826</xdr:rowOff>
    </xdr:from>
    <xdr:to>
      <xdr:col>35</xdr:col>
      <xdr:colOff>269016</xdr:colOff>
      <xdr:row>92</xdr:row>
      <xdr:rowOff>85725</xdr:rowOff>
    </xdr:to>
    <xdr:pic>
      <xdr:nvPicPr>
        <xdr:cNvPr id="15" name="Picture 14">
          <a:extLst>
            <a:ext uri="{FF2B5EF4-FFF2-40B4-BE49-F238E27FC236}">
              <a16:creationId xmlns:a16="http://schemas.microsoft.com/office/drawing/2014/main" id="{6970C222-F111-E518-59CE-35AF884E3929}"/>
            </a:ext>
          </a:extLst>
        </xdr:cNvPr>
        <xdr:cNvPicPr>
          <a:picLocks noChangeAspect="1"/>
        </xdr:cNvPicPr>
      </xdr:nvPicPr>
      <xdr:blipFill>
        <a:blip xmlns:r="http://schemas.openxmlformats.org/officeDocument/2006/relationships" r:embed="rId6"/>
        <a:stretch>
          <a:fillRect/>
        </a:stretch>
      </xdr:blipFill>
      <xdr:spPr>
        <a:xfrm>
          <a:off x="17068800" y="12973051"/>
          <a:ext cx="6250716" cy="3762374"/>
        </a:xfrm>
        <a:prstGeom prst="rect">
          <a:avLst/>
        </a:prstGeom>
      </xdr:spPr>
    </xdr:pic>
    <xdr:clientData/>
  </xdr:twoCellAnchor>
  <xdr:twoCellAnchor>
    <xdr:from>
      <xdr:col>22</xdr:col>
      <xdr:colOff>266700</xdr:colOff>
      <xdr:row>81</xdr:row>
      <xdr:rowOff>9525</xdr:rowOff>
    </xdr:from>
    <xdr:to>
      <xdr:col>24</xdr:col>
      <xdr:colOff>581025</xdr:colOff>
      <xdr:row>84</xdr:row>
      <xdr:rowOff>60960</xdr:rowOff>
    </xdr:to>
    <xdr:cxnSp macro="">
      <xdr:nvCxnSpPr>
        <xdr:cNvPr id="16" name="Straight Arrow Connector 15">
          <a:extLst>
            <a:ext uri="{FF2B5EF4-FFF2-40B4-BE49-F238E27FC236}">
              <a16:creationId xmlns:a16="http://schemas.microsoft.com/office/drawing/2014/main" id="{334151B9-F9F2-4F64-8DEF-963DCF059767}"/>
            </a:ext>
          </a:extLst>
        </xdr:cNvPr>
        <xdr:cNvCxnSpPr/>
      </xdr:nvCxnSpPr>
      <xdr:spPr>
        <a:xfrm flipV="1">
          <a:off x="15392400" y="14668500"/>
          <a:ext cx="1533525" cy="5943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129250</xdr:colOff>
      <xdr:row>93</xdr:row>
      <xdr:rowOff>11235</xdr:rowOff>
    </xdr:from>
    <xdr:to>
      <xdr:col>35</xdr:col>
      <xdr:colOff>123825</xdr:colOff>
      <xdr:row>110</xdr:row>
      <xdr:rowOff>114299</xdr:rowOff>
    </xdr:to>
    <xdr:pic>
      <xdr:nvPicPr>
        <xdr:cNvPr id="18" name="Picture 17">
          <a:extLst>
            <a:ext uri="{FF2B5EF4-FFF2-40B4-BE49-F238E27FC236}">
              <a16:creationId xmlns:a16="http://schemas.microsoft.com/office/drawing/2014/main" id="{9D757494-95C4-93EC-0AFE-A8CC8429497E}"/>
            </a:ext>
          </a:extLst>
        </xdr:cNvPr>
        <xdr:cNvPicPr>
          <a:picLocks noChangeAspect="1"/>
        </xdr:cNvPicPr>
      </xdr:nvPicPr>
      <xdr:blipFill>
        <a:blip xmlns:r="http://schemas.openxmlformats.org/officeDocument/2006/relationships" r:embed="rId7"/>
        <a:stretch>
          <a:fillRect/>
        </a:stretch>
      </xdr:blipFill>
      <xdr:spPr>
        <a:xfrm>
          <a:off x="17083750" y="16841910"/>
          <a:ext cx="6090575" cy="3179639"/>
        </a:xfrm>
        <a:prstGeom prst="rect">
          <a:avLst/>
        </a:prstGeom>
      </xdr:spPr>
    </xdr:pic>
    <xdr:clientData/>
  </xdr:twoCellAnchor>
  <xdr:twoCellAnchor editAs="oneCell">
    <xdr:from>
      <xdr:col>25</xdr:col>
      <xdr:colOff>142876</xdr:colOff>
      <xdr:row>111</xdr:row>
      <xdr:rowOff>85726</xdr:rowOff>
    </xdr:from>
    <xdr:to>
      <xdr:col>33</xdr:col>
      <xdr:colOff>123826</xdr:colOff>
      <xdr:row>119</xdr:row>
      <xdr:rowOff>179680</xdr:rowOff>
    </xdr:to>
    <xdr:pic>
      <xdr:nvPicPr>
        <xdr:cNvPr id="19" name="Picture 18">
          <a:extLst>
            <a:ext uri="{FF2B5EF4-FFF2-40B4-BE49-F238E27FC236}">
              <a16:creationId xmlns:a16="http://schemas.microsoft.com/office/drawing/2014/main" id="{423B2963-1974-0F12-C0DF-176F7F964FAD}"/>
            </a:ext>
          </a:extLst>
        </xdr:cNvPr>
        <xdr:cNvPicPr>
          <a:picLocks noChangeAspect="1"/>
        </xdr:cNvPicPr>
      </xdr:nvPicPr>
      <xdr:blipFill>
        <a:blip xmlns:r="http://schemas.openxmlformats.org/officeDocument/2006/relationships" r:embed="rId8"/>
        <a:stretch>
          <a:fillRect/>
        </a:stretch>
      </xdr:blipFill>
      <xdr:spPr>
        <a:xfrm>
          <a:off x="17097376" y="20173951"/>
          <a:ext cx="4857750" cy="1541754"/>
        </a:xfrm>
        <a:prstGeom prst="rect">
          <a:avLst/>
        </a:prstGeom>
      </xdr:spPr>
    </xdr:pic>
    <xdr:clientData/>
  </xdr:twoCellAnchor>
  <xdr:twoCellAnchor editAs="oneCell">
    <xdr:from>
      <xdr:col>25</xdr:col>
      <xdr:colOff>133351</xdr:colOff>
      <xdr:row>121</xdr:row>
      <xdr:rowOff>47625</xdr:rowOff>
    </xdr:from>
    <xdr:to>
      <xdr:col>33</xdr:col>
      <xdr:colOff>494991</xdr:colOff>
      <xdr:row>143</xdr:row>
      <xdr:rowOff>66675</xdr:rowOff>
    </xdr:to>
    <xdr:pic>
      <xdr:nvPicPr>
        <xdr:cNvPr id="20" name="Picture 19">
          <a:extLst>
            <a:ext uri="{FF2B5EF4-FFF2-40B4-BE49-F238E27FC236}">
              <a16:creationId xmlns:a16="http://schemas.microsoft.com/office/drawing/2014/main" id="{53942107-9B42-11B1-6CF1-4BA43AD974D8}"/>
            </a:ext>
          </a:extLst>
        </xdr:cNvPr>
        <xdr:cNvPicPr>
          <a:picLocks noChangeAspect="1"/>
        </xdr:cNvPicPr>
      </xdr:nvPicPr>
      <xdr:blipFill>
        <a:blip xmlns:r="http://schemas.openxmlformats.org/officeDocument/2006/relationships" r:embed="rId9"/>
        <a:stretch>
          <a:fillRect/>
        </a:stretch>
      </xdr:blipFill>
      <xdr:spPr>
        <a:xfrm>
          <a:off x="17087851" y="21945600"/>
          <a:ext cx="5238440" cy="4000500"/>
        </a:xfrm>
        <a:prstGeom prst="rect">
          <a:avLst/>
        </a:prstGeom>
      </xdr:spPr>
    </xdr:pic>
    <xdr:clientData/>
  </xdr:twoCellAnchor>
  <xdr:twoCellAnchor>
    <xdr:from>
      <xdr:col>23</xdr:col>
      <xdr:colOff>198436</xdr:colOff>
      <xdr:row>50</xdr:row>
      <xdr:rowOff>134937</xdr:rowOff>
    </xdr:from>
    <xdr:to>
      <xdr:col>28</xdr:col>
      <xdr:colOff>388936</xdr:colOff>
      <xdr:row>61</xdr:row>
      <xdr:rowOff>71436</xdr:rowOff>
    </xdr:to>
    <xdr:sp macro="" textlink="">
      <xdr:nvSpPr>
        <xdr:cNvPr id="12" name="TextBox 11">
          <a:extLst>
            <a:ext uri="{FF2B5EF4-FFF2-40B4-BE49-F238E27FC236}">
              <a16:creationId xmlns:a16="http://schemas.microsoft.com/office/drawing/2014/main" id="{BB2408CB-11C7-44B7-A22B-78DE9C826585}"/>
            </a:ext>
          </a:extLst>
        </xdr:cNvPr>
        <xdr:cNvSpPr txBox="1"/>
      </xdr:nvSpPr>
      <xdr:spPr>
        <a:xfrm>
          <a:off x="16192499" y="9263062"/>
          <a:ext cx="3286125" cy="1944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a:latin typeface="Bierstadt" panose="020B0004020202020204" pitchFamily="34" charset="0"/>
            </a:rPr>
            <a:t>This</a:t>
          </a:r>
          <a:r>
            <a:rPr lang="en-PH" sz="1000" baseline="0">
              <a:latin typeface="Bierstadt" panose="020B0004020202020204" pitchFamily="34" charset="0"/>
            </a:rPr>
            <a:t> is called </a:t>
          </a:r>
          <a:r>
            <a:rPr lang="en-PH" sz="1000" b="1" i="1" baseline="0">
              <a:latin typeface="Bierstadt" panose="020B0004020202020204" pitchFamily="34" charset="0"/>
            </a:rPr>
            <a:t>"teacher forcing". </a:t>
          </a:r>
          <a:r>
            <a:rPr lang="en-PH" sz="1000" baseline="0">
              <a:latin typeface="Bierstadt" panose="020B0004020202020204" pitchFamily="34" charset="0"/>
            </a:rPr>
            <a:t>The decoder input is not one token at a time step.</a:t>
          </a:r>
        </a:p>
        <a:p>
          <a:pPr algn="ctr"/>
          <a:endParaRPr lang="en-PH" sz="1000" baseline="0">
            <a:latin typeface="Bierstadt" panose="020B0004020202020204" pitchFamily="34" charset="0"/>
          </a:endParaRPr>
        </a:p>
        <a:p>
          <a:pPr algn="ctr"/>
          <a:r>
            <a:rPr lang="en-PH" sz="1000" baseline="0">
              <a:latin typeface="Bierstadt" panose="020B0004020202020204" pitchFamily="34" charset="0"/>
            </a:rPr>
            <a:t> E.g. Decoder Input  →  [&lt;sos&gt;, Je, suis]</a:t>
          </a:r>
        </a:p>
        <a:p>
          <a:pPr algn="ctr"/>
          <a:r>
            <a:rPr lang="en-PH" sz="1000" baseline="0">
              <a:latin typeface="Bierstadt" panose="020B0004020202020204" pitchFamily="34" charset="0"/>
            </a:rPr>
            <a:t>Target Labels  →  [Je, suis, faim]</a:t>
          </a:r>
        </a:p>
        <a:p>
          <a:pPr algn="ctr"/>
          <a:endParaRPr lang="en-PH" sz="1000" baseline="0">
            <a:latin typeface="Bierstadt" panose="020B0004020202020204" pitchFamily="34" charset="0"/>
          </a:endParaRPr>
        </a:p>
        <a:p>
          <a:pPr algn="ctr"/>
          <a:r>
            <a:rPr lang="en-PH" sz="1000" baseline="0">
              <a:latin typeface="Bierstadt" panose="020B0004020202020204" pitchFamily="34" charset="0"/>
            </a:rPr>
            <a:t>Input is shifted to the right. Basically we are trying to teach the model to predict next token using Decoder input. Example, predict "Je" given "&lt;sos&gt;", predict "suis" given "&lt;sos&gt; Je", and so on. We are trying to teach the model that after this token, this token should follow.</a:t>
          </a:r>
        </a:p>
        <a:p>
          <a:pPr algn="ctr"/>
          <a:endParaRPr lang="en-PH" sz="1000">
            <a:latin typeface="Bierstadt" panose="020B0004020202020204" pitchFamily="34" charset="0"/>
          </a:endParaRPr>
        </a:p>
      </xdr:txBody>
    </xdr:sp>
    <xdr:clientData/>
  </xdr:twoCellAnchor>
  <xdr:twoCellAnchor>
    <xdr:from>
      <xdr:col>14</xdr:col>
      <xdr:colOff>31750</xdr:colOff>
      <xdr:row>95</xdr:row>
      <xdr:rowOff>150812</xdr:rowOff>
    </xdr:from>
    <xdr:to>
      <xdr:col>18</xdr:col>
      <xdr:colOff>190500</xdr:colOff>
      <xdr:row>99</xdr:row>
      <xdr:rowOff>95249</xdr:rowOff>
    </xdr:to>
    <xdr:sp macro="" textlink="">
      <xdr:nvSpPr>
        <xdr:cNvPr id="14" name="TextBox 13">
          <a:extLst>
            <a:ext uri="{FF2B5EF4-FFF2-40B4-BE49-F238E27FC236}">
              <a16:creationId xmlns:a16="http://schemas.microsoft.com/office/drawing/2014/main" id="{F3DF929C-C9DC-421A-A901-8EA269106C40}"/>
            </a:ext>
          </a:extLst>
        </xdr:cNvPr>
        <xdr:cNvSpPr txBox="1"/>
      </xdr:nvSpPr>
      <xdr:spPr>
        <a:xfrm>
          <a:off x="9699625" y="17494250"/>
          <a:ext cx="3286125" cy="674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Bierstadt" panose="020B0004020202020204" pitchFamily="34" charset="0"/>
              <a:ea typeface="+mn-ea"/>
              <a:cs typeface="+mn-cs"/>
            </a:rPr>
            <a:t>At the end, you have a scalar value for loss after the batch is processed. This loss is passed for gradient computation and parameter updates.</a:t>
          </a:r>
          <a:r>
            <a:rPr lang="en-US" sz="1000">
              <a:latin typeface="Bierstadt" panose="020B0004020202020204" pitchFamily="34" charset="0"/>
            </a:rPr>
            <a:t> </a:t>
          </a:r>
          <a:endParaRPr lang="en-PH" sz="1000">
            <a:latin typeface="Bierstadt" panose="020B0004020202020204" pitchFamily="34" charset="0"/>
          </a:endParaRPr>
        </a:p>
      </xdr:txBody>
    </xdr:sp>
    <xdr:clientData/>
  </xdr:twoCellAnchor>
  <xdr:twoCellAnchor>
    <xdr:from>
      <xdr:col>23</xdr:col>
      <xdr:colOff>214313</xdr:colOff>
      <xdr:row>62</xdr:row>
      <xdr:rowOff>7938</xdr:rowOff>
    </xdr:from>
    <xdr:to>
      <xdr:col>28</xdr:col>
      <xdr:colOff>409575</xdr:colOff>
      <xdr:row>67</xdr:row>
      <xdr:rowOff>19050</xdr:rowOff>
    </xdr:to>
    <xdr:sp macro="" textlink="">
      <xdr:nvSpPr>
        <xdr:cNvPr id="17" name="TextBox 16">
          <a:extLst>
            <a:ext uri="{FF2B5EF4-FFF2-40B4-BE49-F238E27FC236}">
              <a16:creationId xmlns:a16="http://schemas.microsoft.com/office/drawing/2014/main" id="{9C4BB10E-AF01-46E9-AEC8-F99BA615EF5F}"/>
            </a:ext>
          </a:extLst>
        </xdr:cNvPr>
        <xdr:cNvSpPr txBox="1"/>
      </xdr:nvSpPr>
      <xdr:spPr>
        <a:xfrm>
          <a:off x="15949613" y="11228388"/>
          <a:ext cx="3243262" cy="915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000" b="0" baseline="0">
              <a:latin typeface="Bierstadt" panose="020B0004020202020204" pitchFamily="34" charset="0"/>
            </a:rPr>
            <a:t>suppose in each batch, we process </a:t>
          </a:r>
          <a:r>
            <a:rPr lang="en-PH" sz="1000" b="1" baseline="0">
              <a:latin typeface="Bierstadt" panose="020B0004020202020204" pitchFamily="34" charset="0"/>
            </a:rPr>
            <a:t>64 sentences in each batch, a sentence with max 8 tokens, </a:t>
          </a:r>
          <a:r>
            <a:rPr lang="en-PH" sz="1000" b="0" baseline="0">
              <a:latin typeface="Bierstadt" panose="020B0004020202020204" pitchFamily="34" charset="0"/>
            </a:rPr>
            <a:t>and determined our</a:t>
          </a:r>
          <a:r>
            <a:rPr lang="en-PH" sz="1000" b="1" baseline="0">
              <a:latin typeface="Bierstadt" panose="020B0004020202020204" pitchFamily="34" charset="0"/>
            </a:rPr>
            <a:t> vocabulary is 50,000 tokens</a:t>
          </a:r>
        </a:p>
        <a:p>
          <a:pPr algn="ctr"/>
          <a:r>
            <a:rPr lang="en-PH" sz="1000" b="1" i="1" baseline="0">
              <a:latin typeface="Bierstadt" panose="020B0004020202020204" pitchFamily="34" charset="0"/>
            </a:rPr>
            <a:t>(batch_size = 64, seq_len = 8, vocab_size = 50k)</a:t>
          </a:r>
          <a:endParaRPr lang="en-PH" sz="1000" b="1" i="1">
            <a:latin typeface="Bierstadt" panose="020B0004020202020204" pitchFamily="34" charset="0"/>
          </a:endParaRPr>
        </a:p>
      </xdr:txBody>
    </xdr:sp>
    <xdr:clientData/>
  </xdr:twoCellAnchor>
  <xdr:twoCellAnchor>
    <xdr:from>
      <xdr:col>28</xdr:col>
      <xdr:colOff>557212</xdr:colOff>
      <xdr:row>49</xdr:row>
      <xdr:rowOff>47625</xdr:rowOff>
    </xdr:from>
    <xdr:to>
      <xdr:col>35</xdr:col>
      <xdr:colOff>76200</xdr:colOff>
      <xdr:row>57</xdr:row>
      <xdr:rowOff>19050</xdr:rowOff>
    </xdr:to>
    <xdr:sp macro="" textlink="">
      <xdr:nvSpPr>
        <xdr:cNvPr id="21" name="TextBox 20">
          <a:extLst>
            <a:ext uri="{FF2B5EF4-FFF2-40B4-BE49-F238E27FC236}">
              <a16:creationId xmlns:a16="http://schemas.microsoft.com/office/drawing/2014/main" id="{6C246440-CF20-4ED1-9951-2AB3CE7827CE}"/>
            </a:ext>
          </a:extLst>
        </xdr:cNvPr>
        <xdr:cNvSpPr txBox="1"/>
      </xdr:nvSpPr>
      <xdr:spPr>
        <a:xfrm>
          <a:off x="19340512" y="8915400"/>
          <a:ext cx="3786188" cy="1419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i="0">
              <a:solidFill>
                <a:srgbClr val="FF0000"/>
              </a:solidFill>
              <a:latin typeface="Bierstadt" panose="020B0004020202020204" pitchFamily="34" charset="0"/>
            </a:rPr>
            <a:t>During</a:t>
          </a:r>
          <a:r>
            <a:rPr lang="en-PH" sz="1400" b="1" i="0" baseline="0">
              <a:solidFill>
                <a:srgbClr val="FF0000"/>
              </a:solidFill>
              <a:latin typeface="Bierstadt" panose="020B0004020202020204" pitchFamily="34" charset="0"/>
            </a:rPr>
            <a:t> training, We do not compute for the normalized (softmaxed) scores. We stop at logit computation. The logits are used for LOSS COMPUTATION in the nn.CrossEntropyLoss()</a:t>
          </a:r>
          <a:endParaRPr lang="en-PH" sz="1400" b="1" i="0">
            <a:solidFill>
              <a:srgbClr val="FF0000"/>
            </a:solidFill>
            <a:latin typeface="Bierstadt" panose="020B0004020202020204" pitchFamily="34" charset="0"/>
          </a:endParaRPr>
        </a:p>
      </xdr:txBody>
    </xdr:sp>
    <xdr:clientData/>
  </xdr:twoCellAnchor>
  <xdr:twoCellAnchor>
    <xdr:from>
      <xdr:col>22</xdr:col>
      <xdr:colOff>38100</xdr:colOff>
      <xdr:row>57</xdr:row>
      <xdr:rowOff>19050</xdr:rowOff>
    </xdr:from>
    <xdr:to>
      <xdr:col>32</xdr:col>
      <xdr:colOff>11906</xdr:colOff>
      <xdr:row>65</xdr:row>
      <xdr:rowOff>146685</xdr:rowOff>
    </xdr:to>
    <xdr:cxnSp macro="">
      <xdr:nvCxnSpPr>
        <xdr:cNvPr id="22" name="Straight Arrow Connector 21">
          <a:extLst>
            <a:ext uri="{FF2B5EF4-FFF2-40B4-BE49-F238E27FC236}">
              <a16:creationId xmlns:a16="http://schemas.microsoft.com/office/drawing/2014/main" id="{EE99D0A8-E12B-4EF8-8E1D-01B0BFE5D38A}"/>
            </a:ext>
          </a:extLst>
        </xdr:cNvPr>
        <xdr:cNvCxnSpPr>
          <a:endCxn id="21" idx="2"/>
        </xdr:cNvCxnSpPr>
      </xdr:nvCxnSpPr>
      <xdr:spPr>
        <a:xfrm flipV="1">
          <a:off x="15163800" y="10334625"/>
          <a:ext cx="6069806" cy="15754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D9AA-876A-408A-9312-16C11A9B4273}">
  <dimension ref="A1"/>
  <sheetViews>
    <sheetView showGridLines="0" zoomScale="80" zoomScaleNormal="80" workbookViewId="0">
      <selection activeCell="F39" sqref="F3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3F94-DC01-423C-82B4-BCF3507F3D60}">
  <dimension ref="B2:AA32"/>
  <sheetViews>
    <sheetView zoomScale="80" zoomScaleNormal="80" workbookViewId="0">
      <selection activeCell="B22" sqref="B22:I22"/>
    </sheetView>
  </sheetViews>
  <sheetFormatPr defaultColWidth="8.88671875" defaultRowHeight="14.4" x14ac:dyDescent="0.3"/>
  <cols>
    <col min="1" max="2" width="8.88671875" style="1"/>
    <col min="3" max="3" width="10.5546875" style="1" customWidth="1"/>
    <col min="4" max="4" width="10" style="1" bestFit="1" customWidth="1"/>
    <col min="5" max="5" width="10" style="1" customWidth="1"/>
    <col min="6" max="6" width="10.109375" style="1" customWidth="1"/>
    <col min="7" max="7" width="10.6640625" style="1" customWidth="1"/>
    <col min="8" max="8" width="10.5546875" style="1" customWidth="1"/>
    <col min="9" max="9" width="10.44140625" style="1" customWidth="1"/>
    <col min="10" max="11" width="8.88671875" style="1"/>
    <col min="12" max="12" width="10.5546875" style="1" customWidth="1"/>
    <col min="13" max="20" width="8.88671875" style="1"/>
    <col min="21" max="21" width="10.33203125" style="1" customWidth="1"/>
    <col min="22" max="16384" width="8.88671875" style="1"/>
  </cols>
  <sheetData>
    <row r="2" spans="2:9" x14ac:dyDescent="0.3">
      <c r="B2" s="86" t="s">
        <v>120</v>
      </c>
      <c r="C2" s="86"/>
      <c r="D2" s="86"/>
      <c r="E2" s="86"/>
      <c r="F2" s="86"/>
      <c r="G2" s="86"/>
      <c r="H2" s="86"/>
      <c r="I2" s="86"/>
    </row>
    <row r="3" spans="2:9" x14ac:dyDescent="0.3">
      <c r="B3" s="89" t="s">
        <v>119</v>
      </c>
      <c r="C3" s="89"/>
      <c r="D3" s="89"/>
      <c r="E3" s="89"/>
      <c r="F3" s="89"/>
      <c r="G3" s="89"/>
      <c r="H3" s="89"/>
      <c r="I3" s="89"/>
    </row>
    <row r="5" spans="2:9" x14ac:dyDescent="0.3">
      <c r="B5" s="85" t="s">
        <v>91</v>
      </c>
      <c r="C5" s="85"/>
      <c r="D5" s="2">
        <v>0</v>
      </c>
      <c r="E5" s="2">
        <v>1</v>
      </c>
      <c r="F5" s="2">
        <v>2</v>
      </c>
      <c r="G5" s="2">
        <v>3</v>
      </c>
      <c r="H5" s="2" t="s">
        <v>1</v>
      </c>
      <c r="I5" s="2">
        <v>512</v>
      </c>
    </row>
    <row r="6" spans="2:9" x14ac:dyDescent="0.3">
      <c r="B6" s="87" t="s">
        <v>19</v>
      </c>
      <c r="C6" s="87"/>
      <c r="D6" s="18" cm="1">
        <f t="array" aca="1" ref="D6:I11" ca="1">M19:R24</f>
        <v>0.81509485852830132</v>
      </c>
      <c r="E6" s="18">
        <f ca="1"/>
        <v>0.55114382486053426</v>
      </c>
      <c r="F6" s="18">
        <f ca="1"/>
        <v>0.87599013095494094</v>
      </c>
      <c r="G6" s="18">
        <f ca="1"/>
        <v>0.94020109994075018</v>
      </c>
      <c r="H6" s="18">
        <f ca="1"/>
        <v>0.13961206731179132</v>
      </c>
      <c r="I6" s="18">
        <f ca="1"/>
        <v>0.50773763931355886</v>
      </c>
    </row>
    <row r="7" spans="2:9" x14ac:dyDescent="0.3">
      <c r="B7" s="87" t="s">
        <v>20</v>
      </c>
      <c r="C7" s="87"/>
      <c r="D7" s="18">
        <f ca="1"/>
        <v>0.55434695689090385</v>
      </c>
      <c r="E7" s="18">
        <f ca="1"/>
        <v>0.20676972244655634</v>
      </c>
      <c r="F7" s="18">
        <f ca="1"/>
        <v>0.28566684415531762</v>
      </c>
      <c r="G7" s="18">
        <f ca="1"/>
        <v>0.26753727440411024</v>
      </c>
      <c r="H7" s="18">
        <f ca="1"/>
        <v>0.96215894529606838</v>
      </c>
      <c r="I7" s="18">
        <f ca="1"/>
        <v>0.90933916306267704</v>
      </c>
    </row>
    <row r="8" spans="2:9" x14ac:dyDescent="0.3">
      <c r="B8" s="87" t="s">
        <v>24</v>
      </c>
      <c r="C8" s="87"/>
      <c r="D8" s="35">
        <f ca="1"/>
        <v>0.92701969306444787</v>
      </c>
      <c r="E8" s="35">
        <f ca="1"/>
        <v>0.64751739049823809</v>
      </c>
      <c r="F8" s="35">
        <f ca="1"/>
        <v>0.97386071027310495</v>
      </c>
      <c r="G8" s="35">
        <f ca="1"/>
        <v>0.62071447801805513</v>
      </c>
      <c r="H8" s="35">
        <f ca="1"/>
        <v>0.10874276825812346</v>
      </c>
      <c r="I8" s="35">
        <f ca="1"/>
        <v>0.47095758413212674</v>
      </c>
    </row>
    <row r="9" spans="2:9" x14ac:dyDescent="0.3">
      <c r="B9" s="87" t="s">
        <v>0</v>
      </c>
      <c r="C9" s="87"/>
      <c r="D9" s="18">
        <f ca="1"/>
        <v>0.462149846638924</v>
      </c>
      <c r="E9" s="18">
        <f ca="1"/>
        <v>0.89997655003204002</v>
      </c>
      <c r="F9" s="18">
        <f ca="1"/>
        <v>0.7277060996113669</v>
      </c>
      <c r="G9" s="18">
        <f ca="1"/>
        <v>0.18032843343579996</v>
      </c>
      <c r="H9" s="18">
        <f ca="1"/>
        <v>0.26507507090446247</v>
      </c>
      <c r="I9" s="18">
        <f ca="1"/>
        <v>0.94154795393090795</v>
      </c>
    </row>
    <row r="10" spans="2:9" x14ac:dyDescent="0.3">
      <c r="B10" s="87" t="s">
        <v>22</v>
      </c>
      <c r="C10" s="87"/>
      <c r="D10" s="18">
        <f ca="1"/>
        <v>0.29483135879866174</v>
      </c>
      <c r="E10" s="18">
        <f ca="1"/>
        <v>0.76242180212370503</v>
      </c>
      <c r="F10" s="18">
        <f ca="1"/>
        <v>0.98975631811385734</v>
      </c>
      <c r="G10" s="18">
        <f ca="1"/>
        <v>0.6143346346346148</v>
      </c>
      <c r="H10" s="18">
        <f ca="1"/>
        <v>0.40733789378267371</v>
      </c>
      <c r="I10" s="18">
        <f ca="1"/>
        <v>0.81286240144591182</v>
      </c>
    </row>
    <row r="11" spans="2:9" x14ac:dyDescent="0.3">
      <c r="B11" s="87" t="s">
        <v>20</v>
      </c>
      <c r="C11" s="87"/>
      <c r="D11" s="18">
        <f ca="1"/>
        <v>0.94494222561123919</v>
      </c>
      <c r="E11" s="18">
        <f ca="1"/>
        <v>0.56625406921223864</v>
      </c>
      <c r="F11" s="18">
        <f ca="1"/>
        <v>0.59216154915066199</v>
      </c>
      <c r="G11" s="18">
        <f ca="1"/>
        <v>0.61709468843280346</v>
      </c>
      <c r="H11" s="18">
        <f ca="1"/>
        <v>0.28425961572310765</v>
      </c>
      <c r="I11" s="18">
        <f ca="1"/>
        <v>0.6836414263899091</v>
      </c>
    </row>
    <row r="13" spans="2:9" x14ac:dyDescent="0.3">
      <c r="B13" s="85" t="s">
        <v>90</v>
      </c>
      <c r="C13" s="85"/>
      <c r="D13" s="2">
        <v>0</v>
      </c>
      <c r="E13" s="2">
        <v>1</v>
      </c>
      <c r="F13" s="2">
        <v>2</v>
      </c>
      <c r="G13" s="2">
        <v>3</v>
      </c>
      <c r="H13" s="2" t="s">
        <v>1</v>
      </c>
      <c r="I13" s="2">
        <v>512</v>
      </c>
    </row>
    <row r="14" spans="2:9" x14ac:dyDescent="0.3">
      <c r="B14" s="87" t="s">
        <v>75</v>
      </c>
      <c r="C14" s="87"/>
      <c r="D14" s="19" cm="1">
        <f t="array" aca="1" ref="D14:I16" ca="1">V19:AA21</f>
        <v>0.87407493828336147</v>
      </c>
      <c r="E14" s="19">
        <f ca="1"/>
        <v>0.16163760135942518</v>
      </c>
      <c r="F14" s="19">
        <f ca="1"/>
        <v>0.13592546157494501</v>
      </c>
      <c r="G14" s="19">
        <f ca="1"/>
        <v>0.64719996037611693</v>
      </c>
      <c r="H14" s="19">
        <f ca="1"/>
        <v>0.61675058013981254</v>
      </c>
      <c r="I14" s="19">
        <f ca="1"/>
        <v>0.59749902815546885</v>
      </c>
    </row>
    <row r="15" spans="2:9" x14ac:dyDescent="0.3">
      <c r="B15" s="87" t="s">
        <v>77</v>
      </c>
      <c r="C15" s="87"/>
      <c r="D15" s="19">
        <f ca="1"/>
        <v>0.1005455136405029</v>
      </c>
      <c r="E15" s="19">
        <f ca="1"/>
        <v>0.57143629531328455</v>
      </c>
      <c r="F15" s="19">
        <f ca="1"/>
        <v>0.17186501581701852</v>
      </c>
      <c r="G15" s="19">
        <f ca="1"/>
        <v>0.50482714417953689</v>
      </c>
      <c r="H15" s="19">
        <f ca="1"/>
        <v>0.60754360726354273</v>
      </c>
      <c r="I15" s="19">
        <f ca="1"/>
        <v>0.40792811644792248</v>
      </c>
    </row>
    <row r="16" spans="2:9" x14ac:dyDescent="0.3">
      <c r="B16" s="87" t="s">
        <v>76</v>
      </c>
      <c r="C16" s="87"/>
      <c r="D16" s="37">
        <f ca="1"/>
        <v>0.50391991484479082</v>
      </c>
      <c r="E16" s="37">
        <f ca="1"/>
        <v>0.44164665160097627</v>
      </c>
      <c r="F16" s="37">
        <f ca="1"/>
        <v>0.21408732381976425</v>
      </c>
      <c r="G16" s="37">
        <f ca="1"/>
        <v>0.50996843946884751</v>
      </c>
      <c r="H16" s="37">
        <f ca="1"/>
        <v>0.52520804113195574</v>
      </c>
      <c r="I16" s="37">
        <f ca="1"/>
        <v>0.57030462823769534</v>
      </c>
    </row>
    <row r="17" spans="2:27" x14ac:dyDescent="0.3">
      <c r="B17" s="87" t="s">
        <v>121</v>
      </c>
      <c r="C17" s="87"/>
      <c r="D17" s="84">
        <v>-10000000000</v>
      </c>
      <c r="E17" s="84">
        <v>-10000000000</v>
      </c>
      <c r="F17" s="84">
        <v>-10000000000</v>
      </c>
      <c r="G17" s="84">
        <v>-10000000000</v>
      </c>
      <c r="H17" s="84">
        <v>-10000000000</v>
      </c>
      <c r="I17" s="84">
        <v>-10000000000</v>
      </c>
    </row>
    <row r="18" spans="2:27" x14ac:dyDescent="0.3">
      <c r="B18" s="87" t="s">
        <v>121</v>
      </c>
      <c r="C18" s="87"/>
      <c r="D18" s="84">
        <v>-10000000000</v>
      </c>
      <c r="E18" s="84">
        <v>-10000000000</v>
      </c>
      <c r="F18" s="84">
        <v>-10000000000</v>
      </c>
      <c r="G18" s="84">
        <v>-10000000000</v>
      </c>
      <c r="H18" s="84">
        <v>-10000000000</v>
      </c>
      <c r="I18" s="84">
        <v>-10000000000</v>
      </c>
      <c r="K18" s="85" t="s">
        <v>127</v>
      </c>
      <c r="L18" s="85"/>
      <c r="M18" s="2">
        <v>0</v>
      </c>
      <c r="N18" s="2">
        <v>1</v>
      </c>
      <c r="O18" s="2">
        <v>2</v>
      </c>
      <c r="P18" s="2">
        <v>3</v>
      </c>
      <c r="Q18" s="2" t="s">
        <v>1</v>
      </c>
      <c r="R18" s="2">
        <v>512</v>
      </c>
      <c r="T18" s="85" t="s">
        <v>127</v>
      </c>
      <c r="U18" s="85"/>
      <c r="V18" s="2">
        <v>0</v>
      </c>
      <c r="W18" s="2">
        <v>1</v>
      </c>
      <c r="X18" s="2">
        <v>2</v>
      </c>
      <c r="Y18" s="2">
        <v>3</v>
      </c>
      <c r="Z18" s="2" t="s">
        <v>1</v>
      </c>
      <c r="AA18" s="2">
        <v>512</v>
      </c>
    </row>
    <row r="19" spans="2:27" x14ac:dyDescent="0.3">
      <c r="B19" s="87" t="s">
        <v>121</v>
      </c>
      <c r="C19" s="87"/>
      <c r="D19" s="84">
        <v>-10000000000</v>
      </c>
      <c r="E19" s="84">
        <v>-10000000000</v>
      </c>
      <c r="F19" s="84">
        <v>-10000000000</v>
      </c>
      <c r="G19" s="84">
        <v>-10000000000</v>
      </c>
      <c r="H19" s="84">
        <v>-10000000000</v>
      </c>
      <c r="I19" s="84">
        <v>-10000000000</v>
      </c>
      <c r="L19" s="34" t="s">
        <v>19</v>
      </c>
      <c r="M19" s="18" cm="1">
        <f t="array" aca="1" ref="M19:R27" ca="1">_xlfn.RANDARRAY(9, 6, 0.1,1,FALSE)</f>
        <v>0.81509485852830132</v>
      </c>
      <c r="N19" s="18">
        <f ca="1"/>
        <v>0.55114382486053426</v>
      </c>
      <c r="O19" s="18">
        <f ca="1"/>
        <v>0.87599013095494094</v>
      </c>
      <c r="P19" s="18">
        <f ca="1"/>
        <v>0.94020109994075018</v>
      </c>
      <c r="Q19" s="18">
        <f ca="1"/>
        <v>0.13961206731179132</v>
      </c>
      <c r="R19" s="18">
        <f ca="1"/>
        <v>0.50773763931355886</v>
      </c>
      <c r="U19" s="36" t="s">
        <v>75</v>
      </c>
      <c r="V19" s="19" cm="1">
        <f t="array" aca="1" ref="V19:AA27" ca="1">_xlfn.RANDARRAY(9, 6, 0.1,1,FALSE)</f>
        <v>0.87407493828336147</v>
      </c>
      <c r="W19" s="19">
        <f ca="1"/>
        <v>0.16163760135942518</v>
      </c>
      <c r="X19" s="19">
        <f ca="1"/>
        <v>0.13592546157494501</v>
      </c>
      <c r="Y19" s="19">
        <f ca="1"/>
        <v>0.64719996037611693</v>
      </c>
      <c r="Z19" s="19">
        <f ca="1"/>
        <v>0.61675058013981254</v>
      </c>
      <c r="AA19" s="19">
        <f ca="1"/>
        <v>0.59749902815546885</v>
      </c>
    </row>
    <row r="20" spans="2:27" x14ac:dyDescent="0.3">
      <c r="L20" s="34" t="s">
        <v>20</v>
      </c>
      <c r="M20" s="18">
        <f ca="1"/>
        <v>0.55434695689090385</v>
      </c>
      <c r="N20" s="18">
        <f ca="1"/>
        <v>0.20676972244655634</v>
      </c>
      <c r="O20" s="18">
        <f ca="1"/>
        <v>0.28566684415531762</v>
      </c>
      <c r="P20" s="18">
        <f ca="1"/>
        <v>0.26753727440411024</v>
      </c>
      <c r="Q20" s="18">
        <f ca="1"/>
        <v>0.96215894529606838</v>
      </c>
      <c r="R20" s="18">
        <f ca="1"/>
        <v>0.90933916306267704</v>
      </c>
      <c r="U20" s="36" t="s">
        <v>77</v>
      </c>
      <c r="V20" s="19">
        <f ca="1"/>
        <v>0.1005455136405029</v>
      </c>
      <c r="W20" s="19">
        <f ca="1"/>
        <v>0.57143629531328455</v>
      </c>
      <c r="X20" s="19">
        <f ca="1"/>
        <v>0.17186501581701852</v>
      </c>
      <c r="Y20" s="19">
        <f ca="1"/>
        <v>0.50482714417953689</v>
      </c>
      <c r="Z20" s="19">
        <f ca="1"/>
        <v>0.60754360726354273</v>
      </c>
      <c r="AA20" s="19">
        <f ca="1"/>
        <v>0.40792811644792248</v>
      </c>
    </row>
    <row r="21" spans="2:27" x14ac:dyDescent="0.3">
      <c r="L21" s="34" t="s">
        <v>21</v>
      </c>
      <c r="M21" s="18">
        <f ca="1"/>
        <v>0.92701969306444787</v>
      </c>
      <c r="N21" s="18">
        <f ca="1"/>
        <v>0.64751739049823809</v>
      </c>
      <c r="O21" s="18">
        <f ca="1"/>
        <v>0.97386071027310495</v>
      </c>
      <c r="P21" s="18">
        <f ca="1"/>
        <v>0.62071447801805513</v>
      </c>
      <c r="Q21" s="18">
        <f ca="1"/>
        <v>0.10874276825812346</v>
      </c>
      <c r="R21" s="18">
        <f ca="1"/>
        <v>0.47095758413212674</v>
      </c>
      <c r="U21" s="36" t="s">
        <v>76</v>
      </c>
      <c r="V21" s="19">
        <f ca="1"/>
        <v>0.50391991484479082</v>
      </c>
      <c r="W21" s="19">
        <f ca="1"/>
        <v>0.44164665160097627</v>
      </c>
      <c r="X21" s="19">
        <f ca="1"/>
        <v>0.21408732381976425</v>
      </c>
      <c r="Y21" s="19">
        <f ca="1"/>
        <v>0.50996843946884751</v>
      </c>
      <c r="Z21" s="19">
        <f ca="1"/>
        <v>0.52520804113195574</v>
      </c>
      <c r="AA21" s="19">
        <f ca="1"/>
        <v>0.57030462823769534</v>
      </c>
    </row>
    <row r="22" spans="2:27" x14ac:dyDescent="0.3">
      <c r="B22" s="88" t="s">
        <v>162</v>
      </c>
      <c r="C22" s="88"/>
      <c r="D22" s="88"/>
      <c r="E22" s="88"/>
      <c r="F22" s="88"/>
      <c r="G22" s="88"/>
      <c r="H22" s="88"/>
      <c r="I22" s="88"/>
      <c r="L22" s="34" t="s">
        <v>0</v>
      </c>
      <c r="M22" s="18">
        <f ca="1"/>
        <v>0.462149846638924</v>
      </c>
      <c r="N22" s="18">
        <f ca="1"/>
        <v>0.89997655003204002</v>
      </c>
      <c r="O22" s="18">
        <f ca="1"/>
        <v>0.7277060996113669</v>
      </c>
      <c r="P22" s="18">
        <f ca="1"/>
        <v>0.18032843343579996</v>
      </c>
      <c r="Q22" s="18">
        <f ca="1"/>
        <v>0.26507507090446247</v>
      </c>
      <c r="R22" s="18">
        <f ca="1"/>
        <v>0.94154795393090795</v>
      </c>
      <c r="U22" s="2" t="s">
        <v>116</v>
      </c>
      <c r="V22" s="4">
        <f ca="1"/>
        <v>0.45504669867535563</v>
      </c>
      <c r="W22" s="4">
        <f ca="1"/>
        <v>0.50541553794979599</v>
      </c>
      <c r="X22" s="4">
        <f ca="1"/>
        <v>0.45972936547988597</v>
      </c>
      <c r="Y22" s="4">
        <f ca="1"/>
        <v>0.35029093979838022</v>
      </c>
      <c r="Z22" s="4">
        <f ca="1"/>
        <v>0.23609517741840835</v>
      </c>
      <c r="AA22" s="4">
        <f ca="1"/>
        <v>0.12252996980549358</v>
      </c>
    </row>
    <row r="23" spans="2:27" x14ac:dyDescent="0.3">
      <c r="L23" s="34" t="s">
        <v>22</v>
      </c>
      <c r="M23" s="18">
        <f ca="1"/>
        <v>0.29483135879866174</v>
      </c>
      <c r="N23" s="18">
        <f ca="1"/>
        <v>0.76242180212370503</v>
      </c>
      <c r="O23" s="18">
        <f ca="1"/>
        <v>0.98975631811385734</v>
      </c>
      <c r="P23" s="18">
        <f ca="1"/>
        <v>0.6143346346346148</v>
      </c>
      <c r="Q23" s="18">
        <f ca="1"/>
        <v>0.40733789378267371</v>
      </c>
      <c r="R23" s="18">
        <f ca="1"/>
        <v>0.81286240144591182</v>
      </c>
      <c r="U23" s="2" t="s">
        <v>117</v>
      </c>
      <c r="V23" s="4">
        <f ca="1"/>
        <v>0.24036545112749796</v>
      </c>
      <c r="W23" s="4">
        <f ca="1"/>
        <v>0.35154396176258262</v>
      </c>
      <c r="X23" s="4">
        <f ca="1"/>
        <v>0.29067863688459705</v>
      </c>
      <c r="Y23" s="4">
        <f ca="1"/>
        <v>0.67067554969812115</v>
      </c>
      <c r="Z23" s="4">
        <f ca="1"/>
        <v>0.87483163524826923</v>
      </c>
      <c r="AA23" s="4">
        <f ca="1"/>
        <v>0.45587319398429993</v>
      </c>
    </row>
    <row r="24" spans="2:27" x14ac:dyDescent="0.3">
      <c r="B24" s="85" t="s">
        <v>122</v>
      </c>
      <c r="C24" s="85"/>
      <c r="D24" s="85"/>
      <c r="E24" s="85"/>
      <c r="F24" s="85"/>
      <c r="L24" s="34" t="s">
        <v>20</v>
      </c>
      <c r="M24" s="18">
        <f ca="1"/>
        <v>0.94494222561123919</v>
      </c>
      <c r="N24" s="18">
        <f ca="1"/>
        <v>0.56625406921223864</v>
      </c>
      <c r="O24" s="18">
        <f ca="1"/>
        <v>0.59216154915066199</v>
      </c>
      <c r="P24" s="18">
        <f ca="1"/>
        <v>0.61709468843280346</v>
      </c>
      <c r="Q24" s="18">
        <f ca="1"/>
        <v>0.28425961572310765</v>
      </c>
      <c r="R24" s="18">
        <f ca="1"/>
        <v>0.6836414263899091</v>
      </c>
      <c r="U24" s="2" t="s">
        <v>118</v>
      </c>
      <c r="V24" s="4">
        <f ca="1"/>
        <v>0.41348251335773023</v>
      </c>
      <c r="W24" s="4">
        <f ca="1"/>
        <v>0.95890539523313678</v>
      </c>
      <c r="X24" s="4">
        <f ca="1"/>
        <v>0.39051493676789395</v>
      </c>
      <c r="Y24" s="4">
        <f ca="1"/>
        <v>0.38853535461869648</v>
      </c>
      <c r="Z24" s="4">
        <f ca="1"/>
        <v>0.31035454633796955</v>
      </c>
      <c r="AA24" s="4">
        <f ca="1"/>
        <v>0.98070851616524712</v>
      </c>
    </row>
    <row r="25" spans="2:27" x14ac:dyDescent="0.3">
      <c r="L25" s="2" t="s">
        <v>113</v>
      </c>
      <c r="M25" s="4">
        <f ca="1"/>
        <v>0.52241322909497012</v>
      </c>
      <c r="N25" s="4">
        <f ca="1"/>
        <v>0.5193941299784619</v>
      </c>
      <c r="O25" s="4">
        <f ca="1"/>
        <v>0.97618180338421956</v>
      </c>
      <c r="P25" s="4">
        <f ca="1"/>
        <v>0.68740915379546541</v>
      </c>
      <c r="Q25" s="4">
        <f ca="1"/>
        <v>0.57933771423729286</v>
      </c>
      <c r="R25" s="4">
        <f ca="1"/>
        <v>0.63919626609587588</v>
      </c>
      <c r="U25" s="2" t="s">
        <v>113</v>
      </c>
      <c r="V25" s="4">
        <f ca="1"/>
        <v>0.94428595243201996</v>
      </c>
      <c r="W25" s="4">
        <f ca="1"/>
        <v>0.92379360452897519</v>
      </c>
      <c r="X25" s="4">
        <f ca="1"/>
        <v>0.37945549516280885</v>
      </c>
      <c r="Y25" s="4">
        <f ca="1"/>
        <v>0.6773686176999687</v>
      </c>
      <c r="Z25" s="4">
        <f ca="1"/>
        <v>0.46293595051772729</v>
      </c>
      <c r="AA25" s="4">
        <f ca="1"/>
        <v>0.92945239950490777</v>
      </c>
    </row>
    <row r="26" spans="2:27" x14ac:dyDescent="0.3">
      <c r="D26" s="2" t="str" cm="1">
        <f t="array" ref="D26:I26">TRANSPOSE(B6:B11)</f>
        <v>Your</v>
      </c>
      <c r="E26" s="2" t="str">
        <v>cat</v>
      </c>
      <c r="F26" s="2" t="str">
        <v xml:space="preserve">is </v>
      </c>
      <c r="G26" s="2" t="str">
        <v>a</v>
      </c>
      <c r="H26" s="2" t="str">
        <v>lovely</v>
      </c>
      <c r="I26" s="2" t="str">
        <v>cat</v>
      </c>
      <c r="L26" s="2" t="s">
        <v>114</v>
      </c>
      <c r="M26" s="4">
        <f ca="1"/>
        <v>0.11807416835997708</v>
      </c>
      <c r="N26" s="4">
        <f ca="1"/>
        <v>0.78151558927819886</v>
      </c>
      <c r="O26" s="4">
        <f ca="1"/>
        <v>0.13928529678660939</v>
      </c>
      <c r="P26" s="4">
        <f ca="1"/>
        <v>0.46304748218119962</v>
      </c>
      <c r="Q26" s="4">
        <f ca="1"/>
        <v>0.35899660243786791</v>
      </c>
      <c r="R26" s="4">
        <f ca="1"/>
        <v>0.51002403955146569</v>
      </c>
      <c r="U26" s="2" t="s">
        <v>114</v>
      </c>
      <c r="V26" s="4">
        <f ca="1"/>
        <v>0.37457109444791148</v>
      </c>
      <c r="W26" s="4">
        <f ca="1"/>
        <v>0.72388354541515976</v>
      </c>
      <c r="X26" s="4">
        <f ca="1"/>
        <v>0.72238557252751567</v>
      </c>
      <c r="Y26" s="4">
        <f ca="1"/>
        <v>0.92283018300072972</v>
      </c>
      <c r="Z26" s="4">
        <f ca="1"/>
        <v>0.39795120025673136</v>
      </c>
      <c r="AA26" s="4">
        <f ca="1"/>
        <v>0.37366999554851743</v>
      </c>
    </row>
    <row r="27" spans="2:27" x14ac:dyDescent="0.3">
      <c r="C27" s="2" t="s">
        <v>123</v>
      </c>
      <c r="D27" s="4">
        <v>0</v>
      </c>
      <c r="E27" s="4">
        <v>0</v>
      </c>
      <c r="F27" s="4">
        <v>0</v>
      </c>
      <c r="G27" s="4">
        <v>0</v>
      </c>
      <c r="H27" s="4">
        <v>0</v>
      </c>
      <c r="I27" s="4">
        <v>0</v>
      </c>
      <c r="L27" s="2" t="s">
        <v>115</v>
      </c>
      <c r="M27" s="4">
        <f ca="1"/>
        <v>0.24647809858843672</v>
      </c>
      <c r="N27" s="4">
        <f ca="1"/>
        <v>0.84797223388675413</v>
      </c>
      <c r="O27" s="4">
        <f ca="1"/>
        <v>0.12851554884701044</v>
      </c>
      <c r="P27" s="4">
        <f ca="1"/>
        <v>0.87117759768034508</v>
      </c>
      <c r="Q27" s="4">
        <f ca="1"/>
        <v>0.57898835855575514</v>
      </c>
      <c r="R27" s="4">
        <f ca="1"/>
        <v>0.18231090791322035</v>
      </c>
      <c r="U27" s="2" t="s">
        <v>115</v>
      </c>
      <c r="V27" s="4">
        <f ca="1"/>
        <v>0.32733166500050692</v>
      </c>
      <c r="W27" s="4">
        <f ca="1"/>
        <v>0.74714565933076038</v>
      </c>
      <c r="X27" s="4">
        <f ca="1"/>
        <v>0.97297695140690421</v>
      </c>
      <c r="Y27" s="4">
        <f ca="1"/>
        <v>0.88597410118206965</v>
      </c>
      <c r="Z27" s="4">
        <f ca="1"/>
        <v>0.21665774367961022</v>
      </c>
      <c r="AA27" s="4">
        <f ca="1"/>
        <v>0.65906009286679113</v>
      </c>
    </row>
    <row r="29" spans="2:27" x14ac:dyDescent="0.3">
      <c r="B29" s="85" t="s">
        <v>124</v>
      </c>
      <c r="C29" s="85"/>
      <c r="D29" s="85"/>
      <c r="E29" s="85"/>
      <c r="F29" s="85"/>
    </row>
    <row r="31" spans="2:27" x14ac:dyDescent="0.3">
      <c r="D31" s="2" t="str" cm="1">
        <f t="array" ref="D31:I31">TRANSPOSE(B14:B19)</f>
        <v>Ti</v>
      </c>
      <c r="E31" s="2" t="str">
        <v>amo</v>
      </c>
      <c r="F31" s="2" t="str">
        <v>molto</v>
      </c>
      <c r="G31" s="2" t="str">
        <v>&lt;pad&gt;</v>
      </c>
      <c r="H31" s="2" t="str">
        <v>&lt;pad&gt;</v>
      </c>
      <c r="I31" s="2" t="str">
        <v>&lt;pad&gt;</v>
      </c>
    </row>
    <row r="32" spans="2:27" x14ac:dyDescent="0.3">
      <c r="C32" s="2" t="s">
        <v>123</v>
      </c>
      <c r="D32" s="4">
        <v>0</v>
      </c>
      <c r="E32" s="4">
        <v>0</v>
      </c>
      <c r="F32" s="4">
        <v>0</v>
      </c>
      <c r="G32" s="4">
        <v>1</v>
      </c>
      <c r="H32" s="4">
        <v>1</v>
      </c>
      <c r="I32" s="4">
        <v>1</v>
      </c>
    </row>
  </sheetData>
  <mergeCells count="21">
    <mergeCell ref="K18:L18"/>
    <mergeCell ref="T18:U18"/>
    <mergeCell ref="B13:C13"/>
    <mergeCell ref="B14:C14"/>
    <mergeCell ref="B15:C15"/>
    <mergeCell ref="B16:C16"/>
    <mergeCell ref="B29:F29"/>
    <mergeCell ref="B2:I2"/>
    <mergeCell ref="B19:C19"/>
    <mergeCell ref="B18:C18"/>
    <mergeCell ref="B17:C17"/>
    <mergeCell ref="B22:I22"/>
    <mergeCell ref="B3:I3"/>
    <mergeCell ref="B5:C5"/>
    <mergeCell ref="B11:C11"/>
    <mergeCell ref="B10:C10"/>
    <mergeCell ref="B9:C9"/>
    <mergeCell ref="B8:C8"/>
    <mergeCell ref="B7:C7"/>
    <mergeCell ref="B6:C6"/>
    <mergeCell ref="B24:F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3621-BE87-4510-93D4-92172D1B5EE2}">
  <dimension ref="A1:U62"/>
  <sheetViews>
    <sheetView showGridLines="0" zoomScale="80" zoomScaleNormal="80" workbookViewId="0">
      <selection activeCell="O8" sqref="O8"/>
    </sheetView>
  </sheetViews>
  <sheetFormatPr defaultColWidth="8.88671875" defaultRowHeight="14.4" x14ac:dyDescent="0.3"/>
  <cols>
    <col min="1" max="2" width="8.88671875" style="1"/>
    <col min="3" max="3" width="12.6640625" style="1" customWidth="1"/>
    <col min="4" max="4" width="9" style="1" customWidth="1"/>
    <col min="5" max="5" width="9.5546875" style="1" customWidth="1"/>
    <col min="6" max="6" width="9.109375" style="1" customWidth="1"/>
    <col min="7" max="16384" width="8.88671875" style="1"/>
  </cols>
  <sheetData>
    <row r="1" spans="1:21" x14ac:dyDescent="0.3">
      <c r="A1" s="2"/>
      <c r="B1" s="2"/>
      <c r="C1" s="2"/>
      <c r="D1" s="2"/>
      <c r="E1" s="2"/>
      <c r="F1" s="2"/>
      <c r="G1" s="2"/>
      <c r="H1" s="2"/>
      <c r="I1" s="2"/>
      <c r="J1" s="2"/>
      <c r="K1" s="2"/>
      <c r="L1" s="2"/>
      <c r="M1" s="2"/>
      <c r="N1" s="2"/>
      <c r="O1" s="2"/>
      <c r="P1" s="2"/>
      <c r="Q1" s="2"/>
      <c r="R1" s="2"/>
      <c r="S1" s="2"/>
      <c r="T1" s="2"/>
    </row>
    <row r="2" spans="1:21" x14ac:dyDescent="0.3">
      <c r="A2" s="2"/>
      <c r="B2" s="86" t="s">
        <v>17</v>
      </c>
      <c r="C2" s="86"/>
      <c r="D2" s="86"/>
      <c r="E2" s="86"/>
      <c r="F2" s="86"/>
      <c r="G2" s="17"/>
      <c r="H2" s="17"/>
      <c r="I2" s="17"/>
      <c r="J2" s="2"/>
      <c r="K2" s="2"/>
      <c r="L2" s="2"/>
      <c r="M2" s="2"/>
      <c r="N2" s="2"/>
      <c r="O2" s="2"/>
      <c r="P2" s="2"/>
      <c r="Q2" s="2"/>
      <c r="R2" s="2"/>
      <c r="S2" s="2"/>
      <c r="T2" s="2"/>
    </row>
    <row r="3" spans="1:21" x14ac:dyDescent="0.3">
      <c r="A3" s="2"/>
      <c r="B3" s="89" t="s">
        <v>95</v>
      </c>
      <c r="C3" s="89"/>
      <c r="D3" s="89"/>
      <c r="E3" s="89"/>
      <c r="F3" s="89"/>
      <c r="G3" s="2"/>
      <c r="H3" s="2"/>
      <c r="I3" s="2"/>
      <c r="J3" s="2"/>
      <c r="K3" s="2"/>
      <c r="L3" s="2"/>
      <c r="M3" s="2"/>
      <c r="N3" s="2"/>
      <c r="O3" s="2"/>
      <c r="P3" s="2"/>
      <c r="Q3" s="2"/>
      <c r="R3" s="2"/>
      <c r="S3" s="2"/>
      <c r="T3" s="2"/>
    </row>
    <row r="4" spans="1:21" x14ac:dyDescent="0.3">
      <c r="A4" s="2"/>
      <c r="B4" s="17"/>
      <c r="C4" s="17"/>
      <c r="D4" s="17"/>
      <c r="E4" s="17"/>
      <c r="F4" s="17"/>
      <c r="G4" s="2"/>
      <c r="H4" s="2"/>
      <c r="I4" s="2"/>
      <c r="J4" s="2"/>
      <c r="K4" s="2"/>
      <c r="L4" s="2"/>
      <c r="M4" s="2"/>
      <c r="N4" s="2"/>
      <c r="O4" s="2"/>
      <c r="P4" s="2"/>
      <c r="Q4" s="2"/>
      <c r="R4" s="2"/>
      <c r="S4" s="2"/>
      <c r="T4" s="2"/>
    </row>
    <row r="5" spans="1:21" x14ac:dyDescent="0.3">
      <c r="A5" s="2"/>
      <c r="B5" s="17"/>
      <c r="C5" s="17"/>
      <c r="D5" s="17"/>
      <c r="E5" s="17"/>
      <c r="F5" s="17"/>
      <c r="G5" s="2"/>
      <c r="H5" s="2"/>
      <c r="I5" s="2"/>
      <c r="J5" s="2"/>
      <c r="K5" s="2"/>
      <c r="L5" s="2"/>
      <c r="M5" s="2"/>
      <c r="N5" s="2"/>
      <c r="O5" s="2"/>
      <c r="P5" s="2"/>
      <c r="Q5" s="2"/>
      <c r="R5" s="2"/>
      <c r="S5" s="2"/>
      <c r="T5" s="2"/>
    </row>
    <row r="6" spans="1:21" x14ac:dyDescent="0.3">
      <c r="A6" s="2"/>
      <c r="B6" s="85" t="s">
        <v>147</v>
      </c>
      <c r="C6" s="85"/>
      <c r="D6" s="2">
        <v>0</v>
      </c>
      <c r="E6" s="2">
        <v>1</v>
      </c>
      <c r="F6" s="2">
        <v>2</v>
      </c>
      <c r="G6" s="2"/>
      <c r="H6" s="2"/>
      <c r="I6" s="2"/>
      <c r="J6" s="2"/>
      <c r="K6" s="2"/>
      <c r="L6" s="2"/>
      <c r="M6" s="2"/>
      <c r="N6" s="2"/>
      <c r="O6" s="2">
        <v>0</v>
      </c>
      <c r="P6" s="2">
        <v>1</v>
      </c>
      <c r="Q6" s="2">
        <v>2</v>
      </c>
      <c r="R6" s="2">
        <v>3</v>
      </c>
      <c r="S6" s="2" t="s">
        <v>1</v>
      </c>
      <c r="T6" s="2">
        <v>512</v>
      </c>
    </row>
    <row r="7" spans="1:21" x14ac:dyDescent="0.3">
      <c r="A7" s="2"/>
      <c r="B7" s="85" t="s">
        <v>4</v>
      </c>
      <c r="C7" s="85"/>
      <c r="D7" s="2" t="s">
        <v>5</v>
      </c>
      <c r="E7" s="2" t="s">
        <v>6</v>
      </c>
      <c r="F7" s="2" t="s">
        <v>7</v>
      </c>
      <c r="G7" s="2" t="s">
        <v>1</v>
      </c>
      <c r="H7" s="2"/>
      <c r="I7" s="2"/>
      <c r="J7" s="2"/>
      <c r="K7" s="2"/>
      <c r="L7" s="2"/>
      <c r="M7" s="2"/>
      <c r="N7" s="2" t="s">
        <v>19</v>
      </c>
      <c r="O7" s="4" cm="1">
        <f t="array" aca="1" ref="O7:T12" ca="1">_xlfn.RANDARRAY(6, 6, -1, 1, FALSE)</f>
        <v>-0.72553715462480306</v>
      </c>
      <c r="P7" s="4">
        <f ca="1"/>
        <v>-0.38373384996978488</v>
      </c>
      <c r="Q7" s="4">
        <f ca="1"/>
        <v>-0.11150731743853792</v>
      </c>
      <c r="R7" s="4">
        <f ca="1"/>
        <v>0.53718979266989653</v>
      </c>
      <c r="S7" s="4">
        <f ca="1"/>
        <v>-0.72104629197315528</v>
      </c>
      <c r="T7" s="4">
        <f ca="1"/>
        <v>-0.62016355853158855</v>
      </c>
    </row>
    <row r="8" spans="1:21" x14ac:dyDescent="0.3">
      <c r="A8" s="2"/>
      <c r="B8" s="2"/>
      <c r="C8" s="2"/>
      <c r="D8" s="2"/>
      <c r="E8" s="2"/>
      <c r="F8" s="2"/>
      <c r="G8" s="2"/>
      <c r="H8" s="2"/>
      <c r="I8" s="2"/>
      <c r="J8" s="2"/>
      <c r="K8" s="2"/>
      <c r="L8" s="2"/>
      <c r="M8" s="2"/>
      <c r="N8" s="2" t="s">
        <v>20</v>
      </c>
      <c r="O8" s="4">
        <f ca="1"/>
        <v>-0.15709553355636485</v>
      </c>
      <c r="P8" s="4">
        <f ca="1"/>
        <v>0.17358548006649555</v>
      </c>
      <c r="Q8" s="4">
        <f ca="1"/>
        <v>0.99265790562272582</v>
      </c>
      <c r="R8" s="4">
        <f ca="1"/>
        <v>8.4143571914959248E-2</v>
      </c>
      <c r="S8" s="4">
        <f ca="1"/>
        <v>0.6205747986478134</v>
      </c>
      <c r="T8" s="4">
        <f ca="1"/>
        <v>-0.9122314731425365</v>
      </c>
    </row>
    <row r="9" spans="1:21" x14ac:dyDescent="0.3">
      <c r="A9" s="2"/>
      <c r="B9" s="2"/>
      <c r="C9" s="2"/>
      <c r="D9" s="32" t="s">
        <v>8</v>
      </c>
      <c r="E9" s="32" t="s">
        <v>184</v>
      </c>
      <c r="F9" s="32" t="s">
        <v>189</v>
      </c>
      <c r="G9" s="2"/>
      <c r="H9" s="2"/>
      <c r="I9" s="2"/>
      <c r="J9" s="2"/>
      <c r="K9" s="2"/>
      <c r="L9" s="2"/>
      <c r="M9" s="2"/>
      <c r="N9" s="2" t="s">
        <v>21</v>
      </c>
      <c r="O9" s="4">
        <f ca="1"/>
        <v>-0.68068254890223701</v>
      </c>
      <c r="P9" s="4">
        <f ca="1"/>
        <v>0.13165744830253256</v>
      </c>
      <c r="Q9" s="4">
        <f ca="1"/>
        <v>-0.17325372651102433</v>
      </c>
      <c r="R9" s="4">
        <f ca="1"/>
        <v>-7.9006180016814254E-2</v>
      </c>
      <c r="S9" s="4">
        <f ca="1"/>
        <v>0.68430149114199645</v>
      </c>
      <c r="T9" s="4">
        <f ca="1"/>
        <v>0.30965210596041759</v>
      </c>
      <c r="U9" s="1" t="e" vm="1">
        <v>#VALUE!</v>
      </c>
    </row>
    <row r="10" spans="1:21" x14ac:dyDescent="0.3">
      <c r="A10" s="2"/>
      <c r="B10" s="2"/>
      <c r="C10" s="2"/>
      <c r="D10" s="32" t="s">
        <v>9</v>
      </c>
      <c r="E10" s="32" t="s">
        <v>185</v>
      </c>
      <c r="F10" s="32" t="s">
        <v>190</v>
      </c>
      <c r="G10" s="2"/>
      <c r="H10" s="2"/>
      <c r="I10" s="2"/>
      <c r="J10" s="2"/>
      <c r="K10" s="2"/>
      <c r="L10" s="2"/>
      <c r="M10" s="2"/>
      <c r="N10" s="2" t="s">
        <v>23</v>
      </c>
      <c r="O10" s="4">
        <f ca="1"/>
        <v>0.10729961864477899</v>
      </c>
      <c r="P10" s="4">
        <f ca="1"/>
        <v>0.43755854300096719</v>
      </c>
      <c r="Q10" s="4">
        <f ca="1"/>
        <v>-0.38840812623546794</v>
      </c>
      <c r="R10" s="4">
        <f ca="1"/>
        <v>-0.24206521993381958</v>
      </c>
      <c r="S10" s="4">
        <f ca="1"/>
        <v>-0.87414736580572372</v>
      </c>
      <c r="T10" s="4">
        <f ca="1"/>
        <v>-0.36455422879325461</v>
      </c>
    </row>
    <row r="11" spans="1:21" x14ac:dyDescent="0.3">
      <c r="A11" s="2"/>
      <c r="B11" s="2"/>
      <c r="C11" s="2"/>
      <c r="D11" s="32" t="s">
        <v>10</v>
      </c>
      <c r="E11" s="32" t="s">
        <v>186</v>
      </c>
      <c r="F11" s="32" t="s">
        <v>191</v>
      </c>
      <c r="G11" s="2"/>
      <c r="H11" s="2"/>
      <c r="I11" s="2"/>
      <c r="J11" s="2"/>
      <c r="K11" s="2"/>
      <c r="L11" s="2"/>
      <c r="M11" s="2"/>
      <c r="N11" s="2" t="s">
        <v>22</v>
      </c>
      <c r="O11" s="4">
        <f ca="1"/>
        <v>0.24228590997069421</v>
      </c>
      <c r="P11" s="4">
        <f ca="1"/>
        <v>-0.14902618742313756</v>
      </c>
      <c r="Q11" s="4">
        <f ca="1"/>
        <v>0.74565224012431552</v>
      </c>
      <c r="R11" s="4">
        <f ca="1"/>
        <v>0.50333571593511595</v>
      </c>
      <c r="S11" s="4">
        <f ca="1"/>
        <v>0.26440402862621259</v>
      </c>
      <c r="T11" s="4">
        <f ca="1"/>
        <v>0.54897907397461965</v>
      </c>
    </row>
    <row r="12" spans="1:21" x14ac:dyDescent="0.3">
      <c r="A12" s="2"/>
      <c r="B12" s="2"/>
      <c r="C12" s="2"/>
      <c r="D12" s="32" t="s">
        <v>1</v>
      </c>
      <c r="E12" s="32" t="s">
        <v>1</v>
      </c>
      <c r="F12" s="32" t="s">
        <v>1</v>
      </c>
      <c r="G12" s="2"/>
      <c r="H12" s="2"/>
      <c r="I12" s="2"/>
      <c r="J12" s="2"/>
      <c r="K12" s="2"/>
      <c r="L12" s="2"/>
      <c r="M12" s="2"/>
      <c r="N12" s="2" t="s">
        <v>20</v>
      </c>
      <c r="O12" s="4">
        <f ca="1"/>
        <v>-0.48623756495502723</v>
      </c>
      <c r="P12" s="4">
        <f ca="1"/>
        <v>-0.69129730650616517</v>
      </c>
      <c r="Q12" s="4">
        <f ca="1"/>
        <v>-0.38735099662318473</v>
      </c>
      <c r="R12" s="4">
        <f ca="1"/>
        <v>-0.73830235770085828</v>
      </c>
      <c r="S12" s="4">
        <f ca="1"/>
        <v>-0.69461506072257784</v>
      </c>
      <c r="T12" s="4">
        <f ca="1"/>
        <v>-0.24592351084688291</v>
      </c>
    </row>
    <row r="13" spans="1:21" x14ac:dyDescent="0.3">
      <c r="A13" s="2"/>
      <c r="B13" s="2"/>
      <c r="C13" s="2"/>
      <c r="D13" s="32" t="s">
        <v>11</v>
      </c>
      <c r="E13" s="32" t="s">
        <v>187</v>
      </c>
      <c r="F13" s="32" t="s">
        <v>192</v>
      </c>
      <c r="G13" s="2"/>
      <c r="H13" s="2"/>
      <c r="I13" s="2"/>
      <c r="J13" s="2"/>
      <c r="K13" s="2"/>
      <c r="L13" s="2"/>
      <c r="M13" s="2"/>
      <c r="N13" s="2"/>
      <c r="O13" s="2"/>
      <c r="P13" s="2"/>
      <c r="Q13" s="2"/>
      <c r="R13" s="2"/>
      <c r="S13" s="2"/>
      <c r="T13" s="2"/>
    </row>
    <row r="14" spans="1:21" x14ac:dyDescent="0.3">
      <c r="A14" s="2"/>
      <c r="B14" s="2"/>
      <c r="C14" s="2"/>
      <c r="D14" s="32" t="s">
        <v>12</v>
      </c>
      <c r="E14" s="32" t="s">
        <v>188</v>
      </c>
      <c r="F14" s="32" t="s">
        <v>193</v>
      </c>
      <c r="G14" s="2"/>
      <c r="H14" s="2"/>
      <c r="I14" s="2"/>
      <c r="J14" s="2"/>
      <c r="K14" s="2"/>
      <c r="L14" s="2"/>
      <c r="M14" s="2"/>
      <c r="N14" s="2"/>
      <c r="O14" s="2"/>
      <c r="P14" s="2"/>
      <c r="Q14" s="2"/>
      <c r="R14" s="2"/>
      <c r="S14" s="2"/>
      <c r="T14" s="2"/>
    </row>
    <row r="15" spans="1:21" x14ac:dyDescent="0.3">
      <c r="A15" s="2"/>
      <c r="B15" s="2"/>
      <c r="C15" s="2"/>
      <c r="D15" s="2"/>
      <c r="E15" s="2"/>
      <c r="F15" s="2"/>
      <c r="G15" s="2"/>
      <c r="H15" s="2"/>
      <c r="I15" s="2"/>
      <c r="J15" s="2"/>
      <c r="K15" s="2"/>
      <c r="L15" s="2"/>
      <c r="M15" s="2"/>
      <c r="N15" s="2"/>
      <c r="O15" s="2"/>
      <c r="P15" s="2"/>
      <c r="Q15" s="2"/>
      <c r="R15" s="2"/>
      <c r="S15" s="2"/>
      <c r="T15" s="2"/>
    </row>
    <row r="16" spans="1:21" x14ac:dyDescent="0.3">
      <c r="A16" s="2"/>
      <c r="B16" s="85" t="s">
        <v>147</v>
      </c>
      <c r="C16" s="85"/>
      <c r="D16" s="2">
        <v>0</v>
      </c>
      <c r="E16" s="2">
        <v>1</v>
      </c>
      <c r="F16" s="2">
        <v>2</v>
      </c>
      <c r="G16" s="2"/>
      <c r="H16" s="2"/>
      <c r="I16" s="2"/>
      <c r="J16" s="2"/>
      <c r="K16" s="2"/>
      <c r="L16" s="2"/>
      <c r="M16" s="2"/>
      <c r="N16" s="2"/>
      <c r="O16" s="2"/>
      <c r="P16" s="2"/>
      <c r="Q16" s="2"/>
      <c r="R16" s="2"/>
      <c r="S16" s="2"/>
      <c r="T16"/>
    </row>
    <row r="17" spans="1:20" x14ac:dyDescent="0.3">
      <c r="A17" s="2"/>
      <c r="B17" s="85" t="s">
        <v>13</v>
      </c>
      <c r="C17" s="85"/>
      <c r="D17" s="2" t="s">
        <v>14</v>
      </c>
      <c r="E17" s="2" t="s">
        <v>15</v>
      </c>
      <c r="F17" s="2" t="s">
        <v>16</v>
      </c>
      <c r="G17" s="2"/>
      <c r="H17" s="2"/>
      <c r="I17" s="2"/>
      <c r="J17" s="2"/>
      <c r="K17" s="2"/>
      <c r="L17" s="2"/>
      <c r="M17" s="2"/>
      <c r="N17" s="2"/>
      <c r="O17" s="2"/>
      <c r="P17" s="2"/>
      <c r="Q17" s="2"/>
      <c r="R17" s="2"/>
      <c r="S17" s="2"/>
      <c r="T17" s="2"/>
    </row>
    <row r="18" spans="1:20" x14ac:dyDescent="0.3">
      <c r="A18" s="2"/>
      <c r="B18" s="2"/>
      <c r="C18" s="2"/>
      <c r="D18" s="2"/>
      <c r="E18" s="2"/>
      <c r="F18" s="2"/>
      <c r="G18" s="2"/>
      <c r="H18" s="2"/>
      <c r="I18" s="2"/>
      <c r="J18" s="2"/>
      <c r="K18" s="2"/>
      <c r="L18" s="2"/>
      <c r="M18" s="2"/>
      <c r="N18" s="2"/>
      <c r="O18" s="2"/>
      <c r="P18" s="2"/>
      <c r="Q18" s="2"/>
      <c r="R18" s="2"/>
      <c r="S18" s="2"/>
      <c r="T18" s="2"/>
    </row>
    <row r="19" spans="1:20" x14ac:dyDescent="0.3">
      <c r="A19" s="2"/>
      <c r="B19" s="2"/>
      <c r="C19" s="2"/>
      <c r="D19" s="32" t="s">
        <v>8</v>
      </c>
      <c r="E19" s="32" t="s">
        <v>184</v>
      </c>
      <c r="F19" s="32" t="s">
        <v>189</v>
      </c>
      <c r="G19" s="2"/>
      <c r="H19" s="2"/>
      <c r="I19" s="2"/>
      <c r="J19" s="2"/>
      <c r="K19" s="2"/>
      <c r="L19" s="2"/>
      <c r="M19" s="2"/>
      <c r="N19" s="2"/>
      <c r="O19" s="2"/>
      <c r="P19" s="2"/>
      <c r="Q19" s="2"/>
      <c r="R19" s="2"/>
      <c r="S19" s="2"/>
      <c r="T19" s="2"/>
    </row>
    <row r="20" spans="1:20" x14ac:dyDescent="0.3">
      <c r="A20" s="2"/>
      <c r="B20" s="2"/>
      <c r="C20" s="2"/>
      <c r="D20" s="32" t="s">
        <v>9</v>
      </c>
      <c r="E20" s="32" t="s">
        <v>185</v>
      </c>
      <c r="F20" s="32" t="s">
        <v>190</v>
      </c>
      <c r="G20" s="2"/>
      <c r="H20" s="2"/>
      <c r="I20" s="2"/>
      <c r="J20" s="2"/>
      <c r="K20" s="2"/>
      <c r="L20" s="2"/>
      <c r="M20" s="2"/>
      <c r="N20" s="2"/>
      <c r="O20" s="2"/>
      <c r="P20" s="2"/>
      <c r="Q20" s="2"/>
      <c r="R20" s="2"/>
      <c r="S20" s="2"/>
      <c r="T20" s="2"/>
    </row>
    <row r="21" spans="1:20" x14ac:dyDescent="0.3">
      <c r="A21" s="2"/>
      <c r="B21" s="2"/>
      <c r="C21" s="2"/>
      <c r="D21" s="32" t="s">
        <v>10</v>
      </c>
      <c r="E21" s="32" t="s">
        <v>186</v>
      </c>
      <c r="F21" s="32" t="s">
        <v>191</v>
      </c>
      <c r="G21" s="2"/>
      <c r="H21" s="2"/>
      <c r="I21" s="2"/>
      <c r="J21" s="2"/>
      <c r="K21" s="2"/>
      <c r="L21" s="2"/>
      <c r="M21" s="2"/>
      <c r="N21" s="2"/>
      <c r="O21" s="2"/>
      <c r="P21" s="2"/>
      <c r="Q21" s="2"/>
      <c r="R21" s="2"/>
      <c r="S21" s="2"/>
      <c r="T21" s="2"/>
    </row>
    <row r="22" spans="1:20" x14ac:dyDescent="0.3">
      <c r="A22" s="2"/>
      <c r="B22" s="2"/>
      <c r="C22" s="2"/>
      <c r="D22" s="32" t="s">
        <v>1</v>
      </c>
      <c r="E22" s="32" t="s">
        <v>1</v>
      </c>
      <c r="F22" s="32" t="s">
        <v>1</v>
      </c>
      <c r="G22" s="2"/>
      <c r="H22" s="2"/>
      <c r="I22" s="2"/>
      <c r="J22" s="2"/>
      <c r="K22" s="2"/>
      <c r="L22" s="2"/>
      <c r="M22" s="2"/>
      <c r="N22" s="2"/>
      <c r="O22" s="2"/>
      <c r="P22" s="2"/>
      <c r="Q22" s="2"/>
      <c r="R22" s="2"/>
      <c r="S22" s="2"/>
      <c r="T22" s="2"/>
    </row>
    <row r="23" spans="1:20" x14ac:dyDescent="0.3">
      <c r="A23" s="2"/>
      <c r="B23" s="2"/>
      <c r="C23" s="2"/>
      <c r="D23" s="32" t="s">
        <v>11</v>
      </c>
      <c r="E23" s="32" t="s">
        <v>187</v>
      </c>
      <c r="F23" s="32" t="s">
        <v>192</v>
      </c>
      <c r="G23" s="2"/>
      <c r="H23" s="2"/>
      <c r="I23" s="2"/>
      <c r="J23" s="2"/>
      <c r="K23" s="2"/>
      <c r="L23" s="2"/>
      <c r="M23" s="2"/>
      <c r="N23" s="2"/>
      <c r="O23" s="2"/>
      <c r="P23" s="2"/>
      <c r="Q23" s="2"/>
      <c r="R23" s="2"/>
      <c r="S23" s="2"/>
      <c r="T23" s="2"/>
    </row>
    <row r="24" spans="1:20" x14ac:dyDescent="0.3">
      <c r="A24" s="2"/>
      <c r="B24" s="2"/>
      <c r="C24" s="2"/>
      <c r="D24" s="32" t="s">
        <v>12</v>
      </c>
      <c r="E24" s="32" t="s">
        <v>188</v>
      </c>
      <c r="F24" s="32" t="s">
        <v>193</v>
      </c>
      <c r="G24" s="2"/>
      <c r="H24" s="2"/>
      <c r="I24" s="2"/>
      <c r="J24" s="2"/>
      <c r="K24" s="2"/>
      <c r="L24" s="2"/>
      <c r="M24" s="2"/>
      <c r="N24" s="85" t="s">
        <v>161</v>
      </c>
      <c r="O24" s="85"/>
      <c r="P24" s="85"/>
      <c r="Q24" s="85"/>
      <c r="R24" s="2"/>
      <c r="S24" s="2"/>
      <c r="T24" s="2"/>
    </row>
    <row r="25" spans="1:20" x14ac:dyDescent="0.3">
      <c r="A25" s="2"/>
      <c r="B25" s="2"/>
      <c r="C25" s="2"/>
      <c r="D25" s="2"/>
      <c r="E25" s="2"/>
      <c r="F25" s="2"/>
      <c r="G25" s="2"/>
      <c r="H25" s="2"/>
      <c r="I25" s="2"/>
      <c r="J25" s="2"/>
      <c r="K25" s="2"/>
      <c r="L25" s="2"/>
      <c r="M25" s="2"/>
      <c r="N25" s="2"/>
      <c r="O25" s="2"/>
      <c r="P25" s="2"/>
      <c r="Q25" s="2"/>
      <c r="R25" s="2"/>
      <c r="S25" s="2"/>
      <c r="T25" s="2"/>
    </row>
    <row r="26" spans="1:20" x14ac:dyDescent="0.3">
      <c r="A26" s="2"/>
      <c r="B26" s="2"/>
      <c r="C26" s="2"/>
      <c r="D26" s="2"/>
      <c r="E26" s="2"/>
      <c r="F26" s="2"/>
      <c r="G26" s="2"/>
      <c r="H26" s="2"/>
      <c r="I26" s="2"/>
      <c r="J26" s="2"/>
      <c r="K26" s="2"/>
      <c r="L26" s="2"/>
      <c r="M26" s="2"/>
      <c r="N26" s="2"/>
      <c r="O26" s="2"/>
      <c r="P26" s="2"/>
      <c r="Q26" s="2"/>
      <c r="R26" s="2"/>
      <c r="S26" s="2"/>
      <c r="T26" s="2"/>
    </row>
    <row r="27" spans="1:20" x14ac:dyDescent="0.3">
      <c r="A27" s="2"/>
      <c r="B27" s="2"/>
      <c r="C27" s="2"/>
      <c r="D27" s="2"/>
      <c r="E27" s="2"/>
      <c r="F27" s="2"/>
      <c r="G27" s="2"/>
      <c r="H27" s="2"/>
      <c r="I27" s="2"/>
      <c r="J27" s="2"/>
      <c r="K27" s="2"/>
      <c r="L27" s="2"/>
      <c r="M27" s="2"/>
      <c r="N27" s="2"/>
      <c r="O27" s="2"/>
      <c r="P27" s="2"/>
      <c r="Q27" s="2"/>
      <c r="R27" s="2"/>
      <c r="S27" s="2"/>
      <c r="T27" s="2"/>
    </row>
    <row r="28" spans="1:20" x14ac:dyDescent="0.3">
      <c r="A28" s="2"/>
      <c r="B28" s="2"/>
      <c r="C28" s="2"/>
      <c r="D28" s="2"/>
      <c r="E28" s="2"/>
      <c r="F28" s="2"/>
      <c r="G28" s="2"/>
      <c r="H28" s="2"/>
      <c r="I28" s="2"/>
      <c r="J28" s="2"/>
      <c r="K28" s="2"/>
      <c r="L28" s="2"/>
      <c r="M28" s="2"/>
      <c r="N28" s="2"/>
      <c r="O28" s="2"/>
      <c r="P28" s="2"/>
      <c r="Q28" s="2"/>
      <c r="R28" s="2"/>
      <c r="S28" s="2"/>
      <c r="T28" s="2"/>
    </row>
    <row r="29" spans="1:20" x14ac:dyDescent="0.3">
      <c r="A29" s="2"/>
      <c r="B29" s="2"/>
      <c r="C29" s="2"/>
      <c r="D29" s="2"/>
      <c r="E29" s="2"/>
      <c r="F29" s="2"/>
      <c r="G29" s="2"/>
      <c r="H29" s="2"/>
      <c r="I29" s="2"/>
      <c r="J29" s="2"/>
      <c r="K29" s="2"/>
      <c r="L29" s="2"/>
      <c r="M29" s="2"/>
      <c r="N29" s="2"/>
      <c r="O29" s="2"/>
      <c r="P29" s="2"/>
      <c r="Q29" s="2"/>
      <c r="R29" s="2"/>
      <c r="S29" s="2"/>
      <c r="T29" s="2"/>
    </row>
    <row r="30" spans="1:20" x14ac:dyDescent="0.3">
      <c r="A30" s="2"/>
      <c r="B30" s="2"/>
      <c r="C30" s="2"/>
      <c r="D30" s="2"/>
      <c r="E30" s="2"/>
      <c r="F30" s="2"/>
      <c r="G30" s="2"/>
      <c r="H30" s="2"/>
      <c r="I30" s="2"/>
      <c r="J30" s="2"/>
      <c r="K30" s="2"/>
      <c r="L30" s="2"/>
      <c r="M30" s="2"/>
      <c r="N30" s="2"/>
      <c r="O30" s="2"/>
      <c r="P30" s="2"/>
      <c r="Q30" s="2"/>
      <c r="R30" s="2"/>
      <c r="S30" s="2"/>
      <c r="T30" s="2"/>
    </row>
    <row r="31" spans="1:20" x14ac:dyDescent="0.3">
      <c r="A31" s="2"/>
      <c r="B31" s="2"/>
      <c r="C31" s="2"/>
      <c r="D31" s="2"/>
      <c r="E31" s="2"/>
      <c r="F31" s="2"/>
      <c r="G31" s="2"/>
      <c r="H31" s="2"/>
      <c r="I31" s="2"/>
      <c r="J31" s="2"/>
      <c r="K31" s="2"/>
      <c r="L31" s="2"/>
      <c r="M31" s="2"/>
      <c r="N31" s="2"/>
      <c r="O31" s="2"/>
      <c r="P31" s="2"/>
      <c r="Q31" s="2"/>
      <c r="R31" s="2"/>
      <c r="S31" s="2"/>
      <c r="T31" s="2"/>
    </row>
    <row r="32" spans="1:20" x14ac:dyDescent="0.3">
      <c r="A32" s="2"/>
      <c r="B32" s="2"/>
      <c r="C32" s="2"/>
      <c r="D32" s="2"/>
      <c r="E32" s="2"/>
      <c r="F32" s="2"/>
      <c r="G32" s="2"/>
      <c r="H32" s="2"/>
      <c r="I32" s="2"/>
      <c r="J32" s="2"/>
      <c r="K32" s="2"/>
      <c r="L32" s="2"/>
      <c r="M32" s="2"/>
      <c r="N32" s="2"/>
      <c r="O32" s="2"/>
      <c r="P32" s="2"/>
      <c r="Q32" s="2"/>
      <c r="R32" s="2"/>
      <c r="S32" s="2"/>
      <c r="T32" s="2"/>
    </row>
    <row r="33" spans="1:20" x14ac:dyDescent="0.3">
      <c r="A33" s="2"/>
      <c r="B33" s="2"/>
      <c r="C33" s="2"/>
      <c r="D33" s="2"/>
      <c r="E33" s="2"/>
      <c r="F33" s="2"/>
      <c r="G33" s="2"/>
      <c r="H33" s="2"/>
      <c r="I33" s="2"/>
      <c r="J33" s="2"/>
      <c r="K33" s="2"/>
      <c r="L33" s="2"/>
      <c r="M33" s="2"/>
      <c r="N33" s="2"/>
      <c r="O33" s="2"/>
      <c r="P33" s="2"/>
      <c r="Q33" s="2"/>
      <c r="R33" s="2"/>
      <c r="S33" s="2"/>
      <c r="T33" s="2"/>
    </row>
    <row r="34" spans="1:20" x14ac:dyDescent="0.3">
      <c r="A34" s="2"/>
      <c r="B34" s="2"/>
      <c r="C34" s="2"/>
      <c r="D34" s="2"/>
      <c r="E34" s="2"/>
      <c r="F34" s="2"/>
      <c r="G34" s="2"/>
      <c r="H34" s="2"/>
      <c r="I34" s="2"/>
      <c r="J34" s="2"/>
      <c r="K34" s="2"/>
      <c r="L34" s="2"/>
      <c r="M34" s="2"/>
      <c r="N34" s="2"/>
      <c r="O34" s="2"/>
      <c r="P34" s="2"/>
      <c r="Q34" s="2"/>
      <c r="R34" s="2"/>
      <c r="S34" s="2"/>
      <c r="T34" s="2"/>
    </row>
    <row r="35" spans="1:20" x14ac:dyDescent="0.3">
      <c r="A35" s="2"/>
      <c r="B35" s="2"/>
      <c r="C35" s="2"/>
      <c r="D35" s="2"/>
      <c r="E35" s="2"/>
      <c r="F35" s="2"/>
      <c r="G35" s="2"/>
      <c r="H35" s="2"/>
      <c r="I35" s="2"/>
      <c r="J35" s="2"/>
      <c r="K35" s="2"/>
      <c r="L35" s="2"/>
      <c r="M35" s="2"/>
      <c r="N35" s="2"/>
      <c r="O35" s="2"/>
      <c r="P35" s="2"/>
      <c r="Q35" s="2"/>
      <c r="R35" s="2"/>
      <c r="S35" s="2"/>
      <c r="T35" s="2"/>
    </row>
    <row r="36" spans="1:20" x14ac:dyDescent="0.3">
      <c r="A36" s="2"/>
      <c r="B36" s="2"/>
      <c r="C36" s="2"/>
      <c r="D36" s="2"/>
      <c r="E36" s="2"/>
      <c r="F36" s="2"/>
      <c r="G36" s="2"/>
      <c r="H36" s="2"/>
      <c r="I36" s="2"/>
      <c r="J36" s="2"/>
      <c r="K36" s="2"/>
      <c r="L36" s="2"/>
      <c r="M36" s="2"/>
      <c r="N36" s="2"/>
      <c r="O36" s="2"/>
      <c r="P36" s="2"/>
      <c r="Q36" s="2"/>
      <c r="R36" s="2"/>
      <c r="S36" s="2"/>
      <c r="T36" s="2"/>
    </row>
    <row r="37" spans="1:20" x14ac:dyDescent="0.3">
      <c r="A37" s="2"/>
      <c r="B37" s="2"/>
      <c r="C37" s="2"/>
      <c r="D37" s="2"/>
      <c r="E37" s="2"/>
      <c r="F37" s="2"/>
      <c r="G37" s="2"/>
      <c r="H37" s="2"/>
      <c r="I37" s="2"/>
      <c r="J37" s="2"/>
      <c r="K37" s="2"/>
      <c r="L37" s="2"/>
      <c r="M37" s="2"/>
      <c r="N37" s="2"/>
      <c r="O37" s="2"/>
      <c r="P37" s="2"/>
      <c r="Q37" s="2"/>
      <c r="R37" s="2"/>
      <c r="S37" s="2"/>
      <c r="T37" s="2"/>
    </row>
    <row r="38" spans="1:20" x14ac:dyDescent="0.3">
      <c r="A38" s="2"/>
      <c r="B38" s="2"/>
      <c r="C38" s="2"/>
      <c r="D38" s="2"/>
      <c r="E38" s="2"/>
      <c r="F38" s="2"/>
      <c r="G38" s="2"/>
      <c r="H38" s="2"/>
      <c r="I38" s="2"/>
      <c r="J38" s="2"/>
      <c r="K38" s="2"/>
      <c r="L38" s="2"/>
      <c r="M38" s="2"/>
      <c r="N38" s="2"/>
      <c r="O38" s="2"/>
      <c r="P38" s="2"/>
      <c r="Q38" s="2"/>
      <c r="R38" s="2"/>
      <c r="S38" s="2"/>
      <c r="T38" s="2"/>
    </row>
    <row r="39" spans="1:20" x14ac:dyDescent="0.3">
      <c r="A39" s="2"/>
      <c r="B39" s="2"/>
      <c r="C39" s="2"/>
      <c r="D39" s="2"/>
      <c r="E39" s="2"/>
      <c r="F39" s="2"/>
      <c r="G39" s="2"/>
      <c r="H39" s="2"/>
      <c r="I39" s="2"/>
      <c r="J39" s="2"/>
      <c r="K39" s="2"/>
      <c r="L39" s="2"/>
      <c r="M39" s="2"/>
      <c r="N39" s="2"/>
      <c r="O39" s="2"/>
      <c r="P39" s="2"/>
      <c r="Q39" s="2"/>
      <c r="R39" s="2"/>
      <c r="S39" s="2"/>
      <c r="T39" s="2"/>
    </row>
    <row r="40" spans="1:20" x14ac:dyDescent="0.3">
      <c r="A40" s="2"/>
      <c r="B40" s="2"/>
      <c r="C40" s="2"/>
      <c r="D40" s="2"/>
      <c r="E40" s="2"/>
      <c r="F40" s="2"/>
      <c r="G40" s="2"/>
      <c r="H40" s="2"/>
      <c r="I40" s="2"/>
      <c r="J40" s="2"/>
      <c r="K40" s="2"/>
      <c r="L40" s="2"/>
      <c r="M40" s="2"/>
      <c r="N40" s="2"/>
      <c r="O40" s="2"/>
      <c r="P40" s="2"/>
      <c r="Q40" s="2"/>
      <c r="R40" s="2"/>
      <c r="S40" s="2"/>
      <c r="T40" s="2"/>
    </row>
    <row r="41" spans="1:20" x14ac:dyDescent="0.3">
      <c r="A41" s="2"/>
      <c r="B41" s="2"/>
      <c r="C41" s="2"/>
      <c r="D41" s="2"/>
      <c r="E41" s="2"/>
      <c r="F41" s="2"/>
      <c r="G41" s="2"/>
      <c r="H41" s="2"/>
      <c r="I41" s="2"/>
      <c r="J41" s="2"/>
      <c r="K41" s="2"/>
      <c r="L41" s="2"/>
      <c r="M41" s="2"/>
      <c r="N41" s="2"/>
      <c r="O41" s="2"/>
      <c r="P41" s="2"/>
      <c r="Q41" s="2"/>
      <c r="R41" s="2"/>
      <c r="S41" s="2"/>
      <c r="T41" s="2"/>
    </row>
    <row r="42" spans="1:20" x14ac:dyDescent="0.3">
      <c r="A42" s="2"/>
      <c r="B42" s="2"/>
      <c r="C42" s="2"/>
      <c r="D42" s="2"/>
      <c r="E42" s="2"/>
      <c r="F42" s="2"/>
      <c r="G42" s="2"/>
      <c r="H42" s="2"/>
      <c r="I42" s="2"/>
      <c r="J42" s="2"/>
      <c r="K42" s="2"/>
      <c r="L42" s="2"/>
      <c r="M42" s="2"/>
      <c r="N42" s="2"/>
      <c r="O42" s="2"/>
      <c r="P42" s="2"/>
      <c r="Q42" s="2"/>
      <c r="R42" s="2"/>
      <c r="S42" s="2"/>
      <c r="T42" s="2"/>
    </row>
    <row r="43" spans="1:20" x14ac:dyDescent="0.3">
      <c r="A43" s="2"/>
      <c r="B43" s="2"/>
      <c r="C43" s="2"/>
      <c r="D43" s="2"/>
      <c r="E43" s="2"/>
      <c r="F43" s="2"/>
      <c r="G43" s="2"/>
      <c r="H43" s="2"/>
      <c r="I43" s="2"/>
      <c r="J43" s="2"/>
      <c r="K43" s="2"/>
      <c r="L43" s="2"/>
      <c r="M43" s="2"/>
      <c r="N43" s="2"/>
      <c r="O43" s="2"/>
      <c r="P43" s="2"/>
      <c r="Q43" s="2"/>
      <c r="R43" s="2"/>
      <c r="S43" s="2"/>
      <c r="T43" s="2"/>
    </row>
    <row r="44" spans="1:20" x14ac:dyDescent="0.3">
      <c r="A44" s="2"/>
      <c r="B44" s="2"/>
      <c r="C44" s="2"/>
      <c r="D44" s="2"/>
      <c r="E44" s="2"/>
      <c r="F44" s="2"/>
      <c r="G44" s="2"/>
      <c r="H44" s="2"/>
      <c r="I44" s="2"/>
      <c r="J44" s="2"/>
      <c r="K44" s="2"/>
      <c r="L44" s="2"/>
      <c r="M44" s="2"/>
      <c r="N44" s="2"/>
      <c r="O44" s="2"/>
      <c r="P44" s="2"/>
      <c r="Q44" s="2"/>
      <c r="R44" s="2"/>
      <c r="S44" s="2"/>
      <c r="T44" s="2"/>
    </row>
    <row r="45" spans="1:20" x14ac:dyDescent="0.3">
      <c r="A45" s="2"/>
      <c r="B45" s="2"/>
      <c r="C45" s="2"/>
      <c r="D45" s="2"/>
      <c r="E45" s="2"/>
      <c r="F45" s="2"/>
      <c r="G45" s="2"/>
      <c r="H45" s="2"/>
      <c r="I45" s="2"/>
      <c r="J45" s="2"/>
      <c r="K45" s="2"/>
      <c r="L45" s="2"/>
      <c r="M45" s="2"/>
      <c r="N45" s="2"/>
      <c r="O45" s="2"/>
      <c r="P45" s="2"/>
      <c r="Q45" s="2"/>
      <c r="R45" s="2"/>
      <c r="S45" s="2"/>
      <c r="T45" s="2"/>
    </row>
    <row r="60" spans="5:5" x14ac:dyDescent="0.3">
      <c r="E60" s="82"/>
    </row>
    <row r="61" spans="5:5" x14ac:dyDescent="0.3">
      <c r="E61" s="82"/>
    </row>
    <row r="62" spans="5:5" x14ac:dyDescent="0.3">
      <c r="E62" s="81"/>
    </row>
  </sheetData>
  <mergeCells count="7">
    <mergeCell ref="N24:Q24"/>
    <mergeCell ref="B7:C7"/>
    <mergeCell ref="B17:C17"/>
    <mergeCell ref="B2:F2"/>
    <mergeCell ref="B3:F3"/>
    <mergeCell ref="B6:C6"/>
    <mergeCell ref="B16:C1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4E7B-E5CC-4436-8485-E7214EB8FB78}">
  <dimension ref="B2:AA35"/>
  <sheetViews>
    <sheetView showGridLines="0" topLeftCell="B1" zoomScale="80" zoomScaleNormal="80" workbookViewId="0">
      <selection activeCell="I21" sqref="I21"/>
    </sheetView>
  </sheetViews>
  <sheetFormatPr defaultColWidth="8.88671875" defaultRowHeight="14.4" x14ac:dyDescent="0.3"/>
  <cols>
    <col min="1" max="26" width="8.88671875" style="1"/>
    <col min="27" max="27" width="10.44140625" style="1" customWidth="1"/>
    <col min="28" max="16384" width="8.88671875" style="1"/>
  </cols>
  <sheetData>
    <row r="2" spans="2:27" x14ac:dyDescent="0.3">
      <c r="B2" s="86" t="s">
        <v>94</v>
      </c>
      <c r="C2" s="86"/>
      <c r="D2" s="86"/>
      <c r="E2" s="86"/>
      <c r="F2" s="86"/>
      <c r="G2" s="86"/>
      <c r="H2" s="86"/>
      <c r="I2" s="86"/>
      <c r="V2" s="86" t="s">
        <v>135</v>
      </c>
      <c r="W2" s="86"/>
      <c r="X2" s="86"/>
      <c r="Y2" s="86"/>
      <c r="Z2" s="86"/>
      <c r="AA2" s="86"/>
    </row>
    <row r="3" spans="2:27" x14ac:dyDescent="0.3">
      <c r="B3" s="89" t="s">
        <v>27</v>
      </c>
      <c r="C3" s="89"/>
      <c r="D3" s="89"/>
      <c r="E3" s="89"/>
      <c r="F3" s="89"/>
      <c r="G3" s="89"/>
      <c r="H3" s="89"/>
      <c r="I3" s="89"/>
      <c r="V3" s="89" t="s">
        <v>128</v>
      </c>
      <c r="W3" s="89"/>
      <c r="X3" s="89"/>
      <c r="Y3" s="89"/>
      <c r="Z3" s="89"/>
      <c r="AA3" s="89"/>
    </row>
    <row r="5" spans="2:27" x14ac:dyDescent="0.3">
      <c r="M5" s="85" t="s">
        <v>40</v>
      </c>
      <c r="N5" s="87"/>
      <c r="O5" s="87"/>
      <c r="P5" s="87"/>
      <c r="Q5" s="87"/>
      <c r="R5" s="87"/>
      <c r="V5" s="85" t="s">
        <v>42</v>
      </c>
      <c r="W5" s="85"/>
      <c r="X5" s="85"/>
      <c r="Y5" s="85"/>
      <c r="Z5" s="85"/>
      <c r="AA5" s="85"/>
    </row>
    <row r="6" spans="2:27" ht="15" thickBot="1" x14ac:dyDescent="0.35">
      <c r="D6" s="2">
        <v>0</v>
      </c>
      <c r="E6" s="2">
        <v>1</v>
      </c>
      <c r="F6" s="2">
        <v>2</v>
      </c>
      <c r="G6" s="2">
        <v>3</v>
      </c>
      <c r="H6" s="2" t="s">
        <v>1</v>
      </c>
      <c r="I6" s="2">
        <v>512</v>
      </c>
      <c r="M6" s="2">
        <v>0</v>
      </c>
      <c r="N6" s="2">
        <v>1</v>
      </c>
      <c r="O6" s="2">
        <v>2</v>
      </c>
      <c r="P6" s="2">
        <v>3</v>
      </c>
      <c r="Q6" s="2" t="s">
        <v>1</v>
      </c>
      <c r="R6" s="2">
        <v>512</v>
      </c>
      <c r="T6" s="2"/>
      <c r="U6" s="2"/>
      <c r="V6" s="2">
        <v>0</v>
      </c>
      <c r="W6" s="2">
        <v>1</v>
      </c>
      <c r="X6" s="2">
        <v>2</v>
      </c>
      <c r="Y6" s="2">
        <v>3</v>
      </c>
      <c r="Z6" s="2" t="s">
        <v>1</v>
      </c>
      <c r="AA6" s="2">
        <v>512</v>
      </c>
    </row>
    <row r="7" spans="2:27" ht="15" thickBot="1" x14ac:dyDescent="0.35">
      <c r="B7" s="2" t="s">
        <v>28</v>
      </c>
      <c r="C7" s="2" t="s">
        <v>19</v>
      </c>
      <c r="D7" s="40" cm="1">
        <f t="array" aca="1" ref="D7:I12" ca="1">_xlfn.ANCHORARRAY('Input | Output Embedding'!D6)+_xlfn.ANCHORARRAY('+ Positional Embedding'!O7)</f>
        <v>8.9557703903498265E-2</v>
      </c>
      <c r="E7" s="41">
        <f ca="1"/>
        <v>0.16740997489074938</v>
      </c>
      <c r="F7" s="42">
        <f ca="1"/>
        <v>0.76448281351640301</v>
      </c>
      <c r="G7" s="43">
        <f ca="1"/>
        <v>1.4773908926106467</v>
      </c>
      <c r="H7" s="44">
        <f ca="1"/>
        <v>-0.58143422466136396</v>
      </c>
      <c r="I7" s="45">
        <f ca="1"/>
        <v>-0.11242591921802969</v>
      </c>
      <c r="K7" s="2" t="s">
        <v>41</v>
      </c>
      <c r="L7" s="2" cm="1">
        <f t="array" ref="L7:L12">TRANSPOSE(M6:R6)</f>
        <v>0</v>
      </c>
      <c r="M7" s="73" cm="1">
        <f t="array" aca="1" ref="M7:R12" ca="1">_xlfn.RANDARRAY(6,6,M35,N35,FALSE)</f>
        <v>-1.0836384052721998E-2</v>
      </c>
      <c r="N7" s="47">
        <f ca="1"/>
        <v>3.8233758407950139E-3</v>
      </c>
      <c r="O7" s="54">
        <f ca="1"/>
        <v>-7.7842021564316424E-3</v>
      </c>
      <c r="P7" s="4">
        <f ca="1"/>
        <v>1.7556345681675474E-2</v>
      </c>
      <c r="Q7" s="4">
        <f ca="1"/>
        <v>3.7530191987197863E-2</v>
      </c>
      <c r="R7" s="4">
        <f ca="1"/>
        <v>1.8836053209202959E-2</v>
      </c>
      <c r="T7" s="2" t="s">
        <v>34</v>
      </c>
      <c r="U7" s="2" t="s">
        <v>19</v>
      </c>
      <c r="V7" s="18" cm="1">
        <f t="array" aca="1" ref="V7:AA12" ca="1">MMULT(_xlfn.ANCHORARRAY(D7),_xlfn.ANCHORARRAY(M7))</f>
        <v>-2.9266775456218952E-3</v>
      </c>
      <c r="W7" s="4">
        <f ca="1"/>
        <v>4.2132943811929224E-2</v>
      </c>
      <c r="X7" s="4">
        <f ca="1"/>
        <v>-5.8513667373914419E-2</v>
      </c>
      <c r="Y7" s="4">
        <f ca="1"/>
        <v>2.7939427173352457E-2</v>
      </c>
      <c r="Z7" s="4">
        <f ca="1"/>
        <v>3.4691587091975035E-2</v>
      </c>
      <c r="AA7" s="4">
        <f ca="1"/>
        <v>9.4637687946710985E-2</v>
      </c>
    </row>
    <row r="8" spans="2:27" ht="15" thickBot="1" x14ac:dyDescent="0.35">
      <c r="B8" s="2" t="s">
        <v>29</v>
      </c>
      <c r="C8" s="2" t="s">
        <v>20</v>
      </c>
      <c r="D8" s="40">
        <f ca="1"/>
        <v>0.397251423334539</v>
      </c>
      <c r="E8" s="41">
        <f ca="1"/>
        <v>0.38035520251305188</v>
      </c>
      <c r="F8" s="42">
        <f ca="1"/>
        <v>1.2783247497780434</v>
      </c>
      <c r="G8" s="43">
        <f ca="1"/>
        <v>0.35168084631906948</v>
      </c>
      <c r="H8" s="44">
        <f ca="1"/>
        <v>1.5827337439438818</v>
      </c>
      <c r="I8" s="45">
        <f ca="1"/>
        <v>-2.8923100798594614E-3</v>
      </c>
      <c r="K8" s="2" t="s">
        <v>41</v>
      </c>
      <c r="L8" s="2">
        <v>1</v>
      </c>
      <c r="M8" s="74">
        <f ca="1"/>
        <v>4.0157433515733205E-2</v>
      </c>
      <c r="N8" s="48">
        <f ca="1"/>
        <v>-2.8272111904549257E-2</v>
      </c>
      <c r="O8" s="57">
        <f ca="1"/>
        <v>-3.5086893806632588E-2</v>
      </c>
      <c r="P8" s="49">
        <f ca="1"/>
        <v>1.2068701141733362E-3</v>
      </c>
      <c r="Q8" s="49">
        <f ca="1"/>
        <v>-3.7629457834303125E-2</v>
      </c>
      <c r="R8" s="49">
        <f ca="1"/>
        <v>-1.6043653822779412E-2</v>
      </c>
      <c r="T8" s="2" t="s">
        <v>35</v>
      </c>
      <c r="U8" s="2" t="s">
        <v>20</v>
      </c>
      <c r="V8" s="35">
        <f ca="1"/>
        <v>-1.1885273803158059E-2</v>
      </c>
      <c r="W8" s="49">
        <f ca="1"/>
        <v>3.0480379914084709E-2</v>
      </c>
      <c r="X8" s="49">
        <f ca="1"/>
        <v>-2.1717983465374849E-2</v>
      </c>
      <c r="Y8" s="49">
        <f ca="1"/>
        <v>2.4174366229370803E-2</v>
      </c>
      <c r="Z8" s="49">
        <f ca="1"/>
        <v>4.6752268838366154E-2</v>
      </c>
      <c r="AA8" s="49">
        <f ca="1"/>
        <v>-2.9612917673280163E-2</v>
      </c>
    </row>
    <row r="9" spans="2:27" x14ac:dyDescent="0.3">
      <c r="B9" s="2" t="s">
        <v>30</v>
      </c>
      <c r="C9" s="2" t="s">
        <v>21</v>
      </c>
      <c r="D9" s="4">
        <f ca="1"/>
        <v>0.24633714416221086</v>
      </c>
      <c r="E9" s="4">
        <f ca="1"/>
        <v>0.77917483880077065</v>
      </c>
      <c r="F9" s="4">
        <f ca="1"/>
        <v>0.80060698376208062</v>
      </c>
      <c r="G9" s="4">
        <f ca="1"/>
        <v>0.54170829800124087</v>
      </c>
      <c r="H9" s="4">
        <f ca="1"/>
        <v>0.79304425940011991</v>
      </c>
      <c r="I9" s="4">
        <f ca="1"/>
        <v>0.78060969009254433</v>
      </c>
      <c r="J9" s="2" t="s">
        <v>2</v>
      </c>
      <c r="K9" s="2" t="s">
        <v>41</v>
      </c>
      <c r="L9" s="2">
        <v>2</v>
      </c>
      <c r="M9" s="75">
        <f ca="1"/>
        <v>2.8316962074689214E-2</v>
      </c>
      <c r="N9" s="50">
        <f ca="1"/>
        <v>4.127727201614137E-2</v>
      </c>
      <c r="O9" s="54">
        <f ca="1"/>
        <v>1.2180756870508527E-3</v>
      </c>
      <c r="P9" s="4">
        <f ca="1"/>
        <v>1.1671937635743097E-2</v>
      </c>
      <c r="Q9" s="4">
        <f ca="1"/>
        <v>-2.101445175817708E-3</v>
      </c>
      <c r="R9" s="4">
        <f ca="1"/>
        <v>1.4333944167482605E-2</v>
      </c>
      <c r="S9" s="2" t="s">
        <v>3</v>
      </c>
      <c r="T9" s="2" t="s">
        <v>36</v>
      </c>
      <c r="U9" s="2" t="s">
        <v>21</v>
      </c>
      <c r="V9" s="4">
        <f ca="1"/>
        <v>3.3031642485181721E-2</v>
      </c>
      <c r="W9" s="4">
        <f ca="1"/>
        <v>-1.419972065486412E-2</v>
      </c>
      <c r="X9" s="4">
        <f ca="1"/>
        <v>-1.035861740746221E-2</v>
      </c>
      <c r="Y9" s="4">
        <f ca="1"/>
        <v>4.7795175082172264E-2</v>
      </c>
      <c r="Z9" s="4">
        <f ca="1"/>
        <v>-1.5439889413641911E-3</v>
      </c>
      <c r="AA9" s="4">
        <f ca="1"/>
        <v>-3.722592483049339E-2</v>
      </c>
    </row>
    <row r="10" spans="2:27" x14ac:dyDescent="0.3">
      <c r="B10" s="2" t="s">
        <v>31</v>
      </c>
      <c r="C10" s="2" t="s">
        <v>0</v>
      </c>
      <c r="D10" s="4">
        <f ca="1"/>
        <v>0.56944946528370299</v>
      </c>
      <c r="E10" s="4">
        <f ca="1"/>
        <v>1.3375350930330072</v>
      </c>
      <c r="F10" s="4">
        <f ca="1"/>
        <v>0.33929797337589895</v>
      </c>
      <c r="G10" s="4">
        <f ca="1"/>
        <v>-6.1736786498019613E-2</v>
      </c>
      <c r="H10" s="4">
        <f ca="1"/>
        <v>-0.60907229490126125</v>
      </c>
      <c r="I10" s="4">
        <f ca="1"/>
        <v>0.57699372513765335</v>
      </c>
      <c r="K10" s="2" t="s">
        <v>41</v>
      </c>
      <c r="L10" s="2">
        <v>3</v>
      </c>
      <c r="M10" s="76">
        <f ca="1"/>
        <v>-3.0354105639451047E-2</v>
      </c>
      <c r="N10" s="51">
        <f ca="1"/>
        <v>4.4144104595856964E-3</v>
      </c>
      <c r="O10" s="54">
        <f ca="1"/>
        <v>-3.1505710111188766E-2</v>
      </c>
      <c r="P10" s="4">
        <f ca="1"/>
        <v>1.3614049098857967E-2</v>
      </c>
      <c r="Q10" s="4">
        <f ca="1"/>
        <v>3.4080697065836218E-2</v>
      </c>
      <c r="R10" s="4">
        <f ca="1"/>
        <v>3.8696010735164932E-2</v>
      </c>
      <c r="T10" s="2" t="s">
        <v>37</v>
      </c>
      <c r="U10" s="2" t="s">
        <v>0</v>
      </c>
      <c r="V10" s="4">
        <f ca="1"/>
        <v>9.4152176298876789E-2</v>
      </c>
      <c r="W10" s="4">
        <f ca="1"/>
        <v>-3.1921078250378182E-2</v>
      </c>
      <c r="X10" s="4">
        <f ca="1"/>
        <v>-2.6437352138100691E-2</v>
      </c>
      <c r="Y10" s="4">
        <f ca="1"/>
        <v>3.5974141016209785E-2</v>
      </c>
      <c r="Z10" s="4">
        <f ca="1"/>
        <v>-5.8268546523611589E-2</v>
      </c>
      <c r="AA10" s="4">
        <f ca="1"/>
        <v>-6.3355277192452437E-3</v>
      </c>
    </row>
    <row r="11" spans="2:27" x14ac:dyDescent="0.3">
      <c r="B11" s="2" t="s">
        <v>32</v>
      </c>
      <c r="C11" s="2" t="s">
        <v>22</v>
      </c>
      <c r="D11" s="4">
        <f ca="1"/>
        <v>0.53711726876935595</v>
      </c>
      <c r="E11" s="4">
        <f ca="1"/>
        <v>0.61339561470056747</v>
      </c>
      <c r="F11" s="4">
        <f ca="1"/>
        <v>1.7354085582381729</v>
      </c>
      <c r="G11" s="4">
        <f ca="1"/>
        <v>1.1176703505697307</v>
      </c>
      <c r="H11" s="4">
        <f ca="1"/>
        <v>0.67174192240888631</v>
      </c>
      <c r="I11" s="4">
        <f ca="1"/>
        <v>1.3618414754205315</v>
      </c>
      <c r="K11" s="2" t="s">
        <v>41</v>
      </c>
      <c r="L11" s="2" t="str">
        <v>…</v>
      </c>
      <c r="M11" s="77">
        <f ca="1"/>
        <v>-3.0513646807442528E-2</v>
      </c>
      <c r="N11" s="52">
        <f ca="1"/>
        <v>-9.2762084253796839E-3</v>
      </c>
      <c r="O11" s="54">
        <f ca="1"/>
        <v>2.7573706029429962E-3</v>
      </c>
      <c r="P11" s="4">
        <f ca="1"/>
        <v>-1.8109988345409792E-3</v>
      </c>
      <c r="Q11" s="4">
        <f ca="1"/>
        <v>2.3247679456135567E-2</v>
      </c>
      <c r="R11" s="4">
        <f ca="1"/>
        <v>-3.9828128160648638E-2</v>
      </c>
      <c r="T11" s="2" t="s">
        <v>38</v>
      </c>
      <c r="U11" s="2" t="s">
        <v>22</v>
      </c>
      <c r="V11" s="4">
        <f ca="1"/>
        <v>5.2578294402693099E-2</v>
      </c>
      <c r="W11" s="4">
        <f ca="1"/>
        <v>1.8071718938303165E-2</v>
      </c>
      <c r="X11" s="4">
        <f ca="1"/>
        <v>2.7714648915149603E-4</v>
      </c>
      <c r="Y11" s="4">
        <f ca="1"/>
        <v>9.1959516258746918E-2</v>
      </c>
      <c r="Z11" s="4">
        <f ca="1"/>
        <v>1.8028590446103585E-2</v>
      </c>
      <c r="AA11" s="4">
        <f ca="1"/>
        <v>-1.1070532178975107E-2</v>
      </c>
    </row>
    <row r="12" spans="2:27" ht="15" thickBot="1" x14ac:dyDescent="0.35">
      <c r="B12" s="2" t="s">
        <v>33</v>
      </c>
      <c r="C12" s="2" t="s">
        <v>20</v>
      </c>
      <c r="D12" s="4">
        <f ca="1"/>
        <v>0.45870466065621196</v>
      </c>
      <c r="E12" s="4">
        <f ca="1"/>
        <v>-0.12504323729392652</v>
      </c>
      <c r="F12" s="4">
        <f ca="1"/>
        <v>0.20481055252747726</v>
      </c>
      <c r="G12" s="4">
        <f ca="1"/>
        <v>-0.12120766926805482</v>
      </c>
      <c r="H12" s="4">
        <f ca="1"/>
        <v>-0.41035544499947019</v>
      </c>
      <c r="I12" s="4">
        <f ca="1"/>
        <v>0.43771791554302619</v>
      </c>
      <c r="K12" s="2" t="s">
        <v>41</v>
      </c>
      <c r="L12" s="2">
        <v>512</v>
      </c>
      <c r="M12" s="78">
        <f ca="1"/>
        <v>2.8672934278110754E-2</v>
      </c>
      <c r="N12" s="53">
        <f ca="1"/>
        <v>-2.7151076083889891E-2</v>
      </c>
      <c r="O12" s="54">
        <f ca="1"/>
        <v>4.202193969100556E-2</v>
      </c>
      <c r="P12" s="4">
        <f ca="1"/>
        <v>3.4904455609797824E-2</v>
      </c>
      <c r="Q12" s="4">
        <f ca="1"/>
        <v>-2.1374249103553976E-2</v>
      </c>
      <c r="R12" s="4">
        <f ca="1"/>
        <v>-3.8710088930981087E-2</v>
      </c>
      <c r="T12" s="2" t="s">
        <v>39</v>
      </c>
      <c r="U12" s="2" t="s">
        <v>20</v>
      </c>
      <c r="V12" s="4">
        <f ca="1"/>
        <v>2.4558745826765326E-2</v>
      </c>
      <c r="W12" s="4">
        <f ca="1"/>
        <v>5.1300274088621391E-3</v>
      </c>
      <c r="X12" s="4">
        <f ca="1"/>
        <v>2.214719123304416E-2</v>
      </c>
      <c r="Y12" s="4">
        <f ca="1"/>
        <v>2.4664134263202318E-2</v>
      </c>
      <c r="Z12" s="4">
        <f ca="1"/>
        <v>-1.5363604132120137E-3</v>
      </c>
      <c r="AA12" s="4">
        <f ca="1"/>
        <v>8.2914153786170543E-3</v>
      </c>
    </row>
    <row r="13" spans="2:27" x14ac:dyDescent="0.3">
      <c r="K13" s="2"/>
      <c r="T13" s="2"/>
      <c r="U13" s="2"/>
    </row>
    <row r="14" spans="2:27" x14ac:dyDescent="0.3">
      <c r="M14" s="85" t="s">
        <v>43</v>
      </c>
      <c r="N14" s="87"/>
      <c r="O14" s="87"/>
      <c r="P14" s="87"/>
      <c r="Q14" s="87"/>
      <c r="R14" s="87"/>
      <c r="V14" s="85" t="s">
        <v>44</v>
      </c>
      <c r="W14" s="85"/>
      <c r="X14" s="85"/>
      <c r="Y14" s="85"/>
      <c r="Z14" s="85"/>
      <c r="AA14" s="85"/>
    </row>
    <row r="15" spans="2:27" ht="15" thickBot="1" x14ac:dyDescent="0.35">
      <c r="M15" s="2">
        <v>0</v>
      </c>
      <c r="N15" s="2">
        <v>1</v>
      </c>
      <c r="O15" s="2">
        <v>2</v>
      </c>
      <c r="P15" s="2">
        <v>3</v>
      </c>
      <c r="Q15" s="2" t="s">
        <v>1</v>
      </c>
      <c r="R15" s="2">
        <v>512</v>
      </c>
      <c r="T15" s="2"/>
      <c r="U15" s="2"/>
      <c r="V15" s="2">
        <v>0</v>
      </c>
      <c r="W15" s="2">
        <v>1</v>
      </c>
      <c r="X15" s="2">
        <v>2</v>
      </c>
      <c r="Y15" s="2">
        <v>3</v>
      </c>
      <c r="Z15" s="2" t="s">
        <v>1</v>
      </c>
      <c r="AA15" s="2">
        <v>512</v>
      </c>
    </row>
    <row r="16" spans="2:27" x14ac:dyDescent="0.3">
      <c r="K16" s="2" t="s">
        <v>61</v>
      </c>
      <c r="L16" s="2" cm="1">
        <f t="array" ref="L16:L21">TRANSPOSE(M15:R15)</f>
        <v>0</v>
      </c>
      <c r="M16" s="47" cm="1">
        <f t="array" aca="1" ref="M16:R21" ca="1">_xlfn.RANDARRAY(6,6,M35,N35,FALSE)</f>
        <v>-4.1821706511445685E-2</v>
      </c>
      <c r="N16" s="54">
        <f ca="1"/>
        <v>-7.6589162105414679E-3</v>
      </c>
      <c r="O16" s="54">
        <f ca="1"/>
        <v>2.0136483966837426E-2</v>
      </c>
      <c r="P16" s="4">
        <f ca="1"/>
        <v>4.2328773819763764E-2</v>
      </c>
      <c r="Q16" s="4">
        <f ca="1"/>
        <v>-4.2380574207913121E-2</v>
      </c>
      <c r="R16" s="4">
        <f ca="1"/>
        <v>-3.3267599570844526E-2</v>
      </c>
      <c r="T16" s="2" t="s">
        <v>48</v>
      </c>
      <c r="U16" s="2" t="s">
        <v>19</v>
      </c>
      <c r="V16" s="18" cm="1">
        <f t="array" aca="1" ref="V16:AA21" ca="1">MMULT(_xlfn.ANCHORARRAY(D7),_xlfn.ANCHORARRAY(M16))</f>
        <v>-8.4287414158919827E-2</v>
      </c>
      <c r="W16" s="4">
        <f ca="1"/>
        <v>-6.3471520676366466E-2</v>
      </c>
      <c r="X16" s="4">
        <f ca="1"/>
        <v>-1.4128377084552906E-2</v>
      </c>
      <c r="Y16" s="4">
        <f ca="1"/>
        <v>1.9868774175843467E-2</v>
      </c>
      <c r="Z16" s="4">
        <f ca="1"/>
        <v>4.8217840977613433E-2</v>
      </c>
      <c r="AA16" s="4">
        <f ca="1"/>
        <v>2.3787597350808119E-2</v>
      </c>
    </row>
    <row r="17" spans="10:27" x14ac:dyDescent="0.3">
      <c r="K17" s="2" t="s">
        <v>61</v>
      </c>
      <c r="L17" s="2">
        <v>1</v>
      </c>
      <c r="M17" s="48">
        <f ca="1"/>
        <v>7.0609141870603617E-3</v>
      </c>
      <c r="N17" s="54">
        <f ca="1"/>
        <v>7.923513348630784E-4</v>
      </c>
      <c r="O17" s="57">
        <f ca="1"/>
        <v>3.4958262483816713E-2</v>
      </c>
      <c r="P17" s="49">
        <f ca="1"/>
        <v>-6.4762021545888282E-3</v>
      </c>
      <c r="Q17" s="49">
        <f ca="1"/>
        <v>-2.9642942074966393E-2</v>
      </c>
      <c r="R17" s="49">
        <f ca="1"/>
        <v>3.4509880223389744E-2</v>
      </c>
      <c r="T17" s="2" t="s">
        <v>49</v>
      </c>
      <c r="U17" s="2" t="s">
        <v>20</v>
      </c>
      <c r="V17" s="35">
        <f ca="1"/>
        <v>1.9215473724226384E-2</v>
      </c>
      <c r="W17" s="49">
        <f ca="1"/>
        <v>3.3896624885736424E-3</v>
      </c>
      <c r="X17" s="49">
        <f ca="1"/>
        <v>-2.0282487327499876E-2</v>
      </c>
      <c r="Y17" s="49">
        <f ca="1"/>
        <v>5.2210013415537541E-2</v>
      </c>
      <c r="Z17" s="49">
        <f ca="1"/>
        <v>-1.9097340839203975E-2</v>
      </c>
      <c r="AA17" s="49">
        <f ca="1"/>
        <v>9.2763542117663966E-2</v>
      </c>
    </row>
    <row r="18" spans="10:27" x14ac:dyDescent="0.3">
      <c r="J18" s="2" t="s">
        <v>2</v>
      </c>
      <c r="K18" s="2" t="s">
        <v>61</v>
      </c>
      <c r="L18" s="2">
        <v>2</v>
      </c>
      <c r="M18" s="50">
        <f ca="1"/>
        <v>3.2462967927638503E-4</v>
      </c>
      <c r="N18" s="54">
        <f ca="1"/>
        <v>-5.637506337959404E-3</v>
      </c>
      <c r="O18" s="54">
        <f ca="1"/>
        <v>2.5673960100174462E-2</v>
      </c>
      <c r="P18" s="4">
        <f ca="1"/>
        <v>-7.7626826106934818E-3</v>
      </c>
      <c r="Q18" s="4">
        <f ca="1"/>
        <v>1.3666599558484156E-2</v>
      </c>
      <c r="R18" s="4">
        <f ca="1"/>
        <v>2.6227511019868636E-2</v>
      </c>
      <c r="S18" s="2" t="s">
        <v>3</v>
      </c>
      <c r="T18" s="2" t="s">
        <v>50</v>
      </c>
      <c r="U18" s="2" t="s">
        <v>21</v>
      </c>
      <c r="V18" s="4">
        <f ca="1"/>
        <v>1.9863727265760061E-2</v>
      </c>
      <c r="W18" s="4">
        <f ca="1"/>
        <v>-2.8965898299800896E-2</v>
      </c>
      <c r="X18" s="4">
        <f ca="1"/>
        <v>3.8411411986230899E-3</v>
      </c>
      <c r="Y18" s="4">
        <f ca="1"/>
        <v>8.8833901657053502E-3</v>
      </c>
      <c r="Z18" s="4">
        <f ca="1"/>
        <v>-4.3411642886597719E-2</v>
      </c>
      <c r="AA18" s="4">
        <f ca="1"/>
        <v>4.2086608057514692E-2</v>
      </c>
    </row>
    <row r="19" spans="10:27" x14ac:dyDescent="0.3">
      <c r="K19" s="2" t="s">
        <v>61</v>
      </c>
      <c r="L19" s="2">
        <v>3</v>
      </c>
      <c r="M19" s="51">
        <f ca="1"/>
        <v>-4.1447537078645055E-2</v>
      </c>
      <c r="N19" s="54">
        <f ca="1"/>
        <v>-3.49735082801758E-2</v>
      </c>
      <c r="O19" s="54">
        <f ca="1"/>
        <v>-4.243774664437984E-2</v>
      </c>
      <c r="P19" s="4">
        <f ca="1"/>
        <v>2.3249478248078964E-2</v>
      </c>
      <c r="Q19" s="4">
        <f ca="1"/>
        <v>2.4713653344221487E-2</v>
      </c>
      <c r="R19" s="4">
        <f ca="1"/>
        <v>1.1307984224207014E-2</v>
      </c>
      <c r="T19" s="2" t="s">
        <v>51</v>
      </c>
      <c r="U19" s="2" t="s">
        <v>0</v>
      </c>
      <c r="V19" s="4">
        <f ca="1"/>
        <v>-1.2856144912985496E-2</v>
      </c>
      <c r="W19" s="4">
        <f ca="1"/>
        <v>-2.5500446501694706E-2</v>
      </c>
      <c r="X19" s="4">
        <f ca="1"/>
        <v>9.5296618432291327E-2</v>
      </c>
      <c r="Y19" s="4">
        <f ca="1"/>
        <v>-2.0599600830862395E-2</v>
      </c>
      <c r="Z19" s="4">
        <f ca="1"/>
        <v>-7.2931050302702971E-2</v>
      </c>
      <c r="AA19" s="4">
        <f ca="1"/>
        <v>-9.0540243708003704E-3</v>
      </c>
    </row>
    <row r="20" spans="10:27" x14ac:dyDescent="0.3">
      <c r="K20" s="2" t="s">
        <v>61</v>
      </c>
      <c r="L20" s="2" t="str">
        <v>…</v>
      </c>
      <c r="M20" s="52">
        <f ca="1"/>
        <v>2.994218439411947E-2</v>
      </c>
      <c r="N20" s="54">
        <f ca="1"/>
        <v>1.6157929315371716E-2</v>
      </c>
      <c r="O20" s="54">
        <f ca="1"/>
        <v>-3.7567324622213551E-2</v>
      </c>
      <c r="P20" s="4">
        <f ca="1"/>
        <v>2.4970027955582584E-2</v>
      </c>
      <c r="Q20" s="4">
        <f ca="1"/>
        <v>-1.0894530348619841E-2</v>
      </c>
      <c r="R20" s="4">
        <f ca="1"/>
        <v>3.4897017796511186E-2</v>
      </c>
      <c r="T20" s="2" t="s">
        <v>52</v>
      </c>
      <c r="U20" s="2" t="s">
        <v>22</v>
      </c>
      <c r="V20" s="4">
        <f ca="1"/>
        <v>-3.4601182503753714E-3</v>
      </c>
      <c r="W20" s="4">
        <f ca="1"/>
        <v>-7.1394137694338056E-2</v>
      </c>
      <c r="X20" s="4">
        <f ca="1"/>
        <v>1.0896308676047947E-2</v>
      </c>
      <c r="Y20" s="4">
        <f ca="1"/>
        <v>8.4837833639516552E-3</v>
      </c>
      <c r="Z20" s="4">
        <f ca="1"/>
        <v>-4.1524305933215259E-2</v>
      </c>
      <c r="AA20" s="4">
        <f ca="1"/>
        <v>3.0104920789864049E-2</v>
      </c>
    </row>
    <row r="21" spans="10:27" ht="15" thickBot="1" x14ac:dyDescent="0.35">
      <c r="K21" s="2" t="s">
        <v>61</v>
      </c>
      <c r="L21" s="2">
        <v>512</v>
      </c>
      <c r="M21" s="53">
        <f ca="1"/>
        <v>2.960682805096318E-2</v>
      </c>
      <c r="N21" s="54">
        <f ca="1"/>
        <v>-2.1844065849735014E-2</v>
      </c>
      <c r="O21" s="54">
        <f ca="1"/>
        <v>4.9561998008198632E-3</v>
      </c>
      <c r="P21" s="4">
        <f ca="1"/>
        <v>-2.9053674734656511E-2</v>
      </c>
      <c r="Q21" s="4">
        <f ca="1"/>
        <v>-3.2748786454152572E-2</v>
      </c>
      <c r="R21" s="4">
        <f ca="1"/>
        <v>-4.0232672282447091E-2</v>
      </c>
      <c r="T21" s="2" t="s">
        <v>53</v>
      </c>
      <c r="U21" s="2" t="s">
        <v>20</v>
      </c>
      <c r="V21" s="4">
        <f ca="1"/>
        <v>-1.4303983652414452E-2</v>
      </c>
      <c r="W21" s="4">
        <f ca="1"/>
        <v>-1.6719855345733683E-2</v>
      </c>
      <c r="X21" s="4">
        <f ca="1"/>
        <v>3.2852856705726408E-2</v>
      </c>
      <c r="Y21" s="4">
        <f ca="1"/>
        <v>-7.1455841480528182E-3</v>
      </c>
      <c r="Z21" s="4">
        <f ca="1"/>
        <v>-2.5794038678700122E-2</v>
      </c>
      <c r="AA21" s="4">
        <f ca="1"/>
        <v>-4.7504916217525762E-2</v>
      </c>
    </row>
    <row r="24" spans="10:27" x14ac:dyDescent="0.3">
      <c r="M24" s="85" t="s">
        <v>45</v>
      </c>
      <c r="N24" s="87"/>
      <c r="O24" s="87"/>
      <c r="P24" s="87"/>
      <c r="Q24" s="87"/>
      <c r="R24" s="87"/>
      <c r="V24" s="85" t="s">
        <v>46</v>
      </c>
      <c r="W24" s="85"/>
      <c r="X24" s="85"/>
      <c r="Y24" s="85"/>
      <c r="Z24" s="85"/>
      <c r="AA24" s="85"/>
    </row>
    <row r="25" spans="10:27" ht="15" thickBot="1" x14ac:dyDescent="0.35">
      <c r="M25" s="2">
        <v>0</v>
      </c>
      <c r="N25" s="2">
        <v>1</v>
      </c>
      <c r="O25" s="2">
        <v>2</v>
      </c>
      <c r="P25" s="2">
        <v>3</v>
      </c>
      <c r="Q25" s="2" t="s">
        <v>1</v>
      </c>
      <c r="R25" s="2">
        <v>512</v>
      </c>
      <c r="T25" s="2"/>
      <c r="U25" s="2"/>
      <c r="V25" s="2">
        <v>0</v>
      </c>
      <c r="W25" s="2">
        <v>1</v>
      </c>
      <c r="X25" s="2">
        <v>2</v>
      </c>
      <c r="Y25" s="2">
        <v>3</v>
      </c>
      <c r="Z25" s="2" t="s">
        <v>1</v>
      </c>
      <c r="AA25" s="2">
        <v>512</v>
      </c>
    </row>
    <row r="26" spans="10:27" x14ac:dyDescent="0.3">
      <c r="K26" s="2" t="s">
        <v>62</v>
      </c>
      <c r="L26" s="2" cm="1">
        <f t="array" ref="L26:L31">TRANSPOSE(M25:R25)</f>
        <v>0</v>
      </c>
      <c r="M26" s="47" cm="1">
        <f t="array" aca="1" ref="M26:R31" ca="1">_xlfn.RANDARRAY(6,6,M35,N35,FALSE)</f>
        <v>3.651173358047529E-2</v>
      </c>
      <c r="N26" s="54">
        <f ca="1"/>
        <v>1.9879843758883554E-2</v>
      </c>
      <c r="O26" s="54">
        <f ca="1"/>
        <v>3.0970358889416558E-2</v>
      </c>
      <c r="P26" s="4">
        <f ca="1"/>
        <v>1.5771734101622761E-2</v>
      </c>
      <c r="Q26" s="4">
        <f ca="1"/>
        <v>2.3930813246771626E-2</v>
      </c>
      <c r="R26" s="4">
        <f ca="1"/>
        <v>3.3875414063225168E-2</v>
      </c>
      <c r="T26" s="2" t="s">
        <v>54</v>
      </c>
      <c r="U26" s="2" t="s">
        <v>19</v>
      </c>
      <c r="V26" s="18" cm="1">
        <f t="array" aca="1" ref="V26:AA31" ca="1">MMULT(_xlfn.ANCHORARRAY(D7),_xlfn.ANCHORARRAY(M26))</f>
        <v>6.2137708404657793E-2</v>
      </c>
      <c r="W26" s="4">
        <f ca="1"/>
        <v>-4.7661096219200555E-3</v>
      </c>
      <c r="X26" s="4">
        <f ca="1"/>
        <v>-1.2906227418353899E-2</v>
      </c>
      <c r="Y26" s="4">
        <f ca="1"/>
        <v>-6.817636360107597E-2</v>
      </c>
      <c r="Z26" s="4">
        <f ca="1"/>
        <v>-0.11545215012622581</v>
      </c>
      <c r="AA26" s="4">
        <f ca="1"/>
        <v>-2.3008493097540394E-2</v>
      </c>
    </row>
    <row r="27" spans="10:27" x14ac:dyDescent="0.3">
      <c r="K27" s="2" t="s">
        <v>62</v>
      </c>
      <c r="L27" s="2">
        <v>1</v>
      </c>
      <c r="M27" s="48">
        <f ca="1"/>
        <v>-2.5758280083804999E-3</v>
      </c>
      <c r="N27" s="54">
        <f ca="1"/>
        <v>1.2536386608285169E-2</v>
      </c>
      <c r="O27" s="57">
        <f ca="1"/>
        <v>7.721539290540487E-3</v>
      </c>
      <c r="P27" s="49">
        <f ca="1"/>
        <v>-4.3123755792546611E-2</v>
      </c>
      <c r="Q27" s="49">
        <f ca="1"/>
        <v>-2.5196192633944341E-2</v>
      </c>
      <c r="R27" s="49">
        <f ca="1"/>
        <v>3.7630869589199881E-2</v>
      </c>
      <c r="T27" s="2" t="s">
        <v>55</v>
      </c>
      <c r="U27" s="2" t="s">
        <v>20</v>
      </c>
      <c r="V27" s="35">
        <f ca="1"/>
        <v>7.8916576758258378E-3</v>
      </c>
      <c r="W27" s="49">
        <f ca="1"/>
        <v>-2.1897806673306784E-2</v>
      </c>
      <c r="X27" s="49">
        <f ca="1"/>
        <v>-2.5668941641062839E-2</v>
      </c>
      <c r="Y27" s="49">
        <f ca="1"/>
        <v>-6.4055286246193846E-2</v>
      </c>
      <c r="Z27" s="49">
        <f ca="1"/>
        <v>-5.1285924963912393E-3</v>
      </c>
      <c r="AA27" s="49">
        <f ca="1"/>
        <v>-5.6921823477651151E-2</v>
      </c>
    </row>
    <row r="28" spans="10:27" x14ac:dyDescent="0.3">
      <c r="J28" s="2" t="s">
        <v>2</v>
      </c>
      <c r="K28" s="2" t="s">
        <v>62</v>
      </c>
      <c r="L28" s="2">
        <v>2</v>
      </c>
      <c r="M28" s="50">
        <f ca="1"/>
        <v>-4.2658356506390868E-3</v>
      </c>
      <c r="N28" s="54">
        <f ca="1"/>
        <v>-3.3139814970218617E-3</v>
      </c>
      <c r="O28" s="54">
        <f ca="1"/>
        <v>-1.4629227967839678E-2</v>
      </c>
      <c r="P28" s="4">
        <f ca="1"/>
        <v>-3.6730239707187834E-2</v>
      </c>
      <c r="Q28" s="4">
        <f ca="1"/>
        <v>-4.0763776917428024E-2</v>
      </c>
      <c r="R28" s="4">
        <f ca="1"/>
        <v>-3.3596374427072584E-2</v>
      </c>
      <c r="S28" s="2" t="s">
        <v>3</v>
      </c>
      <c r="T28" s="2" t="s">
        <v>56</v>
      </c>
      <c r="U28" s="2" t="s">
        <v>21</v>
      </c>
      <c r="V28" s="4">
        <f ca="1"/>
        <v>4.8616726150240239E-3</v>
      </c>
      <c r="W28" s="4">
        <f ca="1"/>
        <v>-2.5214403073408019E-2</v>
      </c>
      <c r="X28" s="4">
        <f ca="1"/>
        <v>-2.614994636664765E-3</v>
      </c>
      <c r="Y28" s="4">
        <f ca="1"/>
        <v>-7.6426797642541289E-2</v>
      </c>
      <c r="Z28" s="4">
        <f ca="1"/>
        <v>-7.7071846901131148E-3</v>
      </c>
      <c r="AA28" s="4">
        <f ca="1"/>
        <v>-4.2095853462265201E-2</v>
      </c>
    </row>
    <row r="29" spans="10:27" x14ac:dyDescent="0.3">
      <c r="K29" s="2" t="s">
        <v>62</v>
      </c>
      <c r="L29" s="2">
        <v>3</v>
      </c>
      <c r="M29" s="51">
        <f ca="1"/>
        <v>3.7776253259179424E-2</v>
      </c>
      <c r="N29" s="54">
        <f ca="1"/>
        <v>-1.2321884251148531E-2</v>
      </c>
      <c r="O29" s="54">
        <f ca="1"/>
        <v>-7.8284804236438271E-3</v>
      </c>
      <c r="P29" s="4">
        <f ca="1"/>
        <v>-2.3410896256395433E-2</v>
      </c>
      <c r="Q29" s="4">
        <f ca="1"/>
        <v>-3.7802267317658983E-2</v>
      </c>
      <c r="R29" s="4">
        <f ca="1"/>
        <v>-1.6045641034782079E-2</v>
      </c>
      <c r="T29" s="2" t="s">
        <v>57</v>
      </c>
      <c r="U29" s="2" t="s">
        <v>0</v>
      </c>
      <c r="V29" s="4">
        <f ca="1"/>
        <v>9.5974611666415043E-3</v>
      </c>
      <c r="W29" s="4">
        <f ca="1"/>
        <v>2.4821301247605787E-2</v>
      </c>
      <c r="X29" s="4">
        <f ca="1"/>
        <v>3.7921841902659605E-2</v>
      </c>
      <c r="Y29" s="4">
        <f ca="1"/>
        <v>-6.407531312477377E-2</v>
      </c>
      <c r="Z29" s="4">
        <f ca="1"/>
        <v>-3.3511940839227775E-2</v>
      </c>
      <c r="AA29" s="4">
        <f ca="1"/>
        <v>5.3900725785149609E-2</v>
      </c>
    </row>
    <row r="30" spans="10:27" x14ac:dyDescent="0.3">
      <c r="K30" s="2" t="s">
        <v>62</v>
      </c>
      <c r="L30" s="2" t="str">
        <v>…</v>
      </c>
      <c r="M30" s="52">
        <f ca="1"/>
        <v>-8.5364781855630095E-3</v>
      </c>
      <c r="N30" s="54">
        <f ca="1"/>
        <v>-1.6464227618653557E-2</v>
      </c>
      <c r="O30" s="54">
        <f ca="1"/>
        <v>-1.2269873997580324E-2</v>
      </c>
      <c r="P30" s="4">
        <f ca="1"/>
        <v>7.8889276500193617E-4</v>
      </c>
      <c r="Q30" s="4">
        <f ca="1"/>
        <v>3.8199055467648554E-2</v>
      </c>
      <c r="R30" s="4">
        <f ca="1"/>
        <v>-2.2870819885022542E-2</v>
      </c>
      <c r="T30" s="2" t="s">
        <v>58</v>
      </c>
      <c r="U30" s="2" t="s">
        <v>22</v>
      </c>
      <c r="V30" s="4">
        <f ca="1"/>
        <v>2.5475082731877607E-2</v>
      </c>
      <c r="W30" s="4">
        <f ca="1"/>
        <v>-4.273601048442055E-2</v>
      </c>
      <c r="X30" s="4">
        <f ca="1"/>
        <v>-4.569230520780905E-3</v>
      </c>
      <c r="Y30" s="4">
        <f ca="1"/>
        <v>-0.1165144369938724</v>
      </c>
      <c r="Z30" s="4">
        <f ca="1"/>
        <v>-3.9602566977914436E-2</v>
      </c>
      <c r="AA30" s="4">
        <f ca="1"/>
        <v>-9.5742285280919548E-2</v>
      </c>
    </row>
    <row r="31" spans="10:27" ht="15" thickBot="1" x14ac:dyDescent="0.35">
      <c r="K31" s="2" t="s">
        <v>62</v>
      </c>
      <c r="L31" s="2">
        <v>512</v>
      </c>
      <c r="M31" s="53">
        <f ca="1"/>
        <v>-1.5890335940844796E-2</v>
      </c>
      <c r="N31" s="54">
        <f ca="1"/>
        <v>-2.2411532130841121E-2</v>
      </c>
      <c r="O31" s="54">
        <f ca="1"/>
        <v>1.2071326567047597E-2</v>
      </c>
      <c r="P31" s="4">
        <f ca="1"/>
        <v>-6.7233085447080676E-3</v>
      </c>
      <c r="Q31" s="4">
        <f ca="1"/>
        <v>3.695833082529161E-2</v>
      </c>
      <c r="R31" s="4">
        <f ca="1"/>
        <v>-3.335153532957251E-2</v>
      </c>
      <c r="T31" s="2" t="s">
        <v>59</v>
      </c>
      <c r="U31" s="2" t="s">
        <v>20</v>
      </c>
      <c r="V31" s="4">
        <f ca="1"/>
        <v>8.1652380463184647E-3</v>
      </c>
      <c r="W31" s="4">
        <f ca="1"/>
        <v>5.3124114320383855E-3</v>
      </c>
      <c r="X31" s="4">
        <f ca="1"/>
        <v>2.1512218805038015E-2</v>
      </c>
      <c r="Y31" s="4">
        <f ca="1"/>
        <v>4.6751024060542505E-3</v>
      </c>
      <c r="Z31" s="4">
        <f ca="1"/>
        <v>1.0862995230883341E-2</v>
      </c>
      <c r="AA31" s="4">
        <f ca="1"/>
        <v>6.8388824605137948E-4</v>
      </c>
    </row>
    <row r="34" spans="13:14" x14ac:dyDescent="0.3">
      <c r="M34" s="17" t="s">
        <v>156</v>
      </c>
      <c r="N34" s="17" t="s">
        <v>157</v>
      </c>
    </row>
    <row r="35" spans="13:14" x14ac:dyDescent="0.3">
      <c r="M35" s="46">
        <f>-1/SQRT(512)</f>
        <v>-4.4194173824159216E-2</v>
      </c>
      <c r="N35" s="1">
        <f>1/SQRT(512)</f>
        <v>4.4194173824159216E-2</v>
      </c>
    </row>
  </sheetData>
  <mergeCells count="10">
    <mergeCell ref="B2:I2"/>
    <mergeCell ref="V2:AA2"/>
    <mergeCell ref="V3:AA3"/>
    <mergeCell ref="B3:I3"/>
    <mergeCell ref="M24:R24"/>
    <mergeCell ref="V24:AA24"/>
    <mergeCell ref="M5:R5"/>
    <mergeCell ref="V5:AA5"/>
    <mergeCell ref="M14:R14"/>
    <mergeCell ref="V14:AA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384C-66E9-4D9A-A11C-1306B9C694FC}">
  <dimension ref="B2:AW41"/>
  <sheetViews>
    <sheetView showGridLines="0" topLeftCell="R1" zoomScale="80" zoomScaleNormal="80" workbookViewId="0">
      <selection activeCell="AP3" sqref="AP3"/>
    </sheetView>
  </sheetViews>
  <sheetFormatPr defaultColWidth="8.88671875" defaultRowHeight="14.4" x14ac:dyDescent="0.3"/>
  <cols>
    <col min="1" max="4" width="8.88671875" style="1"/>
    <col min="5" max="5" width="8.88671875" style="1" customWidth="1"/>
    <col min="6" max="6" width="8.88671875" style="1"/>
    <col min="7" max="7" width="8.88671875" style="1" customWidth="1"/>
    <col min="8" max="21" width="8.88671875" style="1"/>
    <col min="22" max="22" width="10.6640625" style="1" customWidth="1"/>
    <col min="23" max="24" width="8.88671875" style="1"/>
    <col min="25" max="25" width="12.33203125" style="1" customWidth="1"/>
    <col min="26" max="30" width="10.5546875" style="1" bestFit="1" customWidth="1"/>
    <col min="31" max="31" width="12.21875" style="1" customWidth="1"/>
    <col min="32" max="41" width="8.88671875" style="1"/>
    <col min="42" max="42" width="16.77734375" style="1" customWidth="1"/>
    <col min="43" max="48" width="8.88671875" style="1"/>
    <col min="49" max="49" width="13.6640625" style="1" customWidth="1"/>
    <col min="50" max="16384" width="8.88671875" style="1"/>
  </cols>
  <sheetData>
    <row r="2" spans="2:49" x14ac:dyDescent="0.3">
      <c r="B2" s="86" t="s">
        <v>63</v>
      </c>
      <c r="C2" s="86"/>
      <c r="D2" s="86"/>
      <c r="E2" s="86"/>
      <c r="F2" s="86"/>
    </row>
    <row r="3" spans="2:49" x14ac:dyDescent="0.3">
      <c r="B3" s="89" t="s">
        <v>128</v>
      </c>
      <c r="C3" s="89"/>
      <c r="D3" s="89"/>
      <c r="E3" s="89"/>
      <c r="F3" s="89"/>
      <c r="G3" s="17"/>
      <c r="H3" s="17"/>
    </row>
    <row r="4" spans="2:49" x14ac:dyDescent="0.3">
      <c r="I4" s="2"/>
      <c r="Y4" s="86" t="s">
        <v>179</v>
      </c>
      <c r="Z4" s="86"/>
      <c r="AA4" s="86"/>
      <c r="AB4" s="86"/>
      <c r="AC4" s="86"/>
      <c r="AD4" s="86"/>
    </row>
    <row r="5" spans="2:49" x14ac:dyDescent="0.3">
      <c r="F5" s="2"/>
      <c r="G5" s="2"/>
      <c r="H5" s="2"/>
      <c r="I5" s="2"/>
      <c r="Y5" s="89" t="s">
        <v>129</v>
      </c>
      <c r="Z5" s="89"/>
      <c r="AA5" s="89"/>
      <c r="AB5" s="89"/>
      <c r="AC5" s="89"/>
      <c r="AD5" s="89"/>
      <c r="AR5" s="86" t="s">
        <v>136</v>
      </c>
      <c r="AS5" s="86"/>
      <c r="AT5" s="86"/>
      <c r="AU5" s="86"/>
      <c r="AV5" s="86"/>
      <c r="AW5" s="86"/>
    </row>
    <row r="6" spans="2:49" x14ac:dyDescent="0.3">
      <c r="E6" s="92" t="s">
        <v>60</v>
      </c>
      <c r="F6" s="92"/>
      <c r="G6" s="92"/>
      <c r="H6" s="92"/>
      <c r="I6" s="92"/>
      <c r="J6" s="92"/>
      <c r="K6" s="92"/>
      <c r="L6" s="92"/>
      <c r="M6" s="92"/>
      <c r="N6" s="92"/>
      <c r="O6" s="92"/>
      <c r="P6" s="92"/>
      <c r="Q6" s="92"/>
      <c r="R6" s="92"/>
      <c r="S6" s="92"/>
      <c r="T6" s="92"/>
      <c r="Y6" s="89" t="s">
        <v>149</v>
      </c>
      <c r="Z6" s="89"/>
      <c r="AA6" s="89"/>
      <c r="AB6" s="89"/>
      <c r="AC6" s="89"/>
      <c r="AD6" s="89"/>
      <c r="AR6" s="89" t="s">
        <v>130</v>
      </c>
      <c r="AS6" s="91"/>
      <c r="AT6" s="91"/>
      <c r="AU6" s="91"/>
      <c r="AV6" s="91"/>
      <c r="AW6" s="91"/>
    </row>
    <row r="7" spans="2:49" x14ac:dyDescent="0.3">
      <c r="E7" s="85" t="s">
        <v>42</v>
      </c>
      <c r="F7" s="85"/>
      <c r="G7" s="85"/>
      <c r="H7" s="85"/>
      <c r="I7" s="85"/>
      <c r="J7" s="85"/>
      <c r="K7" s="85"/>
      <c r="O7" s="85" t="s">
        <v>47</v>
      </c>
      <c r="P7" s="85"/>
      <c r="Q7" s="85"/>
      <c r="R7" s="85"/>
      <c r="S7" s="85"/>
      <c r="T7" s="85"/>
      <c r="V7" s="1" t="s">
        <v>197</v>
      </c>
      <c r="W7" s="4" t="s">
        <v>198</v>
      </c>
      <c r="Y7" s="85"/>
      <c r="Z7" s="85"/>
      <c r="AA7" s="85"/>
      <c r="AB7" s="85"/>
      <c r="AC7" s="85"/>
      <c r="AD7" s="85"/>
      <c r="AI7" s="85" t="s">
        <v>46</v>
      </c>
      <c r="AJ7" s="85"/>
      <c r="AK7" s="85"/>
      <c r="AL7" s="85"/>
      <c r="AM7" s="85"/>
      <c r="AN7" s="85"/>
      <c r="AR7" s="89" t="s">
        <v>64</v>
      </c>
      <c r="AS7" s="89"/>
      <c r="AT7" s="89"/>
      <c r="AU7" s="89"/>
      <c r="AV7" s="89"/>
      <c r="AW7" s="89"/>
    </row>
    <row r="8" spans="2:49" ht="15" thickBot="1" x14ac:dyDescent="0.35">
      <c r="F8" s="2">
        <v>0</v>
      </c>
      <c r="G8" s="2">
        <v>1</v>
      </c>
      <c r="H8" s="2">
        <v>2</v>
      </c>
      <c r="I8" s="2">
        <v>3</v>
      </c>
      <c r="J8" s="2" t="s">
        <v>1</v>
      </c>
      <c r="K8" s="2">
        <v>512</v>
      </c>
      <c r="L8" s="2"/>
      <c r="M8" s="2"/>
      <c r="O8" s="2" t="s">
        <v>19</v>
      </c>
      <c r="P8" s="2" t="s">
        <v>20</v>
      </c>
      <c r="Q8" s="2" t="s">
        <v>21</v>
      </c>
      <c r="R8" s="2" t="s">
        <v>23</v>
      </c>
      <c r="S8" s="2" t="s">
        <v>22</v>
      </c>
      <c r="T8" s="2" t="s">
        <v>20</v>
      </c>
      <c r="U8" s="2"/>
      <c r="Y8" s="2" t="s">
        <v>19</v>
      </c>
      <c r="Z8" s="2" t="s">
        <v>20</v>
      </c>
      <c r="AA8" s="2" t="s">
        <v>24</v>
      </c>
      <c r="AB8" s="2" t="s">
        <v>25</v>
      </c>
      <c r="AC8" s="2" t="s">
        <v>22</v>
      </c>
      <c r="AD8" s="2" t="s">
        <v>20</v>
      </c>
      <c r="AI8" s="2">
        <v>0</v>
      </c>
      <c r="AJ8" s="2">
        <v>1</v>
      </c>
      <c r="AK8" s="2">
        <v>2</v>
      </c>
      <c r="AL8" s="2">
        <v>3</v>
      </c>
      <c r="AM8" s="2" t="s">
        <v>1</v>
      </c>
      <c r="AN8" s="2">
        <v>512</v>
      </c>
      <c r="AR8" s="2">
        <v>0</v>
      </c>
      <c r="AS8" s="2">
        <v>1</v>
      </c>
      <c r="AT8" s="2">
        <v>2</v>
      </c>
      <c r="AU8" s="2">
        <v>3</v>
      </c>
      <c r="AV8" s="2" t="s">
        <v>1</v>
      </c>
      <c r="AW8" s="2">
        <v>512</v>
      </c>
    </row>
    <row r="9" spans="2:49" ht="15" thickBot="1" x14ac:dyDescent="0.35">
      <c r="D9" s="2" t="s">
        <v>34</v>
      </c>
      <c r="E9" s="2" t="s">
        <v>19</v>
      </c>
      <c r="F9" s="5" cm="1">
        <f t="array" aca="1" ref="F9:K14" ca="1">_xlfn.ANCHORARRAY('-&gt; Q, K, V'!V7)</f>
        <v>-2.9266775456218952E-3</v>
      </c>
      <c r="G9" s="6">
        <f ca="1"/>
        <v>4.2132943811929224E-2</v>
      </c>
      <c r="H9" s="7">
        <f ca="1"/>
        <v>-5.8513667373914419E-2</v>
      </c>
      <c r="I9" s="8">
        <f ca="1"/>
        <v>2.7939427173352457E-2</v>
      </c>
      <c r="J9" s="9">
        <f ca="1"/>
        <v>3.4691587091975035E-2</v>
      </c>
      <c r="K9" s="10">
        <f ca="1"/>
        <v>9.4637687946710985E-2</v>
      </c>
      <c r="M9" s="2"/>
      <c r="N9" s="2">
        <v>0</v>
      </c>
      <c r="O9" s="11" cm="1">
        <f t="array" aca="1" ref="O9:T14" ca="1">TRANSPOSE(_xlfn.ANCHORARRAY('-&gt; Q, K, V'!V16))</f>
        <v>-8.4287414158919827E-2</v>
      </c>
      <c r="P9" s="79">
        <f ca="1"/>
        <v>1.9215473724226384E-2</v>
      </c>
      <c r="Q9" s="59">
        <f ca="1"/>
        <v>1.9863727265760061E-2</v>
      </c>
      <c r="R9" s="3">
        <f ca="1"/>
        <v>-1.2856144912985496E-2</v>
      </c>
      <c r="S9" s="3">
        <f ca="1"/>
        <v>-3.4601182503753714E-3</v>
      </c>
      <c r="T9" s="3">
        <f ca="1"/>
        <v>-1.4303983652414452E-2</v>
      </c>
      <c r="W9" s="2" t="s">
        <v>173</v>
      </c>
      <c r="X9" s="2" t="str" cm="1">
        <f t="array" ref="X9:X14">TRANSPOSE(Y8:AD8)</f>
        <v>Your</v>
      </c>
      <c r="Y9" s="80" cm="1">
        <f t="array" aca="1" ref="Y9:AD14" ca="1">_xlfn.LET(
    _xlpm.base_matrix, MMULT(_xlfn.ANCHORARRAY(F9),_xlfn.ANCHORARRAY( O9))/SQRT(512),
    IF(W7="Yes",
        _xlfn.MAKEARRAY(6, 6, _xlfn.LAMBDA(_xlpm.r,_xlpm.c, IF(_xlpm.r &gt;= _xlpm.c, INDEX(_xlpm.base_matrix, _xlpm.r, _xlpm.c), -10000000000))),
        _xlpm.base_matrix
    )
)</f>
        <v>1.2720064510495671E-4</v>
      </c>
      <c r="Z9" s="54">
        <f ca="1"/>
        <v>-10000000000</v>
      </c>
      <c r="AA9" s="4">
        <f ca="1"/>
        <v>-10000000000</v>
      </c>
      <c r="AB9" s="4">
        <f ca="1"/>
        <v>-10000000000</v>
      </c>
      <c r="AC9" s="4">
        <f ca="1"/>
        <v>-10000000000</v>
      </c>
      <c r="AD9" s="4">
        <f ca="1"/>
        <v>-10000000000</v>
      </c>
      <c r="AG9" s="2" t="s">
        <v>54</v>
      </c>
      <c r="AH9" s="2" t="s">
        <v>19</v>
      </c>
      <c r="AI9" s="18" cm="1">
        <f t="array" aca="1" ref="AI9:AN14" ca="1">_xlfn.ANCHORARRAY('-&gt; Q, K, V'!V26)</f>
        <v>6.2137708404657793E-2</v>
      </c>
      <c r="AJ9" s="18">
        <f ca="1"/>
        <v>-4.7661096219200555E-3</v>
      </c>
      <c r="AK9" s="18">
        <f ca="1"/>
        <v>-1.2906227418353899E-2</v>
      </c>
      <c r="AL9" s="18">
        <f ca="1"/>
        <v>-6.817636360107597E-2</v>
      </c>
      <c r="AM9" s="18">
        <f ca="1"/>
        <v>-0.11545215012622581</v>
      </c>
      <c r="AN9" s="18">
        <f ca="1"/>
        <v>-2.3008493097540394E-2</v>
      </c>
      <c r="AP9" s="2" t="s">
        <v>139</v>
      </c>
      <c r="AQ9" s="2" t="s">
        <v>19</v>
      </c>
      <c r="AR9" s="18" cm="1">
        <f t="array" aca="1" ref="AR9:AW14" ca="1">MMULT(Y36:AD41,_xlfn.ANCHORARRAY(AI9))</f>
        <v>6.2137708404657793E-2</v>
      </c>
      <c r="AS9" s="18">
        <f ca="1"/>
        <v>-4.7661096219200555E-3</v>
      </c>
      <c r="AT9" s="4">
        <f ca="1"/>
        <v>-1.2906227418353899E-2</v>
      </c>
      <c r="AU9" s="4">
        <f ca="1"/>
        <v>-6.817636360107597E-2</v>
      </c>
      <c r="AV9" s="4">
        <f ca="1"/>
        <v>-0.11545215012622581</v>
      </c>
      <c r="AW9" s="4">
        <f ca="1"/>
        <v>-2.3008493097540394E-2</v>
      </c>
    </row>
    <row r="10" spans="2:49" ht="15" thickBot="1" x14ac:dyDescent="0.35">
      <c r="D10" s="2" t="s">
        <v>35</v>
      </c>
      <c r="E10" s="2" t="s">
        <v>20</v>
      </c>
      <c r="F10" s="5">
        <f ca="1"/>
        <v>-1.1885273803158059E-2</v>
      </c>
      <c r="G10" s="6">
        <f ca="1"/>
        <v>3.0480379914084709E-2</v>
      </c>
      <c r="H10" s="7">
        <f ca="1"/>
        <v>-2.1717983465374849E-2</v>
      </c>
      <c r="I10" s="8">
        <f ca="1"/>
        <v>2.4174366229370803E-2</v>
      </c>
      <c r="J10" s="9">
        <f ca="1"/>
        <v>4.6752268838366154E-2</v>
      </c>
      <c r="K10" s="10">
        <f ca="1"/>
        <v>-2.9612917673280163E-2</v>
      </c>
      <c r="M10" s="2"/>
      <c r="N10" s="2">
        <v>1</v>
      </c>
      <c r="O10" s="12">
        <f ca="1"/>
        <v>-6.3471520676366466E-2</v>
      </c>
      <c r="P10" s="79">
        <f ca="1"/>
        <v>3.3896624885736424E-3</v>
      </c>
      <c r="Q10" s="60">
        <f ca="1"/>
        <v>-2.8965898299800896E-2</v>
      </c>
      <c r="R10" s="3">
        <f ca="1"/>
        <v>-2.5500446501694706E-2</v>
      </c>
      <c r="S10" s="3">
        <f ca="1"/>
        <v>-7.1394137694338056E-2</v>
      </c>
      <c r="T10" s="3">
        <f ca="1"/>
        <v>-1.6719855345733683E-2</v>
      </c>
      <c r="W10" s="2" t="s">
        <v>174</v>
      </c>
      <c r="X10" s="2" t="str">
        <v>cat</v>
      </c>
      <c r="Y10" s="49">
        <f ca="1"/>
        <v>6.2056182426450767E-5</v>
      </c>
      <c r="Z10" s="56">
        <f ca="1"/>
        <v>-9.1140204181695177E-5</v>
      </c>
      <c r="AA10" s="72">
        <f ca="1"/>
        <v>-10000000000</v>
      </c>
      <c r="AB10" s="4">
        <f ca="1"/>
        <v>-10000000000</v>
      </c>
      <c r="AC10" s="4">
        <f ca="1"/>
        <v>-10000000000</v>
      </c>
      <c r="AD10" s="4">
        <f ca="1"/>
        <v>-10000000000</v>
      </c>
      <c r="AG10" s="2" t="s">
        <v>55</v>
      </c>
      <c r="AH10" s="2" t="s">
        <v>20</v>
      </c>
      <c r="AI10" s="19">
        <f ca="1"/>
        <v>7.8916576758258378E-3</v>
      </c>
      <c r="AJ10" s="19">
        <f ca="1"/>
        <v>-2.1897806673306784E-2</v>
      </c>
      <c r="AK10" s="19">
        <f ca="1"/>
        <v>-2.5668941641062839E-2</v>
      </c>
      <c r="AL10" s="19">
        <f ca="1"/>
        <v>-6.4055286246193846E-2</v>
      </c>
      <c r="AM10" s="19">
        <f ca="1"/>
        <v>-5.1285924963912393E-3</v>
      </c>
      <c r="AN10" s="19">
        <f ca="1"/>
        <v>-5.6921823477651151E-2</v>
      </c>
      <c r="AP10" s="2" t="s">
        <v>1</v>
      </c>
      <c r="AQ10" s="2" t="s">
        <v>20</v>
      </c>
      <c r="AR10" s="4">
        <f ca="1"/>
        <v>3.5016760614977605E-2</v>
      </c>
      <c r="AS10" s="4">
        <f ca="1"/>
        <v>-1.333130201909352E-2</v>
      </c>
      <c r="AT10" s="4">
        <f ca="1"/>
        <v>-1.9287095729283769E-2</v>
      </c>
      <c r="AU10" s="4">
        <f ca="1"/>
        <v>-6.6115982757174535E-2</v>
      </c>
      <c r="AV10" s="4">
        <f ca="1"/>
        <v>-6.0294596603896924E-2</v>
      </c>
      <c r="AW10" s="4">
        <f ca="1"/>
        <v>-3.9963859437680292E-2</v>
      </c>
    </row>
    <row r="11" spans="2:49" ht="15" thickBot="1" x14ac:dyDescent="0.35">
      <c r="B11" s="17" t="s">
        <v>18</v>
      </c>
      <c r="D11" s="2" t="s">
        <v>36</v>
      </c>
      <c r="E11" s="2" t="s">
        <v>21</v>
      </c>
      <c r="F11" s="3">
        <f ca="1"/>
        <v>3.3031642485181721E-2</v>
      </c>
      <c r="G11" s="3">
        <f ca="1"/>
        <v>-1.419972065486412E-2</v>
      </c>
      <c r="H11" s="3">
        <f ca="1"/>
        <v>-1.035861740746221E-2</v>
      </c>
      <c r="I11" s="3">
        <f ca="1"/>
        <v>4.7795175082172264E-2</v>
      </c>
      <c r="J11" s="3">
        <f ca="1"/>
        <v>-1.5439889413641911E-3</v>
      </c>
      <c r="K11" s="3">
        <f ca="1"/>
        <v>-3.722592483049339E-2</v>
      </c>
      <c r="L11" s="2" t="s">
        <v>2</v>
      </c>
      <c r="M11" s="2"/>
      <c r="N11" s="2">
        <v>2</v>
      </c>
      <c r="O11" s="13">
        <f ca="1"/>
        <v>-1.4128377084552906E-2</v>
      </c>
      <c r="P11" s="79">
        <f ca="1"/>
        <v>-2.0282487327499876E-2</v>
      </c>
      <c r="Q11" s="61">
        <f ca="1"/>
        <v>3.8411411986230899E-3</v>
      </c>
      <c r="R11" s="3">
        <f ca="1"/>
        <v>9.5296618432291327E-2</v>
      </c>
      <c r="S11" s="3">
        <f ca="1"/>
        <v>1.0896308676047947E-2</v>
      </c>
      <c r="T11" s="3">
        <f ca="1"/>
        <v>3.2852856705726408E-2</v>
      </c>
      <c r="V11" s="2" t="s">
        <v>3</v>
      </c>
      <c r="W11" s="2" t="s">
        <v>175</v>
      </c>
      <c r="X11" s="2" t="str">
        <v xml:space="preserve">is </v>
      </c>
      <c r="Y11" s="4">
        <f ca="1"/>
        <v>-7.7200813439116784E-5</v>
      </c>
      <c r="Z11" s="49">
        <f ca="1"/>
        <v>-5.8182030456062854E-6</v>
      </c>
      <c r="AA11" s="56">
        <f ca="1"/>
        <v>-2.0971166674350567E-6</v>
      </c>
      <c r="AB11" s="54">
        <f ca="1"/>
        <v>-10000000000</v>
      </c>
      <c r="AC11" s="4">
        <f ca="1"/>
        <v>-10000000000</v>
      </c>
      <c r="AD11" s="4">
        <f ca="1"/>
        <v>-10000000000</v>
      </c>
      <c r="AF11" s="2" t="s">
        <v>2</v>
      </c>
      <c r="AG11" s="2" t="s">
        <v>56</v>
      </c>
      <c r="AH11" s="2" t="s">
        <v>21</v>
      </c>
      <c r="AI11" s="20">
        <f ca="1"/>
        <v>4.8616726150240239E-3</v>
      </c>
      <c r="AJ11" s="20">
        <f ca="1"/>
        <v>-2.5214403073408019E-2</v>
      </c>
      <c r="AK11" s="20">
        <f ca="1"/>
        <v>-2.614994636664765E-3</v>
      </c>
      <c r="AL11" s="20">
        <f ca="1"/>
        <v>-7.6426797642541289E-2</v>
      </c>
      <c r="AM11" s="20">
        <f ca="1"/>
        <v>-7.7071846901131148E-3</v>
      </c>
      <c r="AN11" s="20">
        <f ca="1"/>
        <v>-4.2095853462265201E-2</v>
      </c>
      <c r="AO11" s="2" t="s">
        <v>3</v>
      </c>
      <c r="AP11" s="2" t="s">
        <v>1</v>
      </c>
      <c r="AQ11" s="2" t="s">
        <v>21</v>
      </c>
      <c r="AR11" s="4">
        <f ca="1"/>
        <v>2.49627701160073E-2</v>
      </c>
      <c r="AS11" s="4">
        <f ca="1"/>
        <v>-1.7293081006872144E-2</v>
      </c>
      <c r="AT11" s="4">
        <f ca="1"/>
        <v>-1.373006038037777E-2</v>
      </c>
      <c r="AU11" s="4">
        <f ca="1"/>
        <v>-6.9552857107525998E-2</v>
      </c>
      <c r="AV11" s="4">
        <f ca="1"/>
        <v>-4.2760869388840314E-2</v>
      </c>
      <c r="AW11" s="4">
        <f ca="1"/>
        <v>-4.067581213863472E-2</v>
      </c>
    </row>
    <row r="12" spans="2:49" ht="15" thickBot="1" x14ac:dyDescent="0.35">
      <c r="D12" s="2" t="s">
        <v>37</v>
      </c>
      <c r="E12" s="2" t="s">
        <v>0</v>
      </c>
      <c r="F12" s="3">
        <f ca="1"/>
        <v>9.4152176298876789E-2</v>
      </c>
      <c r="G12" s="3">
        <f ca="1"/>
        <v>-3.1921078250378182E-2</v>
      </c>
      <c r="H12" s="3">
        <f ca="1"/>
        <v>-2.6437352138100691E-2</v>
      </c>
      <c r="I12" s="3">
        <f ca="1"/>
        <v>3.5974141016209785E-2</v>
      </c>
      <c r="J12" s="3">
        <f ca="1"/>
        <v>-5.8268546523611589E-2</v>
      </c>
      <c r="K12" s="3">
        <f ca="1"/>
        <v>-6.3355277192452437E-3</v>
      </c>
      <c r="M12" s="2"/>
      <c r="N12" s="2">
        <v>3</v>
      </c>
      <c r="O12" s="14">
        <f ca="1"/>
        <v>1.9868774175843467E-2</v>
      </c>
      <c r="P12" s="79">
        <f ca="1"/>
        <v>5.2210013415537541E-2</v>
      </c>
      <c r="Q12" s="62">
        <f ca="1"/>
        <v>8.8833901657053502E-3</v>
      </c>
      <c r="R12" s="3">
        <f ca="1"/>
        <v>-2.0599600830862395E-2</v>
      </c>
      <c r="S12" s="3">
        <f ca="1"/>
        <v>8.4837833639516552E-3</v>
      </c>
      <c r="T12" s="3">
        <f ca="1"/>
        <v>-7.1455841480528182E-3</v>
      </c>
      <c r="W12" s="2" t="s">
        <v>176</v>
      </c>
      <c r="X12" s="2" t="str">
        <v xml:space="preserve"> a </v>
      </c>
      <c r="Y12" s="4">
        <f ca="1"/>
        <v>-3.4390914476459326E-4</v>
      </c>
      <c r="Z12" s="4">
        <f ca="1"/>
        <v>2.0508177907151764E-4</v>
      </c>
      <c r="AA12" s="49">
        <f ca="1"/>
        <v>2.3315745882361103E-4</v>
      </c>
      <c r="AB12" s="56">
        <f ca="1"/>
        <v>2.8729432157733646E-5</v>
      </c>
      <c r="AC12" s="54">
        <f ca="1"/>
        <v>-10000000000</v>
      </c>
      <c r="AD12" s="4">
        <f ca="1"/>
        <v>-10000000000</v>
      </c>
      <c r="AG12" s="2" t="s">
        <v>57</v>
      </c>
      <c r="AH12" s="2" t="s">
        <v>0</v>
      </c>
      <c r="AI12" s="58">
        <f ca="1"/>
        <v>9.5974611666415043E-3</v>
      </c>
      <c r="AJ12" s="21">
        <f ca="1"/>
        <v>2.4821301247605787E-2</v>
      </c>
      <c r="AK12" s="21">
        <f ca="1"/>
        <v>3.7921841902659605E-2</v>
      </c>
      <c r="AL12" s="21">
        <f ca="1"/>
        <v>-6.407531312477377E-2</v>
      </c>
      <c r="AM12" s="21">
        <f ca="1"/>
        <v>-3.3511940839227775E-2</v>
      </c>
      <c r="AN12" s="21">
        <f ca="1"/>
        <v>5.3900725785149609E-2</v>
      </c>
      <c r="AP12" s="2" t="s">
        <v>1</v>
      </c>
      <c r="AQ12" s="2" t="s">
        <v>0</v>
      </c>
      <c r="AR12" s="4">
        <f ca="1"/>
        <v>2.1116890225586136E-2</v>
      </c>
      <c r="AS12" s="4">
        <f ca="1"/>
        <v>-6.7660509347904759E-3</v>
      </c>
      <c r="AT12" s="4">
        <f ca="1"/>
        <v>-8.1714210044261243E-4</v>
      </c>
      <c r="AU12" s="4">
        <f ca="1"/>
        <v>-6.8183680130212171E-2</v>
      </c>
      <c r="AV12" s="4">
        <f ca="1"/>
        <v>-4.0439750238251179E-2</v>
      </c>
      <c r="AW12" s="4">
        <f ca="1"/>
        <v>-1.7033844285570435E-2</v>
      </c>
    </row>
    <row r="13" spans="2:49" ht="15" thickBot="1" x14ac:dyDescent="0.35">
      <c r="D13" s="2" t="s">
        <v>38</v>
      </c>
      <c r="E13" s="2" t="s">
        <v>22</v>
      </c>
      <c r="F13" s="3">
        <f ca="1"/>
        <v>5.2578294402693099E-2</v>
      </c>
      <c r="G13" s="3">
        <f ca="1"/>
        <v>1.8071718938303165E-2</v>
      </c>
      <c r="H13" s="3">
        <f ca="1"/>
        <v>2.7714648915149603E-4</v>
      </c>
      <c r="I13" s="3">
        <f ca="1"/>
        <v>9.1959516258746918E-2</v>
      </c>
      <c r="J13" s="3">
        <f ca="1"/>
        <v>1.8028590446103585E-2</v>
      </c>
      <c r="K13" s="3">
        <f ca="1"/>
        <v>-1.1070532178975107E-2</v>
      </c>
      <c r="M13" s="2"/>
      <c r="N13" s="2" t="s">
        <v>1</v>
      </c>
      <c r="O13" s="15">
        <f ca="1"/>
        <v>4.8217840977613433E-2</v>
      </c>
      <c r="P13" s="79">
        <f ca="1"/>
        <v>-1.9097340839203975E-2</v>
      </c>
      <c r="Q13" s="63">
        <f ca="1"/>
        <v>-4.3411642886597719E-2</v>
      </c>
      <c r="R13" s="3">
        <f ca="1"/>
        <v>-7.2931050302702971E-2</v>
      </c>
      <c r="S13" s="3">
        <f ca="1"/>
        <v>-4.1524305933215259E-2</v>
      </c>
      <c r="T13" s="3">
        <f ca="1"/>
        <v>-2.5794038678700122E-2</v>
      </c>
      <c r="W13" s="2" t="s">
        <v>177</v>
      </c>
      <c r="X13" s="2" t="str">
        <v>lovely</v>
      </c>
      <c r="Y13" s="4">
        <f ca="1"/>
        <v>-1.3919230735065586E-4</v>
      </c>
      <c r="Z13" s="4">
        <f ca="1"/>
        <v>1.9869348346321272E-4</v>
      </c>
      <c r="AA13" s="4">
        <f ca="1"/>
        <v>3.992601958344054E-6</v>
      </c>
      <c r="AB13" s="49">
        <f ca="1"/>
        <v>-1.864693812530803E-4</v>
      </c>
      <c r="AC13" s="56">
        <f ca="1"/>
        <v>-7.8261677775281484E-5</v>
      </c>
      <c r="AD13" s="54">
        <f ca="1"/>
        <v>-10000000000</v>
      </c>
      <c r="AG13" s="2" t="s">
        <v>58</v>
      </c>
      <c r="AH13" s="2" t="s">
        <v>22</v>
      </c>
      <c r="AI13" s="22">
        <f ca="1"/>
        <v>2.5475082731877607E-2</v>
      </c>
      <c r="AJ13" s="22">
        <f ca="1"/>
        <v>-4.273601048442055E-2</v>
      </c>
      <c r="AK13" s="22">
        <f ca="1"/>
        <v>-4.569230520780905E-3</v>
      </c>
      <c r="AL13" s="22">
        <f ca="1"/>
        <v>-0.1165144369938724</v>
      </c>
      <c r="AM13" s="22">
        <f ca="1"/>
        <v>-3.9602566977914436E-2</v>
      </c>
      <c r="AN13" s="22">
        <f ca="1"/>
        <v>-9.5742285280919548E-2</v>
      </c>
      <c r="AP13" s="2" t="s">
        <v>1</v>
      </c>
      <c r="AQ13" s="2" t="s">
        <v>22</v>
      </c>
      <c r="AR13" s="4">
        <f ca="1"/>
        <v>2.1991432596210916E-2</v>
      </c>
      <c r="AS13" s="4">
        <f ca="1"/>
        <v>-1.3960181886744309E-2</v>
      </c>
      <c r="AT13" s="4">
        <f ca="1"/>
        <v>-1.5695791983025243E-3</v>
      </c>
      <c r="AU13" s="4">
        <f ca="1"/>
        <v>-7.7849267896292207E-2</v>
      </c>
      <c r="AV13" s="4">
        <f ca="1"/>
        <v>-4.0277234349931454E-2</v>
      </c>
      <c r="AW13" s="4">
        <f ca="1"/>
        <v>-3.2777031581451357E-2</v>
      </c>
    </row>
    <row r="14" spans="2:49" ht="15" thickBot="1" x14ac:dyDescent="0.35">
      <c r="D14" s="2" t="s">
        <v>39</v>
      </c>
      <c r="E14" s="2" t="s">
        <v>20</v>
      </c>
      <c r="F14" s="3">
        <f ca="1"/>
        <v>2.4558745826765326E-2</v>
      </c>
      <c r="G14" s="3">
        <f ca="1"/>
        <v>5.1300274088621391E-3</v>
      </c>
      <c r="H14" s="3">
        <f ca="1"/>
        <v>2.214719123304416E-2</v>
      </c>
      <c r="I14" s="3">
        <f ca="1"/>
        <v>2.4664134263202318E-2</v>
      </c>
      <c r="J14" s="3">
        <f ca="1"/>
        <v>-1.5363604132120137E-3</v>
      </c>
      <c r="K14" s="3">
        <f ca="1"/>
        <v>8.2914153786170543E-3</v>
      </c>
      <c r="M14" s="2"/>
      <c r="N14" s="2">
        <v>512</v>
      </c>
      <c r="O14" s="16">
        <f ca="1"/>
        <v>2.3787597350808119E-2</v>
      </c>
      <c r="P14" s="79">
        <f ca="1"/>
        <v>9.2763542117663966E-2</v>
      </c>
      <c r="Q14" s="64">
        <f ca="1"/>
        <v>4.2086608057514692E-2</v>
      </c>
      <c r="R14" s="3">
        <f ca="1"/>
        <v>-9.0540243708003704E-3</v>
      </c>
      <c r="S14" s="3">
        <f ca="1"/>
        <v>3.0104920789864049E-2</v>
      </c>
      <c r="T14" s="3">
        <f ca="1"/>
        <v>-4.7504916217525762E-2</v>
      </c>
      <c r="W14" s="2" t="s">
        <v>178</v>
      </c>
      <c r="X14" s="2" t="str">
        <v>cat</v>
      </c>
      <c r="Y14" s="4">
        <f ca="1"/>
        <v>-9.2600437267929196E-5</v>
      </c>
      <c r="Z14" s="4">
        <f ca="1"/>
        <v>9.3969767304459873E-5</v>
      </c>
      <c r="AA14" s="4">
        <f ca="1"/>
        <v>4.6804170016865022E-5</v>
      </c>
      <c r="AB14" s="4">
        <f ca="1"/>
        <v>5.2719673159305297E-5</v>
      </c>
      <c r="AC14" s="49">
        <f ca="1"/>
        <v>1.3821571377089733E-5</v>
      </c>
      <c r="AD14" s="56">
        <f ca="1"/>
        <v>-1.0604675505532413E-5</v>
      </c>
      <c r="AG14" s="2" t="s">
        <v>59</v>
      </c>
      <c r="AH14" s="2" t="s">
        <v>20</v>
      </c>
      <c r="AI14" s="23">
        <f ca="1"/>
        <v>8.1652380463184647E-3</v>
      </c>
      <c r="AJ14" s="23">
        <f ca="1"/>
        <v>5.3124114320383855E-3</v>
      </c>
      <c r="AK14" s="23">
        <f ca="1"/>
        <v>2.1512218805038015E-2</v>
      </c>
      <c r="AL14" s="23">
        <f ca="1"/>
        <v>4.6751024060542505E-3</v>
      </c>
      <c r="AM14" s="23">
        <f ca="1"/>
        <v>1.0862995230883341E-2</v>
      </c>
      <c r="AN14" s="23">
        <f ca="1"/>
        <v>6.8388824605137948E-4</v>
      </c>
      <c r="AP14" s="2" t="s">
        <v>138</v>
      </c>
      <c r="AQ14" s="2" t="s">
        <v>20</v>
      </c>
      <c r="AR14" s="4">
        <f ca="1"/>
        <v>1.9687126291272856E-2</v>
      </c>
      <c r="AS14" s="4">
        <f ca="1"/>
        <v>-1.0746938878754188E-2</v>
      </c>
      <c r="AT14" s="4">
        <f ca="1"/>
        <v>2.2791329390808215E-3</v>
      </c>
      <c r="AU14" s="4">
        <f ca="1"/>
        <v>-6.409579057156041E-2</v>
      </c>
      <c r="AV14" s="4">
        <f ca="1"/>
        <v>-3.1754785861670153E-2</v>
      </c>
      <c r="AW14" s="4">
        <f ca="1"/>
        <v>-2.7197447884823193E-2</v>
      </c>
    </row>
    <row r="16" spans="2:49" x14ac:dyDescent="0.3">
      <c r="H16" s="2"/>
      <c r="O16" s="2" t="s">
        <v>48</v>
      </c>
      <c r="P16" s="2" t="s">
        <v>49</v>
      </c>
      <c r="Q16" s="2" t="s">
        <v>50</v>
      </c>
      <c r="R16" s="2" t="s">
        <v>51</v>
      </c>
      <c r="S16" s="2" t="s">
        <v>52</v>
      </c>
      <c r="T16" s="2" t="s">
        <v>53</v>
      </c>
      <c r="AB16" s="2"/>
    </row>
    <row r="17" spans="11:42" x14ac:dyDescent="0.3">
      <c r="K17" s="90" t="s">
        <v>195</v>
      </c>
      <c r="L17" s="90"/>
      <c r="M17" s="90"/>
      <c r="N17" s="90"/>
      <c r="AI17" s="2">
        <v>0</v>
      </c>
      <c r="AJ17" s="2">
        <v>1</v>
      </c>
      <c r="AK17" s="2">
        <v>2</v>
      </c>
      <c r="AL17" s="2">
        <v>3</v>
      </c>
      <c r="AM17" s="2" t="s">
        <v>1</v>
      </c>
      <c r="AN17" s="2">
        <v>512</v>
      </c>
    </row>
    <row r="18" spans="11:42" x14ac:dyDescent="0.3">
      <c r="K18" s="90"/>
      <c r="L18" s="90"/>
      <c r="M18" s="90"/>
      <c r="N18" s="90"/>
      <c r="AH18" s="2" t="s">
        <v>19</v>
      </c>
      <c r="AI18" s="4">
        <f ca="1">$Y$36*AI9</f>
        <v>6.2137708404657793E-2</v>
      </c>
      <c r="AJ18" s="4">
        <f ca="1">$Y$36*AJ9</f>
        <v>-4.7661096219200555E-3</v>
      </c>
      <c r="AK18" s="4">
        <f ca="1">$Y$36*AK9</f>
        <v>-1.2906227418353899E-2</v>
      </c>
      <c r="AL18" s="4">
        <f t="shared" ref="AL18:AN18" ca="1" si="0">$Y$36*AL9</f>
        <v>-6.817636360107597E-2</v>
      </c>
      <c r="AM18" s="4">
        <f t="shared" ca="1" si="0"/>
        <v>-0.11545215012622581</v>
      </c>
      <c r="AN18" s="4">
        <f t="shared" ca="1" si="0"/>
        <v>-2.3008493097540394E-2</v>
      </c>
    </row>
    <row r="19" spans="11:42" x14ac:dyDescent="0.3">
      <c r="AH19" s="2" t="s">
        <v>20</v>
      </c>
      <c r="AI19" s="4">
        <f ca="1">$Z$36*AI10</f>
        <v>0</v>
      </c>
      <c r="AJ19" s="4">
        <f ca="1">$Z$36*AJ10</f>
        <v>0</v>
      </c>
      <c r="AK19" s="4">
        <f t="shared" ref="AK19:AN19" ca="1" si="1">$Z$36*AK10</f>
        <v>0</v>
      </c>
      <c r="AL19" s="4">
        <f t="shared" ca="1" si="1"/>
        <v>0</v>
      </c>
      <c r="AM19" s="4">
        <f t="shared" ca="1" si="1"/>
        <v>0</v>
      </c>
      <c r="AN19" s="4">
        <f t="shared" ca="1" si="1"/>
        <v>0</v>
      </c>
    </row>
    <row r="20" spans="11:42" x14ac:dyDescent="0.3">
      <c r="AF20" s="2"/>
      <c r="AH20" s="2" t="s">
        <v>21</v>
      </c>
      <c r="AI20" s="4">
        <f ca="1">$AA$36*AI11</f>
        <v>0</v>
      </c>
      <c r="AJ20" s="4">
        <f t="shared" ref="AJ20:AM20" ca="1" si="2">$AA$36*AJ11</f>
        <v>0</v>
      </c>
      <c r="AK20" s="4">
        <f t="shared" ca="1" si="2"/>
        <v>0</v>
      </c>
      <c r="AL20" s="4">
        <f t="shared" ca="1" si="2"/>
        <v>0</v>
      </c>
      <c r="AM20" s="4">
        <f t="shared" ca="1" si="2"/>
        <v>0</v>
      </c>
      <c r="AN20" s="4">
        <f ca="1">$AA$36*AN11</f>
        <v>0</v>
      </c>
    </row>
    <row r="21" spans="11:42" x14ac:dyDescent="0.3">
      <c r="AH21" s="2" t="s">
        <v>0</v>
      </c>
      <c r="AI21" s="83">
        <f ca="1">$AB$36*AI12</f>
        <v>0</v>
      </c>
      <c r="AJ21" s="83">
        <f t="shared" ref="AJ21:AN21" ca="1" si="3">$AB$36*AJ12</f>
        <v>0</v>
      </c>
      <c r="AK21" s="83">
        <f t="shared" ca="1" si="3"/>
        <v>0</v>
      </c>
      <c r="AL21" s="83">
        <f t="shared" ca="1" si="3"/>
        <v>0</v>
      </c>
      <c r="AM21" s="83">
        <f t="shared" ca="1" si="3"/>
        <v>0</v>
      </c>
      <c r="AN21" s="83">
        <f t="shared" ca="1" si="3"/>
        <v>0</v>
      </c>
    </row>
    <row r="22" spans="11:42" x14ac:dyDescent="0.3">
      <c r="AH22" s="2" t="s">
        <v>22</v>
      </c>
      <c r="AI22" s="4">
        <f ca="1">$AC$36*AI13</f>
        <v>0</v>
      </c>
      <c r="AJ22" s="4">
        <f t="shared" ref="AJ22:AN22" ca="1" si="4">$AC$36*AJ13</f>
        <v>0</v>
      </c>
      <c r="AK22" s="4">
        <f t="shared" ca="1" si="4"/>
        <v>0</v>
      </c>
      <c r="AL22" s="4">
        <f t="shared" ca="1" si="4"/>
        <v>0</v>
      </c>
      <c r="AM22" s="4">
        <f t="shared" ca="1" si="4"/>
        <v>0</v>
      </c>
      <c r="AN22" s="4">
        <f t="shared" ca="1" si="4"/>
        <v>0</v>
      </c>
    </row>
    <row r="23" spans="11:42" x14ac:dyDescent="0.3">
      <c r="AH23" s="2" t="s">
        <v>20</v>
      </c>
      <c r="AI23" s="4">
        <f ca="1">$AD$36*AI14</f>
        <v>0</v>
      </c>
      <c r="AJ23" s="4">
        <f t="shared" ref="AJ23:AN23" ca="1" si="5">$AD$36*AJ14</f>
        <v>0</v>
      </c>
      <c r="AK23" s="4">
        <f t="shared" ca="1" si="5"/>
        <v>0</v>
      </c>
      <c r="AL23" s="4">
        <f t="shared" ca="1" si="5"/>
        <v>0</v>
      </c>
      <c r="AM23" s="4">
        <f t="shared" ca="1" si="5"/>
        <v>0</v>
      </c>
      <c r="AN23" s="4">
        <f t="shared" ca="1" si="5"/>
        <v>0</v>
      </c>
    </row>
    <row r="25" spans="11:42" x14ac:dyDescent="0.3">
      <c r="AI25" s="2">
        <v>0</v>
      </c>
      <c r="AJ25" s="2">
        <v>1</v>
      </c>
      <c r="AK25" s="2">
        <v>2</v>
      </c>
      <c r="AL25" s="2">
        <v>3</v>
      </c>
      <c r="AM25" s="2" t="s">
        <v>1</v>
      </c>
      <c r="AN25" s="2">
        <v>512</v>
      </c>
    </row>
    <row r="26" spans="11:42" x14ac:dyDescent="0.3">
      <c r="Z26" s="86" t="s">
        <v>194</v>
      </c>
      <c r="AA26" s="86"/>
      <c r="AB26" s="86"/>
      <c r="AC26" s="86"/>
      <c r="AH26" s="2" t="s">
        <v>19</v>
      </c>
      <c r="AI26" s="4">
        <f t="shared" ref="AI26:AN26" ca="1" si="6">SUM(AI18:AI23)</f>
        <v>6.2137708404657793E-2</v>
      </c>
      <c r="AJ26" s="4">
        <f t="shared" ca="1" si="6"/>
        <v>-4.7661096219200555E-3</v>
      </c>
      <c r="AK26" s="4">
        <f t="shared" ca="1" si="6"/>
        <v>-1.2906227418353899E-2</v>
      </c>
      <c r="AL26" s="4">
        <f t="shared" ca="1" si="6"/>
        <v>-6.817636360107597E-2</v>
      </c>
      <c r="AM26" s="4">
        <f t="shared" ca="1" si="6"/>
        <v>-0.11545215012622581</v>
      </c>
      <c r="AN26" s="4">
        <f t="shared" ca="1" si="6"/>
        <v>-2.3008493097540394E-2</v>
      </c>
    </row>
    <row r="27" spans="11:42" x14ac:dyDescent="0.3">
      <c r="W27" s="17" t="s">
        <v>196</v>
      </c>
      <c r="Y27" s="2" t="s">
        <v>19</v>
      </c>
      <c r="Z27" s="2" t="s">
        <v>20</v>
      </c>
      <c r="AA27" s="2" t="s">
        <v>24</v>
      </c>
      <c r="AB27" s="2" t="s">
        <v>25</v>
      </c>
      <c r="AC27" s="2" t="s">
        <v>22</v>
      </c>
      <c r="AD27" s="2" t="s">
        <v>20</v>
      </c>
      <c r="AH27" s="2" t="s">
        <v>20</v>
      </c>
    </row>
    <row r="28" spans="11:42" x14ac:dyDescent="0.3">
      <c r="W28" s="2">
        <f ca="1">SUM(Y28:AD28)</f>
        <v>1.00012720873545</v>
      </c>
      <c r="X28" s="2" t="str" cm="1">
        <f t="array" ref="X28:X33">TRANSPOSE(Y27:AD27)</f>
        <v>Your</v>
      </c>
      <c r="Y28" s="19" cm="1">
        <f t="array" aca="1" ref="Y28:AD33" ca="1">EXP(_xlfn.ANCHORARRAY(Y9))</f>
        <v>1.00012720873545</v>
      </c>
      <c r="Z28" s="4">
        <f ca="1"/>
        <v>0</v>
      </c>
      <c r="AA28" s="4">
        <f ca="1"/>
        <v>0</v>
      </c>
      <c r="AB28" s="4">
        <f ca="1"/>
        <v>0</v>
      </c>
      <c r="AC28" s="4">
        <f ca="1"/>
        <v>0</v>
      </c>
      <c r="AD28" s="4">
        <f ca="1"/>
        <v>0</v>
      </c>
      <c r="AE28" s="2"/>
      <c r="AH28" s="2" t="s">
        <v>21</v>
      </c>
    </row>
    <row r="29" spans="11:42" ht="15" thickBot="1" x14ac:dyDescent="0.35">
      <c r="W29" s="2">
        <f t="shared" ref="W29:W33" ca="1" si="7">SUM(Y29:AD29)</f>
        <v>1.9999709220569115</v>
      </c>
      <c r="X29" s="2" t="str">
        <v>cat</v>
      </c>
      <c r="Y29" s="4">
        <f ca="1"/>
        <v>1.0000620581079511</v>
      </c>
      <c r="Z29" s="4">
        <f ca="1"/>
        <v>0.9999088639489605</v>
      </c>
      <c r="AA29" s="21">
        <f ca="1"/>
        <v>0</v>
      </c>
      <c r="AB29" s="4">
        <f ca="1"/>
        <v>0</v>
      </c>
      <c r="AC29" s="4">
        <f ca="1"/>
        <v>0</v>
      </c>
      <c r="AD29" s="4">
        <f ca="1"/>
        <v>0</v>
      </c>
      <c r="AE29" s="2"/>
      <c r="AH29" s="2" t="s">
        <v>0</v>
      </c>
    </row>
    <row r="30" spans="11:42" ht="15" thickBot="1" x14ac:dyDescent="0.35">
      <c r="W30" s="2">
        <f t="shared" ca="1" si="7"/>
        <v>2.9999148868658789</v>
      </c>
      <c r="X30" s="2" t="str">
        <v xml:space="preserve">is </v>
      </c>
      <c r="Y30" s="4">
        <f ca="1"/>
        <v>0.99992280216646701</v>
      </c>
      <c r="Z30" s="4">
        <f ca="1"/>
        <v>0.99999418181388011</v>
      </c>
      <c r="AA30" s="4">
        <f ca="1"/>
        <v>0.99999790288553148</v>
      </c>
      <c r="AB30" s="4">
        <f ca="1"/>
        <v>0</v>
      </c>
      <c r="AC30" s="4">
        <f ca="1"/>
        <v>0</v>
      </c>
      <c r="AD30" s="4">
        <f ca="1"/>
        <v>0</v>
      </c>
      <c r="AE30" s="2"/>
      <c r="AH30" s="2" t="s">
        <v>22</v>
      </c>
      <c r="AP30" s="55"/>
    </row>
    <row r="31" spans="11:42" x14ac:dyDescent="0.3">
      <c r="W31" s="2">
        <f t="shared" ca="1" si="7"/>
        <v>4.0001231672819717</v>
      </c>
      <c r="X31" s="2" t="str">
        <v xml:space="preserve"> a </v>
      </c>
      <c r="Y31" s="4">
        <f ca="1"/>
        <v>0.99965614998520669</v>
      </c>
      <c r="Z31" s="4">
        <f ca="1"/>
        <v>1.0002051028097771</v>
      </c>
      <c r="AA31" s="4">
        <f ca="1"/>
        <v>1.0002331846421366</v>
      </c>
      <c r="AB31" s="4">
        <f ca="1"/>
        <v>1.0000287298448518</v>
      </c>
      <c r="AC31" s="4">
        <f ca="1"/>
        <v>0</v>
      </c>
      <c r="AD31" s="4">
        <f ca="1"/>
        <v>0</v>
      </c>
      <c r="AE31" s="2"/>
      <c r="AH31" s="2" t="s">
        <v>20</v>
      </c>
    </row>
    <row r="32" spans="11:42" x14ac:dyDescent="0.3">
      <c r="W32" s="2">
        <f t="shared" ca="1" si="7"/>
        <v>4.9997988126013704</v>
      </c>
      <c r="X32" s="2" t="str">
        <v>lovely</v>
      </c>
      <c r="Y32" s="4">
        <f ca="1"/>
        <v>0.9998608173794491</v>
      </c>
      <c r="Z32" s="4">
        <f ca="1"/>
        <v>1.0001987132243209</v>
      </c>
      <c r="AA32" s="4">
        <f ca="1"/>
        <v>1.0000039926099289</v>
      </c>
      <c r="AB32" s="4">
        <f ca="1"/>
        <v>0.99981354800308142</v>
      </c>
      <c r="AC32" s="4">
        <f ca="1"/>
        <v>0.99992174138458989</v>
      </c>
      <c r="AD32" s="4">
        <f ca="1"/>
        <v>0</v>
      </c>
      <c r="AE32" s="2"/>
    </row>
    <row r="33" spans="23:31" x14ac:dyDescent="0.3">
      <c r="W33" s="2">
        <f t="shared" ca="1" si="7"/>
        <v>6.0001041214084552</v>
      </c>
      <c r="X33" s="2" t="str">
        <v>cat</v>
      </c>
      <c r="Y33" s="4">
        <f ca="1"/>
        <v>0.99990740385002019</v>
      </c>
      <c r="Z33" s="4">
        <f ca="1"/>
        <v>1.0000939741826014</v>
      </c>
      <c r="AA33" s="4">
        <f ca="1"/>
        <v>1.0000468052653491</v>
      </c>
      <c r="AB33" s="4">
        <f ca="1"/>
        <v>1.0000527210628658</v>
      </c>
      <c r="AC33" s="4">
        <f ca="1"/>
        <v>1.0000138216668955</v>
      </c>
      <c r="AD33" s="4">
        <f ca="1"/>
        <v>0.99998939538072384</v>
      </c>
      <c r="AE33" s="2"/>
    </row>
    <row r="35" spans="23:31" x14ac:dyDescent="0.3">
      <c r="W35" s="17" t="s">
        <v>160</v>
      </c>
      <c r="Y35" s="2" t="s">
        <v>19</v>
      </c>
      <c r="Z35" s="2" t="s">
        <v>20</v>
      </c>
      <c r="AA35" s="2" t="s">
        <v>24</v>
      </c>
      <c r="AB35" s="2" t="s">
        <v>25</v>
      </c>
      <c r="AC35" s="2" t="s">
        <v>22</v>
      </c>
      <c r="AD35" s="2" t="s">
        <v>20</v>
      </c>
    </row>
    <row r="36" spans="23:31" x14ac:dyDescent="0.3">
      <c r="W36" s="2">
        <f t="shared" ref="W36:W41" ca="1" si="8">SUM(Y36:AD36)</f>
        <v>1</v>
      </c>
      <c r="X36" s="2" t="str" cm="1">
        <f t="array" ref="X36:X41">TRANSPOSE(Y35:AD35)</f>
        <v>Your</v>
      </c>
      <c r="Y36" s="65">
        <f ca="1">Y28/$W$28</f>
        <v>1</v>
      </c>
      <c r="Z36" s="66">
        <f t="shared" ref="Z36:AD36" ca="1" si="9">Z28/$W$28</f>
        <v>0</v>
      </c>
      <c r="AA36" s="67">
        <f t="shared" ca="1" si="9"/>
        <v>0</v>
      </c>
      <c r="AB36" s="68">
        <f t="shared" ca="1" si="9"/>
        <v>0</v>
      </c>
      <c r="AC36" s="69">
        <f t="shared" ca="1" si="9"/>
        <v>0</v>
      </c>
      <c r="AD36" s="70">
        <f t="shared" ca="1" si="9"/>
        <v>0</v>
      </c>
    </row>
    <row r="37" spans="23:31" x14ac:dyDescent="0.3">
      <c r="W37" s="2">
        <f t="shared" ca="1" si="8"/>
        <v>1</v>
      </c>
      <c r="X37" s="2" t="str">
        <v>cat</v>
      </c>
      <c r="Y37" s="71">
        <f ca="1">Y29/$W$29</f>
        <v>0.50003829909657715</v>
      </c>
      <c r="Z37" s="71">
        <f t="shared" ref="Z37:AD37" ca="1" si="10">Z29/$W$29</f>
        <v>0.4999617009034229</v>
      </c>
      <c r="AA37" s="71">
        <f t="shared" ca="1" si="10"/>
        <v>0</v>
      </c>
      <c r="AB37" s="71">
        <f t="shared" ca="1" si="10"/>
        <v>0</v>
      </c>
      <c r="AC37" s="71">
        <f t="shared" ca="1" si="10"/>
        <v>0</v>
      </c>
      <c r="AD37" s="71">
        <f t="shared" ca="1" si="10"/>
        <v>0</v>
      </c>
    </row>
    <row r="38" spans="23:31" x14ac:dyDescent="0.3">
      <c r="W38" s="2">
        <f t="shared" ca="1" si="8"/>
        <v>0.99999999999999978</v>
      </c>
      <c r="X38" s="2" t="str">
        <v xml:space="preserve">is </v>
      </c>
      <c r="Y38" s="71">
        <f ca="1">Y30/$W$30</f>
        <v>0.33331705727528926</v>
      </c>
      <c r="Z38" s="71">
        <f t="shared" ref="Z38:AD38" ca="1" si="11">Z30/$W$30</f>
        <v>0.33334085116615114</v>
      </c>
      <c r="AA38" s="71">
        <f t="shared" ca="1" si="11"/>
        <v>0.33334209155855948</v>
      </c>
      <c r="AB38" s="71">
        <f t="shared" ca="1" si="11"/>
        <v>0</v>
      </c>
      <c r="AC38" s="71">
        <f t="shared" ca="1" si="11"/>
        <v>0</v>
      </c>
      <c r="AD38" s="71">
        <f t="shared" ca="1" si="11"/>
        <v>0</v>
      </c>
    </row>
    <row r="39" spans="23:31" x14ac:dyDescent="0.3">
      <c r="W39" s="2">
        <f t="shared" ca="1" si="8"/>
        <v>1.0000000000000002</v>
      </c>
      <c r="X39" s="2" t="str">
        <v xml:space="preserve"> a </v>
      </c>
      <c r="Y39" s="71">
        <f ca="1">Y31/$W$31</f>
        <v>0.24990634242506568</v>
      </c>
      <c r="Z39" s="71">
        <f t="shared" ref="Z39:AD39" ca="1" si="12">Z31/$W$31</f>
        <v>0.25004357640552421</v>
      </c>
      <c r="AA39" s="71">
        <f t="shared" ca="1" si="12"/>
        <v>0.25005059664744805</v>
      </c>
      <c r="AB39" s="71">
        <f t="shared" ca="1" si="12"/>
        <v>0.24999948452196222</v>
      </c>
      <c r="AC39" s="71">
        <f t="shared" ca="1" si="12"/>
        <v>0</v>
      </c>
      <c r="AD39" s="71">
        <f t="shared" ca="1" si="12"/>
        <v>0</v>
      </c>
    </row>
    <row r="40" spans="23:31" x14ac:dyDescent="0.3">
      <c r="W40" s="2">
        <f t="shared" ca="1" si="8"/>
        <v>1</v>
      </c>
      <c r="X40" s="2" t="str">
        <v>lovely</v>
      </c>
      <c r="Y40" s="71">
        <f ca="1">Y32/$W$32</f>
        <v>0.19998021017554235</v>
      </c>
      <c r="Z40" s="71">
        <f t="shared" ref="Z40:AD40" ca="1" si="13">Z32/$W$32</f>
        <v>0.20004779206384155</v>
      </c>
      <c r="AA40" s="71">
        <f t="shared" ca="1" si="13"/>
        <v>0.20000884637388675</v>
      </c>
      <c r="AB40" s="71">
        <f t="shared" ca="1" si="13"/>
        <v>0.19997075591985339</v>
      </c>
      <c r="AC40" s="71">
        <f t="shared" ca="1" si="13"/>
        <v>0.19999239546687592</v>
      </c>
      <c r="AD40" s="71">
        <f t="shared" ca="1" si="13"/>
        <v>0</v>
      </c>
    </row>
    <row r="41" spans="23:31" x14ac:dyDescent="0.3">
      <c r="W41" s="2">
        <f t="shared" ca="1" si="8"/>
        <v>1</v>
      </c>
      <c r="X41" s="2" t="str">
        <v>cat</v>
      </c>
      <c r="Y41" s="71">
        <f ca="1">Y33/$W$33</f>
        <v>0.16664834203165518</v>
      </c>
      <c r="Z41" s="71">
        <f t="shared" ref="Z41:AD41" ca="1" si="14">Z33/$W$33</f>
        <v>0.1666794365474846</v>
      </c>
      <c r="AA41" s="71">
        <f t="shared" ca="1" si="14"/>
        <v>0.16667157519769835</v>
      </c>
      <c r="AB41" s="71">
        <f t="shared" ca="1" si="14"/>
        <v>0.1666725611468414</v>
      </c>
      <c r="AC41" s="71">
        <f t="shared" ca="1" si="14"/>
        <v>0.16666607802668493</v>
      </c>
      <c r="AD41" s="71">
        <f t="shared" ca="1" si="14"/>
        <v>0.16666200704963566</v>
      </c>
    </row>
  </sheetData>
  <mergeCells count="15">
    <mergeCell ref="Z26:AC26"/>
    <mergeCell ref="K17:N18"/>
    <mergeCell ref="AR5:AW5"/>
    <mergeCell ref="B3:F3"/>
    <mergeCell ref="B2:F2"/>
    <mergeCell ref="Y4:AD4"/>
    <mergeCell ref="AI7:AN7"/>
    <mergeCell ref="AR7:AW7"/>
    <mergeCell ref="Y5:AD5"/>
    <mergeCell ref="AR6:AW6"/>
    <mergeCell ref="Y6:AD6"/>
    <mergeCell ref="E6:T6"/>
    <mergeCell ref="Y7:AD7"/>
    <mergeCell ref="E7:K7"/>
    <mergeCell ref="O7:T7"/>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9370-7815-4A54-A16E-138F9A8669FA}">
  <dimension ref="C2:AF31"/>
  <sheetViews>
    <sheetView showGridLines="0" topLeftCell="A2" zoomScale="80" zoomScaleNormal="80" workbookViewId="0">
      <selection activeCell="M5" sqref="M5"/>
    </sheetView>
  </sheetViews>
  <sheetFormatPr defaultColWidth="8.88671875" defaultRowHeight="14.4" x14ac:dyDescent="0.3"/>
  <cols>
    <col min="1" max="2" width="8.88671875" style="1"/>
    <col min="3" max="3" width="16.109375" style="1" customWidth="1"/>
    <col min="4" max="4" width="8.88671875" style="1" customWidth="1"/>
    <col min="5" max="9" width="8.88671875" style="1"/>
    <col min="10" max="10" width="12.77734375" style="1" customWidth="1"/>
    <col min="11" max="11" width="8.88671875" style="1"/>
    <col min="12" max="12" width="5.109375" style="1" customWidth="1"/>
    <col min="13" max="21" width="8.88671875" style="1"/>
    <col min="22" max="22" width="15.44140625" style="1" customWidth="1"/>
    <col min="23" max="16384" width="8.88671875" style="1"/>
  </cols>
  <sheetData>
    <row r="2" spans="3:32" ht="13.8" customHeight="1" x14ac:dyDescent="0.3">
      <c r="C2" s="86" t="s">
        <v>148</v>
      </c>
      <c r="D2" s="86"/>
      <c r="E2" s="86"/>
    </row>
    <row r="3" spans="3:32" x14ac:dyDescent="0.3">
      <c r="D3" s="2"/>
      <c r="E3" s="2"/>
      <c r="F3" s="2"/>
    </row>
    <row r="4" spans="3:32" x14ac:dyDescent="0.3">
      <c r="D4" s="2"/>
      <c r="E4" s="89" t="s">
        <v>130</v>
      </c>
      <c r="F4" s="91"/>
      <c r="G4" s="91"/>
      <c r="H4" s="91"/>
      <c r="I4" s="91"/>
      <c r="J4" s="91"/>
      <c r="W4" s="2"/>
      <c r="X4" s="89" t="s">
        <v>130</v>
      </c>
      <c r="Y4" s="91"/>
      <c r="Z4" s="91"/>
      <c r="AA4" s="91"/>
      <c r="AB4" s="91"/>
      <c r="AC4" s="91"/>
    </row>
    <row r="5" spans="3:32" x14ac:dyDescent="0.3">
      <c r="E5" s="89" t="s">
        <v>64</v>
      </c>
      <c r="F5" s="89"/>
      <c r="G5" s="89"/>
      <c r="H5" s="89"/>
      <c r="I5" s="89"/>
      <c r="J5" s="89"/>
      <c r="X5" s="89" t="s">
        <v>64</v>
      </c>
      <c r="Y5" s="89"/>
      <c r="Z5" s="89"/>
      <c r="AA5" s="89"/>
      <c r="AB5" s="89"/>
      <c r="AC5" s="89"/>
    </row>
    <row r="6" spans="3:32" x14ac:dyDescent="0.3">
      <c r="E6" s="2">
        <v>0</v>
      </c>
      <c r="F6" s="2">
        <v>1</v>
      </c>
      <c r="G6" s="2">
        <v>2</v>
      </c>
      <c r="H6" s="2">
        <v>3</v>
      </c>
      <c r="I6" s="2" t="s">
        <v>1</v>
      </c>
      <c r="J6" s="2">
        <v>512</v>
      </c>
      <c r="X6" s="2">
        <v>0</v>
      </c>
      <c r="Y6" s="2">
        <v>1</v>
      </c>
      <c r="Z6" s="2">
        <v>2</v>
      </c>
      <c r="AA6" s="2">
        <v>3</v>
      </c>
      <c r="AB6" s="2" t="s">
        <v>1</v>
      </c>
      <c r="AC6" s="2">
        <v>512</v>
      </c>
      <c r="AE6" s="17" t="s">
        <v>158</v>
      </c>
      <c r="AF6" s="17" t="s">
        <v>159</v>
      </c>
    </row>
    <row r="7" spans="3:32" x14ac:dyDescent="0.3">
      <c r="C7" s="2" t="s">
        <v>139</v>
      </c>
      <c r="D7" s="2" t="s">
        <v>19</v>
      </c>
      <c r="E7" s="4" cm="1">
        <f t="array" aca="1" ref="E7:J12" ca="1">'-&gt; Self - Attention'!AR9:AW14</f>
        <v>6.2137708404657793E-2</v>
      </c>
      <c r="F7" s="4">
        <f ca="1"/>
        <v>-4.7661096219200555E-3</v>
      </c>
      <c r="G7" s="4">
        <f ca="1"/>
        <v>-1.2906227418353899E-2</v>
      </c>
      <c r="H7" s="4">
        <f ca="1"/>
        <v>-6.817636360107597E-2</v>
      </c>
      <c r="I7" s="4">
        <f ca="1"/>
        <v>-0.11545215012622581</v>
      </c>
      <c r="J7" s="4">
        <f ca="1"/>
        <v>-2.3008493097540394E-2</v>
      </c>
      <c r="L7" s="38"/>
      <c r="V7" s="2" t="s">
        <v>139</v>
      </c>
      <c r="W7" s="2" t="s">
        <v>19</v>
      </c>
      <c r="X7" s="4">
        <f ca="1">(E7-$AE$7)/$AF$7</f>
        <v>1.4789856786171396</v>
      </c>
      <c r="Y7" s="4">
        <f t="shared" ref="Y7:AB7" ca="1" si="0">(F7-$AE$7)/$AF$7</f>
        <v>0.36926403691230786</v>
      </c>
      <c r="Z7" s="4">
        <f t="shared" ca="1" si="0"/>
        <v>0.2342453615784012</v>
      </c>
      <c r="AA7" s="4">
        <f t="shared" ca="1" si="0"/>
        <v>-0.68251048391870583</v>
      </c>
      <c r="AB7" s="4">
        <f t="shared" ca="1" si="0"/>
        <v>-1.4666654840823032</v>
      </c>
      <c r="AC7" s="4">
        <f ca="1">(J7-$AE$7)/$AF$7</f>
        <v>6.6680890893160025E-2</v>
      </c>
      <c r="AE7" s="1">
        <f ca="1">AVERAGE(E7:J7)</f>
        <v>-2.7028605910076386E-2</v>
      </c>
      <c r="AF7" s="1">
        <f ca="1">STDEV(E7:J7)</f>
        <v>6.0288828758710639E-2</v>
      </c>
    </row>
    <row r="8" spans="3:32" x14ac:dyDescent="0.3">
      <c r="C8" s="2" t="s">
        <v>1</v>
      </c>
      <c r="D8" s="2" t="s">
        <v>20</v>
      </c>
      <c r="E8" s="4">
        <f ca="1"/>
        <v>3.5016760614977605E-2</v>
      </c>
      <c r="F8" s="4">
        <f ca="1"/>
        <v>-1.333130201909352E-2</v>
      </c>
      <c r="G8" s="4">
        <f ca="1"/>
        <v>-1.9287095729283769E-2</v>
      </c>
      <c r="H8" s="4">
        <f ca="1"/>
        <v>-6.6115982757174535E-2</v>
      </c>
      <c r="I8" s="4">
        <f ca="1"/>
        <v>-6.0294596603896924E-2</v>
      </c>
      <c r="J8" s="4">
        <f ca="1"/>
        <v>-3.9963859437680292E-2</v>
      </c>
      <c r="L8" s="38"/>
      <c r="V8" s="2" t="s">
        <v>1</v>
      </c>
      <c r="W8" s="2" t="s">
        <v>20</v>
      </c>
      <c r="X8" s="4">
        <f ca="1">(E8-$AE$8)/$AF$8</f>
        <v>1.6784951609044652</v>
      </c>
      <c r="Y8" s="4">
        <f t="shared" ref="Y8:AB8" ca="1" si="1">(F8-$AE$8)/$AF$8</f>
        <v>0.37685832115322399</v>
      </c>
      <c r="Z8" s="4">
        <f t="shared" ca="1" si="1"/>
        <v>0.21651517437986631</v>
      </c>
      <c r="AA8" s="4">
        <f t="shared" ca="1" si="1"/>
        <v>-1.044222096136882</v>
      </c>
      <c r="AB8" s="4">
        <f t="shared" ca="1" si="1"/>
        <v>-0.88749749823781099</v>
      </c>
      <c r="AC8" s="4">
        <f ca="1">(J8-$AE$8)/$AF$8</f>
        <v>-0.34014906206286194</v>
      </c>
      <c r="AE8" s="1">
        <f ca="1">AVERAGE(E8:J8)</f>
        <v>-2.7329345988691908E-2</v>
      </c>
      <c r="AF8" s="1">
        <f t="shared" ref="AF8:AF12" ca="1" si="2">STDEV(E8:J8)</f>
        <v>3.714404906003662E-2</v>
      </c>
    </row>
    <row r="9" spans="3:32" x14ac:dyDescent="0.3">
      <c r="C9" s="2" t="s">
        <v>1</v>
      </c>
      <c r="D9" s="2" t="s">
        <v>21</v>
      </c>
      <c r="E9" s="4">
        <f ca="1"/>
        <v>2.49627701160073E-2</v>
      </c>
      <c r="F9" s="4">
        <f ca="1"/>
        <v>-1.7293081006872144E-2</v>
      </c>
      <c r="G9" s="4">
        <f ca="1"/>
        <v>-1.373006038037777E-2</v>
      </c>
      <c r="H9" s="4">
        <f ca="1"/>
        <v>-6.9552857107525998E-2</v>
      </c>
      <c r="I9" s="4">
        <f ca="1"/>
        <v>-4.2760869388840314E-2</v>
      </c>
      <c r="J9" s="4">
        <f ca="1"/>
        <v>-4.067581213863472E-2</v>
      </c>
      <c r="L9" s="38"/>
      <c r="V9" s="2" t="s">
        <v>1</v>
      </c>
      <c r="W9" s="2" t="s">
        <v>21</v>
      </c>
      <c r="X9" s="4">
        <f ca="1">(E9-$AE$9)/$AF$9</f>
        <v>1.5937272302539356</v>
      </c>
      <c r="Y9" s="4">
        <f t="shared" ref="Y9:AC9" ca="1" si="3">(F9-$AE$9)/$AF$9</f>
        <v>0.28533639140822981</v>
      </c>
      <c r="Z9" s="4">
        <f t="shared" ca="1" si="3"/>
        <v>0.39566013172923309</v>
      </c>
      <c r="AA9" s="4">
        <f t="shared" ca="1" si="3"/>
        <v>-1.33281140287915</v>
      </c>
      <c r="AB9" s="4">
        <f t="shared" ca="1" si="3"/>
        <v>-0.50323655456625427</v>
      </c>
      <c r="AC9" s="4">
        <f t="shared" ca="1" si="3"/>
        <v>-0.43867579594599537</v>
      </c>
      <c r="AE9" s="1">
        <f t="shared" ref="AE9:AE12" ca="1" si="4">AVERAGE(E9:J9)</f>
        <v>-2.650831831770727E-2</v>
      </c>
      <c r="AF9" s="1">
        <f t="shared" ca="1" si="2"/>
        <v>3.2296046309953211E-2</v>
      </c>
    </row>
    <row r="10" spans="3:32" x14ac:dyDescent="0.3">
      <c r="C10" s="2" t="s">
        <v>1</v>
      </c>
      <c r="D10" s="2" t="s">
        <v>0</v>
      </c>
      <c r="E10" s="4">
        <f ca="1"/>
        <v>2.1116890225586136E-2</v>
      </c>
      <c r="F10" s="4">
        <f ca="1"/>
        <v>-6.7660509347904759E-3</v>
      </c>
      <c r="G10" s="4">
        <f ca="1"/>
        <v>-8.1714210044261243E-4</v>
      </c>
      <c r="H10" s="4">
        <f ca="1"/>
        <v>-6.8183680130212171E-2</v>
      </c>
      <c r="I10" s="4">
        <f ca="1"/>
        <v>-4.0439750238251179E-2</v>
      </c>
      <c r="J10" s="4">
        <f ca="1"/>
        <v>-1.7033844285570435E-2</v>
      </c>
      <c r="L10" s="38"/>
      <c r="U10" s="2"/>
      <c r="V10" s="2" t="s">
        <v>1</v>
      </c>
      <c r="W10" s="2" t="s">
        <v>0</v>
      </c>
      <c r="X10" s="4">
        <f ca="1">(E10-$AE$10)/$AF$10</f>
        <v>1.2623044825585321</v>
      </c>
      <c r="Y10" s="4">
        <f t="shared" ref="Y10:AC10" ca="1" si="5">(F10-$AE$10)/$AF$10</f>
        <v>0.37805600996259686</v>
      </c>
      <c r="Z10" s="4">
        <f t="shared" ca="1" si="5"/>
        <v>0.56671306447231973</v>
      </c>
      <c r="AA10" s="4">
        <f t="shared" ca="1" si="5"/>
        <v>-1.5696741270464369</v>
      </c>
      <c r="AB10" s="4">
        <f t="shared" ca="1" si="5"/>
        <v>-0.68983410265053613</v>
      </c>
      <c r="AC10" s="4">
        <f t="shared" ca="1" si="5"/>
        <v>5.2434672703523921E-2</v>
      </c>
      <c r="AE10" s="1">
        <f t="shared" ca="1" si="4"/>
        <v>-1.8687262910613456E-2</v>
      </c>
      <c r="AF10" s="1">
        <f t="shared" ca="1" si="2"/>
        <v>3.153292544404309E-2</v>
      </c>
    </row>
    <row r="11" spans="3:32" x14ac:dyDescent="0.3">
      <c r="C11" s="2" t="s">
        <v>1</v>
      </c>
      <c r="D11" s="2" t="s">
        <v>22</v>
      </c>
      <c r="E11" s="4">
        <f ca="1"/>
        <v>2.1991432596210916E-2</v>
      </c>
      <c r="F11" s="4">
        <f ca="1"/>
        <v>-1.3960181886744309E-2</v>
      </c>
      <c r="G11" s="4">
        <f ca="1"/>
        <v>-1.5695791983025243E-3</v>
      </c>
      <c r="H11" s="4">
        <f ca="1"/>
        <v>-7.7849267896292207E-2</v>
      </c>
      <c r="I11" s="4">
        <f ca="1"/>
        <v>-4.0277234349931454E-2</v>
      </c>
      <c r="J11" s="4">
        <f ca="1"/>
        <v>-3.2777031581451357E-2</v>
      </c>
      <c r="L11" s="38"/>
      <c r="V11" s="2" t="s">
        <v>1</v>
      </c>
      <c r="W11" s="2" t="s">
        <v>22</v>
      </c>
      <c r="X11" s="4">
        <f ca="1">(E11-$AE$11)/$AF$11</f>
        <v>1.3341462895644474</v>
      </c>
      <c r="Y11" s="4">
        <f t="shared" ref="Y11:AC11" ca="1" si="6">(F11-$AE$11)/$AF$11</f>
        <v>0.29290817812312908</v>
      </c>
      <c r="Z11" s="4">
        <f t="shared" ca="1" si="6"/>
        <v>0.65176738176333049</v>
      </c>
      <c r="AA11" s="4">
        <f t="shared" ca="1" si="6"/>
        <v>-1.5574607751218699</v>
      </c>
      <c r="AB11" s="4">
        <f t="shared" ca="1" si="6"/>
        <v>-0.46929175085259472</v>
      </c>
      <c r="AC11" s="4">
        <f t="shared" ca="1" si="6"/>
        <v>-0.25206932347644251</v>
      </c>
      <c r="AE11" s="1">
        <f t="shared" ca="1" si="4"/>
        <v>-2.4073643719418489E-2</v>
      </c>
      <c r="AF11" s="1">
        <f t="shared" ca="1" si="2"/>
        <v>3.4527755071498238E-2</v>
      </c>
    </row>
    <row r="12" spans="3:32" x14ac:dyDescent="0.3">
      <c r="C12" s="2" t="s">
        <v>138</v>
      </c>
      <c r="D12" s="2" t="s">
        <v>20</v>
      </c>
      <c r="E12" s="4">
        <f ca="1"/>
        <v>1.9687126291272856E-2</v>
      </c>
      <c r="F12" s="4">
        <f ca="1"/>
        <v>-1.0746938878754188E-2</v>
      </c>
      <c r="G12" s="4">
        <f ca="1"/>
        <v>2.2791329390808215E-3</v>
      </c>
      <c r="H12" s="4">
        <f ca="1"/>
        <v>-6.409579057156041E-2</v>
      </c>
      <c r="I12" s="4">
        <f ca="1"/>
        <v>-3.1754785861670153E-2</v>
      </c>
      <c r="J12" s="4">
        <f ca="1"/>
        <v>-2.7197447884823193E-2</v>
      </c>
      <c r="L12" s="38"/>
      <c r="V12" s="2" t="s">
        <v>138</v>
      </c>
      <c r="W12" s="2" t="s">
        <v>20</v>
      </c>
      <c r="X12" s="4">
        <f ca="1">(E12-$AE$12)/$AF$12</f>
        <v>1.3098785143417726</v>
      </c>
      <c r="Y12" s="4">
        <f t="shared" ref="Y12:AC12" ca="1" si="7">(F12-$AE$12)/$AF$12</f>
        <v>0.26970435480905791</v>
      </c>
      <c r="Z12" s="4">
        <f t="shared" ca="1" si="7"/>
        <v>0.71490887249121782</v>
      </c>
      <c r="AA12" s="4">
        <f t="shared" ca="1" si="7"/>
        <v>-1.5536503847428402</v>
      </c>
      <c r="AB12" s="4">
        <f t="shared" ca="1" si="7"/>
        <v>-0.4483009283158278</v>
      </c>
      <c r="AC12" s="4">
        <f t="shared" ca="1" si="7"/>
        <v>-0.29254042858337959</v>
      </c>
      <c r="AE12" s="1">
        <f t="shared" ca="1" si="4"/>
        <v>-1.8638117327742381E-2</v>
      </c>
      <c r="AF12" s="1">
        <f t="shared" ca="1" si="2"/>
        <v>2.9258624520819829E-2</v>
      </c>
    </row>
    <row r="13" spans="3:32" x14ac:dyDescent="0.3">
      <c r="C13" s="2"/>
      <c r="D13" s="2"/>
      <c r="E13" s="2"/>
      <c r="F13" s="2"/>
      <c r="G13" s="2"/>
      <c r="H13" s="2"/>
      <c r="I13" s="2"/>
      <c r="J13" s="2"/>
      <c r="L13" s="38"/>
      <c r="V13" s="2"/>
      <c r="W13" s="2"/>
      <c r="X13" s="2"/>
      <c r="Y13" s="2"/>
      <c r="Z13" s="2"/>
      <c r="AA13" s="2"/>
      <c r="AB13" s="2"/>
      <c r="AC13" s="2"/>
    </row>
    <row r="14" spans="3:32" x14ac:dyDescent="0.3">
      <c r="C14" s="2"/>
      <c r="D14" s="2"/>
      <c r="E14" s="2"/>
      <c r="F14" s="2"/>
      <c r="G14" s="2"/>
      <c r="H14" s="2"/>
      <c r="I14" s="2"/>
      <c r="J14" s="2"/>
      <c r="L14" s="38"/>
      <c r="V14" s="2"/>
      <c r="W14" s="2"/>
      <c r="X14" s="2"/>
      <c r="Y14" s="2"/>
      <c r="Z14" s="2"/>
      <c r="AA14" s="2"/>
      <c r="AB14" s="2"/>
      <c r="AC14" s="2"/>
    </row>
    <row r="15" spans="3:32" x14ac:dyDescent="0.3">
      <c r="C15" s="2"/>
      <c r="D15" s="2"/>
      <c r="E15" s="2"/>
      <c r="F15" s="2"/>
      <c r="G15" s="2"/>
      <c r="H15" s="2" t="s">
        <v>152</v>
      </c>
      <c r="I15" s="2"/>
      <c r="J15" s="2"/>
      <c r="K15" s="2" t="s">
        <v>150</v>
      </c>
      <c r="L15" s="38"/>
      <c r="S15" s="2" t="s">
        <v>3</v>
      </c>
      <c r="T15" s="2" t="s">
        <v>151</v>
      </c>
      <c r="X15" s="89" t="s">
        <v>131</v>
      </c>
      <c r="Y15" s="89"/>
      <c r="Z15" s="89"/>
      <c r="AA15" s="89"/>
      <c r="AB15" s="89"/>
      <c r="AC15" s="89"/>
    </row>
    <row r="16" spans="3:32" x14ac:dyDescent="0.3">
      <c r="X16" s="89" t="s">
        <v>70</v>
      </c>
      <c r="Y16" s="89"/>
      <c r="Z16" s="89"/>
      <c r="AA16" s="89"/>
      <c r="AB16" s="89"/>
      <c r="AC16" s="89"/>
    </row>
    <row r="17" spans="3:32" x14ac:dyDescent="0.3">
      <c r="E17" s="89" t="s">
        <v>131</v>
      </c>
      <c r="F17" s="89"/>
      <c r="G17" s="89"/>
      <c r="H17" s="89"/>
      <c r="I17" s="89"/>
      <c r="J17" s="89"/>
      <c r="X17" s="2">
        <v>0</v>
      </c>
      <c r="Y17" s="2">
        <v>1</v>
      </c>
      <c r="Z17" s="2">
        <v>2</v>
      </c>
      <c r="AA17" s="2">
        <v>3</v>
      </c>
      <c r="AB17" s="2" t="s">
        <v>1</v>
      </c>
      <c r="AC17" s="2">
        <v>512</v>
      </c>
      <c r="AE17" s="17" t="s">
        <v>158</v>
      </c>
      <c r="AF17" s="17" t="s">
        <v>159</v>
      </c>
    </row>
    <row r="18" spans="3:32" x14ac:dyDescent="0.3">
      <c r="E18" s="89" t="s">
        <v>70</v>
      </c>
      <c r="F18" s="89"/>
      <c r="G18" s="89"/>
      <c r="H18" s="89"/>
      <c r="I18" s="89"/>
      <c r="J18" s="89"/>
      <c r="V18" s="2" t="s">
        <v>28</v>
      </c>
      <c r="W18" s="2" t="s">
        <v>19</v>
      </c>
      <c r="X18" s="4">
        <f ca="1">(E20-$AE$18)/$AF$18</f>
        <v>-8.1770630505397776E-2</v>
      </c>
      <c r="Y18" s="4">
        <f t="shared" ref="Y18:AC18" ca="1" si="8">(F20-$AE$18)/$AF$18</f>
        <v>-0.84565407641272849</v>
      </c>
      <c r="Z18" s="4">
        <f t="shared" ca="1" si="8"/>
        <v>0.32148246884201509</v>
      </c>
      <c r="AA18" s="4">
        <f t="shared" ca="1" si="8"/>
        <v>0.842082153372405</v>
      </c>
      <c r="AB18" s="4">
        <f t="shared" ca="1" si="8"/>
        <v>-1.4291474508639637</v>
      </c>
      <c r="AC18" s="4">
        <f t="shared" ca="1" si="8"/>
        <v>1.193007535567671</v>
      </c>
      <c r="AE18" s="1">
        <f ca="1">AVERAGE(E20:J20)</f>
        <v>0.65867493958686518</v>
      </c>
      <c r="AF18" s="1">
        <f ca="1">STDEV(E20:J20)</f>
        <v>0.18801916002737495</v>
      </c>
    </row>
    <row r="19" spans="3:32" x14ac:dyDescent="0.3">
      <c r="E19" s="2">
        <v>0</v>
      </c>
      <c r="F19" s="2">
        <v>1</v>
      </c>
      <c r="G19" s="2">
        <v>2</v>
      </c>
      <c r="H19" s="2">
        <v>3</v>
      </c>
      <c r="I19" s="2" t="s">
        <v>1</v>
      </c>
      <c r="J19" s="2">
        <v>512</v>
      </c>
      <c r="V19" s="2" t="s">
        <v>1</v>
      </c>
      <c r="W19" s="2" t="s">
        <v>20</v>
      </c>
      <c r="X19" s="4">
        <f ca="1">(E21-$AE$19)/$AF$19</f>
        <v>-1.4868997034687212</v>
      </c>
      <c r="Y19" s="4">
        <f t="shared" ref="Y19:AC19" ca="1" si="9">(F21-$AE$19)/$AF$19</f>
        <v>1.1959087765384866</v>
      </c>
      <c r="Z19" s="4">
        <f t="shared" ca="1" si="9"/>
        <v>-0.28787208378442114</v>
      </c>
      <c r="AA19" s="4">
        <f t="shared" ca="1" si="9"/>
        <v>1.0739720602335669</v>
      </c>
      <c r="AB19" s="4">
        <f t="shared" ca="1" si="9"/>
        <v>-0.25382595921947282</v>
      </c>
      <c r="AC19" s="4">
        <f t="shared" ca="1" si="9"/>
        <v>-0.24128309029943928</v>
      </c>
      <c r="AE19" s="1">
        <f ca="1">AVERAGE(E21:J21)</f>
        <v>0.54941951593648219</v>
      </c>
      <c r="AF19" s="1">
        <f t="shared" ref="AF19:AF23" ca="1" si="10">STDEV(E21:J21)</f>
        <v>0.22870323655427008</v>
      </c>
    </row>
    <row r="20" spans="3:32" x14ac:dyDescent="0.3">
      <c r="C20" s="2" t="s">
        <v>28</v>
      </c>
      <c r="D20" s="2" t="s">
        <v>19</v>
      </c>
      <c r="E20" s="4" cm="1">
        <f t="array" aca="1" ref="E20:J25" ca="1">'-&gt; Feed Forward'!Z14:AE19</f>
        <v>0.64330049432433145</v>
      </c>
      <c r="F20" s="4">
        <f ca="1"/>
        <v>0.49967577046601841</v>
      </c>
      <c r="G20" s="4">
        <f ca="1"/>
        <v>0.7191198033420676</v>
      </c>
      <c r="H20" s="4">
        <f ca="1"/>
        <v>0.8170025187379879</v>
      </c>
      <c r="I20" s="4">
        <f ca="1"/>
        <v>0.38996783632015863</v>
      </c>
      <c r="J20" s="4">
        <f ca="1"/>
        <v>0.88298321433062732</v>
      </c>
      <c r="V20" s="2" t="s">
        <v>1</v>
      </c>
      <c r="W20" s="2" t="s">
        <v>21</v>
      </c>
      <c r="X20" s="4">
        <f ca="1">(E22-$AE$20)/$AF$20</f>
        <v>0.75749834525626547</v>
      </c>
      <c r="Y20" s="4">
        <f t="shared" ref="Y20:AC20" ca="1" si="11">(F22-$AE$20)/$AF$20</f>
        <v>-1.4690083196398354</v>
      </c>
      <c r="Z20" s="4">
        <f t="shared" ca="1" si="11"/>
        <v>-0.25307314188116226</v>
      </c>
      <c r="AA20" s="4">
        <f t="shared" ca="1" si="11"/>
        <v>-0.78556137118300506</v>
      </c>
      <c r="AB20" s="4">
        <f t="shared" ca="1" si="11"/>
        <v>0.7084060095092245</v>
      </c>
      <c r="AC20" s="4">
        <f t="shared" ca="1" si="11"/>
        <v>1.0417384779385135</v>
      </c>
      <c r="AE20" s="1">
        <f t="shared" ref="AE20:AE23" ca="1" si="12">AVERAGE(E22:J22)</f>
        <v>0.59158486760852025</v>
      </c>
      <c r="AF20" s="1">
        <f t="shared" ca="1" si="10"/>
        <v>0.30164829395013093</v>
      </c>
    </row>
    <row r="21" spans="3:32" x14ac:dyDescent="0.3">
      <c r="C21" s="2" t="s">
        <v>1</v>
      </c>
      <c r="D21" s="2" t="s">
        <v>20</v>
      </c>
      <c r="E21" s="4">
        <f ca="1"/>
        <v>0.20936074132160121</v>
      </c>
      <c r="F21" s="4">
        <f ca="1"/>
        <v>0.82292772375449141</v>
      </c>
      <c r="G21" s="4">
        <f ca="1"/>
        <v>0.48358223866136307</v>
      </c>
      <c r="H21" s="4">
        <f ca="1"/>
        <v>0.79504040208075644</v>
      </c>
      <c r="I21" s="4">
        <f ca="1"/>
        <v>0.49136869754149659</v>
      </c>
      <c r="J21" s="4">
        <f ca="1"/>
        <v>0.49423729225918422</v>
      </c>
      <c r="V21" s="2" t="s">
        <v>1</v>
      </c>
      <c r="W21" s="2" t="s">
        <v>0</v>
      </c>
      <c r="X21" s="4">
        <f ca="1">(E23-$AE$21)/$AF$21</f>
        <v>-0.74200535123876099</v>
      </c>
      <c r="Y21" s="4">
        <f t="shared" ref="Y21:AC21" ca="1" si="13">(F23-$AE$21)/$AF$21</f>
        <v>-3.9197985727286291E-2</v>
      </c>
      <c r="Z21" s="4">
        <f t="shared" ca="1" si="13"/>
        <v>1.076345101406242</v>
      </c>
      <c r="AA21" s="4">
        <f t="shared" ca="1" si="13"/>
        <v>0.75173877185528815</v>
      </c>
      <c r="AB21" s="4">
        <f t="shared" ca="1" si="13"/>
        <v>0.51969974871938551</v>
      </c>
      <c r="AC21" s="4">
        <f t="shared" ca="1" si="13"/>
        <v>-1.5665802850148667</v>
      </c>
      <c r="AE21" s="1">
        <f t="shared" ca="1" si="12"/>
        <v>0.51908988806254763</v>
      </c>
      <c r="AF21" s="1">
        <f t="shared" ca="1" si="10"/>
        <v>0.28482307054849326</v>
      </c>
    </row>
    <row r="22" spans="3:32" x14ac:dyDescent="0.3">
      <c r="C22" s="2" t="s">
        <v>1</v>
      </c>
      <c r="D22" s="2" t="s">
        <v>21</v>
      </c>
      <c r="E22" s="4">
        <f ca="1"/>
        <v>0.82008295112511997</v>
      </c>
      <c r="F22" s="4">
        <f ca="1"/>
        <v>0.1484610141906153</v>
      </c>
      <c r="G22" s="4">
        <f ca="1"/>
        <v>0.51524578611546823</v>
      </c>
      <c r="H22" s="4">
        <f ca="1"/>
        <v>0.35462162019804122</v>
      </c>
      <c r="I22" s="4">
        <f ca="1"/>
        <v>0.80527433180099806</v>
      </c>
      <c r="J22" s="4">
        <f ca="1"/>
        <v>0.90582350222087893</v>
      </c>
      <c r="V22" s="2" t="s">
        <v>1</v>
      </c>
      <c r="W22" s="2" t="s">
        <v>22</v>
      </c>
      <c r="X22" s="4">
        <f ca="1">(E24-$AE$22)/$AF$22</f>
        <v>-0.89003666222099553</v>
      </c>
      <c r="Y22" s="4">
        <f t="shared" ref="Y22:AC22" ca="1" si="14">(F24-$AE$22)/$AF$22</f>
        <v>1.2379109606025709</v>
      </c>
      <c r="Z22" s="4">
        <f t="shared" ca="1" si="14"/>
        <v>-0.10188095816163663</v>
      </c>
      <c r="AA22" s="4">
        <f t="shared" ca="1" si="14"/>
        <v>-0.76148940307988222</v>
      </c>
      <c r="AB22" s="4">
        <f t="shared" ca="1" si="14"/>
        <v>-0.73025431104488026</v>
      </c>
      <c r="AC22" s="4">
        <f t="shared" ca="1" si="14"/>
        <v>1.2457503739048241</v>
      </c>
      <c r="AE22" s="1">
        <f t="shared" ca="1" si="12"/>
        <v>0.4265934509566352</v>
      </c>
      <c r="AF22" s="1">
        <f t="shared" ca="1" si="10"/>
        <v>0.39849873840354361</v>
      </c>
    </row>
    <row r="23" spans="3:32" x14ac:dyDescent="0.3">
      <c r="C23" s="2" t="s">
        <v>1</v>
      </c>
      <c r="D23" s="2" t="s">
        <v>0</v>
      </c>
      <c r="E23" s="4">
        <f ca="1"/>
        <v>0.3077496455593105</v>
      </c>
      <c r="F23" s="4">
        <f ca="1"/>
        <v>0.50792539740838594</v>
      </c>
      <c r="G23" s="4">
        <f ca="1"/>
        <v>0.82565780481490281</v>
      </c>
      <c r="H23" s="4">
        <f ca="1"/>
        <v>0.73320243331272406</v>
      </c>
      <c r="I23" s="4">
        <f ca="1"/>
        <v>0.66711236625608339</v>
      </c>
      <c r="J23" s="4">
        <f ca="1"/>
        <v>7.2891681023879551E-2</v>
      </c>
      <c r="V23" s="2" t="s">
        <v>71</v>
      </c>
      <c r="W23" s="2" t="s">
        <v>20</v>
      </c>
      <c r="X23" s="4">
        <f ca="1">(E25-$AE$23)/$AF$23</f>
        <v>-0.31495380283836505</v>
      </c>
      <c r="Y23" s="4">
        <f t="shared" ref="Y23:AC23" ca="1" si="15">(F25-$AE$23)/$AF$23</f>
        <v>1.1183199403654343</v>
      </c>
      <c r="Z23" s="4">
        <f t="shared" ca="1" si="15"/>
        <v>-1.6968155238258797</v>
      </c>
      <c r="AA23" s="4">
        <f t="shared" ca="1" si="15"/>
        <v>0.87657766788291858</v>
      </c>
      <c r="AB23" s="4">
        <f t="shared" ca="1" si="15"/>
        <v>-2.6570967911922268E-2</v>
      </c>
      <c r="AC23" s="4">
        <f t="shared" ca="1" si="15"/>
        <v>4.3442686327815311E-2</v>
      </c>
      <c r="AE23" s="1">
        <f t="shared" ca="1" si="12"/>
        <v>0.64227882087585719</v>
      </c>
      <c r="AF23" s="1">
        <f t="shared" ca="1" si="10"/>
        <v>0.21020712421249965</v>
      </c>
    </row>
    <row r="24" spans="3:32" x14ac:dyDescent="0.3">
      <c r="C24" s="2" t="s">
        <v>1</v>
      </c>
      <c r="D24" s="2" t="s">
        <v>22</v>
      </c>
      <c r="E24" s="4">
        <f ca="1"/>
        <v>7.1914963928667586E-2</v>
      </c>
      <c r="F24" s="4">
        <f ca="1"/>
        <v>0.91989940701267847</v>
      </c>
      <c r="G24" s="4">
        <f ca="1"/>
        <v>0.3859940176618788</v>
      </c>
      <c r="H24" s="4">
        <f ca="1"/>
        <v>0.12314088452163463</v>
      </c>
      <c r="I24" s="4">
        <f ca="1"/>
        <v>0.13558802929150149</v>
      </c>
      <c r="J24" s="4">
        <f ca="1"/>
        <v>0.92302340332345034</v>
      </c>
    </row>
    <row r="25" spans="3:32" x14ac:dyDescent="0.3">
      <c r="C25" s="2" t="s">
        <v>71</v>
      </c>
      <c r="D25" s="2" t="s">
        <v>20</v>
      </c>
      <c r="E25" s="4">
        <f ca="1"/>
        <v>0.57607328772141386</v>
      </c>
      <c r="F25" s="4">
        <f ca="1"/>
        <v>0.87735763948956924</v>
      </c>
      <c r="G25" s="4">
        <f ca="1"/>
        <v>0.28559610929329282</v>
      </c>
      <c r="H25" s="4">
        <f ca="1"/>
        <v>0.82654169159042512</v>
      </c>
      <c r="I25" s="4">
        <f ca="1"/>
        <v>0.63669341412354941</v>
      </c>
      <c r="J25" s="4">
        <f ca="1"/>
        <v>0.65141078303689293</v>
      </c>
    </row>
    <row r="28" spans="3:32" x14ac:dyDescent="0.3">
      <c r="D28" s="33"/>
      <c r="E28" s="89" t="s">
        <v>144</v>
      </c>
      <c r="F28" s="89"/>
      <c r="G28" s="89"/>
      <c r="H28" s="89"/>
      <c r="I28" s="89"/>
      <c r="J28" s="89"/>
    </row>
    <row r="29" spans="3:32" x14ac:dyDescent="0.3">
      <c r="D29" s="33"/>
      <c r="E29" s="89" t="s">
        <v>146</v>
      </c>
      <c r="F29" s="89"/>
      <c r="G29" s="89"/>
      <c r="H29" s="89"/>
      <c r="I29" s="89"/>
      <c r="J29" s="89"/>
    </row>
    <row r="30" spans="3:32" x14ac:dyDescent="0.3">
      <c r="E30" s="2">
        <v>0</v>
      </c>
      <c r="F30" s="2">
        <v>1</v>
      </c>
      <c r="G30" s="2">
        <v>2</v>
      </c>
      <c r="H30" s="2">
        <v>3</v>
      </c>
      <c r="I30" s="2" t="s">
        <v>1</v>
      </c>
      <c r="J30" s="2">
        <v>512</v>
      </c>
    </row>
    <row r="31" spans="3:32" x14ac:dyDescent="0.3">
      <c r="C31" s="2" t="s">
        <v>111</v>
      </c>
      <c r="D31" s="2" t="s">
        <v>110</v>
      </c>
      <c r="E31" s="4" cm="1">
        <f t="array" aca="1" ref="E31:J31" ca="1">_xlfn.ANCHORARRAY('-&gt; Cross Attention'!W17)</f>
        <v>1.5173754326076929</v>
      </c>
      <c r="F31" s="4">
        <f ca="1"/>
        <v>0.66131337182544359</v>
      </c>
      <c r="G31" s="4">
        <f ca="1"/>
        <v>0.8550452649170126</v>
      </c>
      <c r="H31" s="4">
        <f ca="1"/>
        <v>1.4642024791141048</v>
      </c>
      <c r="I31" s="4">
        <f ca="1"/>
        <v>1.0067184164599712</v>
      </c>
      <c r="J31" s="4">
        <f ca="1"/>
        <v>1.4804822424860962</v>
      </c>
    </row>
  </sheetData>
  <mergeCells count="11">
    <mergeCell ref="E28:J28"/>
    <mergeCell ref="E29:J29"/>
    <mergeCell ref="X4:AC4"/>
    <mergeCell ref="X5:AC5"/>
    <mergeCell ref="X15:AC15"/>
    <mergeCell ref="X16:AC16"/>
    <mergeCell ref="C2:E2"/>
    <mergeCell ref="E4:J4"/>
    <mergeCell ref="E5:J5"/>
    <mergeCell ref="E17:J17"/>
    <mergeCell ref="E18:J1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2316-D436-42D2-B3D8-AD763787F6E4}">
  <dimension ref="A1"/>
  <sheetViews>
    <sheetView workbookViewId="0">
      <selection activeCell="B2" sqref="B2"/>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7EB52-CC34-46D7-9579-583D12503865}">
  <dimension ref="A1"/>
  <sheetViews>
    <sheetView workbookViewId="0">
      <selection activeCell="P33" sqref="P3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4A43-FAB3-4532-9C9A-5A647756B553}">
  <dimension ref="B2:AE74"/>
  <sheetViews>
    <sheetView showGridLines="0" topLeftCell="A82" zoomScale="80" zoomScaleNormal="80" workbookViewId="0">
      <selection activeCell="Q96" sqref="Q96"/>
    </sheetView>
  </sheetViews>
  <sheetFormatPr defaultColWidth="8.88671875" defaultRowHeight="14.4" x14ac:dyDescent="0.3"/>
  <cols>
    <col min="1" max="1" width="13.77734375" style="1" customWidth="1"/>
    <col min="2" max="2" width="3.33203125" style="1" customWidth="1"/>
    <col min="3" max="3" width="8.88671875" style="1"/>
    <col min="4" max="4" width="11" style="1" customWidth="1"/>
    <col min="5" max="6" width="8.88671875" style="1"/>
    <col min="7" max="7" width="5.88671875" style="1" customWidth="1"/>
    <col min="8" max="10" width="8.88671875" style="1"/>
    <col min="11" max="11" width="6.77734375" style="1" customWidth="1"/>
    <col min="12" max="14" width="8.88671875" style="1"/>
    <col min="15" max="15" width="6.33203125" style="1" customWidth="1"/>
    <col min="16" max="16" width="9.77734375" style="1" bestFit="1" customWidth="1"/>
    <col min="17" max="18" width="8.88671875" style="1"/>
    <col min="19" max="19" width="6.33203125" style="1" customWidth="1"/>
    <col min="20" max="23" width="8.88671875" style="1"/>
    <col min="24" max="24" width="15.109375" style="1" customWidth="1"/>
    <col min="25" max="30" width="8.88671875" style="1"/>
    <col min="31" max="31" width="12.5546875" style="1" customWidth="1"/>
    <col min="32" max="16384" width="8.88671875" style="1"/>
  </cols>
  <sheetData>
    <row r="2" spans="2:31" x14ac:dyDescent="0.3">
      <c r="B2" s="98" t="s">
        <v>142</v>
      </c>
      <c r="C2" s="98"/>
      <c r="D2" s="98"/>
      <c r="E2" s="98"/>
      <c r="F2" s="98"/>
      <c r="G2" s="98"/>
      <c r="H2" s="98"/>
      <c r="I2" s="98"/>
      <c r="J2" s="98"/>
      <c r="K2" s="98"/>
      <c r="L2" s="98"/>
      <c r="M2" s="98"/>
    </row>
    <row r="3" spans="2:31" x14ac:dyDescent="0.3">
      <c r="B3" s="99" t="s">
        <v>137</v>
      </c>
      <c r="C3" s="99"/>
      <c r="D3" s="99"/>
      <c r="E3" s="99"/>
      <c r="F3" s="99"/>
      <c r="G3" s="99"/>
      <c r="H3" s="99"/>
      <c r="I3" s="99"/>
      <c r="J3" s="99"/>
      <c r="K3" s="99"/>
      <c r="L3" s="99"/>
      <c r="M3" s="99"/>
    </row>
    <row r="5" spans="2:31" ht="15" thickBot="1" x14ac:dyDescent="0.35"/>
    <row r="6" spans="2:31" ht="14.4" customHeight="1" x14ac:dyDescent="0.3">
      <c r="B6" s="24"/>
      <c r="C6" s="97" t="s">
        <v>140</v>
      </c>
      <c r="D6" s="93"/>
      <c r="E6" s="93"/>
      <c r="F6" s="93"/>
      <c r="G6" s="25"/>
      <c r="H6" s="25"/>
      <c r="I6" s="25"/>
      <c r="J6" s="93" t="s">
        <v>68</v>
      </c>
      <c r="K6" s="93"/>
      <c r="L6" s="93"/>
      <c r="M6" s="93"/>
      <c r="N6" s="93"/>
      <c r="O6" s="93"/>
      <c r="P6" s="25"/>
      <c r="Q6" s="25"/>
      <c r="R6" s="25"/>
      <c r="S6" s="25"/>
      <c r="T6" s="26"/>
    </row>
    <row r="7" spans="2:31" x14ac:dyDescent="0.3">
      <c r="B7" s="24"/>
      <c r="C7" s="27"/>
      <c r="F7" s="85" t="s">
        <v>66</v>
      </c>
      <c r="G7" s="85"/>
      <c r="J7" s="85" t="s">
        <v>67</v>
      </c>
      <c r="K7" s="85"/>
      <c r="N7" s="85" t="s">
        <v>170</v>
      </c>
      <c r="O7" s="85"/>
      <c r="R7" s="85" t="s">
        <v>69</v>
      </c>
      <c r="S7" s="85"/>
      <c r="T7" s="28"/>
    </row>
    <row r="8" spans="2:31" x14ac:dyDescent="0.3">
      <c r="B8" s="24"/>
      <c r="C8" s="27"/>
      <c r="T8" s="28"/>
    </row>
    <row r="9" spans="2:31" x14ac:dyDescent="0.3">
      <c r="B9" s="24"/>
      <c r="C9" s="27"/>
      <c r="F9" s="2">
        <v>1</v>
      </c>
      <c r="G9" s="4" cm="1">
        <f t="array" aca="1" ref="G9:G14" ca="1">TRANSPOSE('-&gt; Add &amp; Norm'!X7:AC7)</f>
        <v>1.4789856786171396</v>
      </c>
      <c r="J9" s="2">
        <v>1</v>
      </c>
      <c r="K9" s="4" cm="1">
        <f t="array" aca="1" ref="K9:K14" ca="1">_xlfn.RANDARRAY(6,1,0, 1,FALSE)</f>
        <v>0.62679710666389554</v>
      </c>
      <c r="N9" s="2">
        <v>1</v>
      </c>
      <c r="O9" s="4" cm="1">
        <f t="array" aca="1" ref="O9:O14" ca="1">_xlfn.RANDARRAY(6,1,0, 1,FALSE)</f>
        <v>0.80173758897463121</v>
      </c>
      <c r="R9" s="2">
        <v>1</v>
      </c>
      <c r="S9" s="4" cm="1">
        <f t="array" aca="1" ref="S9:S14" ca="1">_xlfn.RANDARRAY(6,1,0, 1,FALSE)</f>
        <v>0.17592526948070875</v>
      </c>
      <c r="T9" s="28"/>
    </row>
    <row r="10" spans="2:31" x14ac:dyDescent="0.3">
      <c r="B10" s="24"/>
      <c r="C10" s="27"/>
      <c r="F10" s="2">
        <v>2</v>
      </c>
      <c r="G10" s="4">
        <f ca="1"/>
        <v>0.36926403691230786</v>
      </c>
      <c r="J10" s="2">
        <v>2</v>
      </c>
      <c r="K10" s="4">
        <f ca="1"/>
        <v>9.2436809428602995E-2</v>
      </c>
      <c r="N10" s="2">
        <v>2</v>
      </c>
      <c r="O10" s="4">
        <f ca="1"/>
        <v>0.88078085556104679</v>
      </c>
      <c r="R10" s="2">
        <v>2</v>
      </c>
      <c r="S10" s="4">
        <f ca="1"/>
        <v>0.38611501335376963</v>
      </c>
      <c r="T10" s="28"/>
    </row>
    <row r="11" spans="2:31" x14ac:dyDescent="0.3">
      <c r="B11" s="24"/>
      <c r="C11" s="95" t="s">
        <v>92</v>
      </c>
      <c r="D11" s="89"/>
      <c r="F11" s="2">
        <v>3</v>
      </c>
      <c r="G11" s="4">
        <f ca="1"/>
        <v>0.2342453615784012</v>
      </c>
      <c r="J11" s="2">
        <v>3</v>
      </c>
      <c r="K11" s="4">
        <f ca="1"/>
        <v>0.78714804233642921</v>
      </c>
      <c r="N11" s="2">
        <v>3</v>
      </c>
      <c r="O11" s="4">
        <f ca="1"/>
        <v>7.7519316204306188E-2</v>
      </c>
      <c r="R11" s="2">
        <v>3</v>
      </c>
      <c r="S11" s="4">
        <f ca="1"/>
        <v>0.72378617268648737</v>
      </c>
      <c r="T11" s="28"/>
    </row>
    <row r="12" spans="2:31" x14ac:dyDescent="0.3">
      <c r="B12" s="24"/>
      <c r="C12" s="96" t="s">
        <v>65</v>
      </c>
      <c r="D12" s="94"/>
      <c r="F12" s="2">
        <v>4</v>
      </c>
      <c r="G12" s="4">
        <f ca="1"/>
        <v>-0.68251048391870583</v>
      </c>
      <c r="J12" s="2">
        <v>4</v>
      </c>
      <c r="K12" s="4">
        <f ca="1"/>
        <v>0.45795738398479413</v>
      </c>
      <c r="N12" s="2">
        <v>4</v>
      </c>
      <c r="O12" s="4">
        <f ca="1"/>
        <v>0.14231880997679514</v>
      </c>
      <c r="R12" s="2">
        <v>4</v>
      </c>
      <c r="S12" s="4">
        <f ca="1"/>
        <v>0.35011147641729634</v>
      </c>
      <c r="T12" s="28"/>
    </row>
    <row r="13" spans="2:31" x14ac:dyDescent="0.3">
      <c r="B13" s="24"/>
      <c r="C13" s="27"/>
      <c r="F13" s="2" t="s">
        <v>1</v>
      </c>
      <c r="G13" s="4">
        <f ca="1"/>
        <v>-1.4666654840823032</v>
      </c>
      <c r="J13" s="2" t="s">
        <v>1</v>
      </c>
      <c r="K13" s="4">
        <f ca="1"/>
        <v>0.20415743840267853</v>
      </c>
      <c r="N13" s="2" t="s">
        <v>1</v>
      </c>
      <c r="O13" s="4">
        <f ca="1"/>
        <v>0.1377955443558978</v>
      </c>
      <c r="R13" s="2" t="s">
        <v>1</v>
      </c>
      <c r="S13" s="4">
        <f ca="1"/>
        <v>0.3042621723059713</v>
      </c>
      <c r="T13" s="28"/>
      <c r="Z13" s="2">
        <v>1</v>
      </c>
      <c r="AA13" s="2">
        <v>2</v>
      </c>
      <c r="AB13" s="2">
        <v>3</v>
      </c>
      <c r="AC13" s="2">
        <v>4</v>
      </c>
      <c r="AD13" s="2" t="s">
        <v>1</v>
      </c>
      <c r="AE13" s="2">
        <v>512</v>
      </c>
    </row>
    <row r="14" spans="2:31" x14ac:dyDescent="0.3">
      <c r="B14" s="24"/>
      <c r="C14" s="27"/>
      <c r="F14" s="2">
        <v>512</v>
      </c>
      <c r="G14" s="4">
        <f ca="1"/>
        <v>6.6680890893160025E-2</v>
      </c>
      <c r="J14" s="2">
        <v>2048</v>
      </c>
      <c r="K14" s="4">
        <f ca="1"/>
        <v>0.64369719666552294</v>
      </c>
      <c r="N14" s="2">
        <v>2048</v>
      </c>
      <c r="O14" s="4">
        <f ca="1"/>
        <v>0.96749055368278492</v>
      </c>
      <c r="R14" s="2">
        <v>512</v>
      </c>
      <c r="S14" s="4">
        <f ca="1"/>
        <v>0.22039558624236699</v>
      </c>
      <c r="T14" s="28"/>
      <c r="X14" s="2" t="s">
        <v>28</v>
      </c>
      <c r="Y14" s="2" t="s">
        <v>19</v>
      </c>
      <c r="Z14" s="4" cm="1">
        <f t="array" aca="1" ref="Z14:AE19" ca="1">_xlfn.RANDARRAY(6,6,0, 1,FALSE)</f>
        <v>0.64330049432433145</v>
      </c>
      <c r="AA14" s="4">
        <f ca="1"/>
        <v>0.49967577046601841</v>
      </c>
      <c r="AB14" s="4">
        <f ca="1"/>
        <v>0.7191198033420676</v>
      </c>
      <c r="AC14" s="4">
        <f ca="1"/>
        <v>0.8170025187379879</v>
      </c>
      <c r="AD14" s="4">
        <f ca="1"/>
        <v>0.38996783632015863</v>
      </c>
      <c r="AE14" s="4">
        <f ca="1"/>
        <v>0.88298321433062732</v>
      </c>
    </row>
    <row r="15" spans="2:31" x14ac:dyDescent="0.3">
      <c r="B15" s="24"/>
      <c r="C15" s="27"/>
      <c r="T15" s="28"/>
      <c r="X15" s="2" t="s">
        <v>1</v>
      </c>
      <c r="Y15" s="2" t="s">
        <v>20</v>
      </c>
      <c r="Z15" s="4">
        <f ca="1"/>
        <v>0.20936074132160121</v>
      </c>
      <c r="AA15" s="4">
        <f ca="1"/>
        <v>0.82292772375449141</v>
      </c>
      <c r="AB15" s="4">
        <f ca="1"/>
        <v>0.48358223866136307</v>
      </c>
      <c r="AC15" s="4">
        <f ca="1"/>
        <v>0.79504040208075644</v>
      </c>
      <c r="AD15" s="4">
        <f ca="1"/>
        <v>0.49136869754149659</v>
      </c>
      <c r="AE15" s="4">
        <f ca="1"/>
        <v>0.49423729225918422</v>
      </c>
    </row>
    <row r="16" spans="2:31" x14ac:dyDescent="0.3">
      <c r="B16" s="24"/>
      <c r="C16" s="27"/>
      <c r="T16" s="28"/>
      <c r="X16" s="2" t="s">
        <v>1</v>
      </c>
      <c r="Y16" s="2" t="s">
        <v>21</v>
      </c>
      <c r="Z16" s="3">
        <f ca="1"/>
        <v>0.82008295112511997</v>
      </c>
      <c r="AA16" s="3">
        <f ca="1"/>
        <v>0.1484610141906153</v>
      </c>
      <c r="AB16" s="3">
        <f ca="1"/>
        <v>0.51524578611546823</v>
      </c>
      <c r="AC16" s="3">
        <f ca="1"/>
        <v>0.35462162019804122</v>
      </c>
      <c r="AD16" s="3">
        <f ca="1"/>
        <v>0.80527433180099806</v>
      </c>
      <c r="AE16" s="3">
        <f ca="1"/>
        <v>0.90582350222087893</v>
      </c>
    </row>
    <row r="17" spans="2:31" ht="15" thickBot="1" x14ac:dyDescent="0.35">
      <c r="B17" s="24"/>
      <c r="C17" s="29"/>
      <c r="D17" s="30"/>
      <c r="E17" s="30"/>
      <c r="F17" s="30"/>
      <c r="G17" s="30"/>
      <c r="H17" s="30"/>
      <c r="I17" s="30"/>
      <c r="J17" s="30"/>
      <c r="K17" s="30"/>
      <c r="L17" s="30"/>
      <c r="M17" s="30"/>
      <c r="N17" s="30"/>
      <c r="O17" s="30"/>
      <c r="P17" s="30"/>
      <c r="Q17" s="30"/>
      <c r="R17" s="30"/>
      <c r="S17" s="30"/>
      <c r="T17" s="31"/>
      <c r="V17" s="94" t="s">
        <v>3</v>
      </c>
      <c r="X17" s="2" t="s">
        <v>1</v>
      </c>
      <c r="Y17" s="2" t="s">
        <v>0</v>
      </c>
      <c r="Z17" s="3">
        <f ca="1"/>
        <v>0.3077496455593105</v>
      </c>
      <c r="AA17" s="3">
        <f ca="1"/>
        <v>0.50792539740838594</v>
      </c>
      <c r="AB17" s="3">
        <f ca="1"/>
        <v>0.82565780481490281</v>
      </c>
      <c r="AC17" s="3">
        <f ca="1"/>
        <v>0.73320243331272406</v>
      </c>
      <c r="AD17" s="3">
        <f ca="1"/>
        <v>0.66711236625608339</v>
      </c>
      <c r="AE17" s="3">
        <f ca="1"/>
        <v>7.2891681023879551E-2</v>
      </c>
    </row>
    <row r="18" spans="2:31" ht="15" thickBot="1" x14ac:dyDescent="0.35">
      <c r="B18" s="24"/>
      <c r="V18" s="94"/>
      <c r="X18" s="2" t="s">
        <v>1</v>
      </c>
      <c r="Y18" s="2" t="s">
        <v>22</v>
      </c>
      <c r="Z18" s="3">
        <f ca="1"/>
        <v>7.1914963928667586E-2</v>
      </c>
      <c r="AA18" s="3">
        <f ca="1"/>
        <v>0.91989940701267847</v>
      </c>
      <c r="AB18" s="3">
        <f ca="1"/>
        <v>0.3859940176618788</v>
      </c>
      <c r="AC18" s="3">
        <f ca="1"/>
        <v>0.12314088452163463</v>
      </c>
      <c r="AD18" s="3">
        <f ca="1"/>
        <v>0.13558802929150149</v>
      </c>
      <c r="AE18" s="3">
        <f ca="1"/>
        <v>0.92302340332345034</v>
      </c>
    </row>
    <row r="19" spans="2:31" x14ac:dyDescent="0.3">
      <c r="B19" s="24"/>
      <c r="C19" s="97" t="s">
        <v>141</v>
      </c>
      <c r="D19" s="93"/>
      <c r="E19" s="93"/>
      <c r="F19" s="93"/>
      <c r="G19" s="25"/>
      <c r="H19" s="25"/>
      <c r="I19" s="25"/>
      <c r="J19" s="93" t="s">
        <v>68</v>
      </c>
      <c r="K19" s="93"/>
      <c r="L19" s="93"/>
      <c r="M19" s="93"/>
      <c r="N19" s="93"/>
      <c r="O19" s="93"/>
      <c r="P19" s="25"/>
      <c r="Q19" s="25"/>
      <c r="R19" s="25"/>
      <c r="S19" s="25"/>
      <c r="T19" s="26"/>
      <c r="X19" s="2" t="s">
        <v>71</v>
      </c>
      <c r="Y19" s="2" t="s">
        <v>20</v>
      </c>
      <c r="Z19" s="3">
        <f ca="1"/>
        <v>0.57607328772141386</v>
      </c>
      <c r="AA19" s="3">
        <f ca="1"/>
        <v>0.87735763948956924</v>
      </c>
      <c r="AB19" s="3">
        <f ca="1"/>
        <v>0.28559610929329282</v>
      </c>
      <c r="AC19" s="3">
        <f ca="1"/>
        <v>0.82654169159042512</v>
      </c>
      <c r="AD19" s="3">
        <f ca="1"/>
        <v>0.63669341412354941</v>
      </c>
      <c r="AE19" s="3">
        <f ca="1"/>
        <v>0.65141078303689293</v>
      </c>
    </row>
    <row r="20" spans="2:31" x14ac:dyDescent="0.3">
      <c r="B20" s="24"/>
      <c r="C20" s="27"/>
      <c r="F20" s="85" t="s">
        <v>66</v>
      </c>
      <c r="G20" s="85"/>
      <c r="J20" s="85" t="s">
        <v>67</v>
      </c>
      <c r="K20" s="85"/>
      <c r="N20" s="85" t="s">
        <v>170</v>
      </c>
      <c r="O20" s="85"/>
      <c r="R20" s="85" t="s">
        <v>69</v>
      </c>
      <c r="S20" s="85"/>
      <c r="T20" s="28"/>
    </row>
    <row r="21" spans="2:31" x14ac:dyDescent="0.3">
      <c r="B21" s="24"/>
      <c r="C21" s="27"/>
      <c r="T21" s="28"/>
    </row>
    <row r="22" spans="2:31" x14ac:dyDescent="0.3">
      <c r="B22" s="24"/>
      <c r="C22" s="27"/>
      <c r="F22" s="2">
        <v>1</v>
      </c>
      <c r="G22" s="4" cm="1">
        <f t="array" aca="1" ref="G22:G27" ca="1">TRANSPOSE('-&gt; Add &amp; Norm'!X12:AC12)</f>
        <v>1.3098785143417726</v>
      </c>
      <c r="J22" s="2">
        <v>1</v>
      </c>
      <c r="K22" s="4" cm="1">
        <f t="array" aca="1" ref="K22:K27" ca="1">_xlfn.RANDARRAY(6,1,0, 1,FALSE)</f>
        <v>0.45964432997168614</v>
      </c>
      <c r="N22" s="2">
        <v>1</v>
      </c>
      <c r="O22" s="4" cm="1">
        <f t="array" aca="1" ref="O22:O27" ca="1">_xlfn.RANDARRAY(6,1,0, 1,FALSE)</f>
        <v>0.44766916485439401</v>
      </c>
      <c r="R22" s="2">
        <v>1</v>
      </c>
      <c r="S22" s="4" cm="1">
        <f t="array" aca="1" ref="S22:S27" ca="1">_xlfn.RANDARRAY(6,1,0, 1,FALSE)</f>
        <v>0.50472243130761485</v>
      </c>
      <c r="T22" s="28"/>
    </row>
    <row r="23" spans="2:31" x14ac:dyDescent="0.3">
      <c r="B23" s="24"/>
      <c r="C23" s="27"/>
      <c r="F23" s="2">
        <v>2</v>
      </c>
      <c r="G23" s="4">
        <f ca="1"/>
        <v>0.26970435480905791</v>
      </c>
      <c r="J23" s="2">
        <v>2</v>
      </c>
      <c r="K23" s="4">
        <f ca="1"/>
        <v>0.53244397694691159</v>
      </c>
      <c r="N23" s="2">
        <v>2</v>
      </c>
      <c r="O23" s="4">
        <f ca="1"/>
        <v>0.73503697373485233</v>
      </c>
      <c r="R23" s="2">
        <v>2</v>
      </c>
      <c r="S23" s="4">
        <f ca="1"/>
        <v>0.55027470030782344</v>
      </c>
      <c r="T23" s="28"/>
    </row>
    <row r="24" spans="2:31" x14ac:dyDescent="0.3">
      <c r="B24" s="24"/>
      <c r="C24" s="95" t="s">
        <v>93</v>
      </c>
      <c r="D24" s="89"/>
      <c r="F24" s="2">
        <v>3</v>
      </c>
      <c r="G24" s="4">
        <f ca="1"/>
        <v>0.71490887249121782</v>
      </c>
      <c r="J24" s="2">
        <v>3</v>
      </c>
      <c r="K24" s="4">
        <f ca="1"/>
        <v>0.43612090975088114</v>
      </c>
      <c r="N24" s="2">
        <v>3</v>
      </c>
      <c r="O24" s="4">
        <f ca="1"/>
        <v>0.40067517136127018</v>
      </c>
      <c r="R24" s="2">
        <v>3</v>
      </c>
      <c r="S24" s="4">
        <f ca="1"/>
        <v>0.93813484519043322</v>
      </c>
      <c r="T24" s="28"/>
    </row>
    <row r="25" spans="2:31" x14ac:dyDescent="0.3">
      <c r="B25" s="24"/>
      <c r="C25" s="96" t="s">
        <v>65</v>
      </c>
      <c r="D25" s="94"/>
      <c r="F25" s="2">
        <v>4</v>
      </c>
      <c r="G25" s="4">
        <f ca="1"/>
        <v>-1.5536503847428402</v>
      </c>
      <c r="J25" s="2">
        <v>4</v>
      </c>
      <c r="K25" s="4">
        <f ca="1"/>
        <v>0.12460032252139452</v>
      </c>
      <c r="N25" s="2">
        <v>4</v>
      </c>
      <c r="O25" s="4">
        <f ca="1"/>
        <v>0.21775542503133338</v>
      </c>
      <c r="R25" s="2">
        <v>4</v>
      </c>
      <c r="S25" s="4">
        <f ca="1"/>
        <v>0.56309200461002984</v>
      </c>
      <c r="T25" s="28"/>
    </row>
    <row r="26" spans="2:31" x14ac:dyDescent="0.3">
      <c r="B26" s="24"/>
      <c r="C26" s="27"/>
      <c r="F26" s="2" t="s">
        <v>1</v>
      </c>
      <c r="G26" s="4">
        <f ca="1"/>
        <v>-0.4483009283158278</v>
      </c>
      <c r="J26" s="2" t="s">
        <v>1</v>
      </c>
      <c r="K26" s="4">
        <f ca="1"/>
        <v>0.86494996016212289</v>
      </c>
      <c r="N26" s="2" t="s">
        <v>1</v>
      </c>
      <c r="O26" s="4">
        <f ca="1"/>
        <v>0.1128873594825881</v>
      </c>
      <c r="R26" s="2" t="s">
        <v>1</v>
      </c>
      <c r="S26" s="4">
        <f ca="1"/>
        <v>0.50444406906406347</v>
      </c>
      <c r="T26" s="28"/>
    </row>
    <row r="27" spans="2:31" x14ac:dyDescent="0.3">
      <c r="B27" s="24"/>
      <c r="C27" s="27"/>
      <c r="F27" s="2">
        <v>512</v>
      </c>
      <c r="G27" s="4">
        <f ca="1"/>
        <v>-0.29254042858337959</v>
      </c>
      <c r="J27" s="2">
        <v>2048</v>
      </c>
      <c r="K27" s="4">
        <f ca="1"/>
        <v>0.60668467000080928</v>
      </c>
      <c r="N27" s="2">
        <v>2048</v>
      </c>
      <c r="O27" s="4">
        <f ca="1"/>
        <v>0.39164908342572824</v>
      </c>
      <c r="R27" s="2">
        <v>512</v>
      </c>
      <c r="S27" s="4">
        <f ca="1"/>
        <v>0.56035628229680623</v>
      </c>
      <c r="T27" s="28"/>
    </row>
    <row r="28" spans="2:31" ht="13.8" customHeight="1" x14ac:dyDescent="0.3">
      <c r="B28" s="24"/>
      <c r="C28" s="27"/>
      <c r="T28" s="28"/>
      <c r="Y28"/>
    </row>
    <row r="29" spans="2:31" x14ac:dyDescent="0.3">
      <c r="B29" s="24"/>
      <c r="C29" s="27"/>
      <c r="T29" s="28"/>
    </row>
    <row r="30" spans="2:31" ht="15" thickBot="1" x14ac:dyDescent="0.35">
      <c r="B30" s="24"/>
      <c r="C30" s="29"/>
      <c r="D30" s="30"/>
      <c r="E30" s="30"/>
      <c r="F30" s="30"/>
      <c r="G30" s="30"/>
      <c r="H30" s="30"/>
      <c r="I30" s="30"/>
      <c r="J30" s="30"/>
      <c r="K30" s="30"/>
      <c r="L30" s="30"/>
      <c r="M30" s="30"/>
      <c r="N30" s="30"/>
      <c r="O30" s="30"/>
      <c r="P30" s="30"/>
      <c r="Q30" s="30"/>
      <c r="R30" s="30"/>
      <c r="S30" s="30"/>
      <c r="T30" s="31"/>
    </row>
    <row r="35" spans="3:27" ht="13.8" customHeight="1" x14ac:dyDescent="0.3">
      <c r="Q35"/>
    </row>
    <row r="46" spans="3:27" x14ac:dyDescent="0.3">
      <c r="C46" s="85" t="s">
        <v>154</v>
      </c>
      <c r="D46" s="85"/>
      <c r="E46" s="85"/>
      <c r="J46" s="85" t="s">
        <v>155</v>
      </c>
      <c r="K46" s="85"/>
      <c r="L46" s="85"/>
    </row>
    <row r="47" spans="3:27" x14ac:dyDescent="0.3">
      <c r="C47" s="2" cm="1">
        <f t="array" aca="1" ref="C47:D52" ca="1">F9:G14</f>
        <v>1</v>
      </c>
      <c r="D47" s="4">
        <f ca="1"/>
        <v>1.4789856786171396</v>
      </c>
      <c r="E47" s="2" t="s">
        <v>164</v>
      </c>
      <c r="F47" s="87" t="str">
        <f>"b"&amp;ROW()-46</f>
        <v>b1</v>
      </c>
      <c r="G47" s="87"/>
      <c r="H47" s="2" t="s">
        <v>3</v>
      </c>
      <c r="I47" s="2" t="s">
        <v>153</v>
      </c>
      <c r="J47" s="2" cm="1">
        <f t="array" aca="1" ref="J47:K52" ca="1">J9:K14</f>
        <v>1</v>
      </c>
      <c r="K47" s="39">
        <f ca="1"/>
        <v>0.62679710666389554</v>
      </c>
    </row>
    <row r="48" spans="3:27" ht="13.8" customHeight="1" x14ac:dyDescent="0.3">
      <c r="C48" s="2">
        <f ca="1"/>
        <v>2</v>
      </c>
      <c r="D48" s="4">
        <f ca="1"/>
        <v>0.36926403691230786</v>
      </c>
      <c r="E48" s="2" t="s">
        <v>165</v>
      </c>
      <c r="F48" s="87" t="str">
        <f>"b"&amp;ROW()-46</f>
        <v>b2</v>
      </c>
      <c r="G48" s="87"/>
      <c r="H48" s="2" t="s">
        <v>3</v>
      </c>
      <c r="I48" s="2" t="s">
        <v>153</v>
      </c>
      <c r="J48" s="2">
        <f ca="1"/>
        <v>2</v>
      </c>
      <c r="K48" s="39">
        <f ca="1"/>
        <v>9.2436809428602995E-2</v>
      </c>
      <c r="AA48"/>
    </row>
    <row r="49" spans="3:12" x14ac:dyDescent="0.3">
      <c r="C49" s="2">
        <f ca="1"/>
        <v>3</v>
      </c>
      <c r="D49" s="4">
        <f ca="1"/>
        <v>0.2342453615784012</v>
      </c>
      <c r="E49" s="2" t="s">
        <v>166</v>
      </c>
      <c r="F49" s="87" t="str">
        <f>"b"&amp;ROW()-46</f>
        <v>b3</v>
      </c>
      <c r="G49" s="87"/>
      <c r="H49" s="2" t="s">
        <v>3</v>
      </c>
      <c r="I49" s="2" t="s">
        <v>153</v>
      </c>
      <c r="J49" s="2">
        <f ca="1"/>
        <v>3</v>
      </c>
      <c r="K49" s="39">
        <f ca="1"/>
        <v>0.78714804233642921</v>
      </c>
    </row>
    <row r="50" spans="3:12" x14ac:dyDescent="0.3">
      <c r="C50" s="2">
        <f ca="1"/>
        <v>4</v>
      </c>
      <c r="D50" s="4">
        <f ca="1"/>
        <v>-0.68251048391870583</v>
      </c>
      <c r="E50" s="2" t="s">
        <v>167</v>
      </c>
      <c r="F50" s="87" t="str">
        <f>"b"&amp;ROW()-46</f>
        <v>b4</v>
      </c>
      <c r="G50" s="87"/>
      <c r="H50" s="2" t="s">
        <v>3</v>
      </c>
      <c r="I50" s="2" t="s">
        <v>153</v>
      </c>
      <c r="J50" s="2">
        <f ca="1"/>
        <v>4</v>
      </c>
      <c r="K50" s="39">
        <f ca="1"/>
        <v>0.45795738398479413</v>
      </c>
    </row>
    <row r="51" spans="3:12" x14ac:dyDescent="0.3">
      <c r="C51" s="2" t="str">
        <f ca="1"/>
        <v>…</v>
      </c>
      <c r="D51" s="4">
        <f ca="1"/>
        <v>-1.4666654840823032</v>
      </c>
      <c r="E51" s="2" t="s">
        <v>168</v>
      </c>
      <c r="F51" s="87" t="str">
        <f>"b"&amp;ROW()-46</f>
        <v>b5</v>
      </c>
      <c r="G51" s="87"/>
      <c r="H51" s="2" t="s">
        <v>3</v>
      </c>
      <c r="I51" s="2" t="s">
        <v>153</v>
      </c>
      <c r="J51" s="2" t="str">
        <f ca="1"/>
        <v>…</v>
      </c>
      <c r="K51" s="39">
        <f ca="1"/>
        <v>0.20415743840267853</v>
      </c>
    </row>
    <row r="52" spans="3:12" x14ac:dyDescent="0.3">
      <c r="C52" s="2">
        <f ca="1"/>
        <v>512</v>
      </c>
      <c r="D52" s="4">
        <f ca="1"/>
        <v>6.6680890893160025E-2</v>
      </c>
      <c r="E52" s="2" t="s">
        <v>169</v>
      </c>
      <c r="F52" s="87" t="s">
        <v>163</v>
      </c>
      <c r="G52" s="87"/>
      <c r="H52" s="2" t="s">
        <v>3</v>
      </c>
      <c r="I52" s="2" t="s">
        <v>153</v>
      </c>
      <c r="J52" s="2">
        <f ca="1"/>
        <v>2048</v>
      </c>
      <c r="K52" s="39">
        <f ca="1"/>
        <v>0.64369719666552294</v>
      </c>
    </row>
    <row r="55" spans="3:12" x14ac:dyDescent="0.3">
      <c r="C55" s="85" t="s">
        <v>172</v>
      </c>
      <c r="D55" s="85"/>
      <c r="E55" s="85"/>
      <c r="F55" s="85"/>
    </row>
    <row r="62" spans="3:12" x14ac:dyDescent="0.3">
      <c r="E62" s="85"/>
      <c r="F62" s="85"/>
      <c r="G62" s="85"/>
      <c r="H62" s="85"/>
      <c r="I62" s="85"/>
      <c r="J62" s="85"/>
      <c r="K62" s="85"/>
      <c r="L62" s="85"/>
    </row>
    <row r="74" spans="5:7" x14ac:dyDescent="0.3">
      <c r="E74" s="85"/>
      <c r="F74" s="85"/>
      <c r="G74" s="85"/>
    </row>
  </sheetData>
  <mergeCells count="30">
    <mergeCell ref="C12:D12"/>
    <mergeCell ref="C46:E46"/>
    <mergeCell ref="J6:O6"/>
    <mergeCell ref="C11:D11"/>
    <mergeCell ref="B2:M2"/>
    <mergeCell ref="B3:M3"/>
    <mergeCell ref="C6:F6"/>
    <mergeCell ref="F50:G50"/>
    <mergeCell ref="F49:G49"/>
    <mergeCell ref="F48:G48"/>
    <mergeCell ref="V17:V18"/>
    <mergeCell ref="C24:D24"/>
    <mergeCell ref="C25:D25"/>
    <mergeCell ref="C19:F19"/>
    <mergeCell ref="C55:F55"/>
    <mergeCell ref="E62:L62"/>
    <mergeCell ref="E74:G74"/>
    <mergeCell ref="F52:G52"/>
    <mergeCell ref="R7:S7"/>
    <mergeCell ref="J19:O19"/>
    <mergeCell ref="F20:G20"/>
    <mergeCell ref="J20:K20"/>
    <mergeCell ref="N20:O20"/>
    <mergeCell ref="R20:S20"/>
    <mergeCell ref="F7:G7"/>
    <mergeCell ref="J7:K7"/>
    <mergeCell ref="N7:O7"/>
    <mergeCell ref="J46:L46"/>
    <mergeCell ref="F47:G47"/>
    <mergeCell ref="F51:G5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E04C-40BC-47FD-873A-575F29AC0CCB}">
  <dimension ref="B3:AB22"/>
  <sheetViews>
    <sheetView showGridLines="0" topLeftCell="A13" zoomScale="80" zoomScaleNormal="80" workbookViewId="0">
      <selection activeCell="W16" sqref="W16:AB16"/>
    </sheetView>
  </sheetViews>
  <sheetFormatPr defaultColWidth="8.88671875" defaultRowHeight="14.4" x14ac:dyDescent="0.3"/>
  <cols>
    <col min="1" max="11" width="8.88671875" style="1"/>
    <col min="12" max="12" width="14.21875" style="1" customWidth="1"/>
    <col min="13" max="16384" width="8.88671875" style="1"/>
  </cols>
  <sheetData>
    <row r="3" spans="2:28" x14ac:dyDescent="0.3">
      <c r="B3" s="86" t="s">
        <v>99</v>
      </c>
      <c r="C3" s="86"/>
      <c r="D3" s="86"/>
    </row>
    <row r="12" spans="2:28" x14ac:dyDescent="0.3">
      <c r="U12" s="33" t="s">
        <v>183</v>
      </c>
    </row>
    <row r="14" spans="2:28" x14ac:dyDescent="0.3">
      <c r="C14" s="89" t="s">
        <v>181</v>
      </c>
      <c r="D14" s="89"/>
      <c r="E14" s="89"/>
      <c r="F14" s="89"/>
      <c r="G14" s="89"/>
      <c r="H14" s="89"/>
      <c r="I14" s="89"/>
      <c r="J14" s="89"/>
      <c r="L14" s="89" t="s">
        <v>182</v>
      </c>
      <c r="M14" s="89"/>
      <c r="N14" s="89"/>
      <c r="O14" s="89"/>
      <c r="P14" s="89"/>
      <c r="Q14" s="89"/>
      <c r="R14" s="89"/>
      <c r="S14" s="89"/>
      <c r="U14" s="89" t="s">
        <v>144</v>
      </c>
      <c r="V14" s="89"/>
      <c r="W14" s="89"/>
      <c r="X14" s="89"/>
      <c r="Y14" s="89"/>
      <c r="Z14" s="89"/>
      <c r="AA14" s="89"/>
      <c r="AB14" s="89"/>
    </row>
    <row r="15" spans="2:28" x14ac:dyDescent="0.3">
      <c r="C15" s="100" t="s">
        <v>109</v>
      </c>
      <c r="D15" s="100"/>
      <c r="E15" s="100"/>
      <c r="F15" s="100"/>
      <c r="G15" s="100"/>
      <c r="H15" s="100"/>
      <c r="I15" s="100"/>
      <c r="J15" s="100"/>
      <c r="L15" s="89" t="s">
        <v>143</v>
      </c>
      <c r="M15" s="89"/>
      <c r="N15" s="89"/>
      <c r="O15" s="89"/>
      <c r="P15" s="89"/>
      <c r="Q15" s="89"/>
      <c r="R15" s="89"/>
      <c r="S15" s="89"/>
      <c r="U15" s="89" t="s">
        <v>146</v>
      </c>
      <c r="V15" s="89"/>
      <c r="W15" s="89"/>
      <c r="X15" s="89"/>
      <c r="Y15" s="89"/>
      <c r="Z15" s="89"/>
      <c r="AA15" s="89"/>
      <c r="AB15" s="89"/>
    </row>
    <row r="16" spans="2:28" x14ac:dyDescent="0.3">
      <c r="E16" s="2">
        <v>0</v>
      </c>
      <c r="F16" s="2">
        <v>1</v>
      </c>
      <c r="G16" s="2">
        <v>2</v>
      </c>
      <c r="H16" s="2">
        <v>3</v>
      </c>
      <c r="I16" s="2" t="s">
        <v>1</v>
      </c>
      <c r="J16" s="2">
        <v>512</v>
      </c>
      <c r="N16" s="2">
        <v>0</v>
      </c>
      <c r="O16" s="2">
        <v>1</v>
      </c>
      <c r="P16" s="2">
        <v>2</v>
      </c>
      <c r="Q16" s="2">
        <v>3</v>
      </c>
      <c r="R16" s="2" t="s">
        <v>1</v>
      </c>
      <c r="S16" s="2">
        <v>512</v>
      </c>
      <c r="W16" s="2">
        <v>0</v>
      </c>
      <c r="X16" s="2">
        <v>1</v>
      </c>
      <c r="Y16" s="2">
        <v>2</v>
      </c>
      <c r="Z16" s="2">
        <v>3</v>
      </c>
      <c r="AA16" s="2" t="s">
        <v>1</v>
      </c>
      <c r="AB16" s="2">
        <v>512</v>
      </c>
    </row>
    <row r="17" spans="3:28" x14ac:dyDescent="0.3">
      <c r="C17" s="2" t="s">
        <v>28</v>
      </c>
      <c r="D17" s="2" t="s">
        <v>19</v>
      </c>
      <c r="E17" s="4" cm="1">
        <f t="array" aca="1" ref="E17:J22" ca="1">_xlfn.ANCHORARRAY('-&gt; Add &amp; Norm'!E20)</f>
        <v>0.64330049432433145</v>
      </c>
      <c r="F17" s="4">
        <f ca="1"/>
        <v>0.49967577046601841</v>
      </c>
      <c r="G17" s="4">
        <f ca="1"/>
        <v>0.7191198033420676</v>
      </c>
      <c r="H17" s="4">
        <f ca="1"/>
        <v>0.8170025187379879</v>
      </c>
      <c r="I17" s="4">
        <f ca="1"/>
        <v>0.38996783632015863</v>
      </c>
      <c r="J17" s="4">
        <f ca="1"/>
        <v>0.88298321433062732</v>
      </c>
      <c r="L17" s="2" t="s">
        <v>139</v>
      </c>
      <c r="M17" s="2" t="s">
        <v>97</v>
      </c>
      <c r="N17" s="4" cm="1">
        <f t="array" aca="1" ref="N17:S17" ca="1">'Input | Output Embedding'!D14:I14</f>
        <v>0.87407493828336147</v>
      </c>
      <c r="O17" s="4">
        <f ca="1"/>
        <v>0.16163760135942518</v>
      </c>
      <c r="P17" s="4">
        <f ca="1"/>
        <v>0.13592546157494501</v>
      </c>
      <c r="Q17" s="4">
        <f ca="1"/>
        <v>0.64719996037611693</v>
      </c>
      <c r="R17" s="4">
        <f ca="1"/>
        <v>0.61675058013981254</v>
      </c>
      <c r="S17" s="4">
        <f ca="1"/>
        <v>0.59749902815546885</v>
      </c>
      <c r="U17" s="2" t="s">
        <v>111</v>
      </c>
      <c r="V17" s="2" t="s">
        <v>110</v>
      </c>
      <c r="W17" s="4" cm="1">
        <f t="array" aca="1" ref="W17:AB17" ca="1">E17:J17+_xlfn.ANCHORARRAY(N17)</f>
        <v>1.5173754326076929</v>
      </c>
      <c r="X17" s="4">
        <f ca="1"/>
        <v>0.66131337182544359</v>
      </c>
      <c r="Y17" s="4">
        <f ca="1"/>
        <v>0.8550452649170126</v>
      </c>
      <c r="Z17" s="4">
        <f ca="1"/>
        <v>1.4642024791141048</v>
      </c>
      <c r="AA17" s="4">
        <f ca="1"/>
        <v>1.0067184164599712</v>
      </c>
      <c r="AB17" s="4">
        <f ca="1"/>
        <v>1.4804822424860962</v>
      </c>
    </row>
    <row r="18" spans="3:28" x14ac:dyDescent="0.3">
      <c r="C18" s="2" t="s">
        <v>1</v>
      </c>
      <c r="D18" s="2" t="s">
        <v>20</v>
      </c>
      <c r="E18" s="4">
        <f ca="1"/>
        <v>0.20936074132160121</v>
      </c>
      <c r="F18" s="4">
        <f ca="1"/>
        <v>0.82292772375449141</v>
      </c>
      <c r="G18" s="4">
        <f ca="1"/>
        <v>0.48358223866136307</v>
      </c>
      <c r="H18" s="4">
        <f ca="1"/>
        <v>0.79504040208075644</v>
      </c>
      <c r="I18" s="4">
        <f ca="1"/>
        <v>0.49136869754149659</v>
      </c>
      <c r="J18" s="4">
        <f ca="1"/>
        <v>0.49423729225918422</v>
      </c>
      <c r="U18" s="2"/>
      <c r="V18" s="2"/>
      <c r="W18" s="2"/>
      <c r="X18" s="2"/>
      <c r="Y18" s="2"/>
      <c r="Z18" s="2"/>
      <c r="AA18" s="2"/>
      <c r="AB18" s="2"/>
    </row>
    <row r="19" spans="3:28" x14ac:dyDescent="0.3">
      <c r="C19" s="2" t="s">
        <v>1</v>
      </c>
      <c r="D19" s="2" t="s">
        <v>21</v>
      </c>
      <c r="E19" s="4">
        <f ca="1"/>
        <v>0.82008295112511997</v>
      </c>
      <c r="F19" s="4">
        <f ca="1"/>
        <v>0.1484610141906153</v>
      </c>
      <c r="G19" s="4">
        <f ca="1"/>
        <v>0.51524578611546823</v>
      </c>
      <c r="H19" s="4">
        <f ca="1"/>
        <v>0.35462162019804122</v>
      </c>
      <c r="I19" s="4">
        <f ca="1"/>
        <v>0.80527433180099806</v>
      </c>
      <c r="J19" s="4">
        <f ca="1"/>
        <v>0.90582350222087893</v>
      </c>
      <c r="K19" s="2" t="s">
        <v>108</v>
      </c>
      <c r="T19" s="2" t="s">
        <v>3</v>
      </c>
      <c r="U19" s="2"/>
      <c r="V19" s="2"/>
      <c r="W19" s="2"/>
      <c r="X19" s="2"/>
      <c r="Y19" s="2"/>
      <c r="Z19" s="2"/>
      <c r="AA19" s="2"/>
      <c r="AB19" s="2"/>
    </row>
    <row r="20" spans="3:28" x14ac:dyDescent="0.3">
      <c r="C20" s="2" t="s">
        <v>1</v>
      </c>
      <c r="D20" s="2" t="s">
        <v>0</v>
      </c>
      <c r="E20" s="4">
        <f ca="1"/>
        <v>0.3077496455593105</v>
      </c>
      <c r="F20" s="4">
        <f ca="1"/>
        <v>0.50792539740838594</v>
      </c>
      <c r="G20" s="4">
        <f ca="1"/>
        <v>0.82565780481490281</v>
      </c>
      <c r="H20" s="4">
        <f ca="1"/>
        <v>0.73320243331272406</v>
      </c>
      <c r="I20" s="4">
        <f ca="1"/>
        <v>0.66711236625608339</v>
      </c>
      <c r="J20" s="4">
        <f ca="1"/>
        <v>7.2891681023879551E-2</v>
      </c>
      <c r="U20" s="2"/>
      <c r="V20" s="2"/>
      <c r="W20" s="2"/>
      <c r="X20" s="2"/>
      <c r="Y20" s="2"/>
      <c r="Z20" s="2"/>
      <c r="AA20" s="2"/>
      <c r="AB20" s="2"/>
    </row>
    <row r="21" spans="3:28" x14ac:dyDescent="0.3">
      <c r="C21" s="2" t="s">
        <v>1</v>
      </c>
      <c r="D21" s="2" t="s">
        <v>22</v>
      </c>
      <c r="E21" s="4">
        <f ca="1"/>
        <v>7.1914963928667586E-2</v>
      </c>
      <c r="F21" s="4">
        <f ca="1"/>
        <v>0.91989940701267847</v>
      </c>
      <c r="G21" s="4">
        <f ca="1"/>
        <v>0.3859940176618788</v>
      </c>
      <c r="H21" s="4">
        <f ca="1"/>
        <v>0.12314088452163463</v>
      </c>
      <c r="I21" s="4">
        <f ca="1"/>
        <v>0.13558802929150149</v>
      </c>
      <c r="J21" s="4">
        <f ca="1"/>
        <v>0.92302340332345034</v>
      </c>
      <c r="U21" s="2"/>
      <c r="V21" s="2"/>
      <c r="W21" s="2"/>
      <c r="X21" s="2"/>
      <c r="Y21" s="2"/>
      <c r="Z21" s="2"/>
      <c r="AA21" s="2"/>
      <c r="AB21" s="2"/>
    </row>
    <row r="22" spans="3:28" x14ac:dyDescent="0.3">
      <c r="C22" s="2" t="s">
        <v>71</v>
      </c>
      <c r="D22" s="2" t="s">
        <v>20</v>
      </c>
      <c r="E22" s="4">
        <f ca="1"/>
        <v>0.57607328772141386</v>
      </c>
      <c r="F22" s="4">
        <f ca="1"/>
        <v>0.87735763948956924</v>
      </c>
      <c r="G22" s="4">
        <f ca="1"/>
        <v>0.28559610929329282</v>
      </c>
      <c r="H22" s="4">
        <f ca="1"/>
        <v>0.82654169159042512</v>
      </c>
      <c r="I22" s="4">
        <f ca="1"/>
        <v>0.63669341412354941</v>
      </c>
      <c r="J22" s="4">
        <f ca="1"/>
        <v>0.65141078303689293</v>
      </c>
      <c r="U22" s="2"/>
      <c r="V22" s="2"/>
    </row>
  </sheetData>
  <mergeCells count="7">
    <mergeCell ref="U14:AB14"/>
    <mergeCell ref="B3:D3"/>
    <mergeCell ref="C14:J14"/>
    <mergeCell ref="L14:S14"/>
    <mergeCell ref="C15:J15"/>
    <mergeCell ref="L15:S15"/>
    <mergeCell ref="U15:AB1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FDF9-96BB-4D2E-9819-CDD679E8AB7B}">
  <dimension ref="B2:AB71"/>
  <sheetViews>
    <sheetView showGridLines="0" tabSelected="1" topLeftCell="K41" zoomScale="80" zoomScaleNormal="80" workbookViewId="0">
      <selection activeCell="AF61" sqref="AF61"/>
    </sheetView>
  </sheetViews>
  <sheetFormatPr defaultColWidth="8.88671875" defaultRowHeight="14.4" x14ac:dyDescent="0.3"/>
  <cols>
    <col min="1" max="2" width="8.88671875" style="1"/>
    <col min="3" max="5" width="13.44140625" style="1" customWidth="1"/>
    <col min="6" max="6" width="3.44140625" style="1" customWidth="1"/>
    <col min="7" max="7" width="8.5546875" style="2" customWidth="1"/>
    <col min="8" max="13" width="8.88671875" style="1"/>
    <col min="14" max="14" width="15.33203125" style="1" customWidth="1"/>
    <col min="15" max="15" width="15" style="1" customWidth="1"/>
    <col min="16" max="17" width="8.88671875" style="1"/>
    <col min="18" max="18" width="12" style="1" customWidth="1"/>
    <col min="19" max="19" width="10.33203125" style="2" customWidth="1"/>
    <col min="20" max="16384" width="8.88671875" style="1"/>
  </cols>
  <sheetData>
    <row r="2" spans="2:19" x14ac:dyDescent="0.3">
      <c r="B2" s="86" t="s">
        <v>171</v>
      </c>
      <c r="C2" s="86"/>
      <c r="D2" s="86"/>
      <c r="E2" s="86"/>
      <c r="F2" s="86"/>
      <c r="G2" s="86"/>
    </row>
    <row r="4" spans="2:19" x14ac:dyDescent="0.3">
      <c r="B4" s="85" t="s">
        <v>105</v>
      </c>
      <c r="C4" s="85"/>
      <c r="D4" s="17"/>
      <c r="E4" s="17"/>
      <c r="F4" s="17"/>
      <c r="G4" s="85" t="s">
        <v>105</v>
      </c>
      <c r="H4" s="85"/>
    </row>
    <row r="5" spans="2:19" x14ac:dyDescent="0.3">
      <c r="G5" s="85" t="s">
        <v>100</v>
      </c>
      <c r="H5" s="85"/>
    </row>
    <row r="6" spans="2:19" x14ac:dyDescent="0.3">
      <c r="I6" s="89" t="s">
        <v>133</v>
      </c>
      <c r="J6" s="89"/>
      <c r="K6" s="89"/>
      <c r="L6" s="89"/>
      <c r="M6" s="89"/>
      <c r="N6" s="89"/>
    </row>
    <row r="7" spans="2:19" x14ac:dyDescent="0.3">
      <c r="B7" s="85" t="s">
        <v>91</v>
      </c>
      <c r="C7" s="85"/>
      <c r="D7" s="85" t="s">
        <v>104</v>
      </c>
      <c r="E7" s="85"/>
      <c r="F7" s="17"/>
      <c r="G7" s="17"/>
      <c r="I7" s="89" t="s">
        <v>145</v>
      </c>
      <c r="J7" s="89"/>
      <c r="K7" s="89"/>
      <c r="L7" s="89"/>
      <c r="M7" s="89"/>
      <c r="N7" s="89"/>
    </row>
    <row r="8" spans="2:19" x14ac:dyDescent="0.3">
      <c r="B8" s="87" t="s">
        <v>14</v>
      </c>
      <c r="C8" s="87"/>
      <c r="D8" s="87" t="s">
        <v>97</v>
      </c>
      <c r="E8" s="87"/>
      <c r="F8" s="2"/>
      <c r="I8" s="2" t="s">
        <v>97</v>
      </c>
      <c r="J8" s="2" t="s">
        <v>77</v>
      </c>
      <c r="K8" s="2" t="s">
        <v>98</v>
      </c>
      <c r="L8" s="2" t="s">
        <v>76</v>
      </c>
      <c r="M8" s="2" t="s">
        <v>1</v>
      </c>
      <c r="N8" s="2" t="s">
        <v>75</v>
      </c>
      <c r="O8" s="2" t="s">
        <v>26</v>
      </c>
      <c r="Q8" s="85" t="s">
        <v>90</v>
      </c>
      <c r="R8" s="85"/>
    </row>
    <row r="9" spans="2:19" x14ac:dyDescent="0.3">
      <c r="B9" s="87" t="s">
        <v>84</v>
      </c>
      <c r="C9" s="87"/>
      <c r="D9" s="87" t="s">
        <v>75</v>
      </c>
      <c r="E9" s="87"/>
      <c r="F9" s="2"/>
      <c r="H9" s="2" t="s">
        <v>97</v>
      </c>
      <c r="I9" s="18">
        <v>1</v>
      </c>
      <c r="J9" s="4">
        <v>0</v>
      </c>
      <c r="K9" s="4">
        <v>0</v>
      </c>
      <c r="L9" s="4">
        <v>0</v>
      </c>
      <c r="M9" s="4">
        <v>0</v>
      </c>
      <c r="N9" s="4">
        <v>0</v>
      </c>
      <c r="O9" s="2">
        <v>1</v>
      </c>
      <c r="Q9" s="87"/>
      <c r="R9" s="87"/>
    </row>
    <row r="10" spans="2:19" x14ac:dyDescent="0.3">
      <c r="B10" s="87" t="s">
        <v>85</v>
      </c>
      <c r="C10" s="87"/>
      <c r="D10" s="87" t="s">
        <v>77</v>
      </c>
      <c r="E10" s="87"/>
      <c r="F10" s="2"/>
      <c r="G10" s="2" t="s">
        <v>111</v>
      </c>
      <c r="H10" s="2" t="s">
        <v>78</v>
      </c>
      <c r="I10" s="4">
        <v>0.11</v>
      </c>
      <c r="J10" s="4">
        <v>0.12</v>
      </c>
      <c r="K10" s="4">
        <v>0.14000000000000001</v>
      </c>
      <c r="L10" s="4">
        <v>0.15</v>
      </c>
      <c r="M10" s="4">
        <v>0.16</v>
      </c>
      <c r="N10" s="18">
        <f>0.2+0.12</f>
        <v>0.32</v>
      </c>
      <c r="O10" s="2"/>
      <c r="Q10" s="87" t="s">
        <v>75</v>
      </c>
      <c r="R10" s="87"/>
      <c r="S10" s="2" t="s">
        <v>106</v>
      </c>
    </row>
    <row r="11" spans="2:19" x14ac:dyDescent="0.3">
      <c r="B11" s="87" t="s">
        <v>86</v>
      </c>
      <c r="C11" s="87"/>
      <c r="D11" s="87" t="s">
        <v>76</v>
      </c>
      <c r="E11" s="87"/>
      <c r="F11" s="2"/>
      <c r="H11" s="2"/>
      <c r="I11" s="4"/>
      <c r="J11" s="4"/>
      <c r="K11" s="4"/>
      <c r="L11" s="4"/>
      <c r="M11" s="4"/>
      <c r="N11" s="4"/>
      <c r="O11" s="2"/>
      <c r="Q11" s="87"/>
      <c r="R11" s="87"/>
    </row>
    <row r="12" spans="2:19" x14ac:dyDescent="0.3">
      <c r="B12" s="87" t="s">
        <v>87</v>
      </c>
      <c r="C12" s="87"/>
      <c r="D12" s="87" t="s">
        <v>98</v>
      </c>
      <c r="E12" s="87"/>
      <c r="F12" s="2"/>
      <c r="H12" s="2"/>
      <c r="I12" s="4"/>
      <c r="J12" s="4"/>
      <c r="K12" s="4"/>
      <c r="L12" s="4"/>
      <c r="M12" s="4"/>
      <c r="N12" s="4"/>
      <c r="O12" s="2"/>
      <c r="Q12" s="87"/>
      <c r="R12" s="87"/>
    </row>
    <row r="13" spans="2:19" x14ac:dyDescent="0.3">
      <c r="B13" s="2"/>
      <c r="C13" s="2"/>
      <c r="D13" s="2"/>
      <c r="E13" s="2"/>
      <c r="F13" s="2"/>
      <c r="H13" s="2" t="s">
        <v>98</v>
      </c>
      <c r="I13" s="4"/>
      <c r="J13" s="4"/>
      <c r="K13" s="4"/>
      <c r="L13" s="4"/>
      <c r="M13" s="4"/>
      <c r="N13" s="4"/>
      <c r="O13" s="2"/>
      <c r="Q13" s="87"/>
      <c r="R13" s="87"/>
    </row>
    <row r="14" spans="2:19" x14ac:dyDescent="0.3">
      <c r="B14" s="2"/>
      <c r="C14" s="2"/>
      <c r="D14" s="2"/>
      <c r="E14" s="2"/>
      <c r="F14" s="2"/>
      <c r="H14" s="2"/>
      <c r="I14" s="2"/>
      <c r="J14" s="2"/>
      <c r="K14" s="2"/>
      <c r="L14" s="2"/>
      <c r="M14" s="2"/>
      <c r="N14" s="2"/>
      <c r="O14" s="2"/>
      <c r="Q14" s="2"/>
      <c r="R14" s="2"/>
    </row>
    <row r="15" spans="2:19" x14ac:dyDescent="0.3">
      <c r="G15" s="85" t="s">
        <v>101</v>
      </c>
      <c r="H15" s="85"/>
    </row>
    <row r="16" spans="2:19" x14ac:dyDescent="0.3">
      <c r="I16" s="89" t="s">
        <v>133</v>
      </c>
      <c r="J16" s="89"/>
      <c r="K16" s="89"/>
      <c r="L16" s="89"/>
      <c r="M16" s="89"/>
      <c r="N16" s="89"/>
    </row>
    <row r="17" spans="2:19" x14ac:dyDescent="0.3">
      <c r="I17" s="89" t="s">
        <v>145</v>
      </c>
      <c r="J17" s="89"/>
      <c r="K17" s="89"/>
      <c r="L17" s="89"/>
      <c r="M17" s="89"/>
      <c r="N17" s="89"/>
    </row>
    <row r="18" spans="2:19" x14ac:dyDescent="0.3">
      <c r="I18" s="2" t="s">
        <v>97</v>
      </c>
      <c r="J18" s="2" t="s">
        <v>77</v>
      </c>
      <c r="K18" s="2" t="s">
        <v>98</v>
      </c>
      <c r="L18" s="2" t="s">
        <v>76</v>
      </c>
      <c r="M18" s="2" t="s">
        <v>1</v>
      </c>
      <c r="N18" s="2" t="s">
        <v>75</v>
      </c>
      <c r="O18" s="2" t="s">
        <v>26</v>
      </c>
      <c r="Q18" s="85" t="s">
        <v>90</v>
      </c>
      <c r="R18" s="85"/>
    </row>
    <row r="19" spans="2:19" x14ac:dyDescent="0.3">
      <c r="H19" s="2" t="s">
        <v>97</v>
      </c>
      <c r="I19" s="18">
        <v>1</v>
      </c>
      <c r="J19" s="4">
        <v>0</v>
      </c>
      <c r="K19" s="4">
        <v>0</v>
      </c>
      <c r="L19" s="4">
        <v>0</v>
      </c>
      <c r="M19" s="4">
        <v>0</v>
      </c>
      <c r="N19" s="4">
        <v>0</v>
      </c>
      <c r="O19" s="2">
        <v>1</v>
      </c>
      <c r="Q19" s="87"/>
      <c r="R19" s="87"/>
    </row>
    <row r="20" spans="2:19" x14ac:dyDescent="0.3">
      <c r="G20" s="2" t="s">
        <v>111</v>
      </c>
      <c r="H20" s="2" t="s">
        <v>78</v>
      </c>
      <c r="I20" s="4">
        <v>0.11</v>
      </c>
      <c r="J20" s="4">
        <v>0.12</v>
      </c>
      <c r="K20" s="4">
        <v>0.14000000000000001</v>
      </c>
      <c r="L20" s="4">
        <v>0.15</v>
      </c>
      <c r="M20" s="4">
        <v>0.16</v>
      </c>
      <c r="N20" s="18">
        <f>0.2+0.12</f>
        <v>0.32</v>
      </c>
      <c r="O20" s="2">
        <v>1</v>
      </c>
      <c r="Q20" s="87" t="s">
        <v>75</v>
      </c>
      <c r="R20" s="87"/>
      <c r="S20" s="2" t="s">
        <v>106</v>
      </c>
    </row>
    <row r="21" spans="2:19" x14ac:dyDescent="0.3">
      <c r="G21" s="2" t="s">
        <v>112</v>
      </c>
      <c r="H21" s="2" t="s">
        <v>79</v>
      </c>
      <c r="I21" s="4">
        <v>0.1</v>
      </c>
      <c r="J21" s="18">
        <v>0.6</v>
      </c>
      <c r="K21" s="4">
        <v>0.1</v>
      </c>
      <c r="L21" s="4">
        <v>0.1</v>
      </c>
      <c r="M21" s="4">
        <v>0</v>
      </c>
      <c r="N21" s="4">
        <v>0.1</v>
      </c>
      <c r="O21" s="2">
        <v>1</v>
      </c>
      <c r="Q21" s="87" t="s">
        <v>77</v>
      </c>
      <c r="R21" s="87"/>
      <c r="S21" s="2" t="s">
        <v>107</v>
      </c>
    </row>
    <row r="22" spans="2:19" x14ac:dyDescent="0.3">
      <c r="H22" s="2"/>
      <c r="I22" s="4"/>
      <c r="J22" s="4"/>
      <c r="K22" s="4"/>
      <c r="L22" s="4"/>
      <c r="M22" s="4"/>
      <c r="N22" s="4"/>
      <c r="O22" s="2"/>
      <c r="Q22" s="87"/>
      <c r="R22" s="87"/>
    </row>
    <row r="23" spans="2:19" x14ac:dyDescent="0.3">
      <c r="H23" s="2" t="s">
        <v>98</v>
      </c>
      <c r="I23" s="4"/>
      <c r="J23" s="4"/>
      <c r="K23" s="4"/>
      <c r="L23" s="4"/>
      <c r="M23" s="4"/>
      <c r="N23" s="4"/>
      <c r="O23" s="2"/>
      <c r="Q23" s="87"/>
      <c r="R23" s="87"/>
    </row>
    <row r="24" spans="2:19" x14ac:dyDescent="0.3">
      <c r="I24" s="2"/>
      <c r="J24" s="2"/>
      <c r="K24" s="2"/>
      <c r="L24" s="2"/>
      <c r="M24" s="2"/>
      <c r="N24" s="2"/>
      <c r="O24" s="2"/>
      <c r="Q24" s="2"/>
      <c r="R24" s="2"/>
    </row>
    <row r="25" spans="2:19" x14ac:dyDescent="0.3">
      <c r="I25" s="2"/>
      <c r="J25" s="2"/>
      <c r="K25" s="2"/>
      <c r="L25" s="2"/>
      <c r="M25" s="2"/>
      <c r="N25" s="2"/>
    </row>
    <row r="26" spans="2:19" x14ac:dyDescent="0.3">
      <c r="G26" s="85" t="s">
        <v>102</v>
      </c>
      <c r="H26" s="85"/>
      <c r="I26" s="101" t="s">
        <v>103</v>
      </c>
      <c r="J26" s="101"/>
      <c r="K26" s="101"/>
      <c r="L26" s="101"/>
      <c r="M26" s="101"/>
      <c r="N26" s="101"/>
    </row>
    <row r="29" spans="2:19" x14ac:dyDescent="0.3">
      <c r="I29" s="89" t="s">
        <v>134</v>
      </c>
      <c r="J29" s="89"/>
      <c r="K29" s="89"/>
      <c r="L29" s="89"/>
      <c r="M29" s="89"/>
      <c r="N29" s="89"/>
    </row>
    <row r="30" spans="2:19" x14ac:dyDescent="0.3">
      <c r="B30" s="33"/>
      <c r="C30" s="33"/>
      <c r="D30" s="17"/>
      <c r="E30" s="17"/>
      <c r="F30" s="17"/>
      <c r="I30" s="89" t="s">
        <v>96</v>
      </c>
      <c r="J30" s="89"/>
      <c r="K30" s="89"/>
      <c r="L30" s="89"/>
      <c r="M30" s="89"/>
      <c r="N30" s="89"/>
    </row>
    <row r="31" spans="2:19" x14ac:dyDescent="0.3">
      <c r="D31" s="2"/>
      <c r="E31" s="2"/>
      <c r="F31" s="2"/>
      <c r="I31" s="2" t="s">
        <v>97</v>
      </c>
      <c r="J31" s="2" t="s">
        <v>77</v>
      </c>
      <c r="K31" s="2" t="s">
        <v>98</v>
      </c>
      <c r="L31" s="2" t="s">
        <v>76</v>
      </c>
      <c r="M31" s="2" t="s">
        <v>1</v>
      </c>
      <c r="N31" s="2" t="s">
        <v>75</v>
      </c>
      <c r="O31" s="2" t="s">
        <v>26</v>
      </c>
      <c r="Q31" s="85" t="s">
        <v>90</v>
      </c>
      <c r="R31" s="85"/>
    </row>
    <row r="32" spans="2:19" x14ac:dyDescent="0.3">
      <c r="D32" s="2"/>
      <c r="E32" s="2"/>
      <c r="F32" s="2"/>
      <c r="H32" s="2" t="s">
        <v>97</v>
      </c>
      <c r="I32" s="18">
        <v>1</v>
      </c>
      <c r="J32" s="4">
        <v>0</v>
      </c>
      <c r="K32" s="4">
        <v>0</v>
      </c>
      <c r="L32" s="4">
        <v>0</v>
      </c>
      <c r="M32" s="4">
        <v>0</v>
      </c>
      <c r="N32" s="4">
        <v>0</v>
      </c>
      <c r="O32" s="2">
        <v>1</v>
      </c>
      <c r="Q32" s="87"/>
      <c r="R32" s="87"/>
    </row>
    <row r="33" spans="2:23" x14ac:dyDescent="0.3">
      <c r="D33" s="2"/>
      <c r="E33" s="2"/>
      <c r="F33" s="2"/>
      <c r="H33" s="2" t="s">
        <v>81</v>
      </c>
      <c r="I33" s="4">
        <v>0</v>
      </c>
      <c r="J33" s="4">
        <v>0</v>
      </c>
      <c r="K33" s="4">
        <v>0</v>
      </c>
      <c r="L33" s="4">
        <v>0</v>
      </c>
      <c r="M33" s="4">
        <v>0</v>
      </c>
      <c r="N33" s="18">
        <v>1</v>
      </c>
      <c r="O33" s="2">
        <v>1</v>
      </c>
      <c r="Q33" s="87" t="s">
        <v>75</v>
      </c>
      <c r="R33" s="87"/>
      <c r="S33" s="2" t="s">
        <v>72</v>
      </c>
    </row>
    <row r="34" spans="2:23" x14ac:dyDescent="0.3">
      <c r="D34" s="2"/>
      <c r="E34" s="2"/>
      <c r="F34" s="2"/>
      <c r="H34" s="2" t="s">
        <v>82</v>
      </c>
      <c r="I34" s="4">
        <v>0</v>
      </c>
      <c r="J34" s="18">
        <v>1</v>
      </c>
      <c r="K34" s="4">
        <v>0</v>
      </c>
      <c r="L34" s="4">
        <v>0</v>
      </c>
      <c r="M34" s="4">
        <v>0</v>
      </c>
      <c r="N34" s="4">
        <v>0</v>
      </c>
      <c r="O34" s="2">
        <v>1</v>
      </c>
      <c r="Q34" s="87" t="s">
        <v>77</v>
      </c>
      <c r="R34" s="87"/>
      <c r="S34" s="2" t="s">
        <v>73</v>
      </c>
    </row>
    <row r="35" spans="2:23" x14ac:dyDescent="0.3">
      <c r="D35" s="2"/>
      <c r="E35" s="2"/>
      <c r="F35" s="2"/>
      <c r="H35" s="2" t="s">
        <v>83</v>
      </c>
      <c r="I35" s="4">
        <v>0</v>
      </c>
      <c r="J35" s="4">
        <v>0</v>
      </c>
      <c r="K35" s="4">
        <v>0</v>
      </c>
      <c r="L35" s="18">
        <v>1</v>
      </c>
      <c r="M35" s="4">
        <v>0</v>
      </c>
      <c r="N35" s="4">
        <v>0</v>
      </c>
      <c r="O35" s="2">
        <v>1</v>
      </c>
      <c r="Q35" s="87" t="s">
        <v>76</v>
      </c>
      <c r="R35" s="87"/>
      <c r="S35" s="2" t="s">
        <v>74</v>
      </c>
    </row>
    <row r="36" spans="2:23" x14ac:dyDescent="0.3">
      <c r="H36" s="2" t="s">
        <v>98</v>
      </c>
      <c r="I36" s="4">
        <v>0</v>
      </c>
      <c r="J36" s="4">
        <v>0</v>
      </c>
      <c r="K36" s="18">
        <v>1</v>
      </c>
      <c r="L36" s="4">
        <v>0</v>
      </c>
      <c r="M36" s="4">
        <v>0</v>
      </c>
      <c r="N36" s="4">
        <v>0</v>
      </c>
      <c r="O36" s="2">
        <v>1</v>
      </c>
      <c r="Q36" s="87"/>
      <c r="R36" s="87"/>
    </row>
    <row r="37" spans="2:23" x14ac:dyDescent="0.3">
      <c r="B37" s="85" t="s">
        <v>88</v>
      </c>
      <c r="C37" s="85"/>
      <c r="D37" s="17"/>
      <c r="E37" s="17"/>
      <c r="F37" s="17"/>
    </row>
    <row r="39" spans="2:23" x14ac:dyDescent="0.3">
      <c r="I39" s="89" t="s">
        <v>132</v>
      </c>
      <c r="J39" s="89"/>
      <c r="K39" s="89"/>
      <c r="L39" s="89"/>
      <c r="M39" s="89"/>
      <c r="N39" s="89"/>
      <c r="R39" s="89" t="s">
        <v>134</v>
      </c>
      <c r="S39" s="89"/>
      <c r="T39" s="89"/>
      <c r="U39" s="89"/>
      <c r="V39" s="89"/>
      <c r="W39" s="89"/>
    </row>
    <row r="40" spans="2:23" x14ac:dyDescent="0.3">
      <c r="I40" s="89" t="s">
        <v>145</v>
      </c>
      <c r="J40" s="89"/>
      <c r="K40" s="89"/>
      <c r="L40" s="89"/>
      <c r="M40" s="89"/>
      <c r="N40" s="89"/>
      <c r="R40" s="89" t="s">
        <v>96</v>
      </c>
      <c r="S40" s="89"/>
      <c r="T40" s="89"/>
      <c r="U40" s="89"/>
      <c r="V40" s="89"/>
      <c r="W40" s="89"/>
    </row>
    <row r="41" spans="2:23" x14ac:dyDescent="0.3">
      <c r="I41" s="2" t="s">
        <v>97</v>
      </c>
      <c r="J41" s="2" t="s">
        <v>77</v>
      </c>
      <c r="K41" s="2" t="s">
        <v>98</v>
      </c>
      <c r="L41" s="2" t="s">
        <v>76</v>
      </c>
      <c r="M41" s="2" t="s">
        <v>1</v>
      </c>
      <c r="N41" s="2" t="s">
        <v>75</v>
      </c>
      <c r="R41" s="2" t="s">
        <v>97</v>
      </c>
      <c r="S41" s="2" t="s">
        <v>77</v>
      </c>
      <c r="T41" s="2" t="s">
        <v>98</v>
      </c>
      <c r="U41" s="2" t="s">
        <v>76</v>
      </c>
      <c r="V41" s="2" t="s">
        <v>1</v>
      </c>
      <c r="W41" s="2" t="s">
        <v>75</v>
      </c>
    </row>
    <row r="42" spans="2:23" x14ac:dyDescent="0.3">
      <c r="H42" s="2" t="s">
        <v>97</v>
      </c>
      <c r="I42" s="18">
        <v>1</v>
      </c>
      <c r="J42" s="4">
        <v>0</v>
      </c>
      <c r="K42" s="4">
        <v>0</v>
      </c>
      <c r="L42" s="4">
        <v>0</v>
      </c>
      <c r="M42" s="4">
        <v>0</v>
      </c>
      <c r="N42" s="4">
        <v>0</v>
      </c>
      <c r="Q42" s="2" t="s">
        <v>97</v>
      </c>
      <c r="R42" s="18">
        <v>1</v>
      </c>
      <c r="S42" s="4">
        <v>0</v>
      </c>
      <c r="T42" s="4">
        <v>0</v>
      </c>
      <c r="U42" s="4">
        <v>0</v>
      </c>
      <c r="V42" s="4">
        <v>0</v>
      </c>
      <c r="W42" s="4">
        <v>0</v>
      </c>
    </row>
    <row r="43" spans="2:23" x14ac:dyDescent="0.3">
      <c r="H43" s="2" t="s">
        <v>78</v>
      </c>
      <c r="I43" s="4">
        <v>0.11</v>
      </c>
      <c r="J43" s="4">
        <v>0.12</v>
      </c>
      <c r="K43" s="4">
        <v>0.14000000000000001</v>
      </c>
      <c r="L43" s="4">
        <v>0.15</v>
      </c>
      <c r="M43" s="4">
        <v>0.16</v>
      </c>
      <c r="N43" s="18">
        <f>0.2+0.12</f>
        <v>0.32</v>
      </c>
      <c r="Q43" s="2" t="s">
        <v>81</v>
      </c>
      <c r="R43" s="4">
        <v>0</v>
      </c>
      <c r="S43" s="4">
        <v>0</v>
      </c>
      <c r="T43" s="4">
        <v>0</v>
      </c>
      <c r="U43" s="4">
        <v>0</v>
      </c>
      <c r="V43" s="4">
        <v>0</v>
      </c>
      <c r="W43" s="18">
        <v>1</v>
      </c>
    </row>
    <row r="44" spans="2:23" x14ac:dyDescent="0.3">
      <c r="H44" s="2" t="s">
        <v>79</v>
      </c>
      <c r="I44" s="4">
        <v>0.1</v>
      </c>
      <c r="J44" s="18">
        <v>0.6</v>
      </c>
      <c r="K44" s="4">
        <v>0.1</v>
      </c>
      <c r="L44" s="4">
        <v>0.1</v>
      </c>
      <c r="M44" s="4">
        <v>0</v>
      </c>
      <c r="N44" s="4">
        <v>0.1</v>
      </c>
      <c r="Q44" s="2" t="s">
        <v>82</v>
      </c>
      <c r="R44" s="4">
        <v>0</v>
      </c>
      <c r="S44" s="18">
        <v>1</v>
      </c>
      <c r="T44" s="4">
        <v>0</v>
      </c>
      <c r="U44" s="4">
        <v>0</v>
      </c>
      <c r="V44" s="4">
        <v>0</v>
      </c>
      <c r="W44" s="4">
        <v>0</v>
      </c>
    </row>
    <row r="45" spans="2:23" x14ac:dyDescent="0.3">
      <c r="H45" s="2" t="s">
        <v>80</v>
      </c>
      <c r="I45" s="4">
        <v>0.1</v>
      </c>
      <c r="J45" s="4">
        <v>0.1</v>
      </c>
      <c r="K45" s="4">
        <v>0.1</v>
      </c>
      <c r="L45" s="18">
        <v>0.5</v>
      </c>
      <c r="M45" s="4">
        <v>0.1</v>
      </c>
      <c r="N45" s="4">
        <v>0.1</v>
      </c>
      <c r="Q45" s="2" t="s">
        <v>83</v>
      </c>
      <c r="R45" s="4">
        <v>0</v>
      </c>
      <c r="S45" s="4">
        <v>0</v>
      </c>
      <c r="T45" s="4">
        <v>0</v>
      </c>
      <c r="U45" s="18">
        <v>1</v>
      </c>
      <c r="V45" s="4">
        <v>0</v>
      </c>
      <c r="W45" s="4">
        <v>0</v>
      </c>
    </row>
    <row r="46" spans="2:23" x14ac:dyDescent="0.3">
      <c r="H46" s="2" t="s">
        <v>98</v>
      </c>
      <c r="I46" s="4">
        <v>0</v>
      </c>
      <c r="J46" s="4">
        <v>0</v>
      </c>
      <c r="K46" s="18">
        <v>1</v>
      </c>
      <c r="L46" s="4">
        <v>0</v>
      </c>
      <c r="M46" s="4">
        <v>0</v>
      </c>
      <c r="N46" s="4">
        <v>0</v>
      </c>
      <c r="O46" s="87" t="s">
        <v>89</v>
      </c>
      <c r="P46" s="87"/>
      <c r="Q46" s="2" t="s">
        <v>98</v>
      </c>
      <c r="R46" s="4">
        <v>0</v>
      </c>
      <c r="S46" s="4">
        <v>0</v>
      </c>
      <c r="T46" s="18">
        <v>1</v>
      </c>
      <c r="U46" s="4">
        <v>0</v>
      </c>
      <c r="V46" s="4">
        <v>0</v>
      </c>
      <c r="W46" s="4">
        <v>0</v>
      </c>
    </row>
    <row r="50" spans="8:20" x14ac:dyDescent="0.3">
      <c r="H50" s="33" t="s">
        <v>125</v>
      </c>
      <c r="I50" s="33" t="s">
        <v>126</v>
      </c>
    </row>
    <row r="51" spans="8:20" x14ac:dyDescent="0.3">
      <c r="H51" s="2" t="str" cm="1">
        <f t="array" ref="H51:H56">TRANSPOSE(I41:N41)</f>
        <v>&lt;SOS&gt;</v>
      </c>
      <c r="I51" s="2" cm="1">
        <f t="array" ref="I51:I56">TRANSPOSE(I43:N43)</f>
        <v>0.11</v>
      </c>
    </row>
    <row r="52" spans="8:20" x14ac:dyDescent="0.3">
      <c r="H52" s="2" t="str">
        <v>amo</v>
      </c>
      <c r="I52" s="2">
        <v>0.12</v>
      </c>
      <c r="O52" s="86" t="s">
        <v>199</v>
      </c>
      <c r="P52" s="86"/>
      <c r="Q52" s="86"/>
      <c r="R52" s="86"/>
      <c r="S52" s="86"/>
      <c r="T52" s="86"/>
    </row>
    <row r="53" spans="8:20" x14ac:dyDescent="0.3">
      <c r="H53" s="2" t="str">
        <v>&lt;EOS&gt;</v>
      </c>
      <c r="I53" s="2">
        <v>0.14000000000000001</v>
      </c>
    </row>
    <row r="54" spans="8:20" x14ac:dyDescent="0.3">
      <c r="H54" s="2" t="str">
        <v>molto</v>
      </c>
      <c r="I54" s="2">
        <v>0.15</v>
      </c>
    </row>
    <row r="55" spans="8:20" x14ac:dyDescent="0.3">
      <c r="H55" s="2" t="str">
        <v>…</v>
      </c>
      <c r="I55" s="2">
        <v>0.16</v>
      </c>
    </row>
    <row r="56" spans="8:20" x14ac:dyDescent="0.3">
      <c r="H56" s="2" t="str">
        <v>Ti</v>
      </c>
      <c r="I56" s="2">
        <v>0.32</v>
      </c>
    </row>
    <row r="71" spans="26:28" x14ac:dyDescent="0.3">
      <c r="Z71" s="85" t="s">
        <v>180</v>
      </c>
      <c r="AA71" s="87"/>
      <c r="AB71" s="87"/>
    </row>
  </sheetData>
  <mergeCells count="51">
    <mergeCell ref="Z71:AB71"/>
    <mergeCell ref="O52:T52"/>
    <mergeCell ref="B2:G2"/>
    <mergeCell ref="I29:N29"/>
    <mergeCell ref="D8:E8"/>
    <mergeCell ref="G4:H4"/>
    <mergeCell ref="Q19:R19"/>
    <mergeCell ref="G26:H26"/>
    <mergeCell ref="B12:C12"/>
    <mergeCell ref="G5:H5"/>
    <mergeCell ref="G15:H15"/>
    <mergeCell ref="D7:E7"/>
    <mergeCell ref="D12:E12"/>
    <mergeCell ref="D11:E11"/>
    <mergeCell ref="B4:C4"/>
    <mergeCell ref="I6:N6"/>
    <mergeCell ref="B7:C7"/>
    <mergeCell ref="B8:C8"/>
    <mergeCell ref="I30:N30"/>
    <mergeCell ref="I7:N7"/>
    <mergeCell ref="Q23:R23"/>
    <mergeCell ref="Q22:R22"/>
    <mergeCell ref="Q13:R13"/>
    <mergeCell ref="Q12:R12"/>
    <mergeCell ref="Q18:R18"/>
    <mergeCell ref="Q20:R20"/>
    <mergeCell ref="Q21:R21"/>
    <mergeCell ref="I26:N26"/>
    <mergeCell ref="I16:N16"/>
    <mergeCell ref="I17:N17"/>
    <mergeCell ref="Q8:R8"/>
    <mergeCell ref="Q10:R10"/>
    <mergeCell ref="O46:P46"/>
    <mergeCell ref="B37:C37"/>
    <mergeCell ref="I39:N39"/>
    <mergeCell ref="I40:N40"/>
    <mergeCell ref="Q31:R31"/>
    <mergeCell ref="R39:W39"/>
    <mergeCell ref="R40:W40"/>
    <mergeCell ref="Q36:R36"/>
    <mergeCell ref="Q35:R35"/>
    <mergeCell ref="Q34:R34"/>
    <mergeCell ref="Q33:R33"/>
    <mergeCell ref="Q32:R32"/>
    <mergeCell ref="B11:C11"/>
    <mergeCell ref="D10:E10"/>
    <mergeCell ref="D9:E9"/>
    <mergeCell ref="Q11:R11"/>
    <mergeCell ref="Q9:R9"/>
    <mergeCell ref="B10:C10"/>
    <mergeCell ref="B9:C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Model Architecture</vt:lpstr>
      <vt:lpstr>Input | Output Embedding</vt:lpstr>
      <vt:lpstr>+ Positional Embedding</vt:lpstr>
      <vt:lpstr>-&gt; Q, K, V</vt:lpstr>
      <vt:lpstr>-&gt; Self - Attention</vt:lpstr>
      <vt:lpstr>-&gt; Add &amp; Norm</vt:lpstr>
      <vt:lpstr>-&gt; Linear</vt:lpstr>
      <vt:lpstr>-&gt; Softmax</vt:lpstr>
      <vt:lpstr>-&gt; Feed Forward</vt:lpstr>
      <vt:lpstr>-&gt; Cross Attention</vt:lpstr>
      <vt:lpstr>-&gt; Inference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Kenaniah Liwanag</dc:creator>
  <cp:lastModifiedBy>Gonzales, Kenaniah L.</cp:lastModifiedBy>
  <dcterms:created xsi:type="dcterms:W3CDTF">2024-10-27T07:43:22Z</dcterms:created>
  <dcterms:modified xsi:type="dcterms:W3CDTF">2026-01-08T08:22:35Z</dcterms:modified>
</cp:coreProperties>
</file>