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84" yWindow="60" windowWidth="22020" windowHeight="9288"/>
  </bookViews>
  <sheets>
    <sheet name="Analysis" sheetId="4" r:id="rId1"/>
    <sheet name="Data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<sst xmlns="http://schemas.openxmlformats.org/spreadsheetml/2006/main" count="49" uniqueCount="26">
  <si>
    <t>Month</t>
  </si>
  <si>
    <t>Avilable for Fleet</t>
  </si>
  <si>
    <t>Idle Vehicles</t>
  </si>
  <si>
    <t>Vehicle Dispatch</t>
  </si>
  <si>
    <t>% Availability</t>
  </si>
  <si>
    <t>January</t>
  </si>
  <si>
    <t>February</t>
  </si>
  <si>
    <t>March</t>
  </si>
  <si>
    <t>April</t>
  </si>
  <si>
    <t>May</t>
  </si>
  <si>
    <t>June</t>
  </si>
  <si>
    <t>Available for  Operation</t>
  </si>
  <si>
    <t>Repair and Maintenance Cost</t>
  </si>
  <si>
    <t xml:space="preserve">Number of Breakdown(Including Police station)
</t>
  </si>
  <si>
    <t xml:space="preserve">Number of Breakdown(excluding Police station)
</t>
  </si>
  <si>
    <t>% Breakdown(Including Police station)</t>
  </si>
  <si>
    <t>% Breakdown(excluding Police station)</t>
  </si>
  <si>
    <t>Repair and Maintenance Cost(Including AMC/ASC)</t>
  </si>
  <si>
    <t xml:space="preserve"> </t>
  </si>
  <si>
    <t>Grand Total</t>
  </si>
  <si>
    <t>Sum of % Availability</t>
  </si>
  <si>
    <t>Sum of % Breakdown(Including Police station)</t>
  </si>
  <si>
    <t>Sum of % Breakdown(excluding Police station)</t>
  </si>
  <si>
    <t>Sum of Repair and Maintenance Cost</t>
  </si>
  <si>
    <t>Sum of Repair and Maintenance Cost(Including AMC/ASC)</t>
  </si>
  <si>
    <t>Maintenance Data Analysis of XYZ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</si>
</sst>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2" fontId="1" fillId="0" borderId="0" xfId="0" applyNumberFormat="1" applyFont="1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numFmt numFmtId="2" formatCode="0.0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[Repair and Maintenance analysis.xlsx]Analysis!PivotTable1</c:name>
    <c:fmtId val="0"/>
  </c:pivotSource>
  <c:chart>
    <c:title>
      <c:tx>
        <c:rich>
          <a:bodyPr/>
          <a:lstStyle/>
          <a:p>
            <a:pPr algn="ctr" rtl="0">
              <a:defRPr sz="1400"/>
            </a:pPr>
            <a:r>
              <a:rPr lang="en-IN" sz="1400" u="sng">
                <a:latin typeface="+mn-lt"/>
              </a:rPr>
              <a:t>Percentage of Availability According to Month</a:t>
            </a:r>
          </a:p>
          <a:p>
            <a:pPr algn="ctr" rtl="0">
              <a:defRPr sz="1400"/>
            </a:pPr>
            <a:endParaRPr lang="en-US" sz="1400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Analysis!$B$4:$B$10</c:f>
              <c:numCache>
                <c:formatCode>0.00</c:formatCode>
                <c:ptCount val="6"/>
                <c:pt idx="0">
                  <c:v>93.281820133075755</c:v>
                </c:pt>
                <c:pt idx="1">
                  <c:v>94.254975793437325</c:v>
                </c:pt>
                <c:pt idx="2">
                  <c:v>93.491490458999479</c:v>
                </c:pt>
                <c:pt idx="3">
                  <c:v>92.420304920304929</c:v>
                </c:pt>
                <c:pt idx="4">
                  <c:v>93.138195777351243</c:v>
                </c:pt>
                <c:pt idx="5">
                  <c:v>93.552028218694886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0096"/>
        <c:axId val="198661632"/>
      </c:lineChart>
      <c:catAx>
        <c:axId val="19866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661632"/>
        <c:crosses val="autoZero"/>
        <c:auto val="1"/>
        <c:lblAlgn val="ctr"/>
        <c:lblOffset val="100"/>
        <c:noMultiLvlLbl val="0"/>
      </c:catAx>
      <c:valAx>
        <c:axId val="19866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Availability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98660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[Repair and Maintenance analysis.xlsx]Analysis!PivotTable5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200" b="1" u="sng">
                <a:effectLst/>
              </a:rPr>
              <a:t>Percentage of Breakdown According to Month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Sum of % Breakdown(Including Police station)</c:v>
                </c:pt>
              </c:strCache>
            </c:strRef>
          </c:tx>
          <c:invertIfNegative val="0"/>
          <c:cat>
            <c:strRef>
              <c:f>Analysis!$D$4:$D$10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Analysis!$E$4:$E$10</c:f>
              <c:numCache>
                <c:formatCode>General</c:formatCode>
                <c:ptCount val="6"/>
                <c:pt idx="0">
                  <c:v>6.7181798669242303</c:v>
                </c:pt>
                <c:pt idx="1">
                  <c:v>5.7450242065626682</c:v>
                </c:pt>
                <c:pt idx="2">
                  <c:v>6.5085095410005156</c:v>
                </c:pt>
                <c:pt idx="3">
                  <c:v>7.5796950796950799</c:v>
                </c:pt>
                <c:pt idx="4">
                  <c:v>6.8618042226487521</c:v>
                </c:pt>
                <c:pt idx="5">
                  <c:v>6.4479717813051147</c:v>
                </c:pt>
              </c:numCache>
            </c:numRef>
          </c:val>
        </c:ser>
        <c:ser>
          <c:idx val="1"/>
          <c:order val="1"/>
          <c:tx>
            <c:strRef>
              <c:f>Analysis!$F$3</c:f>
              <c:strCache>
                <c:ptCount val="1"/>
                <c:pt idx="0">
                  <c:v>Sum of % Breakdown(excluding Police station)</c:v>
                </c:pt>
              </c:strCache>
            </c:strRef>
          </c:tx>
          <c:invertIfNegative val="0"/>
          <c:cat>
            <c:strRef>
              <c:f>Analysis!$D$4:$D$10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Analysis!$F$4:$F$10</c:f>
              <c:numCache>
                <c:formatCode>General</c:formatCode>
                <c:ptCount val="6"/>
                <c:pt idx="0">
                  <c:v>2.5327323459969948</c:v>
                </c:pt>
                <c:pt idx="1">
                  <c:v>1.828940290478752</c:v>
                </c:pt>
                <c:pt idx="2">
                  <c:v>2.485817431665807</c:v>
                </c:pt>
                <c:pt idx="3">
                  <c:v>4.201316701316701</c:v>
                </c:pt>
                <c:pt idx="4">
                  <c:v>3.7428023032629558</c:v>
                </c:pt>
                <c:pt idx="5">
                  <c:v>3.6966490299823631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54432"/>
        <c:axId val="199955968"/>
      </c:barChart>
      <c:catAx>
        <c:axId val="199954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955968"/>
        <c:crosses val="autoZero"/>
        <c:auto val="1"/>
        <c:lblAlgn val="ctr"/>
        <c:lblOffset val="100"/>
        <c:noMultiLvlLbl val="0"/>
      </c:catAx>
      <c:valAx>
        <c:axId val="19995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>
                    <a:effectLst/>
                  </a:rPr>
                  <a:t>% Breakdown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95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[Repair and Maintenance analysis.xlsx]Analysis!PivotTable6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200" u="sng"/>
              <a:t>Repair and Maintenance Cost According to Month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2062485023766934"/>
          <c:y val="8.464452564344489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Sum of Repair and Maintenance Cost</c:v>
                </c:pt>
              </c:strCache>
            </c:strRef>
          </c:tx>
          <c:invertIfNegative val="0"/>
          <c:cat>
            <c:strRef>
              <c:f>Analysis!$H$4:$H$10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Analysis!$I$4:$I$10</c:f>
              <c:numCache>
                <c:formatCode>General</c:formatCode>
                <c:ptCount val="6"/>
                <c:pt idx="0">
                  <c:v>2419474</c:v>
                </c:pt>
                <c:pt idx="1">
                  <c:v>2848595</c:v>
                </c:pt>
                <c:pt idx="2">
                  <c:v>3809113</c:v>
                </c:pt>
                <c:pt idx="3">
                  <c:v>3209470</c:v>
                </c:pt>
                <c:pt idx="4">
                  <c:v>3938740.98</c:v>
                </c:pt>
                <c:pt idx="5">
                  <c:v>3218409.7800000003</c:v>
                </c:pt>
              </c:numCache>
            </c:numRef>
          </c:val>
        </c:ser>
        <c:ser>
          <c:idx val="1"/>
          <c:order val="1"/>
          <c:tx>
            <c:strRef>
              <c:f>Analysis!$J$3</c:f>
              <c:strCache>
                <c:ptCount val="1"/>
                <c:pt idx="0">
                  <c:v>Sum of Repair and Maintenance Cost(Including AMC/ASC)</c:v>
                </c:pt>
              </c:strCache>
            </c:strRef>
          </c:tx>
          <c:invertIfNegative val="0"/>
          <c:cat>
            <c:strRef>
              <c:f>Analysis!$H$4:$H$10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Analysis!$J$4:$J$10</c:f>
              <c:numCache>
                <c:formatCode>General</c:formatCode>
                <c:ptCount val="6"/>
                <c:pt idx="0">
                  <c:v>3122699</c:v>
                </c:pt>
                <c:pt idx="1">
                  <c:v>3551820</c:v>
                </c:pt>
                <c:pt idx="2">
                  <c:v>4512338</c:v>
                </c:pt>
                <c:pt idx="3">
                  <c:v>3912695</c:v>
                </c:pt>
                <c:pt idx="4">
                  <c:v>4641965.9800000004</c:v>
                </c:pt>
                <c:pt idx="5">
                  <c:v>3921634.7800000003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3504"/>
        <c:axId val="199983872"/>
      </c:barChart>
      <c:catAx>
        <c:axId val="199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983872"/>
        <c:crosses val="autoZero"/>
        <c:auto val="1"/>
        <c:lblAlgn val="ctr"/>
        <c:lblOffset val="100"/>
        <c:noMultiLvlLbl val="0"/>
      </c:catAx>
      <c:valAx>
        <c:axId val="19998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Repair and Maintenance 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9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12</xdr:row>
      <xdr:rowOff>22860</xdr:rowOff>
    </xdr:from>
    <xdr:to>
      <xdr:col>5</xdr:col>
      <xdr:colOff>723900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31</xdr:row>
      <xdr:rowOff>121920</xdr:rowOff>
    </xdr:from>
    <xdr:to>
      <xdr:col>7</xdr:col>
      <xdr:colOff>617220</xdr:colOff>
      <xdr:row>51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899160</xdr:colOff>
      <xdr:row>12</xdr:row>
      <xdr:rowOff>7620</xdr:rowOff>
    </xdr:from>
    <xdr:to>
      <xdr:col>9</xdr:col>
      <xdr:colOff>1874520</xdr:colOff>
      <xdr:row>31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usik" refreshedDate="44753.631012962964" createdVersion="4" refreshedVersion="4" minRefreshableVersion="3" recordCount="6">
  <cacheSource type="worksheet">
    <worksheetSource ref="A1:L7" sheet="Data"/>
  </cacheSource>
  <cacheFields count="12">
    <cacheField name="Month" numFmtId="0">
      <sharedItems count="6">
        <s v="January"/>
        <s v="February"/>
        <s v="March"/>
        <s v="April"/>
        <s v="May"/>
        <s v="June"/>
      </sharedItems>
    </cacheField>
    <cacheField name="Avilable for Fleet" numFmtId="0">
      <sharedItems containsSemiMixedTypes="0" containsString="0" containsNumber="1" containsInteger="1" minValue="9295" maxValue="14175"/>
    </cacheField>
    <cacheField name="Number of Breakdown(Including Police station)_x000a_" numFmtId="0">
      <sharedItems containsSemiMixedTypes="0" containsString="0" containsNumber="1" containsInteger="1" minValue="534" maxValue="914"/>
    </cacheField>
    <cacheField name="Number of Breakdown(excluding Police station)_x000a_" numFmtId="0">
      <sharedItems containsSemiMixedTypes="0" containsString="0" containsNumber="1" containsInteger="1" minValue="170" maxValue="524"/>
    </cacheField>
    <cacheField name="% Breakdown(Including Police station)" numFmtId="2">
      <sharedItems containsSemiMixedTypes="0" containsString="0" containsNumber="1" minValue="5.7450242065626682" maxValue="7.5796950796950799"/>
    </cacheField>
    <cacheField name="% Breakdown(excluding Police station)" numFmtId="2">
      <sharedItems containsSemiMixedTypes="0" containsString="0" containsNumber="1" minValue="1.828940290478752" maxValue="4.201316701316701"/>
    </cacheField>
    <cacheField name="Available for  Operation" numFmtId="0">
      <sharedItems containsSemiMixedTypes="0" containsString="0" containsNumber="1" containsInteger="1" minValue="8692" maxValue="13261"/>
    </cacheField>
    <cacheField name="Idle Vehicles" numFmtId="0">
      <sharedItems containsSemiMixedTypes="0" containsString="0" containsNumber="1" containsInteger="1" minValue="944" maxValue="1542"/>
    </cacheField>
    <cacheField name="Vehicle Dispatch" numFmtId="0">
      <sharedItems containsSemiMixedTypes="0" containsString="0" containsNumber="1" containsInteger="1" minValue="7748" maxValue="11719"/>
    </cacheField>
    <cacheField name="% Availability" numFmtId="2">
      <sharedItems containsSemiMixedTypes="0" containsString="0" containsNumber="1" minValue="92.420304920304929" maxValue="94.254975793437325"/>
    </cacheField>
    <cacheField name="Repair and Maintenance Cost" numFmtId="0">
      <sharedItems containsSemiMixedTypes="0" containsString="0" containsNumber="1" minValue="2419474" maxValue="3938740.98"/>
    </cacheField>
    <cacheField name="Repair and Maintenance Cost(Including AMC/ASC)" numFmtId="2">
      <sharedItems containsSemiMixedTypes="0" containsString="0" containsNumber="1" minValue="3122699" maxValue="4641965.98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9318"/>
    <n v="626"/>
    <n v="236"/>
    <n v="6.7181798669242303"/>
    <n v="2.5327323459969948"/>
    <n v="8692"/>
    <n v="944"/>
    <n v="7748"/>
    <n v="93.281820133075755"/>
    <n v="2419474"/>
    <n v="3122699"/>
  </r>
  <r>
    <x v="1"/>
    <n v="9295"/>
    <n v="534"/>
    <n v="170"/>
    <n v="5.7450242065626682"/>
    <n v="1.828940290478752"/>
    <n v="8761"/>
    <n v="955"/>
    <n v="7806"/>
    <n v="94.254975793437325"/>
    <n v="2848595"/>
    <n v="3551820"/>
  </r>
  <r>
    <x v="2"/>
    <n v="9695"/>
    <n v="631"/>
    <n v="241"/>
    <n v="6.5085095410005156"/>
    <n v="2.485817431665807"/>
    <n v="9064"/>
    <n v="1017"/>
    <n v="8046"/>
    <n v="93.491490458999479"/>
    <n v="3809113"/>
    <n v="4512338"/>
  </r>
  <r>
    <x v="3"/>
    <n v="11544"/>
    <n v="875"/>
    <n v="485"/>
    <n v="7.5796950796950799"/>
    <n v="4.201316701316701"/>
    <n v="10669"/>
    <n v="1389"/>
    <n v="9280"/>
    <n v="92.420304920304929"/>
    <n v="3209470"/>
    <n v="3912695"/>
  </r>
  <r>
    <x v="4"/>
    <n v="12504"/>
    <n v="858"/>
    <n v="468"/>
    <n v="6.8618042226487521"/>
    <n v="3.7428023032629558"/>
    <n v="11646"/>
    <n v="1400"/>
    <n v="10245"/>
    <n v="93.138195777351243"/>
    <n v="3938740.98"/>
    <n v="4641965.9800000004"/>
  </r>
  <r>
    <x v="5"/>
    <n v="14175"/>
    <n v="914"/>
    <n v="524"/>
    <n v="6.4479717813051147"/>
    <n v="3.6966490299823631"/>
    <n v="13261"/>
    <n v="1542"/>
    <n v="11719"/>
    <n v="93.552028218694886"/>
    <n v="3218409.7800000003"/>
    <n v="3921634.78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H3:J10" firstHeaderRow="0" firstDataRow="1" firstDataCol="1"/>
  <pivotFields count="1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dataField="1" compact="0" numFmtId="2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pair and Maintenance Cost" fld="10" baseField="0" baseItem="0"/>
    <dataField name="Sum of Repair and Maintenance Cost(Including AMC/ASC)" fld="11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D3:F10" firstHeaderRow="0" firstDataRow="1" firstDataCol="1"/>
  <pivotFields count="1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numFmtId="2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2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% Breakdown(Including Police station)" fld="4" baseField="0" baseItem="0"/>
    <dataField name="Sum of % Breakdown(excluding Police station)" fld="5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A3:B10" firstHeaderRow="1" firstDataRow="1" firstDataCol="1"/>
  <pivotFields count="12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numFmtId="2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% Availability" fld="9" baseField="0" baseItem="0"/>
  </dataFields>
  <formats count="3">
    <format dxfId="6">
      <pivotArea type="all" dataOnly="0" outline="0" fieldPosition="0"/>
    </format>
    <format dxfId="5">
      <pivotArea type="all" dataOnly="0" outline="0" fieldPosition="0"/>
    </format>
    <format dxfId="4">
      <pivotArea outline="0" collapsedLevelsAreSubtotals="1" fieldPosition="0">
        <references count="1">
          <reference field="0" count="0" selected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36" sqref="I36"/>
    </sheetView>
  </sheetViews>
  <sheetFormatPr defaultRowHeight="14.4" x14ac:dyDescent="0.3"/>
  <cols>
    <col min="1" max="1" width="10.88671875" customWidth="1"/>
    <col min="2" max="2" width="18" customWidth="1"/>
    <col min="3" max="3" width="8.33203125" customWidth="1"/>
    <col min="4" max="4" width="10.88671875" customWidth="1"/>
    <col min="5" max="5" width="38.77734375" bestFit="1" customWidth="1"/>
    <col min="6" max="6" width="39.109375" bestFit="1" customWidth="1"/>
    <col min="8" max="8" width="10.88671875" customWidth="1"/>
    <col min="9" max="9" width="31.5546875" bestFit="1" customWidth="1"/>
    <col min="10" max="10" width="48.5546875" bestFit="1" customWidth="1"/>
  </cols>
  <sheetData>
    <row r="1" spans="1:10" ht="24" thickBot="1" x14ac:dyDescent="0.5">
      <c r="E1" s="11" t="s">
        <v>25</v>
      </c>
      <c r="F1" s="12"/>
      <c r="G1" s="13"/>
    </row>
    <row r="3" spans="1:10" x14ac:dyDescent="0.3">
      <c r="A3" s="7" t="s">
        <v>0</v>
      </c>
      <c r="B3" s="8" t="s">
        <v>20</v>
      </c>
      <c r="D3" s="7" t="s">
        <v>0</v>
      </c>
      <c r="E3" s="8" t="s">
        <v>21</v>
      </c>
      <c r="F3" s="8" t="s">
        <v>22</v>
      </c>
      <c r="H3" s="7" t="s">
        <v>0</v>
      </c>
      <c r="I3" s="8" t="s">
        <v>23</v>
      </c>
      <c r="J3" s="8" t="s">
        <v>24</v>
      </c>
    </row>
    <row r="4" spans="1:10" x14ac:dyDescent="0.3">
      <c r="A4" s="8" t="s">
        <v>5</v>
      </c>
      <c r="B4" s="10">
        <v>93.281820133075755</v>
      </c>
      <c r="D4" s="8" t="s">
        <v>5</v>
      </c>
      <c r="E4" s="9">
        <v>6.7181798669242303</v>
      </c>
      <c r="F4" s="9">
        <v>2.5327323459969948</v>
      </c>
      <c r="H4" s="8" t="s">
        <v>5</v>
      </c>
      <c r="I4" s="9">
        <v>2419474</v>
      </c>
      <c r="J4" s="9">
        <v>3122699</v>
      </c>
    </row>
    <row r="5" spans="1:10" x14ac:dyDescent="0.3">
      <c r="A5" s="8" t="s">
        <v>6</v>
      </c>
      <c r="B5" s="10">
        <v>94.254975793437325</v>
      </c>
      <c r="D5" s="8" t="s">
        <v>6</v>
      </c>
      <c r="E5" s="9">
        <v>5.7450242065626682</v>
      </c>
      <c r="F5" s="9">
        <v>1.828940290478752</v>
      </c>
      <c r="H5" s="8" t="s">
        <v>6</v>
      </c>
      <c r="I5" s="9">
        <v>2848595</v>
      </c>
      <c r="J5" s="9">
        <v>3551820</v>
      </c>
    </row>
    <row r="6" spans="1:10" x14ac:dyDescent="0.3">
      <c r="A6" s="8" t="s">
        <v>7</v>
      </c>
      <c r="B6" s="10">
        <v>93.491490458999479</v>
      </c>
      <c r="D6" s="8" t="s">
        <v>7</v>
      </c>
      <c r="E6" s="9">
        <v>6.5085095410005156</v>
      </c>
      <c r="F6" s="9">
        <v>2.485817431665807</v>
      </c>
      <c r="H6" s="8" t="s">
        <v>7</v>
      </c>
      <c r="I6" s="9">
        <v>3809113</v>
      </c>
      <c r="J6" s="9">
        <v>4512338</v>
      </c>
    </row>
    <row r="7" spans="1:10" x14ac:dyDescent="0.3">
      <c r="A7" s="8" t="s">
        <v>8</v>
      </c>
      <c r="B7" s="10">
        <v>92.420304920304929</v>
      </c>
      <c r="D7" s="8" t="s">
        <v>8</v>
      </c>
      <c r="E7" s="9">
        <v>7.5796950796950799</v>
      </c>
      <c r="F7" s="9">
        <v>4.201316701316701</v>
      </c>
      <c r="H7" s="8" t="s">
        <v>8</v>
      </c>
      <c r="I7" s="9">
        <v>3209470</v>
      </c>
      <c r="J7" s="9">
        <v>3912695</v>
      </c>
    </row>
    <row r="8" spans="1:10" x14ac:dyDescent="0.3">
      <c r="A8" s="8" t="s">
        <v>9</v>
      </c>
      <c r="B8" s="10">
        <v>93.138195777351243</v>
      </c>
      <c r="D8" s="8" t="s">
        <v>9</v>
      </c>
      <c r="E8" s="9">
        <v>6.8618042226487521</v>
      </c>
      <c r="F8" s="9">
        <v>3.7428023032629558</v>
      </c>
      <c r="H8" s="8" t="s">
        <v>9</v>
      </c>
      <c r="I8" s="9">
        <v>3938740.98</v>
      </c>
      <c r="J8" s="9">
        <v>4641965.9800000004</v>
      </c>
    </row>
    <row r="9" spans="1:10" x14ac:dyDescent="0.3">
      <c r="A9" s="8" t="s">
        <v>10</v>
      </c>
      <c r="B9" s="10">
        <v>93.552028218694886</v>
      </c>
      <c r="D9" s="8" t="s">
        <v>10</v>
      </c>
      <c r="E9" s="9">
        <v>6.4479717813051147</v>
      </c>
      <c r="F9" s="9">
        <v>3.6966490299823631</v>
      </c>
      <c r="H9" s="8" t="s">
        <v>10</v>
      </c>
      <c r="I9" s="9">
        <v>3218409.7800000003</v>
      </c>
      <c r="J9" s="9">
        <v>3921634.7800000003</v>
      </c>
    </row>
    <row r="10" spans="1:10" x14ac:dyDescent="0.3">
      <c r="A10" s="8" t="s">
        <v>19</v>
      </c>
      <c r="B10" s="9">
        <v>560.13881530186359</v>
      </c>
      <c r="D10" s="8" t="s">
        <v>19</v>
      </c>
      <c r="E10" s="9">
        <v>39.861184698136356</v>
      </c>
      <c r="F10" s="9">
        <v>18.488258102703576</v>
      </c>
      <c r="H10" s="8" t="s">
        <v>19</v>
      </c>
      <c r="I10" s="9">
        <v>19443802.760000002</v>
      </c>
      <c r="J10" s="9">
        <v>23663152.760000002</v>
      </c>
    </row>
  </sheetData>
  <mergeCells count="1">
    <mergeCell ref="E1:G1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17" sqref="E17"/>
    </sheetView>
  </sheetViews>
  <sheetFormatPr defaultRowHeight="14.4" x14ac:dyDescent="0.3"/>
  <cols>
    <col min="1" max="1" width="8.44140625" bestFit="1" customWidth="1"/>
    <col min="2" max="2" width="15.109375" bestFit="1" customWidth="1"/>
    <col min="3" max="3" width="19.109375" bestFit="1" customWidth="1"/>
    <col min="4" max="4" width="19.109375" customWidth="1"/>
    <col min="5" max="5" width="33.88671875" bestFit="1" customWidth="1"/>
    <col min="6" max="6" width="34.109375" bestFit="1" customWidth="1"/>
    <col min="7" max="7" width="21.109375" bestFit="1" customWidth="1"/>
    <col min="8" max="8" width="11.44140625" bestFit="1" customWidth="1"/>
    <col min="9" max="9" width="14.88671875" bestFit="1" customWidth="1"/>
    <col min="10" max="10" width="12.109375" bestFit="1" customWidth="1"/>
    <col min="11" max="11" width="26.109375" bestFit="1" customWidth="1"/>
    <col min="12" max="12" width="43.21875" bestFit="1" customWidth="1"/>
    <col min="13" max="14" width="10.5546875" bestFit="1" customWidth="1"/>
  </cols>
  <sheetData>
    <row r="1" spans="1:12" ht="57.6" x14ac:dyDescent="0.3">
      <c r="A1" s="3" t="s">
        <v>0</v>
      </c>
      <c r="B1" s="3" t="s">
        <v>1</v>
      </c>
      <c r="C1" s="4" t="s">
        <v>13</v>
      </c>
      <c r="D1" s="4" t="s">
        <v>14</v>
      </c>
      <c r="E1" s="3" t="s">
        <v>15</v>
      </c>
      <c r="F1" s="3" t="s">
        <v>16</v>
      </c>
      <c r="G1" s="3" t="s">
        <v>11</v>
      </c>
      <c r="H1" s="3" t="s">
        <v>2</v>
      </c>
      <c r="I1" s="3" t="s">
        <v>3</v>
      </c>
      <c r="J1" s="3" t="s">
        <v>4</v>
      </c>
      <c r="K1" s="3" t="s">
        <v>12</v>
      </c>
      <c r="L1" s="3" t="s">
        <v>17</v>
      </c>
    </row>
    <row r="2" spans="1:12" x14ac:dyDescent="0.3">
      <c r="A2" s="1" t="s">
        <v>5</v>
      </c>
      <c r="B2" s="1">
        <v>9318</v>
      </c>
      <c r="C2" s="1">
        <v>626</v>
      </c>
      <c r="D2" s="1">
        <v>236</v>
      </c>
      <c r="E2" s="2">
        <v>6.7181798669242303</v>
      </c>
      <c r="F2" s="2">
        <f>(D2/B2%)</f>
        <v>2.5327323459969948</v>
      </c>
      <c r="G2" s="1">
        <v>8692</v>
      </c>
      <c r="H2" s="1">
        <v>944</v>
      </c>
      <c r="I2" s="1">
        <v>7748</v>
      </c>
      <c r="J2" s="2">
        <v>93.281820133075755</v>
      </c>
      <c r="K2" s="2">
        <v>2419474</v>
      </c>
      <c r="L2" s="2">
        <f>K2+63000+24000+33000+8000+270000+232750+72475</f>
        <v>3122699</v>
      </c>
    </row>
    <row r="3" spans="1:12" x14ac:dyDescent="0.3">
      <c r="A3" s="1" t="s">
        <v>6</v>
      </c>
      <c r="B3" s="1">
        <v>9295</v>
      </c>
      <c r="C3" s="1">
        <v>534</v>
      </c>
      <c r="D3" s="1">
        <v>170</v>
      </c>
      <c r="E3" s="2">
        <v>5.7450242065626682</v>
      </c>
      <c r="F3" s="2">
        <f t="shared" ref="F3:F7" si="0">(D3/B3%)</f>
        <v>1.828940290478752</v>
      </c>
      <c r="G3" s="1">
        <v>8761</v>
      </c>
      <c r="H3" s="1">
        <v>955</v>
      </c>
      <c r="I3" s="1">
        <v>7806</v>
      </c>
      <c r="J3" s="2">
        <v>94.254975793437325</v>
      </c>
      <c r="K3" s="2">
        <v>2848595</v>
      </c>
      <c r="L3" s="2">
        <f t="shared" ref="L3:L7" si="1">K3+63000+24000+33000+8000+270000+232750+72475</f>
        <v>3551820</v>
      </c>
    </row>
    <row r="4" spans="1:12" x14ac:dyDescent="0.3">
      <c r="A4" s="1" t="s">
        <v>7</v>
      </c>
      <c r="B4" s="1">
        <v>9695</v>
      </c>
      <c r="C4" s="1">
        <v>631</v>
      </c>
      <c r="D4" s="1">
        <v>241</v>
      </c>
      <c r="E4" s="2">
        <v>6.5085095410005156</v>
      </c>
      <c r="F4" s="2">
        <f t="shared" si="0"/>
        <v>2.485817431665807</v>
      </c>
      <c r="G4" s="1">
        <v>9064</v>
      </c>
      <c r="H4" s="1">
        <v>1017</v>
      </c>
      <c r="I4" s="1">
        <v>8046</v>
      </c>
      <c r="J4" s="2">
        <v>93.491490458999479</v>
      </c>
      <c r="K4" s="2">
        <v>3809113</v>
      </c>
      <c r="L4" s="2">
        <f t="shared" si="1"/>
        <v>4512338</v>
      </c>
    </row>
    <row r="5" spans="1:12" x14ac:dyDescent="0.3">
      <c r="A5" s="1" t="s">
        <v>8</v>
      </c>
      <c r="B5" s="1">
        <v>11544</v>
      </c>
      <c r="C5" s="1">
        <v>875</v>
      </c>
      <c r="D5" s="1">
        <v>485</v>
      </c>
      <c r="E5" s="2">
        <v>7.5796950796950799</v>
      </c>
      <c r="F5" s="2">
        <f t="shared" si="0"/>
        <v>4.201316701316701</v>
      </c>
      <c r="G5" s="1">
        <v>10669</v>
      </c>
      <c r="H5" s="1">
        <v>1389</v>
      </c>
      <c r="I5" s="1">
        <v>9280</v>
      </c>
      <c r="J5" s="2">
        <v>92.420304920304929</v>
      </c>
      <c r="K5" s="2">
        <v>3209470</v>
      </c>
      <c r="L5" s="2">
        <f t="shared" si="1"/>
        <v>3912695</v>
      </c>
    </row>
    <row r="6" spans="1:12" x14ac:dyDescent="0.3">
      <c r="A6" s="1" t="s">
        <v>9</v>
      </c>
      <c r="B6" s="1">
        <v>12504</v>
      </c>
      <c r="C6" s="1">
        <v>858</v>
      </c>
      <c r="D6" s="1">
        <v>468</v>
      </c>
      <c r="E6" s="2">
        <v>6.8618042226487521</v>
      </c>
      <c r="F6" s="2">
        <f t="shared" si="0"/>
        <v>3.7428023032629558</v>
      </c>
      <c r="G6" s="1">
        <v>11646</v>
      </c>
      <c r="H6" s="1">
        <v>1400</v>
      </c>
      <c r="I6" s="1">
        <v>10245</v>
      </c>
      <c r="J6" s="2">
        <v>93.138195777351243</v>
      </c>
      <c r="K6" s="1">
        <v>3938740.98</v>
      </c>
      <c r="L6" s="2">
        <f t="shared" si="1"/>
        <v>4641965.9800000004</v>
      </c>
    </row>
    <row r="7" spans="1:12" x14ac:dyDescent="0.3">
      <c r="A7" s="1" t="s">
        <v>10</v>
      </c>
      <c r="B7" s="1">
        <v>14175</v>
      </c>
      <c r="C7" s="1">
        <v>914</v>
      </c>
      <c r="D7" s="1">
        <v>524</v>
      </c>
      <c r="E7" s="2">
        <v>6.4479717813051147</v>
      </c>
      <c r="F7" s="2">
        <f t="shared" si="0"/>
        <v>3.6966490299823631</v>
      </c>
      <c r="G7" s="1">
        <v>13261</v>
      </c>
      <c r="H7" s="1">
        <v>1542</v>
      </c>
      <c r="I7" s="1">
        <v>11719</v>
      </c>
      <c r="J7" s="2">
        <v>93.552028218694886</v>
      </c>
      <c r="K7" s="1">
        <v>3218409.7800000003</v>
      </c>
      <c r="L7" s="2">
        <f t="shared" si="1"/>
        <v>3921634.7800000003</v>
      </c>
    </row>
    <row r="8" spans="1:12" x14ac:dyDescent="0.3">
      <c r="J8" s="5"/>
      <c r="K8" s="5"/>
    </row>
    <row r="9" spans="1:12" x14ac:dyDescent="0.3">
      <c r="F9" t="s">
        <v>18</v>
      </c>
      <c r="J9" s="6"/>
      <c r="K9" s="5"/>
    </row>
    <row r="10" spans="1:12" x14ac:dyDescent="0.3">
      <c r="J10" s="6"/>
      <c r="K10" s="5"/>
    </row>
    <row r="11" spans="1:12" x14ac:dyDescent="0.3">
      <c r="J11" s="6"/>
      <c r="K11" s="5"/>
    </row>
    <row r="12" spans="1:12" x14ac:dyDescent="0.3">
      <c r="J12" s="5"/>
      <c r="K12" s="5"/>
    </row>
    <row r="13" spans="1:12" x14ac:dyDescent="0.3">
      <c r="J13" s="5"/>
      <c r="K13" s="5"/>
    </row>
    <row r="14" spans="1:12" x14ac:dyDescent="0.3">
      <c r="J14" s="5"/>
      <c r="K14" s="5"/>
    </row>
    <row r="15" spans="1:12" x14ac:dyDescent="0.3">
      <c r="J15" s="5"/>
      <c r="K15" s="5"/>
    </row>
    <row r="16" spans="1:12" x14ac:dyDescent="0.3">
      <c r="J16" s="5"/>
      <c r="K16" s="5"/>
    </row>
    <row r="17" spans="10:11" x14ac:dyDescent="0.3">
      <c r="J17" s="5"/>
      <c r="K17" s="5"/>
    </row>
    <row r="18" spans="10:11" x14ac:dyDescent="0.3">
      <c r="J18" s="5"/>
      <c r="K18" s="5"/>
    </row>
    <row r="19" spans="10:11" x14ac:dyDescent="0.3">
      <c r="J19" s="5"/>
      <c r="K1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Data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Kousik</dc:creator>
  <cp:lastModifiedBy>Kousik</cp:lastModifiedBy>
  <dcterms:created xsi:type="dcterms:W3CDTF">2022-07-10T06:23:08Z</dcterms:created>
  <dcterms:modified xsi:type="dcterms:W3CDTF">2022-07-12T12:17:53Z</dcterms:modified>
</cp:coreProperties>
</file>