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80" windowHeight="13860" activeTab="5"/>
  </bookViews>
  <sheets>
    <sheet name="面积数据" sheetId="1" r:id="rId1"/>
    <sheet name="甲烷排放因子" sheetId="2" r:id="rId2"/>
    <sheet name="ECH4" sheetId="3" r:id="rId3"/>
    <sheet name="汇总" sheetId="5" r:id="rId4"/>
    <sheet name="月%早中晚" sheetId="13" r:id="rId5"/>
    <sheet name="2022月" sheetId="26" r:id="rId6"/>
    <sheet name="2021月" sheetId="25" r:id="rId7"/>
    <sheet name="2020月" sheetId="14" r:id="rId8"/>
    <sheet name="2019月" sheetId="15" r:id="rId9"/>
    <sheet name="2018月" sheetId="16" r:id="rId10"/>
    <sheet name="2017月 " sheetId="17" r:id="rId11"/>
    <sheet name="2016月" sheetId="18" r:id="rId12"/>
    <sheet name="2015月 " sheetId="19" r:id="rId13"/>
    <sheet name="2014月" sheetId="20" r:id="rId14"/>
    <sheet name="2013月 " sheetId="21" r:id="rId15"/>
    <sheet name="2012月" sheetId="22" r:id="rId16"/>
    <sheet name="2011月 " sheetId="23" r:id="rId17"/>
    <sheet name="2010月 " sheetId="24" r:id="rId18"/>
  </sheets>
  <calcPr calcId="144525"/>
</workbook>
</file>

<file path=xl/sharedStrings.xml><?xml version="1.0" encoding="utf-8"?>
<sst xmlns="http://schemas.openxmlformats.org/spreadsheetml/2006/main" count="1267" uniqueCount="107">
  <si>
    <t>稻谷播种面积-千公顷</t>
  </si>
  <si>
    <t>早稻播种面积-千公顷</t>
  </si>
  <si>
    <t>中稻和一季晚稻播种面积-千公顷</t>
  </si>
  <si>
    <t>双季晚稻播种面积-千公顷</t>
  </si>
  <si>
    <t>地区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</si>
  <si>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</si>
  <si>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</si>
  <si>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</si>
  <si>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</si>
  <si>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</si>
  <si>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</si>
  <si>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</si>
  <si>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</si>
  <si>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</si>
  <si>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2012年</t>
  </si>
  <si>
    <t>2011年</t>
  </si>
  <si>
    <t>2010年</t>
  </si>
  <si>
    <r>
      <rPr>
        <sz val="11"/>
        <color theme="1"/>
        <rFont val="Arial"/>
        <charset val="134"/>
      </rPr>
      <t>2022</t>
    </r>
    <r>
      <rPr>
        <sz val="11"/>
        <color theme="1"/>
        <rFont val="宋体"/>
        <charset val="134"/>
      </rPr>
      <t>年</t>
    </r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</si>
  <si>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</si>
  <si>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</si>
  <si>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</si>
  <si>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</si>
  <si>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</si>
  <si>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</si>
  <si>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</si>
  <si>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</si>
  <si>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</si>
  <si>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</si>
  <si>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</si>
  <si>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</si>
  <si>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</si>
  <si>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</si>
  <si>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</si>
  <si>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</si>
  <si>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</si>
  <si>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</si>
  <si>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</si>
  <si>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</si>
  <si>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</si>
  <si>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</si>
  <si>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</si>
  <si>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</si>
  <si>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</si>
  <si>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</si>
  <si>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</si>
  <si>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</si>
  <si>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</si>
  <si>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</si>
  <si>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</si>
  <si>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https://data.stats.gov.cn/easyquery.htm?cn=E0103</t>
  </si>
  <si>
    <t>15-18数据来自国家统计局网站</t>
  </si>
  <si>
    <t>19-20数据来自各省统计年鉴</t>
  </si>
  <si>
    <t>《中国农村统计年鉴》7-7 各地区粮食播种面积(按品种分)</t>
  </si>
  <si>
    <t>15-20稻谷总面积来自国家统计局网站</t>
  </si>
  <si>
    <t>省级温室气体清单编制指南2011-表3.1各区2005年稻田甲烷排放因子</t>
  </si>
  <si>
    <t>平均</t>
  </si>
  <si>
    <t>最大</t>
  </si>
  <si>
    <t>区域</t>
  </si>
  <si>
    <t>双季早稻</t>
  </si>
  <si>
    <t>单季稻</t>
  </si>
  <si>
    <t>双季晚稻</t>
  </si>
  <si>
    <t>Early</t>
  </si>
  <si>
    <t>Single</t>
  </si>
  <si>
    <t>Late</t>
  </si>
  <si>
    <t>华北</t>
  </si>
  <si>
    <t>东北</t>
  </si>
  <si>
    <t>华东</t>
  </si>
  <si>
    <t>中南</t>
  </si>
  <si>
    <t>西南</t>
  </si>
  <si>
    <t>西北</t>
  </si>
  <si>
    <t>排放因子×面积</t>
  </si>
  <si>
    <t>早</t>
  </si>
  <si>
    <t>中</t>
  </si>
  <si>
    <t>晚</t>
  </si>
  <si>
    <t>总ECH4-吨</t>
  </si>
  <si>
    <r>
      <rPr>
        <sz val="11"/>
        <color theme="1"/>
        <rFont val="Arial"/>
        <charset val="134"/>
      </rPr>
      <t>2021</t>
    </r>
    <r>
      <rPr>
        <sz val="11"/>
        <color theme="1"/>
        <rFont val="微软雅黑"/>
        <charset val="134"/>
      </rPr>
      <t>年</t>
    </r>
  </si>
  <si>
    <t>汇总-吨</t>
  </si>
  <si>
    <r>
      <rPr>
        <sz val="11"/>
        <color theme="1"/>
        <rFont val="Arial"/>
        <charset val="134"/>
      </rPr>
      <t>2022</t>
    </r>
    <r>
      <rPr>
        <sz val="11"/>
        <color theme="1"/>
        <rFont val="微软雅黑"/>
        <charset val="134"/>
      </rPr>
      <t>年</t>
    </r>
  </si>
  <si>
    <r>
      <rPr>
        <sz val="11"/>
        <color theme="1"/>
        <rFont val="宋体"/>
        <charset val="134"/>
      </rPr>
      <t>估算</t>
    </r>
    <r>
      <rPr>
        <sz val="11"/>
        <color theme="1"/>
        <rFont val="Arial"/>
        <charset val="134"/>
      </rPr>
      <t>-</t>
    </r>
    <r>
      <rPr>
        <sz val="11"/>
        <color theme="1"/>
        <rFont val="等线"/>
        <charset val="134"/>
      </rPr>
      <t>万吨</t>
    </r>
  </si>
  <si>
    <r>
      <rPr>
        <sz val="11"/>
        <color theme="1"/>
        <rFont val="等线"/>
        <charset val="134"/>
      </rPr>
      <t>国家温室气体清单</t>
    </r>
  </si>
  <si>
    <t>sum</t>
  </si>
  <si>
    <r>
      <rPr>
        <sz val="11"/>
        <color theme="1"/>
        <rFont val="等线"/>
        <charset val="134"/>
      </rPr>
      <t>万吨</t>
    </r>
  </si>
  <si>
    <t>月排放比例估算</t>
  </si>
  <si>
    <t>试验次数</t>
  </si>
  <si>
    <t>4月</t>
  </si>
  <si>
    <t>5月</t>
  </si>
  <si>
    <t>6月</t>
  </si>
  <si>
    <t>7月</t>
  </si>
  <si>
    <t>8月</t>
  </si>
  <si>
    <t>9月</t>
  </si>
  <si>
    <t>10月</t>
  </si>
  <si>
    <r>
      <rPr>
        <sz val="11"/>
        <color theme="1"/>
        <rFont val="等线"/>
        <charset val="134"/>
      </rPr>
      <t>平均：</t>
    </r>
  </si>
  <si>
    <r>
      <rPr>
        <sz val="11"/>
        <color theme="1"/>
        <rFont val="等线"/>
        <charset val="134"/>
      </rPr>
      <t>注：无</t>
    </r>
    <r>
      <rPr>
        <sz val="11"/>
        <color theme="1"/>
        <rFont val="宋体"/>
        <charset val="134"/>
      </rPr>
      <t>省市</t>
    </r>
    <r>
      <rPr>
        <sz val="11"/>
        <color theme="1"/>
        <rFont val="等线"/>
        <charset val="134"/>
      </rPr>
      <t>数据</t>
    </r>
    <r>
      <rPr>
        <sz val="11"/>
        <color theme="1"/>
        <rFont val="宋体"/>
        <charset val="134"/>
      </rPr>
      <t>（表中试验次数为空）</t>
    </r>
    <r>
      <rPr>
        <sz val="11"/>
        <color theme="1"/>
        <rFont val="等线"/>
        <charset val="134"/>
      </rPr>
      <t>则</t>
    </r>
    <r>
      <rPr>
        <sz val="11"/>
        <color theme="1"/>
        <rFont val="宋体"/>
        <charset val="134"/>
      </rPr>
      <t>暂</t>
    </r>
    <r>
      <rPr>
        <sz val="11"/>
        <color theme="1"/>
        <rFont val="等线"/>
        <charset val="134"/>
      </rPr>
      <t>用该区域平均值</t>
    </r>
    <r>
      <rPr>
        <sz val="11"/>
        <color theme="1"/>
        <rFont val="宋体"/>
        <charset val="134"/>
      </rPr>
      <t>替代</t>
    </r>
  </si>
  <si>
    <t>西南早稻及晚稻数据暂缺，以中南替代</t>
  </si>
  <si>
    <t>2022年-吨</t>
  </si>
  <si>
    <t>2021年-吨</t>
  </si>
  <si>
    <t>2020年-吨</t>
  </si>
  <si>
    <t>2019年-吨</t>
  </si>
  <si>
    <t>2018年-吨</t>
  </si>
  <si>
    <t>2017年-吨</t>
  </si>
  <si>
    <t>2016年-吨</t>
  </si>
  <si>
    <t>2015年-吨</t>
  </si>
  <si>
    <t>2014年-吨</t>
  </si>
  <si>
    <t>2013年-吨</t>
  </si>
  <si>
    <t>2012年-吨</t>
  </si>
  <si>
    <t>2011年-吨</t>
  </si>
  <si>
    <t>2010年-吨</t>
  </si>
</sst>
</file>

<file path=xl/styles.xml><?xml version="1.0" encoding="utf-8"?>
<styleSheet xmlns="http://schemas.openxmlformats.org/spreadsheetml/2006/main">
  <numFmts count="7">
    <numFmt numFmtId="176" formatCode="0_);[Red]\(0\)"/>
    <numFmt numFmtId="177" formatCode="0.00_);[Red]\(0.00\)"/>
    <numFmt numFmtId="178" formatCode="0.000000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1"/>
      <color theme="1"/>
      <name val="等线"/>
      <charset val="134"/>
      <scheme val="minor"/>
    </font>
    <font>
      <sz val="11"/>
      <color theme="6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Arial"/>
      <charset val="134"/>
    </font>
    <font>
      <b/>
      <sz val="11"/>
      <color theme="1"/>
      <name val="等线"/>
      <charset val="134"/>
      <scheme val="minor"/>
    </font>
    <font>
      <sz val="11"/>
      <color theme="1"/>
      <name val="Times New Roman Regular"/>
      <charset val="134"/>
    </font>
    <font>
      <u/>
      <sz val="11"/>
      <color theme="10"/>
      <name val="等线"/>
      <charset val="134"/>
      <scheme val="minor"/>
    </font>
    <font>
      <sz val="11"/>
      <color theme="8"/>
      <name val="Arial"/>
      <charset val="134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2"/>
      <color indexed="12"/>
      <name val="宋体"/>
      <charset val="134"/>
    </font>
    <font>
      <sz val="11"/>
      <color rgb="FF006100"/>
      <name val="等线"/>
      <charset val="0"/>
      <scheme val="minor"/>
    </font>
    <font>
      <sz val="12"/>
      <name val="宋体"/>
      <charset val="134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rgb="FFE3E3E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24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28" borderId="19" applyNumberForma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6" fillId="37" borderId="19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7" borderId="17" applyNumberFormat="0" applyAlignment="0" applyProtection="0">
      <alignment vertical="center"/>
    </xf>
    <xf numFmtId="0" fontId="27" fillId="37" borderId="21" applyNumberFormat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31" borderId="20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</cellStyleXfs>
  <cellXfs count="8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1" fillId="0" borderId="0" xfId="0" applyFont="1" applyBorder="1" applyAlignment="1">
      <alignment horizontal="center"/>
    </xf>
    <xf numFmtId="178" fontId="0" fillId="0" borderId="0" xfId="0" applyNumberFormat="1"/>
    <xf numFmtId="0" fontId="0" fillId="0" borderId="0" xfId="0" applyBorder="1"/>
    <xf numFmtId="9" fontId="0" fillId="0" borderId="0" xfId="11" applyFont="1" applyBorder="1" applyAlignment="1"/>
    <xf numFmtId="0" fontId="0" fillId="5" borderId="2" xfId="0" applyFill="1" applyBorder="1"/>
    <xf numFmtId="0" fontId="0" fillId="5" borderId="0" xfId="0" applyFill="1" applyBorder="1"/>
    <xf numFmtId="0" fontId="0" fillId="0" borderId="3" xfId="0" applyBorder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3" borderId="4" xfId="0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5" xfId="0" applyBorder="1"/>
    <xf numFmtId="9" fontId="0" fillId="4" borderId="0" xfId="0" applyNumberFormat="1" applyFill="1" applyBorder="1"/>
    <xf numFmtId="9" fontId="0" fillId="4" borderId="0" xfId="11" applyFont="1" applyFill="1" applyBorder="1" applyAlignment="1"/>
    <xf numFmtId="0" fontId="0" fillId="4" borderId="0" xfId="0" applyFill="1" applyBorder="1"/>
    <xf numFmtId="9" fontId="0" fillId="4" borderId="6" xfId="0" applyNumberFormat="1" applyFill="1" applyBorder="1"/>
    <xf numFmtId="0" fontId="3" fillId="0" borderId="0" xfId="0" applyFont="1" applyFill="1" applyBorder="1" applyAlignment="1">
      <alignment vertical="center"/>
    </xf>
    <xf numFmtId="0" fontId="0" fillId="0" borderId="2" xfId="0" applyBorder="1"/>
    <xf numFmtId="0" fontId="0" fillId="0" borderId="0" xfId="0" applyFill="1" applyBorder="1"/>
    <xf numFmtId="0" fontId="3" fillId="3" borderId="0" xfId="0" applyFont="1" applyFill="1" applyBorder="1" applyAlignment="1">
      <alignment vertical="center"/>
    </xf>
    <xf numFmtId="0" fontId="0" fillId="4" borderId="6" xfId="0" applyFill="1" applyBorder="1"/>
    <xf numFmtId="9" fontId="0" fillId="5" borderId="0" xfId="11" applyFont="1" applyFill="1" applyBorder="1" applyAlignment="1"/>
    <xf numFmtId="9" fontId="4" fillId="0" borderId="0" xfId="11" applyFont="1" applyBorder="1" applyAlignment="1">
      <alignment horizontal="center"/>
    </xf>
    <xf numFmtId="9" fontId="0" fillId="0" borderId="6" xfId="11" applyFont="1" applyBorder="1" applyAlignment="1"/>
    <xf numFmtId="9" fontId="0" fillId="4" borderId="0" xfId="11" applyFont="1" applyFill="1" applyAlignment="1"/>
    <xf numFmtId="0" fontId="0" fillId="4" borderId="0" xfId="0" applyFill="1"/>
    <xf numFmtId="9" fontId="0" fillId="4" borderId="6" xfId="11" applyFont="1" applyFill="1" applyBorder="1" applyAlignment="1"/>
    <xf numFmtId="0" fontId="0" fillId="0" borderId="6" xfId="0" applyFill="1" applyBorder="1"/>
    <xf numFmtId="9" fontId="0" fillId="0" borderId="0" xfId="11" applyFont="1" applyFill="1" applyBorder="1" applyAlignment="1"/>
    <xf numFmtId="9" fontId="4" fillId="0" borderId="2" xfId="11" applyFont="1" applyBorder="1" applyAlignment="1">
      <alignment horizontal="center"/>
    </xf>
    <xf numFmtId="0" fontId="0" fillId="0" borderId="2" xfId="11" applyNumberFormat="1" applyFont="1" applyBorder="1" applyAlignment="1">
      <alignment horizontal="center"/>
    </xf>
    <xf numFmtId="0" fontId="0" fillId="0" borderId="5" xfId="11" applyNumberFormat="1" applyFont="1" applyBorder="1" applyAlignment="1">
      <alignment horizontal="center"/>
    </xf>
    <xf numFmtId="0" fontId="0" fillId="0" borderId="0" xfId="11" applyNumberFormat="1" applyFont="1" applyBorder="1" applyAlignment="1"/>
    <xf numFmtId="0" fontId="0" fillId="0" borderId="2" xfId="11" applyNumberFormat="1" applyFont="1" applyBorder="1" applyAlignment="1"/>
    <xf numFmtId="9" fontId="0" fillId="0" borderId="2" xfId="11" applyFont="1" applyFill="1" applyBorder="1" applyAlignment="1"/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2" fontId="0" fillId="0" borderId="0" xfId="0" applyNumberFormat="1"/>
    <xf numFmtId="0" fontId="3" fillId="3" borderId="8" xfId="0" applyFont="1" applyFill="1" applyBorder="1" applyAlignment="1">
      <alignment vertical="center"/>
    </xf>
    <xf numFmtId="2" fontId="0" fillId="5" borderId="0" xfId="0" applyNumberFormat="1" applyFill="1"/>
    <xf numFmtId="0" fontId="3" fillId="2" borderId="9" xfId="0" applyFont="1" applyFill="1" applyBorder="1" applyAlignment="1">
      <alignment horizontal="right" vertical="center"/>
    </xf>
    <xf numFmtId="0" fontId="0" fillId="5" borderId="3" xfId="0" applyFill="1" applyBorder="1"/>
    <xf numFmtId="0" fontId="0" fillId="5" borderId="10" xfId="0" applyFill="1" applyBorder="1"/>
    <xf numFmtId="0" fontId="3" fillId="2" borderId="4" xfId="0" applyFont="1" applyFill="1" applyBorder="1" applyAlignment="1">
      <alignment horizontal="right" vertical="center"/>
    </xf>
    <xf numFmtId="0" fontId="0" fillId="5" borderId="11" xfId="0" applyFill="1" applyBorder="1"/>
    <xf numFmtId="0" fontId="0" fillId="0" borderId="10" xfId="0" applyBorder="1"/>
    <xf numFmtId="177" fontId="0" fillId="0" borderId="0" xfId="0" applyNumberFormat="1"/>
    <xf numFmtId="176" fontId="0" fillId="0" borderId="0" xfId="0" applyNumberFormat="1"/>
    <xf numFmtId="0" fontId="0" fillId="0" borderId="11" xfId="0" applyBorder="1"/>
    <xf numFmtId="0" fontId="3" fillId="4" borderId="4" xfId="0" applyFont="1" applyFill="1" applyBorder="1" applyAlignment="1">
      <alignment horizontal="right" vertical="center"/>
    </xf>
    <xf numFmtId="0" fontId="0" fillId="6" borderId="0" xfId="0" applyFill="1"/>
    <xf numFmtId="0" fontId="5" fillId="6" borderId="0" xfId="0" applyFont="1" applyFill="1"/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2" borderId="12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6" fillId="3" borderId="0" xfId="43" applyFill="1" applyBorder="1" applyAlignment="1">
      <alignment vertical="center"/>
    </xf>
    <xf numFmtId="0" fontId="6" fillId="0" borderId="0" xfId="43"/>
    <xf numFmtId="0" fontId="0" fillId="0" borderId="11" xfId="0" applyBorder="1" applyAlignment="1">
      <alignment horizontal="center"/>
    </xf>
    <xf numFmtId="0" fontId="3" fillId="2" borderId="13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right" vertical="center"/>
    </xf>
    <xf numFmtId="0" fontId="0" fillId="5" borderId="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Fill="1"/>
    <xf numFmtId="177" fontId="3" fillId="4" borderId="1" xfId="0" applyNumberFormat="1" applyFont="1" applyFill="1" applyBorder="1" applyAlignment="1">
      <alignment vertical="center"/>
    </xf>
    <xf numFmtId="177" fontId="3" fillId="4" borderId="1" xfId="0" applyNumberFormat="1" applyFont="1" applyFill="1" applyBorder="1" applyAlignment="1">
      <alignment horizontal="right" vertical="center"/>
    </xf>
    <xf numFmtId="177" fontId="3" fillId="3" borderId="1" xfId="0" applyNumberFormat="1" applyFont="1" applyFill="1" applyBorder="1" applyAlignment="1">
      <alignment vertical="center"/>
    </xf>
    <xf numFmtId="177" fontId="3" fillId="3" borderId="1" xfId="0" applyNumberFormat="1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/>
    </xf>
    <xf numFmtId="0" fontId="0" fillId="5" borderId="1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right" vertical="center"/>
    </xf>
    <xf numFmtId="0" fontId="0" fillId="7" borderId="11" xfId="0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超链接 2" xfId="10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28575</xdr:colOff>
      <xdr:row>1</xdr:row>
      <xdr:rowOff>104775</xdr:rowOff>
    </xdr:from>
    <xdr:to>
      <xdr:col>25</xdr:col>
      <xdr:colOff>502285</xdr:colOff>
      <xdr:row>14</xdr:row>
      <xdr:rowOff>123190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092305" y="262255"/>
          <a:ext cx="4954270" cy="2197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stats.gov.cn/easyquery.htm?cn=E010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43"/>
  <sheetViews>
    <sheetView topLeftCell="AE1" workbookViewId="0">
      <selection activeCell="AS35" sqref="AS35"/>
    </sheetView>
  </sheetViews>
  <sheetFormatPr defaultColWidth="9" defaultRowHeight="12.4"/>
  <cols>
    <col min="3" max="3" width="9.5" customWidth="1"/>
    <col min="16" max="16" width="9.125" customWidth="1"/>
    <col min="30" max="30" width="13" customWidth="1"/>
    <col min="44" max="44" width="8.625" customWidth="1"/>
  </cols>
  <sheetData>
    <row r="1" spans="1:55">
      <c r="A1" s="61" t="s">
        <v>0</v>
      </c>
      <c r="B1" s="62"/>
      <c r="C1" s="62"/>
      <c r="D1" s="62"/>
      <c r="E1" s="62"/>
      <c r="F1" s="62"/>
      <c r="G1" s="62"/>
      <c r="H1" s="68"/>
      <c r="I1" s="62"/>
      <c r="J1" s="62"/>
      <c r="K1" s="62"/>
      <c r="L1" s="62"/>
      <c r="M1" s="62"/>
      <c r="N1" s="71" t="s">
        <v>1</v>
      </c>
      <c r="O1" s="72"/>
      <c r="P1" s="72"/>
      <c r="Q1" s="72"/>
      <c r="R1" s="72"/>
      <c r="S1" s="72"/>
      <c r="T1" s="72"/>
      <c r="U1" s="72"/>
      <c r="V1" s="79"/>
      <c r="W1" s="72"/>
      <c r="X1" s="72"/>
      <c r="Y1" s="72"/>
      <c r="Z1" s="72"/>
      <c r="AA1" s="72"/>
      <c r="AB1" s="80" t="s">
        <v>2</v>
      </c>
      <c r="AC1" s="81"/>
      <c r="AD1" s="81"/>
      <c r="AE1" s="81"/>
      <c r="AF1" s="81"/>
      <c r="AG1" s="81"/>
      <c r="AH1" s="81"/>
      <c r="AI1" s="81"/>
      <c r="AJ1" s="84"/>
      <c r="AK1" s="81"/>
      <c r="AL1" s="81"/>
      <c r="AM1" s="81"/>
      <c r="AN1" s="81"/>
      <c r="AO1" s="81"/>
      <c r="AP1" s="71" t="s">
        <v>3</v>
      </c>
      <c r="AQ1" s="72"/>
      <c r="AR1" s="72"/>
      <c r="AS1" s="72"/>
      <c r="AT1" s="72"/>
      <c r="AU1" s="72"/>
      <c r="AV1" s="72"/>
      <c r="AW1" s="72"/>
      <c r="AX1" s="79"/>
      <c r="AY1" s="85"/>
      <c r="AZ1" s="85"/>
      <c r="BA1" s="85"/>
      <c r="BB1" s="85"/>
      <c r="BC1" s="85"/>
    </row>
    <row r="2" ht="17.75" spans="1:55">
      <c r="A2" s="44" t="s">
        <v>4</v>
      </c>
      <c r="B2" s="63" t="s">
        <v>5</v>
      </c>
      <c r="C2" s="63" t="s">
        <v>6</v>
      </c>
      <c r="D2" s="63" t="s">
        <v>7</v>
      </c>
      <c r="E2" s="63" t="s">
        <v>8</v>
      </c>
      <c r="F2" s="63" t="s">
        <v>9</v>
      </c>
      <c r="G2" s="63" t="s">
        <v>10</v>
      </c>
      <c r="H2" s="69" t="s">
        <v>11</v>
      </c>
      <c r="I2" s="49" t="s">
        <v>12</v>
      </c>
      <c r="J2" s="49" t="s">
        <v>13</v>
      </c>
      <c r="K2" s="49" t="s">
        <v>14</v>
      </c>
      <c r="L2" s="49" t="s">
        <v>15</v>
      </c>
      <c r="M2" s="49" t="s">
        <v>16</v>
      </c>
      <c r="N2" s="44" t="s">
        <v>4</v>
      </c>
      <c r="O2" s="3" t="s">
        <v>17</v>
      </c>
      <c r="P2" s="45" t="s">
        <v>5</v>
      </c>
      <c r="Q2" s="63" t="s">
        <v>6</v>
      </c>
      <c r="R2" s="63" t="s">
        <v>7</v>
      </c>
      <c r="S2" s="63" t="s">
        <v>8</v>
      </c>
      <c r="T2" s="63" t="s">
        <v>9</v>
      </c>
      <c r="U2" s="63" t="s">
        <v>10</v>
      </c>
      <c r="V2" s="69" t="s">
        <v>11</v>
      </c>
      <c r="W2" s="49" t="s">
        <v>12</v>
      </c>
      <c r="X2" s="49" t="s">
        <v>13</v>
      </c>
      <c r="Y2" s="49" t="s">
        <v>14</v>
      </c>
      <c r="Z2" s="49" t="s">
        <v>15</v>
      </c>
      <c r="AA2" s="49" t="s">
        <v>16</v>
      </c>
      <c r="AB2" s="3" t="s">
        <v>4</v>
      </c>
      <c r="AC2" s="82" t="s">
        <v>17</v>
      </c>
      <c r="AD2" s="45" t="s">
        <v>5</v>
      </c>
      <c r="AE2" s="45" t="s">
        <v>6</v>
      </c>
      <c r="AF2" s="45" t="s">
        <v>7</v>
      </c>
      <c r="AG2" s="45" t="s">
        <v>8</v>
      </c>
      <c r="AH2" s="45" t="s">
        <v>9</v>
      </c>
      <c r="AI2" s="45" t="s">
        <v>10</v>
      </c>
      <c r="AJ2" s="45" t="s">
        <v>11</v>
      </c>
      <c r="AK2" s="49" t="s">
        <v>12</v>
      </c>
      <c r="AL2" s="49" t="s">
        <v>13</v>
      </c>
      <c r="AM2" s="49" t="s">
        <v>14</v>
      </c>
      <c r="AN2" s="49" t="s">
        <v>15</v>
      </c>
      <c r="AO2" s="49" t="s">
        <v>16</v>
      </c>
      <c r="AP2" s="3" t="s">
        <v>4</v>
      </c>
      <c r="AQ2" s="82" t="s">
        <v>17</v>
      </c>
      <c r="AR2" s="45" t="s">
        <v>5</v>
      </c>
      <c r="AS2" s="45" t="s">
        <v>6</v>
      </c>
      <c r="AT2" s="45" t="s">
        <v>7</v>
      </c>
      <c r="AU2" s="45" t="s">
        <v>8</v>
      </c>
      <c r="AV2" s="45" t="s">
        <v>9</v>
      </c>
      <c r="AW2" s="45" t="s">
        <v>10</v>
      </c>
      <c r="AX2" s="45" t="s">
        <v>11</v>
      </c>
      <c r="AY2" s="49" t="s">
        <v>12</v>
      </c>
      <c r="AZ2" s="49" t="s">
        <v>13</v>
      </c>
      <c r="BA2" s="49" t="s">
        <v>14</v>
      </c>
      <c r="BB2" s="49" t="s">
        <v>15</v>
      </c>
      <c r="BC2" s="49" t="s">
        <v>16</v>
      </c>
    </row>
    <row r="3" ht="13.95" spans="1:55">
      <c r="A3" s="5" t="s">
        <v>18</v>
      </c>
      <c r="B3" s="64"/>
      <c r="C3" s="64">
        <v>0.2</v>
      </c>
      <c r="D3" s="64">
        <v>0.15</v>
      </c>
      <c r="E3" s="64">
        <v>0.17</v>
      </c>
      <c r="F3" s="64">
        <v>0.12</v>
      </c>
      <c r="G3" s="64">
        <v>0.2</v>
      </c>
      <c r="H3" s="64">
        <v>0.2</v>
      </c>
      <c r="I3" s="70">
        <v>0.18</v>
      </c>
      <c r="J3" s="70">
        <v>0.19</v>
      </c>
      <c r="K3" s="70">
        <v>0.2</v>
      </c>
      <c r="L3" s="70">
        <v>0.23</v>
      </c>
      <c r="M3" s="70">
        <v>0.3</v>
      </c>
      <c r="N3" s="5" t="s">
        <v>18</v>
      </c>
      <c r="O3" s="25"/>
      <c r="P3" s="73"/>
      <c r="Q3" s="64"/>
      <c r="R3" s="64"/>
      <c r="S3" s="64">
        <v>0</v>
      </c>
      <c r="T3" s="64">
        <v>0</v>
      </c>
      <c r="U3" s="64">
        <v>0</v>
      </c>
      <c r="V3" s="64">
        <v>0</v>
      </c>
      <c r="W3" s="70">
        <v>0</v>
      </c>
      <c r="X3" s="70">
        <v>0</v>
      </c>
      <c r="Y3" s="70">
        <v>0</v>
      </c>
      <c r="Z3" s="70">
        <v>0</v>
      </c>
      <c r="AA3" s="70">
        <v>0</v>
      </c>
      <c r="AB3" s="5" t="s">
        <v>18</v>
      </c>
      <c r="AC3" s="76">
        <v>0.129000000000001</v>
      </c>
      <c r="AD3" s="77">
        <v>0.138363636363636</v>
      </c>
      <c r="AE3" s="83">
        <v>0.2</v>
      </c>
      <c r="AF3" s="83">
        <v>0.15</v>
      </c>
      <c r="AG3" s="64">
        <v>0.17</v>
      </c>
      <c r="AH3" s="64">
        <v>0.12</v>
      </c>
      <c r="AI3" s="64">
        <v>0.2</v>
      </c>
      <c r="AJ3" s="64">
        <v>0.2</v>
      </c>
      <c r="AK3" s="70">
        <v>0.18</v>
      </c>
      <c r="AL3" s="70">
        <v>0.19</v>
      </c>
      <c r="AM3" s="70">
        <v>0.2</v>
      </c>
      <c r="AN3" s="70">
        <v>0.23</v>
      </c>
      <c r="AO3" s="70">
        <v>0.3</v>
      </c>
      <c r="AP3" s="5" t="s">
        <v>18</v>
      </c>
      <c r="AQ3" s="5"/>
      <c r="AR3" s="64"/>
      <c r="AS3" s="64"/>
      <c r="AT3" s="64"/>
      <c r="AU3" s="64">
        <v>0</v>
      </c>
      <c r="AV3" s="64">
        <v>0</v>
      </c>
      <c r="AW3" s="64">
        <v>0</v>
      </c>
      <c r="AX3" s="64">
        <v>0</v>
      </c>
      <c r="AY3" s="70">
        <v>0</v>
      </c>
      <c r="AZ3" s="70">
        <v>0</v>
      </c>
      <c r="BA3" s="70">
        <v>0</v>
      </c>
      <c r="BB3" s="70">
        <v>0</v>
      </c>
      <c r="BC3" s="70">
        <v>0</v>
      </c>
    </row>
    <row r="4" ht="13.95" spans="1:55">
      <c r="A4" s="5" t="s">
        <v>19</v>
      </c>
      <c r="B4" s="64"/>
      <c r="C4" s="64">
        <v>53.45</v>
      </c>
      <c r="D4" s="64">
        <v>45.53</v>
      </c>
      <c r="E4" s="64">
        <v>39.9</v>
      </c>
      <c r="F4" s="64">
        <v>30.49</v>
      </c>
      <c r="G4" s="64">
        <v>26.51</v>
      </c>
      <c r="H4" s="64">
        <v>22.15</v>
      </c>
      <c r="I4" s="70">
        <v>22.25</v>
      </c>
      <c r="J4" s="70">
        <v>22.33</v>
      </c>
      <c r="K4" s="70">
        <v>18.62</v>
      </c>
      <c r="L4" s="70">
        <v>17.44</v>
      </c>
      <c r="M4" s="70">
        <v>17.9</v>
      </c>
      <c r="N4" s="5" t="s">
        <v>19</v>
      </c>
      <c r="O4" s="25"/>
      <c r="P4" s="73"/>
      <c r="Q4" s="64"/>
      <c r="R4" s="64"/>
      <c r="S4" s="64">
        <v>0</v>
      </c>
      <c r="T4" s="64">
        <v>0</v>
      </c>
      <c r="U4" s="64">
        <v>0</v>
      </c>
      <c r="V4" s="64">
        <v>0</v>
      </c>
      <c r="W4" s="70">
        <v>0</v>
      </c>
      <c r="X4" s="70">
        <v>0</v>
      </c>
      <c r="Y4" s="70">
        <v>0</v>
      </c>
      <c r="Z4" s="70">
        <v>0</v>
      </c>
      <c r="AA4" s="70">
        <v>0</v>
      </c>
      <c r="AB4" s="5" t="s">
        <v>19</v>
      </c>
      <c r="AC4" s="76">
        <v>52.6128181818185</v>
      </c>
      <c r="AD4" s="77">
        <v>49.2080000000005</v>
      </c>
      <c r="AE4" s="83">
        <v>53.45</v>
      </c>
      <c r="AF4" s="83">
        <v>45.53</v>
      </c>
      <c r="AG4" s="64">
        <v>39.9</v>
      </c>
      <c r="AH4" s="64">
        <v>30.49</v>
      </c>
      <c r="AI4" s="64">
        <v>26.51</v>
      </c>
      <c r="AJ4" s="64">
        <v>22.15</v>
      </c>
      <c r="AK4" s="70">
        <v>22.25</v>
      </c>
      <c r="AL4" s="70">
        <v>22.33</v>
      </c>
      <c r="AM4" s="70">
        <v>18.62</v>
      </c>
      <c r="AN4" s="70">
        <v>17.44</v>
      </c>
      <c r="AO4" s="70">
        <v>17.9</v>
      </c>
      <c r="AP4" s="5" t="s">
        <v>19</v>
      </c>
      <c r="AQ4" s="5"/>
      <c r="AR4" s="64"/>
      <c r="AS4" s="64"/>
      <c r="AT4" s="64"/>
      <c r="AU4" s="64">
        <v>0</v>
      </c>
      <c r="AV4" s="64">
        <v>0</v>
      </c>
      <c r="AW4" s="64">
        <v>0</v>
      </c>
      <c r="AX4" s="64">
        <v>0</v>
      </c>
      <c r="AY4" s="70">
        <v>0</v>
      </c>
      <c r="AZ4" s="70">
        <v>0</v>
      </c>
      <c r="BA4" s="70">
        <v>0</v>
      </c>
      <c r="BB4" s="70">
        <v>0</v>
      </c>
      <c r="BC4" s="70">
        <v>0</v>
      </c>
    </row>
    <row r="5" ht="13.95" spans="1:55">
      <c r="A5" s="5" t="s">
        <v>20</v>
      </c>
      <c r="B5" s="64"/>
      <c r="C5" s="64">
        <v>78.72</v>
      </c>
      <c r="D5" s="64">
        <v>78.17</v>
      </c>
      <c r="E5" s="64">
        <v>78.43</v>
      </c>
      <c r="F5" s="64">
        <v>75.02</v>
      </c>
      <c r="G5" s="64">
        <v>76.32</v>
      </c>
      <c r="H5" s="64">
        <v>79.91</v>
      </c>
      <c r="I5" s="70">
        <v>80.49</v>
      </c>
      <c r="J5" s="70">
        <v>82.91</v>
      </c>
      <c r="K5" s="70">
        <v>82.59</v>
      </c>
      <c r="L5" s="70">
        <v>80.33</v>
      </c>
      <c r="M5" s="70">
        <v>77.62</v>
      </c>
      <c r="N5" s="5" t="s">
        <v>20</v>
      </c>
      <c r="O5" s="25"/>
      <c r="P5" s="73"/>
      <c r="Q5" s="64"/>
      <c r="R5" s="64"/>
      <c r="S5" s="64"/>
      <c r="T5" s="64">
        <v>0</v>
      </c>
      <c r="U5" s="64">
        <v>0</v>
      </c>
      <c r="V5" s="64">
        <v>0</v>
      </c>
      <c r="W5" s="70">
        <v>0</v>
      </c>
      <c r="X5" s="70">
        <v>0</v>
      </c>
      <c r="Y5" s="70">
        <v>0</v>
      </c>
      <c r="Z5" s="70">
        <v>0</v>
      </c>
      <c r="AA5" s="70">
        <v>0</v>
      </c>
      <c r="AB5" s="5" t="s">
        <v>20</v>
      </c>
      <c r="AC5" s="76">
        <v>76.8737272727273</v>
      </c>
      <c r="AD5" s="77">
        <v>77.1970909090909</v>
      </c>
      <c r="AE5" s="83">
        <v>78.72</v>
      </c>
      <c r="AF5" s="83">
        <v>78.17</v>
      </c>
      <c r="AG5" s="64">
        <v>78.43</v>
      </c>
      <c r="AH5" s="64">
        <v>75.02</v>
      </c>
      <c r="AI5" s="64">
        <v>76.32</v>
      </c>
      <c r="AJ5" s="64">
        <v>79.91</v>
      </c>
      <c r="AK5" s="70">
        <v>80.49</v>
      </c>
      <c r="AL5" s="70">
        <v>82.91</v>
      </c>
      <c r="AM5" s="70">
        <v>82.59</v>
      </c>
      <c r="AN5" s="70">
        <v>80.33</v>
      </c>
      <c r="AO5" s="70">
        <v>77.62</v>
      </c>
      <c r="AP5" s="5" t="s">
        <v>20</v>
      </c>
      <c r="AQ5" s="5"/>
      <c r="AR5" s="64"/>
      <c r="AS5" s="64"/>
      <c r="AT5" s="64"/>
      <c r="AU5" s="64"/>
      <c r="AV5" s="64">
        <v>0</v>
      </c>
      <c r="AW5" s="64">
        <v>0</v>
      </c>
      <c r="AX5" s="64">
        <v>0</v>
      </c>
      <c r="AY5" s="70">
        <v>0</v>
      </c>
      <c r="AZ5" s="70">
        <v>0</v>
      </c>
      <c r="BA5" s="70">
        <v>0</v>
      </c>
      <c r="BB5" s="70">
        <v>0</v>
      </c>
      <c r="BC5" s="70">
        <v>0</v>
      </c>
    </row>
    <row r="6" ht="13.95" spans="1:55">
      <c r="A6" s="5" t="s">
        <v>21</v>
      </c>
      <c r="B6" s="64"/>
      <c r="C6" s="64">
        <v>2.45</v>
      </c>
      <c r="D6" s="64">
        <v>2.53</v>
      </c>
      <c r="E6" s="64">
        <v>0.8</v>
      </c>
      <c r="F6" s="64">
        <v>0.76</v>
      </c>
      <c r="G6" s="64">
        <v>0.79</v>
      </c>
      <c r="H6" s="64">
        <v>0.78</v>
      </c>
      <c r="I6" s="70">
        <v>0.99</v>
      </c>
      <c r="J6" s="70">
        <v>1.06</v>
      </c>
      <c r="K6" s="70">
        <v>1.08</v>
      </c>
      <c r="L6" s="70">
        <v>1.08</v>
      </c>
      <c r="M6" s="70">
        <v>1.09</v>
      </c>
      <c r="N6" s="5" t="s">
        <v>21</v>
      </c>
      <c r="O6" s="25"/>
      <c r="P6" s="73"/>
      <c r="Q6" s="64"/>
      <c r="R6" s="64"/>
      <c r="S6" s="64">
        <v>0</v>
      </c>
      <c r="T6" s="64">
        <v>0</v>
      </c>
      <c r="U6" s="64">
        <v>0</v>
      </c>
      <c r="V6" s="64">
        <v>0</v>
      </c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5" t="s">
        <v>21</v>
      </c>
      <c r="AC6" s="76">
        <v>1.91654545454546</v>
      </c>
      <c r="AD6" s="77">
        <v>1.81690909090909</v>
      </c>
      <c r="AE6" s="83">
        <v>2.45</v>
      </c>
      <c r="AF6" s="83">
        <v>2.53</v>
      </c>
      <c r="AG6" s="64">
        <v>0.8</v>
      </c>
      <c r="AH6" s="64">
        <v>0.76</v>
      </c>
      <c r="AI6" s="64">
        <v>0.79</v>
      </c>
      <c r="AJ6" s="64">
        <v>0.78</v>
      </c>
      <c r="AK6" s="70">
        <v>0.99</v>
      </c>
      <c r="AL6" s="70">
        <v>1.06</v>
      </c>
      <c r="AM6" s="70">
        <v>1.08</v>
      </c>
      <c r="AN6" s="70">
        <v>1.08</v>
      </c>
      <c r="AO6" s="70">
        <v>1.09</v>
      </c>
      <c r="AP6" s="5" t="s">
        <v>21</v>
      </c>
      <c r="AQ6" s="5"/>
      <c r="AR6" s="64"/>
      <c r="AS6" s="64"/>
      <c r="AT6" s="64"/>
      <c r="AU6" s="64">
        <v>0</v>
      </c>
      <c r="AV6" s="64">
        <v>0</v>
      </c>
      <c r="AW6" s="64">
        <v>0</v>
      </c>
      <c r="AX6" s="64">
        <v>0</v>
      </c>
      <c r="AY6" s="70">
        <v>0</v>
      </c>
      <c r="AZ6" s="70">
        <v>0</v>
      </c>
      <c r="BA6" s="70">
        <v>0</v>
      </c>
      <c r="BB6" s="70">
        <v>0</v>
      </c>
      <c r="BC6" s="70">
        <v>0</v>
      </c>
    </row>
    <row r="7" ht="13.95" spans="1:55">
      <c r="A7" s="5" t="s">
        <v>22</v>
      </c>
      <c r="B7" s="64"/>
      <c r="C7" s="64">
        <v>160.86</v>
      </c>
      <c r="D7" s="64">
        <v>160.7</v>
      </c>
      <c r="E7" s="64">
        <v>150.45</v>
      </c>
      <c r="F7" s="64">
        <v>122.19</v>
      </c>
      <c r="G7" s="64">
        <v>108.84</v>
      </c>
      <c r="H7" s="64">
        <v>88.03</v>
      </c>
      <c r="I7" s="70">
        <v>85.96</v>
      </c>
      <c r="J7" s="70">
        <v>82.37</v>
      </c>
      <c r="K7" s="70">
        <v>97.35</v>
      </c>
      <c r="L7" s="70">
        <v>94.97</v>
      </c>
      <c r="M7" s="70">
        <v>95.05</v>
      </c>
      <c r="N7" s="5" t="s">
        <v>22</v>
      </c>
      <c r="O7" s="25"/>
      <c r="P7" s="73"/>
      <c r="Q7" s="64"/>
      <c r="R7" s="64"/>
      <c r="S7" s="64"/>
      <c r="T7" s="64">
        <v>0</v>
      </c>
      <c r="U7" s="64">
        <v>0</v>
      </c>
      <c r="V7" s="64">
        <v>0</v>
      </c>
      <c r="W7" s="70">
        <v>0</v>
      </c>
      <c r="X7" s="70">
        <v>0</v>
      </c>
      <c r="Y7" s="70">
        <v>0</v>
      </c>
      <c r="Z7" s="70">
        <v>0</v>
      </c>
      <c r="AA7" s="70">
        <v>0</v>
      </c>
      <c r="AB7" s="5" t="s">
        <v>22</v>
      </c>
      <c r="AC7" s="76">
        <v>167.674818181818</v>
      </c>
      <c r="AD7" s="77">
        <v>159.913090909093</v>
      </c>
      <c r="AE7" s="83">
        <v>160.86</v>
      </c>
      <c r="AF7" s="83">
        <v>160.7</v>
      </c>
      <c r="AG7" s="64">
        <v>150.45</v>
      </c>
      <c r="AH7" s="64">
        <v>122.19</v>
      </c>
      <c r="AI7" s="64">
        <v>108.84</v>
      </c>
      <c r="AJ7" s="64">
        <v>88.03</v>
      </c>
      <c r="AK7" s="70">
        <v>85.96</v>
      </c>
      <c r="AL7" s="70">
        <v>82.37</v>
      </c>
      <c r="AM7" s="70">
        <v>97.35</v>
      </c>
      <c r="AN7" s="70">
        <v>94.97</v>
      </c>
      <c r="AO7" s="70">
        <v>95.05</v>
      </c>
      <c r="AP7" s="5" t="s">
        <v>22</v>
      </c>
      <c r="AQ7" s="5"/>
      <c r="AR7" s="64"/>
      <c r="AS7" s="64"/>
      <c r="AT7" s="64"/>
      <c r="AU7" s="64"/>
      <c r="AV7" s="64">
        <v>0</v>
      </c>
      <c r="AW7" s="64">
        <v>0</v>
      </c>
      <c r="AX7" s="64">
        <v>0</v>
      </c>
      <c r="AY7" s="70">
        <v>0</v>
      </c>
      <c r="AZ7" s="70">
        <v>0</v>
      </c>
      <c r="BA7" s="70">
        <v>0</v>
      </c>
      <c r="BB7" s="70">
        <v>0</v>
      </c>
      <c r="BC7" s="70">
        <v>0</v>
      </c>
    </row>
    <row r="8" ht="13.95" spans="1:55">
      <c r="A8" s="5" t="s">
        <v>23</v>
      </c>
      <c r="B8" s="64"/>
      <c r="C8" s="64">
        <v>520.41</v>
      </c>
      <c r="D8" s="64">
        <v>507.11</v>
      </c>
      <c r="E8" s="64">
        <v>488.36</v>
      </c>
      <c r="F8" s="64">
        <v>492.67</v>
      </c>
      <c r="G8" s="64">
        <v>476.39</v>
      </c>
      <c r="H8" s="64">
        <v>469.23</v>
      </c>
      <c r="I8" s="70">
        <v>492.12</v>
      </c>
      <c r="J8" s="70">
        <v>577.9</v>
      </c>
      <c r="K8" s="70">
        <v>598.99</v>
      </c>
      <c r="L8" s="70">
        <v>607.01</v>
      </c>
      <c r="M8" s="70">
        <v>633.93</v>
      </c>
      <c r="N8" s="5" t="s">
        <v>23</v>
      </c>
      <c r="O8" s="25"/>
      <c r="P8" s="73"/>
      <c r="Q8" s="64"/>
      <c r="R8" s="64"/>
      <c r="S8" s="64">
        <v>0</v>
      </c>
      <c r="T8" s="64">
        <v>0</v>
      </c>
      <c r="U8" s="64">
        <v>0</v>
      </c>
      <c r="V8" s="64">
        <v>0</v>
      </c>
      <c r="W8" s="70">
        <v>0</v>
      </c>
      <c r="X8" s="70">
        <v>0</v>
      </c>
      <c r="Y8" s="70">
        <v>0</v>
      </c>
      <c r="Z8" s="70">
        <v>0</v>
      </c>
      <c r="AA8" s="70">
        <v>0</v>
      </c>
      <c r="AB8" s="5" t="s">
        <v>23</v>
      </c>
      <c r="AC8" s="76">
        <v>438.584000000003</v>
      </c>
      <c r="AD8" s="77">
        <v>452.086545454546</v>
      </c>
      <c r="AE8" s="83">
        <v>520.41</v>
      </c>
      <c r="AF8" s="83">
        <v>507.11</v>
      </c>
      <c r="AG8" s="64">
        <v>488.36</v>
      </c>
      <c r="AH8" s="64">
        <v>492.67</v>
      </c>
      <c r="AI8" s="64">
        <v>476.39</v>
      </c>
      <c r="AJ8" s="64">
        <v>469.23</v>
      </c>
      <c r="AK8" s="70">
        <v>492.12</v>
      </c>
      <c r="AL8" s="70">
        <v>577.9</v>
      </c>
      <c r="AM8" s="70">
        <v>598.99</v>
      </c>
      <c r="AN8" s="70">
        <v>607.01</v>
      </c>
      <c r="AO8" s="70">
        <v>633.93</v>
      </c>
      <c r="AP8" s="5" t="s">
        <v>23</v>
      </c>
      <c r="AQ8" s="5"/>
      <c r="AR8" s="64"/>
      <c r="AS8" s="64"/>
      <c r="AT8" s="64"/>
      <c r="AU8" s="64">
        <v>0</v>
      </c>
      <c r="AV8" s="64">
        <v>0</v>
      </c>
      <c r="AW8" s="64">
        <v>0</v>
      </c>
      <c r="AX8" s="64">
        <v>0</v>
      </c>
      <c r="AY8" s="70">
        <v>0</v>
      </c>
      <c r="AZ8" s="70">
        <v>0</v>
      </c>
      <c r="BA8" s="70">
        <v>0</v>
      </c>
      <c r="BB8" s="70">
        <v>0</v>
      </c>
      <c r="BC8" s="70">
        <v>0</v>
      </c>
    </row>
    <row r="9" ht="13.95" spans="1:55">
      <c r="A9" s="5" t="s">
        <v>24</v>
      </c>
      <c r="B9" s="64"/>
      <c r="C9" s="64">
        <v>837.14</v>
      </c>
      <c r="D9" s="64">
        <v>840.39</v>
      </c>
      <c r="E9" s="64">
        <v>839.71</v>
      </c>
      <c r="F9" s="64">
        <v>820.83</v>
      </c>
      <c r="G9" s="64">
        <v>800.19</v>
      </c>
      <c r="H9" s="64">
        <v>778.82</v>
      </c>
      <c r="I9" s="70">
        <v>757.01</v>
      </c>
      <c r="J9" s="70">
        <v>739.37</v>
      </c>
      <c r="K9" s="70">
        <v>711.57</v>
      </c>
      <c r="L9" s="70">
        <v>697.69</v>
      </c>
      <c r="M9" s="70">
        <v>680.19</v>
      </c>
      <c r="N9" s="5" t="s">
        <v>24</v>
      </c>
      <c r="O9" s="25"/>
      <c r="P9" s="73"/>
      <c r="Q9" s="64"/>
      <c r="R9" s="64"/>
      <c r="S9" s="64">
        <v>0</v>
      </c>
      <c r="T9" s="64">
        <v>0</v>
      </c>
      <c r="U9" s="64">
        <v>0</v>
      </c>
      <c r="V9" s="64">
        <v>0</v>
      </c>
      <c r="W9" s="70">
        <v>0</v>
      </c>
      <c r="X9" s="70">
        <v>0</v>
      </c>
      <c r="Y9" s="70">
        <v>0</v>
      </c>
      <c r="Z9" s="70">
        <v>0</v>
      </c>
      <c r="AA9" s="70">
        <v>0</v>
      </c>
      <c r="AB9" s="5" t="s">
        <v>24</v>
      </c>
      <c r="AC9" s="76">
        <v>896.832636363637</v>
      </c>
      <c r="AD9" s="77">
        <v>879.141090909092</v>
      </c>
      <c r="AE9" s="83">
        <v>837.14</v>
      </c>
      <c r="AF9" s="83">
        <v>840.39</v>
      </c>
      <c r="AG9" s="64">
        <v>839.71</v>
      </c>
      <c r="AH9" s="64">
        <v>820.83</v>
      </c>
      <c r="AI9" s="64">
        <v>800.19</v>
      </c>
      <c r="AJ9" s="64">
        <v>778.82</v>
      </c>
      <c r="AK9" s="70">
        <v>757.01</v>
      </c>
      <c r="AL9" s="70">
        <v>739.37</v>
      </c>
      <c r="AM9" s="70">
        <v>711.57</v>
      </c>
      <c r="AN9" s="70">
        <v>697.69</v>
      </c>
      <c r="AO9" s="70">
        <v>680.19</v>
      </c>
      <c r="AP9" s="5" t="s">
        <v>24</v>
      </c>
      <c r="AQ9" s="5"/>
      <c r="AR9" s="64"/>
      <c r="AS9" s="64"/>
      <c r="AT9" s="64"/>
      <c r="AU9" s="64">
        <v>0</v>
      </c>
      <c r="AV9" s="64">
        <v>0</v>
      </c>
      <c r="AW9" s="64">
        <v>0</v>
      </c>
      <c r="AX9" s="64">
        <v>0</v>
      </c>
      <c r="AY9" s="70">
        <v>0</v>
      </c>
      <c r="AZ9" s="70">
        <v>0</v>
      </c>
      <c r="BA9" s="70">
        <v>0</v>
      </c>
      <c r="BB9" s="70">
        <v>0</v>
      </c>
      <c r="BC9" s="70">
        <v>0</v>
      </c>
    </row>
    <row r="10" ht="13.95" spans="1:55">
      <c r="A10" s="5" t="s">
        <v>25</v>
      </c>
      <c r="B10" s="64"/>
      <c r="C10" s="64">
        <v>3872.03</v>
      </c>
      <c r="D10" s="64">
        <v>3812.55</v>
      </c>
      <c r="E10" s="64">
        <v>3783.1</v>
      </c>
      <c r="F10" s="64">
        <v>3948.89</v>
      </c>
      <c r="G10" s="64">
        <v>3925.33</v>
      </c>
      <c r="H10" s="64">
        <v>3918.35</v>
      </c>
      <c r="I10" s="70">
        <v>3968.48</v>
      </c>
      <c r="J10" s="70">
        <v>3860.81</v>
      </c>
      <c r="K10" s="70">
        <v>3630.7</v>
      </c>
      <c r="L10" s="70">
        <v>3437.31</v>
      </c>
      <c r="M10" s="70">
        <v>3139.44</v>
      </c>
      <c r="N10" s="5" t="s">
        <v>25</v>
      </c>
      <c r="O10" s="25"/>
      <c r="P10" s="73"/>
      <c r="Q10" s="64"/>
      <c r="R10" s="64"/>
      <c r="S10" s="64"/>
      <c r="T10" s="64">
        <v>0</v>
      </c>
      <c r="U10" s="64">
        <v>0</v>
      </c>
      <c r="V10" s="64">
        <v>0</v>
      </c>
      <c r="W10" s="70">
        <v>0</v>
      </c>
      <c r="X10" s="70">
        <v>0</v>
      </c>
      <c r="Y10" s="70">
        <v>0</v>
      </c>
      <c r="Z10" s="70">
        <v>0</v>
      </c>
      <c r="AA10" s="70">
        <v>0</v>
      </c>
      <c r="AB10" s="5" t="s">
        <v>25</v>
      </c>
      <c r="AC10" s="76">
        <v>4120.4430909091</v>
      </c>
      <c r="AD10" s="77">
        <v>4068.13290909091</v>
      </c>
      <c r="AE10" s="83">
        <v>3872.03</v>
      </c>
      <c r="AF10" s="83">
        <v>3812.55</v>
      </c>
      <c r="AG10" s="64">
        <v>3783.1</v>
      </c>
      <c r="AH10" s="64">
        <v>3948.89</v>
      </c>
      <c r="AI10" s="64">
        <v>3925.33</v>
      </c>
      <c r="AJ10" s="64">
        <v>3918.35</v>
      </c>
      <c r="AK10" s="70">
        <v>3968.48</v>
      </c>
      <c r="AL10" s="70">
        <v>3860.81</v>
      </c>
      <c r="AM10" s="70">
        <v>3630.7</v>
      </c>
      <c r="AN10" s="70">
        <v>3437.31</v>
      </c>
      <c r="AO10" s="70">
        <v>3139.44</v>
      </c>
      <c r="AP10" s="5" t="s">
        <v>25</v>
      </c>
      <c r="AQ10" s="5"/>
      <c r="AR10" s="64"/>
      <c r="AS10" s="64"/>
      <c r="AT10" s="64"/>
      <c r="AU10" s="64"/>
      <c r="AV10" s="64">
        <v>0</v>
      </c>
      <c r="AW10" s="64">
        <v>0</v>
      </c>
      <c r="AX10" s="64">
        <v>0</v>
      </c>
      <c r="AY10" s="70">
        <v>0</v>
      </c>
      <c r="AZ10" s="70">
        <v>0</v>
      </c>
      <c r="BA10" s="70">
        <v>0</v>
      </c>
      <c r="BB10" s="70">
        <v>0</v>
      </c>
      <c r="BC10" s="70">
        <v>0</v>
      </c>
    </row>
    <row r="11" ht="13.95" spans="1:55">
      <c r="A11" s="5" t="s">
        <v>26</v>
      </c>
      <c r="B11" s="64"/>
      <c r="C11" s="64">
        <v>104.06</v>
      </c>
      <c r="D11" s="64">
        <v>103.65</v>
      </c>
      <c r="E11" s="64">
        <v>103.58</v>
      </c>
      <c r="F11" s="64">
        <v>104.11</v>
      </c>
      <c r="G11" s="64">
        <v>106.29</v>
      </c>
      <c r="H11" s="64">
        <v>110.16</v>
      </c>
      <c r="I11" s="70">
        <v>111.25</v>
      </c>
      <c r="J11" s="70">
        <v>114.83</v>
      </c>
      <c r="K11" s="70">
        <v>117.61</v>
      </c>
      <c r="L11" s="70">
        <v>118.57</v>
      </c>
      <c r="M11" s="70">
        <v>120.47</v>
      </c>
      <c r="N11" s="5" t="s">
        <v>26</v>
      </c>
      <c r="O11" s="25"/>
      <c r="P11" s="73"/>
      <c r="Q11" s="64"/>
      <c r="R11" s="64"/>
      <c r="S11" s="64"/>
      <c r="T11" s="64">
        <v>0</v>
      </c>
      <c r="U11" s="64">
        <v>0</v>
      </c>
      <c r="V11" s="64">
        <v>0</v>
      </c>
      <c r="W11" s="70">
        <v>0</v>
      </c>
      <c r="X11" s="70">
        <v>0</v>
      </c>
      <c r="Y11" s="70">
        <v>0</v>
      </c>
      <c r="Z11" s="70">
        <v>0</v>
      </c>
      <c r="AA11" s="70">
        <v>0</v>
      </c>
      <c r="AB11" s="5" t="s">
        <v>26</v>
      </c>
      <c r="AC11" s="76">
        <v>97.0387272727276</v>
      </c>
      <c r="AD11" s="77">
        <v>98.9498181818185</v>
      </c>
      <c r="AE11" s="83">
        <v>104.06</v>
      </c>
      <c r="AF11" s="83">
        <v>103.65</v>
      </c>
      <c r="AG11" s="64">
        <v>103.58</v>
      </c>
      <c r="AH11" s="64">
        <v>104.11</v>
      </c>
      <c r="AI11" s="64">
        <v>106.29</v>
      </c>
      <c r="AJ11" s="64">
        <v>110.16</v>
      </c>
      <c r="AK11" s="70">
        <v>111.25</v>
      </c>
      <c r="AL11" s="70">
        <v>114.83</v>
      </c>
      <c r="AM11" s="70">
        <v>117.61</v>
      </c>
      <c r="AN11" s="70">
        <v>118.57</v>
      </c>
      <c r="AO11" s="70">
        <v>120.47</v>
      </c>
      <c r="AP11" s="5" t="s">
        <v>26</v>
      </c>
      <c r="AQ11" s="5"/>
      <c r="AR11" s="64"/>
      <c r="AS11" s="64"/>
      <c r="AT11" s="64"/>
      <c r="AU11" s="64"/>
      <c r="AV11" s="64">
        <v>0</v>
      </c>
      <c r="AW11" s="64">
        <v>0</v>
      </c>
      <c r="AX11" s="64">
        <v>0</v>
      </c>
      <c r="AY11" s="70">
        <v>0</v>
      </c>
      <c r="AZ11" s="70">
        <v>0</v>
      </c>
      <c r="BA11" s="70">
        <v>0</v>
      </c>
      <c r="BB11" s="70">
        <v>0</v>
      </c>
      <c r="BC11" s="70">
        <v>0</v>
      </c>
    </row>
    <row r="12" ht="13.95" spans="1:55">
      <c r="A12" s="5" t="s">
        <v>27</v>
      </c>
      <c r="B12" s="64"/>
      <c r="C12" s="64">
        <v>2202.84</v>
      </c>
      <c r="D12" s="64">
        <v>2184.29</v>
      </c>
      <c r="E12" s="64">
        <v>2214.72</v>
      </c>
      <c r="F12" s="64">
        <v>2237.72</v>
      </c>
      <c r="G12" s="64">
        <v>2256.26</v>
      </c>
      <c r="H12" s="64">
        <v>2250.32</v>
      </c>
      <c r="I12" s="70">
        <v>2236.7</v>
      </c>
      <c r="J12" s="70">
        <v>2229.87</v>
      </c>
      <c r="K12" s="70">
        <v>2228.94</v>
      </c>
      <c r="L12" s="70">
        <v>2227.73</v>
      </c>
      <c r="M12" s="70">
        <v>2224.86</v>
      </c>
      <c r="N12" s="5" t="s">
        <v>27</v>
      </c>
      <c r="O12" s="25"/>
      <c r="P12" s="73"/>
      <c r="Q12" s="64"/>
      <c r="R12" s="64"/>
      <c r="S12" s="64"/>
      <c r="T12" s="64">
        <v>0</v>
      </c>
      <c r="U12" s="64">
        <v>0</v>
      </c>
      <c r="V12" s="64">
        <v>0</v>
      </c>
      <c r="W12" s="70">
        <v>0</v>
      </c>
      <c r="X12" s="70">
        <v>0</v>
      </c>
      <c r="Y12" s="70">
        <v>0</v>
      </c>
      <c r="Z12" s="70">
        <v>0</v>
      </c>
      <c r="AA12" s="70">
        <v>0</v>
      </c>
      <c r="AB12" s="5" t="s">
        <v>27</v>
      </c>
      <c r="AC12" s="76">
        <v>2208.21527272727</v>
      </c>
      <c r="AD12" s="77">
        <v>2210.86309090909</v>
      </c>
      <c r="AE12" s="83">
        <v>2202.84</v>
      </c>
      <c r="AF12" s="83">
        <v>2184.29</v>
      </c>
      <c r="AG12" s="64">
        <v>2214.72</v>
      </c>
      <c r="AH12" s="64">
        <v>2237.72</v>
      </c>
      <c r="AI12" s="64">
        <v>2256.26</v>
      </c>
      <c r="AJ12" s="64">
        <v>2250.32</v>
      </c>
      <c r="AK12" s="70">
        <v>2236.7</v>
      </c>
      <c r="AL12" s="70">
        <v>2229.87</v>
      </c>
      <c r="AM12" s="70">
        <v>2228.94</v>
      </c>
      <c r="AN12" s="70">
        <v>2227.73</v>
      </c>
      <c r="AO12" s="70">
        <v>2224.86</v>
      </c>
      <c r="AP12" s="5" t="s">
        <v>27</v>
      </c>
      <c r="AQ12" s="5"/>
      <c r="AR12" s="64"/>
      <c r="AS12" s="64"/>
      <c r="AT12" s="64"/>
      <c r="AU12" s="64"/>
      <c r="AV12" s="64">
        <v>0</v>
      </c>
      <c r="AW12" s="64">
        <v>0</v>
      </c>
      <c r="AX12" s="64">
        <v>0</v>
      </c>
      <c r="AY12" s="70">
        <v>0</v>
      </c>
      <c r="AZ12" s="70">
        <v>0</v>
      </c>
      <c r="BA12" s="70">
        <v>0</v>
      </c>
      <c r="BB12" s="70">
        <v>0</v>
      </c>
      <c r="BC12" s="70">
        <v>0</v>
      </c>
    </row>
    <row r="13" s="34" customFormat="1" ht="13.95" spans="1:55">
      <c r="A13" s="6" t="s">
        <v>28</v>
      </c>
      <c r="C13" s="65">
        <v>636.02</v>
      </c>
      <c r="D13" s="65">
        <v>627.52</v>
      </c>
      <c r="E13" s="65">
        <v>651.07</v>
      </c>
      <c r="F13" s="65">
        <v>620.68</v>
      </c>
      <c r="G13" s="65">
        <v>613.09</v>
      </c>
      <c r="H13" s="65">
        <v>634.24</v>
      </c>
      <c r="I13" s="70">
        <v>654.2</v>
      </c>
      <c r="J13" s="70">
        <v>677.05</v>
      </c>
      <c r="K13" s="70">
        <v>700.14</v>
      </c>
      <c r="L13" s="70">
        <v>774.48</v>
      </c>
      <c r="M13" s="70">
        <v>822.46</v>
      </c>
      <c r="N13" s="6" t="s">
        <v>28</v>
      </c>
      <c r="O13" s="74">
        <v>93.4556363636364</v>
      </c>
      <c r="P13" s="75">
        <v>93.6241818181818</v>
      </c>
      <c r="Q13" s="65">
        <v>101.22</v>
      </c>
      <c r="R13" s="65">
        <v>98.8</v>
      </c>
      <c r="S13" s="65">
        <v>97.1</v>
      </c>
      <c r="T13" s="65">
        <v>86.43</v>
      </c>
      <c r="U13" s="65">
        <v>86.53</v>
      </c>
      <c r="V13" s="65">
        <v>89.91</v>
      </c>
      <c r="W13" s="70">
        <v>92.37</v>
      </c>
      <c r="X13" s="70">
        <v>94.04</v>
      </c>
      <c r="Y13" s="70">
        <v>93.07</v>
      </c>
      <c r="Z13" s="70">
        <v>96.73</v>
      </c>
      <c r="AA13" s="70">
        <v>104.79</v>
      </c>
      <c r="AB13" s="6" t="s">
        <v>28</v>
      </c>
      <c r="AC13" s="74">
        <v>384.124272727273</v>
      </c>
      <c r="AD13" s="75">
        <v>397.259636363637</v>
      </c>
      <c r="AE13" s="65">
        <v>445.21</v>
      </c>
      <c r="AF13" s="65">
        <v>425.73</v>
      </c>
      <c r="AG13" s="65">
        <v>454.94</v>
      </c>
      <c r="AH13" s="65">
        <v>439.58</v>
      </c>
      <c r="AI13" s="65">
        <v>433.94</v>
      </c>
      <c r="AJ13" s="65">
        <v>450.47</v>
      </c>
      <c r="AK13" s="70">
        <v>466.48</v>
      </c>
      <c r="AL13" s="70">
        <v>484.47</v>
      </c>
      <c r="AM13" s="70">
        <v>504.72</v>
      </c>
      <c r="AN13" s="70">
        <v>554.05</v>
      </c>
      <c r="AO13" s="70">
        <v>577.2</v>
      </c>
      <c r="AP13" s="6" t="s">
        <v>28</v>
      </c>
      <c r="AQ13" s="74">
        <v>80.2519090909091</v>
      </c>
      <c r="AR13" s="75">
        <v>83.5034545454546</v>
      </c>
      <c r="AS13" s="65">
        <v>89.59</v>
      </c>
      <c r="AT13" s="65">
        <v>102.98</v>
      </c>
      <c r="AU13" s="65">
        <v>99.03</v>
      </c>
      <c r="AV13" s="65">
        <v>94.67</v>
      </c>
      <c r="AW13" s="65">
        <v>92.62</v>
      </c>
      <c r="AX13" s="65">
        <v>93.85</v>
      </c>
      <c r="AY13" s="70">
        <v>95.35</v>
      </c>
      <c r="AZ13" s="70">
        <v>98.54</v>
      </c>
      <c r="BA13" s="70">
        <v>102.35</v>
      </c>
      <c r="BB13" s="70">
        <v>123.69</v>
      </c>
      <c r="BC13" s="70">
        <v>140.47</v>
      </c>
    </row>
    <row r="14" s="34" customFormat="1" ht="13.95" spans="1:55">
      <c r="A14" s="6" t="s">
        <v>29</v>
      </c>
      <c r="C14" s="65">
        <v>2512.08</v>
      </c>
      <c r="D14" s="65">
        <v>2509.04</v>
      </c>
      <c r="E14" s="65">
        <v>2544.76</v>
      </c>
      <c r="F14" s="65">
        <v>2605.15</v>
      </c>
      <c r="G14" s="65">
        <v>2537.36</v>
      </c>
      <c r="H14" s="65">
        <v>2476.37</v>
      </c>
      <c r="I14" s="70">
        <v>2422.01</v>
      </c>
      <c r="J14" s="70">
        <v>2320.94</v>
      </c>
      <c r="K14" s="70">
        <v>2333.58</v>
      </c>
      <c r="L14" s="70">
        <v>2333.93</v>
      </c>
      <c r="M14" s="70">
        <v>2338.63</v>
      </c>
      <c r="N14" s="6" t="s">
        <v>29</v>
      </c>
      <c r="O14" s="74">
        <v>136.83390909091</v>
      </c>
      <c r="P14" s="75">
        <v>150.765818181819</v>
      </c>
      <c r="Q14" s="78">
        <v>170.3</v>
      </c>
      <c r="R14" s="65">
        <v>164.6</v>
      </c>
      <c r="S14" s="65">
        <v>182.7</v>
      </c>
      <c r="T14" s="65">
        <v>207.36</v>
      </c>
      <c r="U14" s="65">
        <v>225.45</v>
      </c>
      <c r="V14" s="65">
        <v>237.85</v>
      </c>
      <c r="W14" s="70">
        <v>265.15</v>
      </c>
      <c r="X14" s="70">
        <v>273.84</v>
      </c>
      <c r="Y14" s="70">
        <v>275.96</v>
      </c>
      <c r="Z14" s="70">
        <v>283.63</v>
      </c>
      <c r="AA14" s="70">
        <v>291.09</v>
      </c>
      <c r="AB14" s="6" t="s">
        <v>29</v>
      </c>
      <c r="AC14" s="74">
        <v>2347.9469090909</v>
      </c>
      <c r="AD14" s="75">
        <v>2296.16799999999</v>
      </c>
      <c r="AE14" s="78">
        <v>2162.6</v>
      </c>
      <c r="AF14" s="78">
        <v>2168.5</v>
      </c>
      <c r="AG14" s="65">
        <v>2172.8</v>
      </c>
      <c r="AH14" s="65">
        <v>2190.11</v>
      </c>
      <c r="AI14" s="65">
        <v>2096.27</v>
      </c>
      <c r="AJ14" s="65">
        <v>2015.9</v>
      </c>
      <c r="AK14" s="70">
        <v>1912.77</v>
      </c>
      <c r="AL14" s="70">
        <v>1793.51</v>
      </c>
      <c r="AM14" s="70">
        <v>1789.78</v>
      </c>
      <c r="AN14" s="70">
        <v>1773.92</v>
      </c>
      <c r="AO14" s="70">
        <v>1764.28</v>
      </c>
      <c r="AP14" s="6" t="s">
        <v>29</v>
      </c>
      <c r="AQ14" s="74">
        <v>147.369818181818</v>
      </c>
      <c r="AR14" s="75">
        <v>158.986727272728</v>
      </c>
      <c r="AS14" s="78">
        <v>179.2</v>
      </c>
      <c r="AT14" s="78">
        <v>176</v>
      </c>
      <c r="AU14" s="65">
        <v>189.26</v>
      </c>
      <c r="AV14" s="65">
        <v>207.68</v>
      </c>
      <c r="AW14" s="65">
        <v>215.65</v>
      </c>
      <c r="AX14" s="65">
        <v>222.62</v>
      </c>
      <c r="AY14" s="70">
        <v>244.08</v>
      </c>
      <c r="AZ14" s="70">
        <v>253.58</v>
      </c>
      <c r="BA14" s="70">
        <v>267.85</v>
      </c>
      <c r="BB14" s="70">
        <v>276.39</v>
      </c>
      <c r="BC14" s="70">
        <v>283.26</v>
      </c>
    </row>
    <row r="15" s="34" customFormat="1" ht="13.95" spans="1:55">
      <c r="A15" s="6" t="s">
        <v>30</v>
      </c>
      <c r="C15" s="65">
        <v>601.72</v>
      </c>
      <c r="D15" s="65">
        <v>599.23</v>
      </c>
      <c r="E15" s="65">
        <v>619.61</v>
      </c>
      <c r="F15" s="65">
        <v>628.59</v>
      </c>
      <c r="G15" s="65">
        <v>630.9</v>
      </c>
      <c r="H15" s="65">
        <v>659.92</v>
      </c>
      <c r="I15" s="70">
        <v>686.4</v>
      </c>
      <c r="J15" s="70">
        <v>711.48</v>
      </c>
      <c r="K15" s="70">
        <v>734.7</v>
      </c>
      <c r="L15" s="70">
        <v>765.49</v>
      </c>
      <c r="M15" s="70">
        <v>789.59</v>
      </c>
      <c r="N15" s="6" t="s">
        <v>30</v>
      </c>
      <c r="O15" s="74">
        <v>70.8243636363659</v>
      </c>
      <c r="P15" s="75">
        <v>81.4385454545481</v>
      </c>
      <c r="Q15" s="65">
        <v>97.7</v>
      </c>
      <c r="R15" s="65">
        <v>97.4</v>
      </c>
      <c r="S15" s="65">
        <v>105.48</v>
      </c>
      <c r="T15" s="65">
        <v>118.56</v>
      </c>
      <c r="U15" s="65">
        <v>139.05</v>
      </c>
      <c r="V15" s="65">
        <v>150.63</v>
      </c>
      <c r="W15" s="70">
        <v>161.42</v>
      </c>
      <c r="X15" s="70">
        <v>170.63</v>
      </c>
      <c r="Y15" s="70">
        <v>178.51</v>
      </c>
      <c r="Z15" s="70">
        <v>184.84</v>
      </c>
      <c r="AA15" s="70">
        <v>192.14</v>
      </c>
      <c r="AB15" s="6" t="s">
        <v>30</v>
      </c>
      <c r="AC15" s="74">
        <v>244.974909090908</v>
      </c>
      <c r="AD15" s="75">
        <v>247.692909090909</v>
      </c>
      <c r="AE15" s="65">
        <v>258.43</v>
      </c>
      <c r="AF15" s="65">
        <v>256.69</v>
      </c>
      <c r="AG15" s="65">
        <v>262.71</v>
      </c>
      <c r="AH15" s="65">
        <v>256.7</v>
      </c>
      <c r="AI15" s="65">
        <v>247.41</v>
      </c>
      <c r="AJ15" s="65">
        <v>254.75</v>
      </c>
      <c r="AK15" s="70">
        <v>261.57</v>
      </c>
      <c r="AL15" s="70">
        <v>265.9</v>
      </c>
      <c r="AM15" s="70">
        <v>272.31</v>
      </c>
      <c r="AN15" s="70">
        <v>281.17</v>
      </c>
      <c r="AO15" s="70">
        <v>286.37</v>
      </c>
      <c r="AP15" s="6" t="s">
        <v>30</v>
      </c>
      <c r="AQ15" s="74">
        <v>221.301636363636</v>
      </c>
      <c r="AR15" s="75">
        <v>227.704</v>
      </c>
      <c r="AS15" s="65">
        <v>245.59</v>
      </c>
      <c r="AT15" s="65">
        <v>245.18</v>
      </c>
      <c r="AU15" s="65">
        <v>251.42</v>
      </c>
      <c r="AV15" s="65">
        <v>253.33</v>
      </c>
      <c r="AW15" s="65">
        <v>244.44</v>
      </c>
      <c r="AX15" s="65">
        <v>254.53</v>
      </c>
      <c r="AY15" s="70">
        <v>263.41</v>
      </c>
      <c r="AZ15" s="70">
        <v>274.96</v>
      </c>
      <c r="BA15" s="70">
        <v>283.88</v>
      </c>
      <c r="BB15" s="70">
        <v>299.48</v>
      </c>
      <c r="BC15" s="70">
        <v>311.08</v>
      </c>
    </row>
    <row r="16" s="34" customFormat="1" ht="13.95" spans="1:55">
      <c r="A16" s="6" t="s">
        <v>31</v>
      </c>
      <c r="C16" s="65">
        <v>3441.83</v>
      </c>
      <c r="D16" s="65">
        <v>3346.2</v>
      </c>
      <c r="E16" s="65">
        <v>3436.2</v>
      </c>
      <c r="F16" s="65">
        <v>3504.69</v>
      </c>
      <c r="G16" s="65">
        <v>3527.07</v>
      </c>
      <c r="H16" s="65">
        <v>3541.3</v>
      </c>
      <c r="I16" s="70">
        <v>3522.56</v>
      </c>
      <c r="J16" s="70">
        <v>3501.86</v>
      </c>
      <c r="K16" s="70">
        <v>3476.53</v>
      </c>
      <c r="L16" s="70">
        <v>3441.3</v>
      </c>
      <c r="M16" s="70">
        <v>3410.43</v>
      </c>
      <c r="N16" s="6" t="s">
        <v>31</v>
      </c>
      <c r="O16" s="74">
        <v>1121.04018181818</v>
      </c>
      <c r="P16" s="75">
        <v>1147.94509090909</v>
      </c>
      <c r="Q16" s="65">
        <v>1217.53</v>
      </c>
      <c r="R16" s="65">
        <v>1095.9</v>
      </c>
      <c r="S16" s="65">
        <v>1207.6</v>
      </c>
      <c r="T16" s="65">
        <v>1279.21</v>
      </c>
      <c r="U16" s="65">
        <v>1296.1</v>
      </c>
      <c r="V16" s="65">
        <v>1353.62</v>
      </c>
      <c r="W16" s="70">
        <v>1369.91</v>
      </c>
      <c r="X16" s="70">
        <v>1391.14</v>
      </c>
      <c r="Y16" s="70">
        <v>1401.12</v>
      </c>
      <c r="Z16" s="70">
        <v>1402.39</v>
      </c>
      <c r="AA16" s="70">
        <v>1388.6</v>
      </c>
      <c r="AB16" s="6" t="s">
        <v>31</v>
      </c>
      <c r="AC16" s="74">
        <v>1119.62836363637</v>
      </c>
      <c r="AD16" s="75">
        <v>1067.24327272727</v>
      </c>
      <c r="AE16" s="65">
        <v>945.8</v>
      </c>
      <c r="AF16" s="65">
        <v>1040.87</v>
      </c>
      <c r="AG16" s="65">
        <v>909.8</v>
      </c>
      <c r="AH16" s="65">
        <v>858.65</v>
      </c>
      <c r="AI16" s="65">
        <v>845.23</v>
      </c>
      <c r="AJ16" s="65">
        <v>738.29</v>
      </c>
      <c r="AK16" s="70">
        <v>680.01</v>
      </c>
      <c r="AL16" s="70">
        <v>629.81</v>
      </c>
      <c r="AM16" s="70">
        <v>577.94</v>
      </c>
      <c r="AN16" s="70">
        <v>530.7</v>
      </c>
      <c r="AO16" s="70">
        <v>525.16</v>
      </c>
      <c r="AP16" s="6" t="s">
        <v>31</v>
      </c>
      <c r="AQ16" s="74">
        <v>1206.257</v>
      </c>
      <c r="AR16" s="75">
        <v>1234.77418181818</v>
      </c>
      <c r="AS16" s="65">
        <v>1278.5</v>
      </c>
      <c r="AT16" s="65">
        <v>1209.47</v>
      </c>
      <c r="AU16" s="65">
        <v>1318.8</v>
      </c>
      <c r="AV16" s="65">
        <v>1366.83</v>
      </c>
      <c r="AW16" s="65">
        <v>1385.75</v>
      </c>
      <c r="AX16" s="65">
        <v>1449.39</v>
      </c>
      <c r="AY16" s="70">
        <v>1472.64</v>
      </c>
      <c r="AZ16" s="70">
        <v>1480.92</v>
      </c>
      <c r="BA16" s="70">
        <v>1497.47</v>
      </c>
      <c r="BB16" s="70">
        <v>1508.21</v>
      </c>
      <c r="BC16" s="70">
        <v>1496.67</v>
      </c>
    </row>
    <row r="17" ht="13.95" spans="1:55">
      <c r="A17" s="5" t="s">
        <v>32</v>
      </c>
      <c r="C17" s="64">
        <v>112.48</v>
      </c>
      <c r="D17" s="64">
        <v>115.6</v>
      </c>
      <c r="E17" s="64">
        <v>113.83</v>
      </c>
      <c r="F17" s="64">
        <v>108.86</v>
      </c>
      <c r="G17" s="64">
        <v>106.67</v>
      </c>
      <c r="H17" s="64">
        <v>117.18</v>
      </c>
      <c r="I17" s="70">
        <v>123.24</v>
      </c>
      <c r="J17" s="70">
        <v>123.87</v>
      </c>
      <c r="K17" s="70">
        <v>124.5</v>
      </c>
      <c r="L17" s="70">
        <v>125.07</v>
      </c>
      <c r="M17" s="70">
        <v>128.66</v>
      </c>
      <c r="N17" s="5" t="s">
        <v>32</v>
      </c>
      <c r="O17" s="76"/>
      <c r="P17" s="77"/>
      <c r="Q17" s="64"/>
      <c r="R17" s="64"/>
      <c r="S17" s="64">
        <v>0</v>
      </c>
      <c r="T17" s="64">
        <v>0</v>
      </c>
      <c r="U17" s="64">
        <v>0</v>
      </c>
      <c r="V17" s="64">
        <v>0</v>
      </c>
      <c r="W17" s="70">
        <v>0</v>
      </c>
      <c r="X17" s="70">
        <v>0</v>
      </c>
      <c r="Y17" s="70">
        <v>0</v>
      </c>
      <c r="Z17" s="70">
        <v>0</v>
      </c>
      <c r="AA17" s="70">
        <v>0</v>
      </c>
      <c r="AB17" s="5" t="s">
        <v>32</v>
      </c>
      <c r="AC17" s="76">
        <v>105.617636363636</v>
      </c>
      <c r="AD17" s="77">
        <v>107.412</v>
      </c>
      <c r="AE17" s="83">
        <v>112.48</v>
      </c>
      <c r="AF17" s="83">
        <v>115.6</v>
      </c>
      <c r="AG17" s="64">
        <v>113.83</v>
      </c>
      <c r="AH17" s="64">
        <v>108.86</v>
      </c>
      <c r="AI17" s="64">
        <v>106.67</v>
      </c>
      <c r="AJ17" s="64">
        <v>117.18</v>
      </c>
      <c r="AK17" s="70">
        <v>123.24</v>
      </c>
      <c r="AL17" s="70">
        <v>123.87</v>
      </c>
      <c r="AM17" s="70">
        <v>124.5</v>
      </c>
      <c r="AN17" s="70">
        <v>125.07</v>
      </c>
      <c r="AO17" s="70">
        <v>128.66</v>
      </c>
      <c r="AP17" s="5" t="s">
        <v>32</v>
      </c>
      <c r="AQ17" s="76"/>
      <c r="AR17" s="77"/>
      <c r="AS17" s="64"/>
      <c r="AT17" s="64"/>
      <c r="AU17" s="64">
        <v>0</v>
      </c>
      <c r="AV17" s="64">
        <v>0</v>
      </c>
      <c r="AW17" s="64">
        <v>0</v>
      </c>
      <c r="AX17" s="64">
        <v>0</v>
      </c>
      <c r="AY17" s="70">
        <v>0</v>
      </c>
      <c r="AZ17" s="70">
        <v>0</v>
      </c>
      <c r="BA17" s="70">
        <v>0</v>
      </c>
      <c r="BB17" s="70">
        <v>0</v>
      </c>
      <c r="BC17" s="70">
        <v>0</v>
      </c>
    </row>
    <row r="18" ht="13.95" spans="1:55">
      <c r="A18" s="5" t="s">
        <v>33</v>
      </c>
      <c r="C18" s="64">
        <v>617.07</v>
      </c>
      <c r="D18" s="64">
        <v>616.6</v>
      </c>
      <c r="E18" s="64">
        <v>620.41</v>
      </c>
      <c r="F18" s="64">
        <v>615.03</v>
      </c>
      <c r="G18" s="64">
        <v>614.09</v>
      </c>
      <c r="H18" s="64">
        <v>616.35</v>
      </c>
      <c r="I18" s="70">
        <v>614.65</v>
      </c>
      <c r="J18" s="70">
        <v>610.97</v>
      </c>
      <c r="K18" s="70">
        <v>621.77</v>
      </c>
      <c r="L18" s="70">
        <v>616.28</v>
      </c>
      <c r="M18" s="70">
        <v>610.84</v>
      </c>
      <c r="N18" s="5" t="s">
        <v>33</v>
      </c>
      <c r="O18" s="76"/>
      <c r="P18" s="77"/>
      <c r="Q18" s="64"/>
      <c r="R18" s="64"/>
      <c r="S18" s="64"/>
      <c r="T18" s="64">
        <v>0</v>
      </c>
      <c r="U18" s="64">
        <v>0</v>
      </c>
      <c r="V18" s="64">
        <v>0</v>
      </c>
      <c r="W18" s="70">
        <v>0</v>
      </c>
      <c r="X18" s="70">
        <v>0</v>
      </c>
      <c r="Y18" s="70">
        <v>0</v>
      </c>
      <c r="Z18" s="70">
        <v>0</v>
      </c>
      <c r="AA18" s="70">
        <v>0</v>
      </c>
      <c r="AB18" s="5" t="s">
        <v>33</v>
      </c>
      <c r="AC18" s="76">
        <v>618.108818181818</v>
      </c>
      <c r="AD18" s="77">
        <v>617.782363636364</v>
      </c>
      <c r="AE18" s="83">
        <v>617.07</v>
      </c>
      <c r="AF18" s="83">
        <v>616.6</v>
      </c>
      <c r="AG18" s="64">
        <v>620.41</v>
      </c>
      <c r="AH18" s="64">
        <v>615.03</v>
      </c>
      <c r="AI18" s="64">
        <v>614.09</v>
      </c>
      <c r="AJ18" s="64">
        <v>616.35</v>
      </c>
      <c r="AK18" s="70">
        <v>614.65</v>
      </c>
      <c r="AL18" s="70">
        <v>610.97</v>
      </c>
      <c r="AM18" s="70">
        <v>621.77</v>
      </c>
      <c r="AN18" s="70">
        <v>616.28</v>
      </c>
      <c r="AO18" s="70">
        <v>610.84</v>
      </c>
      <c r="AP18" s="5" t="s">
        <v>33</v>
      </c>
      <c r="AQ18" s="76"/>
      <c r="AR18" s="77"/>
      <c r="AS18" s="64"/>
      <c r="AT18" s="64"/>
      <c r="AU18" s="64"/>
      <c r="AV18" s="64">
        <v>0</v>
      </c>
      <c r="AW18" s="64">
        <v>0</v>
      </c>
      <c r="AX18" s="64">
        <v>0</v>
      </c>
      <c r="AY18" s="70">
        <v>0</v>
      </c>
      <c r="AZ18" s="70">
        <v>0</v>
      </c>
      <c r="BA18" s="70">
        <v>0</v>
      </c>
      <c r="BB18" s="70">
        <v>0</v>
      </c>
      <c r="BC18" s="70">
        <v>0</v>
      </c>
    </row>
    <row r="19" s="34" customFormat="1" ht="13.95" spans="1:55">
      <c r="A19" s="6" t="s">
        <v>34</v>
      </c>
      <c r="C19" s="65">
        <v>2280.73</v>
      </c>
      <c r="D19" s="65">
        <v>2286.76</v>
      </c>
      <c r="E19" s="65">
        <v>2391</v>
      </c>
      <c r="F19" s="65">
        <v>2368.07</v>
      </c>
      <c r="G19" s="65">
        <v>2358.67</v>
      </c>
      <c r="H19" s="65">
        <v>2383.35</v>
      </c>
      <c r="I19" s="70">
        <v>2201.79</v>
      </c>
      <c r="J19" s="70">
        <v>2202.55</v>
      </c>
      <c r="K19" s="70">
        <v>2086.43</v>
      </c>
      <c r="L19" s="70">
        <v>2081.07</v>
      </c>
      <c r="M19" s="70">
        <v>2087.84</v>
      </c>
      <c r="N19" s="6" t="s">
        <v>34</v>
      </c>
      <c r="O19" s="74">
        <v>106.441090909091</v>
      </c>
      <c r="P19" s="75">
        <v>122.18509090909</v>
      </c>
      <c r="Q19" s="65">
        <v>122.43</v>
      </c>
      <c r="R19" s="65">
        <v>142.5</v>
      </c>
      <c r="S19" s="65">
        <v>164.53</v>
      </c>
      <c r="T19" s="65">
        <v>174.04</v>
      </c>
      <c r="U19" s="65">
        <v>224.74</v>
      </c>
      <c r="V19" s="65">
        <v>260.7</v>
      </c>
      <c r="W19" s="70">
        <v>251.9</v>
      </c>
      <c r="X19" s="70">
        <v>249.7</v>
      </c>
      <c r="Y19" s="70">
        <v>246.3</v>
      </c>
      <c r="Z19" s="70">
        <v>241.3</v>
      </c>
      <c r="AA19" s="70">
        <v>305</v>
      </c>
      <c r="AB19" s="6" t="s">
        <v>34</v>
      </c>
      <c r="AC19" s="74">
        <v>2223.39181818182</v>
      </c>
      <c r="AD19" s="75">
        <v>2159.80727272727</v>
      </c>
      <c r="AE19" s="65">
        <v>1998.97</v>
      </c>
      <c r="AF19" s="65">
        <v>1977.02</v>
      </c>
      <c r="AG19" s="65">
        <v>2034.3</v>
      </c>
      <c r="AH19" s="65">
        <v>1991.65</v>
      </c>
      <c r="AI19" s="65">
        <v>1920.49</v>
      </c>
      <c r="AJ19" s="65">
        <v>1812.6</v>
      </c>
      <c r="AK19" s="70">
        <v>1650.3</v>
      </c>
      <c r="AL19" s="70">
        <v>1655.88</v>
      </c>
      <c r="AM19" s="70">
        <v>1547.2</v>
      </c>
      <c r="AN19" s="70">
        <v>1552.79</v>
      </c>
      <c r="AO19" s="70">
        <v>1420.1</v>
      </c>
      <c r="AP19" s="6" t="s">
        <v>34</v>
      </c>
      <c r="AQ19" s="74">
        <v>121.101545454541</v>
      </c>
      <c r="AR19" s="75">
        <v>139.954181818182</v>
      </c>
      <c r="AS19" s="65">
        <v>159.33</v>
      </c>
      <c r="AT19" s="65">
        <v>167.2</v>
      </c>
      <c r="AU19" s="65">
        <v>192.17</v>
      </c>
      <c r="AV19" s="65">
        <v>202.38</v>
      </c>
      <c r="AW19" s="65">
        <v>213.43</v>
      </c>
      <c r="AX19" s="65">
        <v>310.05</v>
      </c>
      <c r="AY19" s="70">
        <v>299.59</v>
      </c>
      <c r="AZ19" s="70">
        <v>296.97</v>
      </c>
      <c r="BA19" s="70">
        <v>292.93</v>
      </c>
      <c r="BB19" s="70">
        <v>286.98</v>
      </c>
      <c r="BC19" s="70">
        <v>362.74</v>
      </c>
    </row>
    <row r="20" s="34" customFormat="1" ht="13.95" spans="1:55">
      <c r="A20" s="6" t="s">
        <v>35</v>
      </c>
      <c r="C20" s="65">
        <v>3993.85</v>
      </c>
      <c r="D20" s="65">
        <v>3855.2</v>
      </c>
      <c r="E20" s="65">
        <v>4009</v>
      </c>
      <c r="F20" s="65">
        <v>4238.71</v>
      </c>
      <c r="G20" s="65">
        <v>4277.58</v>
      </c>
      <c r="H20" s="65">
        <v>4287.76</v>
      </c>
      <c r="I20" s="70">
        <v>4274.96</v>
      </c>
      <c r="J20" s="70">
        <v>4218.53</v>
      </c>
      <c r="K20" s="70">
        <v>4209.56</v>
      </c>
      <c r="L20" s="70">
        <v>4160.79</v>
      </c>
      <c r="M20" s="70">
        <v>4105.25</v>
      </c>
      <c r="N20" s="6" t="s">
        <v>35</v>
      </c>
      <c r="O20" s="74">
        <v>1203.12354545454</v>
      </c>
      <c r="P20" s="75">
        <v>1229.68836363636</v>
      </c>
      <c r="Q20" s="65">
        <v>1226</v>
      </c>
      <c r="R20" s="65">
        <v>1094.6</v>
      </c>
      <c r="S20" s="65">
        <v>1238.2</v>
      </c>
      <c r="T20" s="65">
        <v>1448.2</v>
      </c>
      <c r="U20" s="65">
        <v>1487.3</v>
      </c>
      <c r="V20" s="65">
        <v>1505.88</v>
      </c>
      <c r="W20" s="70">
        <v>1507.72</v>
      </c>
      <c r="X20" s="70">
        <v>1493.95</v>
      </c>
      <c r="Y20" s="70">
        <v>1464.53</v>
      </c>
      <c r="Z20" s="70">
        <v>1427.73</v>
      </c>
      <c r="AA20" s="70">
        <v>1385.74</v>
      </c>
      <c r="AB20" s="6" t="s">
        <v>35</v>
      </c>
      <c r="AC20" s="74">
        <v>1540.50654545455</v>
      </c>
      <c r="AD20" s="75">
        <v>1508.42236363636</v>
      </c>
      <c r="AE20" s="65">
        <v>1476</v>
      </c>
      <c r="AF20" s="65">
        <v>1603</v>
      </c>
      <c r="AG20" s="65">
        <v>1472.5</v>
      </c>
      <c r="AH20" s="65">
        <v>1291.28</v>
      </c>
      <c r="AI20" s="65">
        <v>1262.98</v>
      </c>
      <c r="AJ20" s="65">
        <v>1228.29</v>
      </c>
      <c r="AK20" s="70">
        <v>1217.62</v>
      </c>
      <c r="AL20" s="70">
        <v>1210.11</v>
      </c>
      <c r="AM20" s="70">
        <v>1216.5</v>
      </c>
      <c r="AN20" s="70">
        <v>1245.61</v>
      </c>
      <c r="AO20" s="70">
        <v>1251.2</v>
      </c>
      <c r="AP20" s="6" t="s">
        <v>35</v>
      </c>
      <c r="AQ20" s="74">
        <v>1256.41927272727</v>
      </c>
      <c r="AR20" s="75">
        <v>1283.136</v>
      </c>
      <c r="AS20" s="65">
        <v>1292</v>
      </c>
      <c r="AT20" s="65">
        <v>1159</v>
      </c>
      <c r="AU20" s="65">
        <v>1298.3</v>
      </c>
      <c r="AV20" s="65">
        <v>1499.23</v>
      </c>
      <c r="AW20" s="65">
        <v>1527.3</v>
      </c>
      <c r="AX20" s="65">
        <v>1553.59</v>
      </c>
      <c r="AY20" s="70">
        <v>1549.62</v>
      </c>
      <c r="AZ20" s="70">
        <v>1514.47</v>
      </c>
      <c r="BA20" s="70">
        <v>1528.53</v>
      </c>
      <c r="BB20" s="70">
        <v>1487.45</v>
      </c>
      <c r="BC20" s="70">
        <v>1468.31</v>
      </c>
    </row>
    <row r="21" s="34" customFormat="1" ht="13.95" spans="1:55">
      <c r="A21" s="6" t="s">
        <v>36</v>
      </c>
      <c r="C21" s="65">
        <v>1834.43</v>
      </c>
      <c r="D21" s="65">
        <v>1793.67</v>
      </c>
      <c r="E21" s="65">
        <v>1787.39</v>
      </c>
      <c r="F21" s="65">
        <v>1805.42</v>
      </c>
      <c r="G21" s="65">
        <v>1806.03</v>
      </c>
      <c r="H21" s="65">
        <v>1804.76</v>
      </c>
      <c r="I21" s="70">
        <v>1826.77</v>
      </c>
      <c r="J21" s="70">
        <v>1849.98</v>
      </c>
      <c r="K21" s="70">
        <v>1898.21</v>
      </c>
      <c r="L21" s="70">
        <v>1898.02</v>
      </c>
      <c r="M21" s="70">
        <v>1918.14</v>
      </c>
      <c r="N21" s="6" t="s">
        <v>36</v>
      </c>
      <c r="O21" s="74">
        <v>817.588363636361</v>
      </c>
      <c r="P21" s="75">
        <v>825.235090909089</v>
      </c>
      <c r="Q21" s="65">
        <v>869.13</v>
      </c>
      <c r="R21" s="65">
        <v>834.7</v>
      </c>
      <c r="S21" s="65">
        <v>839.19</v>
      </c>
      <c r="T21" s="65">
        <v>853.48</v>
      </c>
      <c r="U21" s="65">
        <v>852.81</v>
      </c>
      <c r="V21" s="65">
        <v>850.5</v>
      </c>
      <c r="W21" s="70">
        <v>861.82</v>
      </c>
      <c r="X21" s="70">
        <v>877.47</v>
      </c>
      <c r="Y21" s="70">
        <v>911.16</v>
      </c>
      <c r="Z21" s="70">
        <v>907.36</v>
      </c>
      <c r="AA21" s="70">
        <v>924.65</v>
      </c>
      <c r="AB21" s="6" t="s">
        <v>36</v>
      </c>
      <c r="AC21" s="74"/>
      <c r="AD21" s="75"/>
      <c r="AE21" s="65"/>
      <c r="AF21" s="65"/>
      <c r="AG21" s="65"/>
      <c r="AH21" s="65">
        <v>0</v>
      </c>
      <c r="AI21" s="65">
        <v>0</v>
      </c>
      <c r="AJ21" s="65">
        <v>0</v>
      </c>
      <c r="AK21" s="70">
        <v>0</v>
      </c>
      <c r="AL21" s="70">
        <v>0</v>
      </c>
      <c r="AM21" s="70">
        <v>0</v>
      </c>
      <c r="AN21" s="70">
        <v>0</v>
      </c>
      <c r="AO21" s="70">
        <v>0</v>
      </c>
      <c r="AP21" s="6" t="s">
        <v>36</v>
      </c>
      <c r="AQ21" s="74">
        <v>939.518818181818</v>
      </c>
      <c r="AR21" s="75">
        <v>943.491454545455</v>
      </c>
      <c r="AS21" s="65">
        <v>965.3</v>
      </c>
      <c r="AT21" s="65">
        <v>959.01</v>
      </c>
      <c r="AU21" s="65">
        <v>948.2</v>
      </c>
      <c r="AV21" s="65">
        <v>951.94</v>
      </c>
      <c r="AW21" s="65">
        <v>953.22</v>
      </c>
      <c r="AX21" s="65">
        <v>954.26</v>
      </c>
      <c r="AY21" s="70">
        <v>964.95</v>
      </c>
      <c r="AZ21" s="70">
        <v>972.52</v>
      </c>
      <c r="BA21" s="70">
        <v>987.05</v>
      </c>
      <c r="BB21" s="70">
        <v>990.66</v>
      </c>
      <c r="BC21" s="70">
        <v>993.49</v>
      </c>
    </row>
    <row r="22" s="34" customFormat="1" ht="13.95" spans="1:55">
      <c r="A22" s="6" t="s">
        <v>37</v>
      </c>
      <c r="C22" s="65">
        <v>1760.11</v>
      </c>
      <c r="D22" s="65">
        <v>1712.91</v>
      </c>
      <c r="E22" s="65">
        <v>1752.55</v>
      </c>
      <c r="F22" s="65">
        <v>1801.71</v>
      </c>
      <c r="G22" s="65">
        <v>1836.7</v>
      </c>
      <c r="H22" s="65">
        <v>1871.37</v>
      </c>
      <c r="I22" s="70">
        <v>1923.75</v>
      </c>
      <c r="J22" s="70">
        <v>1955.75</v>
      </c>
      <c r="K22" s="70">
        <v>1979.04</v>
      </c>
      <c r="L22" s="70">
        <v>2012.18</v>
      </c>
      <c r="M22" s="70">
        <v>2040.77</v>
      </c>
      <c r="N22" s="6" t="s">
        <v>37</v>
      </c>
      <c r="O22" s="74">
        <v>737.803363636365</v>
      </c>
      <c r="P22" s="75">
        <v>753.751454545458</v>
      </c>
      <c r="Q22" s="65">
        <v>805.18</v>
      </c>
      <c r="R22" s="65">
        <v>767.9</v>
      </c>
      <c r="S22" s="65">
        <v>790.46</v>
      </c>
      <c r="T22" s="65">
        <v>810.75</v>
      </c>
      <c r="U22" s="65">
        <v>828.18</v>
      </c>
      <c r="V22" s="65">
        <v>837.86</v>
      </c>
      <c r="W22" s="70">
        <v>871.19</v>
      </c>
      <c r="X22" s="70">
        <v>886.7</v>
      </c>
      <c r="Y22" s="70">
        <v>894.3</v>
      </c>
      <c r="Z22" s="70">
        <v>911.24</v>
      </c>
      <c r="AA22" s="70">
        <v>940.08</v>
      </c>
      <c r="AB22" s="6" t="s">
        <v>37</v>
      </c>
      <c r="AC22" s="74">
        <v>131.002545454546</v>
      </c>
      <c r="AD22" s="75">
        <v>132.310363636364</v>
      </c>
      <c r="AE22" s="65">
        <v>133.73</v>
      </c>
      <c r="AF22" s="65">
        <v>134.11</v>
      </c>
      <c r="AG22" s="65">
        <v>135.54</v>
      </c>
      <c r="AH22" s="65">
        <v>141.04</v>
      </c>
      <c r="AI22" s="65">
        <v>136.76</v>
      </c>
      <c r="AJ22" s="65">
        <v>139.42</v>
      </c>
      <c r="AK22" s="70">
        <v>141.37</v>
      </c>
      <c r="AL22" s="70">
        <v>144.58</v>
      </c>
      <c r="AM22" s="70">
        <v>142.93</v>
      </c>
      <c r="AN22" s="70">
        <v>146.16</v>
      </c>
      <c r="AO22" s="70">
        <v>146.09</v>
      </c>
      <c r="AP22" s="6" t="s">
        <v>37</v>
      </c>
      <c r="AQ22" s="74">
        <v>774.318090909092</v>
      </c>
      <c r="AR22" s="75">
        <v>790.471090909094</v>
      </c>
      <c r="AS22" s="65">
        <v>821.2</v>
      </c>
      <c r="AT22" s="65">
        <v>810.9</v>
      </c>
      <c r="AU22" s="65">
        <v>826.55</v>
      </c>
      <c r="AV22" s="65">
        <v>849.92</v>
      </c>
      <c r="AW22" s="65">
        <v>871.76</v>
      </c>
      <c r="AX22" s="65">
        <v>894.1</v>
      </c>
      <c r="AY22" s="70">
        <v>911.19</v>
      </c>
      <c r="AZ22" s="70">
        <v>924.47</v>
      </c>
      <c r="BA22" s="70">
        <v>941.81</v>
      </c>
      <c r="BB22" s="70">
        <v>954.78</v>
      </c>
      <c r="BC22" s="70">
        <v>954.6</v>
      </c>
    </row>
    <row r="23" s="34" customFormat="1" ht="13.95" spans="1:55">
      <c r="A23" s="6" t="s">
        <v>38</v>
      </c>
      <c r="C23" s="65">
        <v>227.53</v>
      </c>
      <c r="D23" s="65">
        <v>229.7</v>
      </c>
      <c r="E23" s="65">
        <v>246.1</v>
      </c>
      <c r="F23" s="65">
        <v>246.65</v>
      </c>
      <c r="G23" s="65">
        <v>253.33</v>
      </c>
      <c r="H23" s="65">
        <v>265.75</v>
      </c>
      <c r="I23" s="70">
        <v>284.86</v>
      </c>
      <c r="J23" s="70">
        <v>284.31</v>
      </c>
      <c r="K23" s="70">
        <v>299.66</v>
      </c>
      <c r="L23" s="70">
        <v>298.21</v>
      </c>
      <c r="M23" s="70">
        <v>307.61</v>
      </c>
      <c r="N23" s="6" t="s">
        <v>38</v>
      </c>
      <c r="O23" s="74">
        <v>110.715409090909</v>
      </c>
      <c r="P23" s="75">
        <v>113.538545454546</v>
      </c>
      <c r="Q23" s="65">
        <v>109.961</v>
      </c>
      <c r="R23" s="65">
        <v>114.4</v>
      </c>
      <c r="S23" s="65">
        <v>126.93</v>
      </c>
      <c r="T23" s="65">
        <v>124.46</v>
      </c>
      <c r="U23" s="65">
        <v>130.32</v>
      </c>
      <c r="V23" s="65">
        <v>135.93</v>
      </c>
      <c r="W23" s="70">
        <v>137.59</v>
      </c>
      <c r="X23" s="70">
        <v>140.41</v>
      </c>
      <c r="Y23" s="70">
        <v>139.35</v>
      </c>
      <c r="Z23" s="70">
        <v>137.98</v>
      </c>
      <c r="AA23" s="70">
        <v>137.92</v>
      </c>
      <c r="AB23" s="6" t="s">
        <v>38</v>
      </c>
      <c r="AC23" s="74"/>
      <c r="AD23" s="75"/>
      <c r="AE23" s="65"/>
      <c r="AF23" s="65"/>
      <c r="AG23" s="65"/>
      <c r="AH23" s="65">
        <v>0</v>
      </c>
      <c r="AI23" s="65">
        <v>0</v>
      </c>
      <c r="AJ23" s="65">
        <v>0</v>
      </c>
      <c r="AK23" s="70">
        <v>0</v>
      </c>
      <c r="AL23" s="70">
        <v>0</v>
      </c>
      <c r="AM23" s="70">
        <v>0</v>
      </c>
      <c r="AN23" s="70">
        <v>0</v>
      </c>
      <c r="AO23" s="70">
        <v>0</v>
      </c>
      <c r="AP23" s="6" t="s">
        <v>38</v>
      </c>
      <c r="AQ23" s="74">
        <v>96.9606363636358</v>
      </c>
      <c r="AR23" s="75">
        <v>102.699636363635</v>
      </c>
      <c r="AS23" s="65">
        <v>117.58</v>
      </c>
      <c r="AT23" s="65">
        <v>115.3</v>
      </c>
      <c r="AU23" s="65">
        <v>119.17</v>
      </c>
      <c r="AV23" s="65">
        <v>122.2</v>
      </c>
      <c r="AW23" s="65">
        <v>123.01</v>
      </c>
      <c r="AX23" s="65">
        <v>129.83</v>
      </c>
      <c r="AY23" s="70">
        <v>147.27</v>
      </c>
      <c r="AZ23" s="70">
        <v>143.89</v>
      </c>
      <c r="BA23" s="70">
        <v>160.31</v>
      </c>
      <c r="BB23" s="70">
        <v>160.22</v>
      </c>
      <c r="BC23" s="70">
        <v>169.69</v>
      </c>
    </row>
    <row r="24" ht="13.95" spans="1:55">
      <c r="A24" s="5" t="s">
        <v>39</v>
      </c>
      <c r="C24" s="64">
        <v>657.27</v>
      </c>
      <c r="D24" s="64">
        <v>655.14</v>
      </c>
      <c r="E24" s="64">
        <v>656.45</v>
      </c>
      <c r="F24" s="64">
        <v>658.94</v>
      </c>
      <c r="G24" s="64">
        <v>660.91</v>
      </c>
      <c r="H24" s="64">
        <v>647.09</v>
      </c>
      <c r="I24" s="70">
        <v>650.78</v>
      </c>
      <c r="J24" s="70">
        <v>652.37</v>
      </c>
      <c r="K24" s="70">
        <v>654.77</v>
      </c>
      <c r="L24" s="70">
        <v>656.82</v>
      </c>
      <c r="M24" s="70">
        <v>658.08</v>
      </c>
      <c r="N24" s="5" t="s">
        <v>39</v>
      </c>
      <c r="O24" s="76"/>
      <c r="P24" s="77"/>
      <c r="Q24" s="64"/>
      <c r="R24" s="64"/>
      <c r="S24" s="64">
        <v>0</v>
      </c>
      <c r="T24" s="64">
        <v>0</v>
      </c>
      <c r="U24" s="64">
        <v>0</v>
      </c>
      <c r="V24" s="64">
        <v>0</v>
      </c>
      <c r="W24" s="70">
        <v>0</v>
      </c>
      <c r="X24" s="70">
        <v>0</v>
      </c>
      <c r="Y24" s="70">
        <v>0</v>
      </c>
      <c r="Z24" s="70">
        <v>0</v>
      </c>
      <c r="AA24" s="70">
        <v>0</v>
      </c>
      <c r="AB24" s="5" t="s">
        <v>39</v>
      </c>
      <c r="AC24" s="76">
        <v>656.445272727273</v>
      </c>
      <c r="AD24" s="77">
        <v>656.285818181818</v>
      </c>
      <c r="AE24" s="83">
        <v>657.27</v>
      </c>
      <c r="AF24" s="83">
        <v>655.14</v>
      </c>
      <c r="AG24" s="64">
        <v>656.45</v>
      </c>
      <c r="AH24" s="64">
        <v>658.94</v>
      </c>
      <c r="AI24" s="64">
        <v>660.91</v>
      </c>
      <c r="AJ24" s="64">
        <v>647.09</v>
      </c>
      <c r="AK24" s="70">
        <v>650.78</v>
      </c>
      <c r="AL24" s="70">
        <v>652.37</v>
      </c>
      <c r="AM24" s="70">
        <v>654.77</v>
      </c>
      <c r="AN24" s="70">
        <v>656.82</v>
      </c>
      <c r="AO24" s="70">
        <v>658.08</v>
      </c>
      <c r="AP24" s="5" t="s">
        <v>39</v>
      </c>
      <c r="AQ24" s="76"/>
      <c r="AR24" s="77"/>
      <c r="AS24" s="64"/>
      <c r="AT24" s="64"/>
      <c r="AU24" s="64">
        <v>0</v>
      </c>
      <c r="AV24" s="64">
        <v>0</v>
      </c>
      <c r="AW24" s="64">
        <v>0</v>
      </c>
      <c r="AX24" s="64">
        <v>0</v>
      </c>
      <c r="AY24" s="70">
        <v>0</v>
      </c>
      <c r="AZ24" s="70">
        <v>0</v>
      </c>
      <c r="BA24" s="70">
        <v>0</v>
      </c>
      <c r="BB24" s="70">
        <v>0</v>
      </c>
      <c r="BC24" s="70">
        <v>0</v>
      </c>
    </row>
    <row r="25" ht="13.95" spans="1:55">
      <c r="A25" s="5" t="s">
        <v>40</v>
      </c>
      <c r="C25" s="64">
        <v>1866.32</v>
      </c>
      <c r="D25" s="64">
        <v>1870</v>
      </c>
      <c r="E25" s="64">
        <v>1874</v>
      </c>
      <c r="F25" s="64">
        <v>1874.93</v>
      </c>
      <c r="G25" s="64">
        <v>1874</v>
      </c>
      <c r="H25" s="64">
        <v>1878.71</v>
      </c>
      <c r="I25" s="70">
        <v>1892.36</v>
      </c>
      <c r="J25" s="70">
        <v>1905.41</v>
      </c>
      <c r="K25" s="70">
        <v>1929.76</v>
      </c>
      <c r="L25" s="70">
        <v>1943.17</v>
      </c>
      <c r="M25" s="70">
        <v>1966.92</v>
      </c>
      <c r="N25" s="5" t="s">
        <v>40</v>
      </c>
      <c r="O25" s="76"/>
      <c r="P25" s="77"/>
      <c r="Q25" s="64"/>
      <c r="R25" s="64"/>
      <c r="S25" s="64"/>
      <c r="T25" s="64">
        <v>0</v>
      </c>
      <c r="U25" s="64">
        <v>0</v>
      </c>
      <c r="V25" s="64">
        <v>0</v>
      </c>
      <c r="W25" s="70">
        <v>0</v>
      </c>
      <c r="X25" s="70">
        <v>0</v>
      </c>
      <c r="Y25" s="70">
        <v>0</v>
      </c>
      <c r="Z25" s="70">
        <v>0</v>
      </c>
      <c r="AA25" s="70">
        <v>0</v>
      </c>
      <c r="AB25" s="5" t="s">
        <v>40</v>
      </c>
      <c r="AC25" s="76">
        <v>1831.45309090909</v>
      </c>
      <c r="AD25" s="77">
        <v>1840.92836363636</v>
      </c>
      <c r="AE25" s="83">
        <v>1866.32</v>
      </c>
      <c r="AF25" s="83">
        <v>1870</v>
      </c>
      <c r="AG25" s="64">
        <v>1874</v>
      </c>
      <c r="AH25" s="64">
        <v>1874.93</v>
      </c>
      <c r="AI25" s="64">
        <v>1874</v>
      </c>
      <c r="AJ25" s="64">
        <v>1878.71</v>
      </c>
      <c r="AK25" s="70">
        <v>1892.36</v>
      </c>
      <c r="AL25" s="70">
        <v>1905.41</v>
      </c>
      <c r="AM25" s="70">
        <v>1929.76</v>
      </c>
      <c r="AN25" s="70">
        <v>1943.17</v>
      </c>
      <c r="AO25" s="70">
        <v>1966.92</v>
      </c>
      <c r="AP25" s="5" t="s">
        <v>40</v>
      </c>
      <c r="AQ25" s="76"/>
      <c r="AR25" s="77"/>
      <c r="AS25" s="64"/>
      <c r="AT25" s="64"/>
      <c r="AU25" s="64"/>
      <c r="AV25" s="64">
        <v>0</v>
      </c>
      <c r="AW25" s="64">
        <v>0</v>
      </c>
      <c r="AX25" s="64">
        <v>0</v>
      </c>
      <c r="AY25" s="70">
        <v>0</v>
      </c>
      <c r="AZ25" s="70">
        <v>0</v>
      </c>
      <c r="BA25" s="70">
        <v>0</v>
      </c>
      <c r="BB25" s="70">
        <v>0</v>
      </c>
      <c r="BC25" s="70">
        <v>0</v>
      </c>
    </row>
    <row r="26" ht="13.95" spans="1:55">
      <c r="A26" s="5" t="s">
        <v>41</v>
      </c>
      <c r="C26" s="64">
        <v>665.12</v>
      </c>
      <c r="D26" s="64">
        <v>664.72</v>
      </c>
      <c r="E26" s="64">
        <v>671.78</v>
      </c>
      <c r="F26" s="64">
        <v>700.5</v>
      </c>
      <c r="G26" s="64">
        <v>714.25</v>
      </c>
      <c r="H26" s="64">
        <v>711.07</v>
      </c>
      <c r="I26" s="70">
        <v>714.13</v>
      </c>
      <c r="J26" s="70">
        <v>712.62</v>
      </c>
      <c r="K26" s="70">
        <v>706.97</v>
      </c>
      <c r="L26" s="70">
        <v>701.41</v>
      </c>
      <c r="M26" s="70">
        <v>712.03</v>
      </c>
      <c r="N26" s="5" t="s">
        <v>41</v>
      </c>
      <c r="O26" s="76"/>
      <c r="P26" s="77"/>
      <c r="Q26" s="64"/>
      <c r="R26" s="64"/>
      <c r="S26" s="64"/>
      <c r="T26" s="64">
        <v>0</v>
      </c>
      <c r="U26" s="64">
        <v>0</v>
      </c>
      <c r="V26" s="64">
        <v>0</v>
      </c>
      <c r="W26" s="70">
        <v>0</v>
      </c>
      <c r="X26" s="70">
        <v>0</v>
      </c>
      <c r="Y26" s="70">
        <v>0</v>
      </c>
      <c r="Z26" s="70">
        <v>0</v>
      </c>
      <c r="AA26" s="70">
        <v>0</v>
      </c>
      <c r="AB26" s="5" t="s">
        <v>41</v>
      </c>
      <c r="AC26" s="76">
        <v>665.172727272728</v>
      </c>
      <c r="AD26" s="77">
        <v>669.818181818182</v>
      </c>
      <c r="AE26" s="83">
        <v>665.12</v>
      </c>
      <c r="AF26" s="83">
        <v>664.72</v>
      </c>
      <c r="AG26" s="64">
        <v>671.78</v>
      </c>
      <c r="AH26" s="64">
        <v>700.5</v>
      </c>
      <c r="AI26" s="64">
        <v>714.25</v>
      </c>
      <c r="AJ26" s="64">
        <v>711.07</v>
      </c>
      <c r="AK26" s="70">
        <v>714.13</v>
      </c>
      <c r="AL26" s="70">
        <v>712.62</v>
      </c>
      <c r="AM26" s="70">
        <v>706.97</v>
      </c>
      <c r="AN26" s="70">
        <v>701.41</v>
      </c>
      <c r="AO26" s="70">
        <v>712.03</v>
      </c>
      <c r="AP26" s="5" t="s">
        <v>41</v>
      </c>
      <c r="AQ26" s="76"/>
      <c r="AR26" s="77"/>
      <c r="AS26" s="64"/>
      <c r="AT26" s="64"/>
      <c r="AU26" s="64"/>
      <c r="AV26" s="64">
        <v>0</v>
      </c>
      <c r="AW26" s="64">
        <v>0</v>
      </c>
      <c r="AX26" s="64">
        <v>0</v>
      </c>
      <c r="AY26" s="70">
        <v>0</v>
      </c>
      <c r="AZ26" s="70">
        <v>0</v>
      </c>
      <c r="BA26" s="70">
        <v>0</v>
      </c>
      <c r="BB26" s="70">
        <v>0</v>
      </c>
      <c r="BC26" s="70">
        <v>0</v>
      </c>
    </row>
    <row r="27" s="34" customFormat="1" ht="13.95" spans="1:55">
      <c r="A27" s="6" t="s">
        <v>42</v>
      </c>
      <c r="C27" s="65">
        <v>818.93</v>
      </c>
      <c r="D27" s="65">
        <v>841.5</v>
      </c>
      <c r="E27" s="65">
        <v>849.55</v>
      </c>
      <c r="F27" s="65">
        <v>870.56</v>
      </c>
      <c r="G27" s="65">
        <v>881.4</v>
      </c>
      <c r="H27" s="65">
        <v>909.29</v>
      </c>
      <c r="I27" s="70">
        <v>942.23</v>
      </c>
      <c r="J27" s="70">
        <v>979.69</v>
      </c>
      <c r="K27" s="70">
        <v>943.86</v>
      </c>
      <c r="L27" s="70">
        <v>966.52</v>
      </c>
      <c r="M27" s="70">
        <v>933.11</v>
      </c>
      <c r="N27" s="6" t="s">
        <v>42</v>
      </c>
      <c r="O27" s="74">
        <v>37.9196363636364</v>
      </c>
      <c r="P27" s="75">
        <v>37.878</v>
      </c>
      <c r="Q27" s="78">
        <v>31.5</v>
      </c>
      <c r="R27" s="65">
        <v>39.3</v>
      </c>
      <c r="S27" s="65">
        <v>39.15</v>
      </c>
      <c r="T27" s="65">
        <v>39.08</v>
      </c>
      <c r="U27" s="65">
        <v>38.84</v>
      </c>
      <c r="V27" s="65">
        <v>39.66</v>
      </c>
      <c r="W27" s="70">
        <v>40.09</v>
      </c>
      <c r="X27" s="70">
        <v>40.93</v>
      </c>
      <c r="Y27" s="70">
        <v>34.04</v>
      </c>
      <c r="Z27" s="70">
        <v>36.1</v>
      </c>
      <c r="AA27" s="70">
        <v>35.22</v>
      </c>
      <c r="AB27" s="6" t="s">
        <v>42</v>
      </c>
      <c r="AC27" s="74">
        <v>731.027090909094</v>
      </c>
      <c r="AD27" s="75">
        <v>746.085818181822</v>
      </c>
      <c r="AE27" s="78">
        <v>758.2</v>
      </c>
      <c r="AF27" s="78">
        <v>772.6</v>
      </c>
      <c r="AG27" s="65">
        <v>780.48</v>
      </c>
      <c r="AH27" s="65">
        <v>802.15</v>
      </c>
      <c r="AI27" s="65">
        <v>813.07</v>
      </c>
      <c r="AJ27" s="65">
        <v>838.93</v>
      </c>
      <c r="AK27" s="70">
        <v>871.32</v>
      </c>
      <c r="AL27" s="70">
        <v>910.28</v>
      </c>
      <c r="AM27" s="70">
        <v>880.92</v>
      </c>
      <c r="AN27" s="70">
        <v>902.32</v>
      </c>
      <c r="AO27" s="70">
        <v>870.55</v>
      </c>
      <c r="AP27" s="6" t="s">
        <v>42</v>
      </c>
      <c r="AQ27" s="74">
        <v>30.4499090909091</v>
      </c>
      <c r="AR27" s="75">
        <v>30.2801818181818</v>
      </c>
      <c r="AS27" s="78">
        <v>29.2</v>
      </c>
      <c r="AT27" s="78">
        <v>29.6</v>
      </c>
      <c r="AU27" s="65">
        <v>29.91</v>
      </c>
      <c r="AV27" s="65">
        <v>29.33</v>
      </c>
      <c r="AW27" s="65">
        <v>29.48</v>
      </c>
      <c r="AX27" s="65">
        <v>30.71</v>
      </c>
      <c r="AY27" s="70">
        <v>30.82</v>
      </c>
      <c r="AZ27" s="70">
        <v>28.49</v>
      </c>
      <c r="BA27" s="70">
        <v>28.9</v>
      </c>
      <c r="BB27" s="70">
        <v>28.1</v>
      </c>
      <c r="BC27" s="70">
        <v>27.34</v>
      </c>
    </row>
    <row r="28" ht="13.95" spans="1:55">
      <c r="A28" s="5" t="s">
        <v>43</v>
      </c>
      <c r="B28" s="64"/>
      <c r="C28" s="64">
        <v>0.95</v>
      </c>
      <c r="D28" s="64">
        <v>0.77</v>
      </c>
      <c r="E28" s="64">
        <v>0.94</v>
      </c>
      <c r="F28" s="64">
        <v>0.89</v>
      </c>
      <c r="G28" s="64">
        <v>1.14</v>
      </c>
      <c r="H28" s="64">
        <v>0.94</v>
      </c>
      <c r="I28" s="70">
        <v>0.99</v>
      </c>
      <c r="J28" s="70">
        <v>0.95</v>
      </c>
      <c r="K28" s="70">
        <v>0.97</v>
      </c>
      <c r="L28" s="70">
        <v>1</v>
      </c>
      <c r="M28" s="70">
        <v>0.98</v>
      </c>
      <c r="N28" s="5" t="s">
        <v>43</v>
      </c>
      <c r="O28" s="5"/>
      <c r="P28" s="64"/>
      <c r="Q28" s="64"/>
      <c r="R28" s="64"/>
      <c r="S28" s="64"/>
      <c r="T28" s="64">
        <v>0</v>
      </c>
      <c r="U28" s="64">
        <v>0</v>
      </c>
      <c r="V28" s="64">
        <v>0</v>
      </c>
      <c r="W28" s="70">
        <v>0</v>
      </c>
      <c r="X28" s="70">
        <v>0</v>
      </c>
      <c r="Y28" s="70">
        <v>0</v>
      </c>
      <c r="Z28" s="70">
        <v>0</v>
      </c>
      <c r="AA28" s="70">
        <v>0</v>
      </c>
      <c r="AB28" s="5" t="s">
        <v>43</v>
      </c>
      <c r="AC28" s="76">
        <v>0.884454545454549</v>
      </c>
      <c r="AD28" s="77">
        <v>0.894727272727273</v>
      </c>
      <c r="AE28" s="83">
        <v>0.95</v>
      </c>
      <c r="AF28" s="83">
        <v>0.77</v>
      </c>
      <c r="AG28" s="64">
        <v>0.94</v>
      </c>
      <c r="AH28" s="64">
        <v>0.89</v>
      </c>
      <c r="AI28" s="64">
        <v>1.14</v>
      </c>
      <c r="AJ28" s="64">
        <v>0.94</v>
      </c>
      <c r="AK28" s="70">
        <v>0.99</v>
      </c>
      <c r="AL28" s="70">
        <v>0.95</v>
      </c>
      <c r="AM28" s="70">
        <v>0.97</v>
      </c>
      <c r="AN28" s="70">
        <v>1</v>
      </c>
      <c r="AO28" s="70">
        <v>0.98</v>
      </c>
      <c r="AP28" s="5" t="s">
        <v>43</v>
      </c>
      <c r="AQ28" s="5"/>
      <c r="AR28" s="64"/>
      <c r="AS28" s="64"/>
      <c r="AT28" s="64"/>
      <c r="AU28" s="64"/>
      <c r="AV28" s="64">
        <v>0</v>
      </c>
      <c r="AW28" s="64">
        <v>0</v>
      </c>
      <c r="AX28" s="64">
        <v>0</v>
      </c>
      <c r="AY28" s="70">
        <v>0</v>
      </c>
      <c r="AZ28" s="70">
        <v>0</v>
      </c>
      <c r="BA28" s="70">
        <v>0</v>
      </c>
      <c r="BB28" s="70">
        <v>0</v>
      </c>
      <c r="BC28" s="70">
        <v>0</v>
      </c>
    </row>
    <row r="29" ht="13.95" spans="1:55">
      <c r="A29" s="5" t="s">
        <v>44</v>
      </c>
      <c r="B29" s="64"/>
      <c r="C29" s="64">
        <v>105.09</v>
      </c>
      <c r="D29" s="64">
        <v>105.32</v>
      </c>
      <c r="E29" s="64">
        <v>105.39</v>
      </c>
      <c r="F29" s="64">
        <v>105.64</v>
      </c>
      <c r="G29" s="64">
        <v>107.42</v>
      </c>
      <c r="H29" s="64">
        <v>107.45</v>
      </c>
      <c r="I29" s="70">
        <v>108.68</v>
      </c>
      <c r="J29" s="70">
        <v>114.3</v>
      </c>
      <c r="K29" s="70">
        <v>113.86</v>
      </c>
      <c r="L29" s="70">
        <v>113.14</v>
      </c>
      <c r="M29" s="70">
        <v>115.29</v>
      </c>
      <c r="N29" s="5" t="s">
        <v>44</v>
      </c>
      <c r="O29" s="5"/>
      <c r="P29" s="64"/>
      <c r="Q29" s="64"/>
      <c r="R29" s="64"/>
      <c r="S29" s="64"/>
      <c r="T29" s="64">
        <v>0</v>
      </c>
      <c r="U29" s="64">
        <v>0</v>
      </c>
      <c r="V29" s="64">
        <v>0</v>
      </c>
      <c r="W29" s="70">
        <v>0</v>
      </c>
      <c r="X29" s="70">
        <v>0</v>
      </c>
      <c r="Y29" s="70">
        <v>0</v>
      </c>
      <c r="Z29" s="70">
        <v>0</v>
      </c>
      <c r="AA29" s="70">
        <v>0</v>
      </c>
      <c r="AB29" s="5" t="s">
        <v>44</v>
      </c>
      <c r="AC29" s="76">
        <v>101.199181818182</v>
      </c>
      <c r="AD29" s="77">
        <v>102.347090909091</v>
      </c>
      <c r="AE29" s="83">
        <v>105.09</v>
      </c>
      <c r="AF29" s="83">
        <v>105.32</v>
      </c>
      <c r="AG29" s="64">
        <v>105.39</v>
      </c>
      <c r="AH29" s="64">
        <v>105.64</v>
      </c>
      <c r="AI29" s="64">
        <v>107.42</v>
      </c>
      <c r="AJ29" s="64">
        <v>107.45</v>
      </c>
      <c r="AK29" s="70">
        <v>108.68</v>
      </c>
      <c r="AL29" s="70">
        <v>114.3</v>
      </c>
      <c r="AM29" s="70">
        <v>113.86</v>
      </c>
      <c r="AN29" s="70">
        <v>113.14</v>
      </c>
      <c r="AO29" s="70">
        <v>115.29</v>
      </c>
      <c r="AP29" s="5" t="s">
        <v>44</v>
      </c>
      <c r="AQ29" s="5"/>
      <c r="AR29" s="64"/>
      <c r="AS29" s="64"/>
      <c r="AT29" s="64"/>
      <c r="AU29" s="64"/>
      <c r="AV29" s="64">
        <v>0</v>
      </c>
      <c r="AW29" s="64">
        <v>0</v>
      </c>
      <c r="AX29" s="64">
        <v>0</v>
      </c>
      <c r="AY29" s="70">
        <v>0</v>
      </c>
      <c r="AZ29" s="70">
        <v>0</v>
      </c>
      <c r="BA29" s="70">
        <v>0</v>
      </c>
      <c r="BB29" s="70">
        <v>0</v>
      </c>
      <c r="BC29" s="70">
        <v>0</v>
      </c>
    </row>
    <row r="30" ht="13.95" spans="1:55">
      <c r="A30" s="5" t="s">
        <v>45</v>
      </c>
      <c r="B30" s="64"/>
      <c r="C30" s="64">
        <v>3.39</v>
      </c>
      <c r="D30" s="64">
        <v>3.59</v>
      </c>
      <c r="E30" s="64">
        <v>3.82</v>
      </c>
      <c r="F30" s="64">
        <v>4.04</v>
      </c>
      <c r="G30" s="64">
        <v>4.19</v>
      </c>
      <c r="H30" s="64">
        <v>4.07</v>
      </c>
      <c r="I30" s="70">
        <v>4.72</v>
      </c>
      <c r="J30" s="70">
        <v>4.89</v>
      </c>
      <c r="K30" s="70">
        <v>5.18</v>
      </c>
      <c r="L30" s="70">
        <v>5.32</v>
      </c>
      <c r="M30" s="70">
        <v>5.59</v>
      </c>
      <c r="N30" s="5" t="s">
        <v>45</v>
      </c>
      <c r="O30" s="5"/>
      <c r="P30" s="64"/>
      <c r="Q30" s="64"/>
      <c r="R30" s="64"/>
      <c r="S30" s="64"/>
      <c r="T30" s="64">
        <v>0</v>
      </c>
      <c r="U30" s="64">
        <v>0</v>
      </c>
      <c r="V30" s="64">
        <v>0</v>
      </c>
      <c r="W30" s="70">
        <v>0</v>
      </c>
      <c r="X30" s="70">
        <v>0</v>
      </c>
      <c r="Y30" s="70">
        <v>0</v>
      </c>
      <c r="Z30" s="70">
        <v>0</v>
      </c>
      <c r="AA30" s="70">
        <v>0</v>
      </c>
      <c r="AB30" s="5" t="s">
        <v>45</v>
      </c>
      <c r="AC30" s="76">
        <v>2.89445454545455</v>
      </c>
      <c r="AD30" s="77">
        <v>3.11472727272729</v>
      </c>
      <c r="AE30" s="83">
        <v>3.39</v>
      </c>
      <c r="AF30" s="83">
        <v>3.59</v>
      </c>
      <c r="AG30" s="64">
        <v>3.82</v>
      </c>
      <c r="AH30" s="64">
        <v>4.04</v>
      </c>
      <c r="AI30" s="64">
        <v>4.19</v>
      </c>
      <c r="AJ30" s="64">
        <v>4.07</v>
      </c>
      <c r="AK30" s="70">
        <v>4.72</v>
      </c>
      <c r="AL30" s="70">
        <v>4.89</v>
      </c>
      <c r="AM30" s="70">
        <v>5.18</v>
      </c>
      <c r="AN30" s="70">
        <v>5.32</v>
      </c>
      <c r="AO30" s="70">
        <v>5.59</v>
      </c>
      <c r="AP30" s="5" t="s">
        <v>45</v>
      </c>
      <c r="AQ30" s="5"/>
      <c r="AR30" s="64"/>
      <c r="AS30" s="64"/>
      <c r="AT30" s="64"/>
      <c r="AU30" s="64"/>
      <c r="AV30" s="64">
        <v>0</v>
      </c>
      <c r="AW30" s="64">
        <v>0</v>
      </c>
      <c r="AX30" s="64">
        <v>0</v>
      </c>
      <c r="AY30" s="70">
        <v>0</v>
      </c>
      <c r="AZ30" s="70">
        <v>0</v>
      </c>
      <c r="BA30" s="70">
        <v>0</v>
      </c>
      <c r="BB30" s="70">
        <v>0</v>
      </c>
      <c r="BC30" s="70">
        <v>0</v>
      </c>
    </row>
    <row r="31" ht="13.95" spans="1:55">
      <c r="A31" s="5" t="s">
        <v>46</v>
      </c>
      <c r="B31" s="64"/>
      <c r="C31" s="64"/>
      <c r="D31" s="64"/>
      <c r="E31" s="64">
        <v>0</v>
      </c>
      <c r="F31" s="64">
        <v>0</v>
      </c>
      <c r="G31" s="64">
        <v>0</v>
      </c>
      <c r="H31" s="64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5" t="s">
        <v>46</v>
      </c>
      <c r="O31" s="5"/>
      <c r="P31" s="64"/>
      <c r="Q31" s="64"/>
      <c r="R31" s="64"/>
      <c r="S31" s="64">
        <v>0</v>
      </c>
      <c r="T31" s="64">
        <v>0</v>
      </c>
      <c r="U31" s="64">
        <v>0</v>
      </c>
      <c r="V31" s="64">
        <v>0</v>
      </c>
      <c r="W31" s="70">
        <v>0</v>
      </c>
      <c r="X31" s="70">
        <v>0</v>
      </c>
      <c r="Y31" s="70">
        <v>0</v>
      </c>
      <c r="Z31" s="70">
        <v>0</v>
      </c>
      <c r="AA31" s="70">
        <v>0</v>
      </c>
      <c r="AB31" s="5" t="s">
        <v>46</v>
      </c>
      <c r="AC31" s="76"/>
      <c r="AD31" s="77"/>
      <c r="AE31" s="83"/>
      <c r="AF31" s="83"/>
      <c r="AG31" s="64">
        <v>0</v>
      </c>
      <c r="AH31" s="64">
        <v>0</v>
      </c>
      <c r="AI31" s="64">
        <v>0</v>
      </c>
      <c r="AJ31" s="64">
        <v>0</v>
      </c>
      <c r="AK31" s="70">
        <v>0</v>
      </c>
      <c r="AL31" s="70">
        <v>0</v>
      </c>
      <c r="AM31" s="70">
        <v>0</v>
      </c>
      <c r="AN31" s="70">
        <v>0</v>
      </c>
      <c r="AO31" s="70">
        <v>0</v>
      </c>
      <c r="AP31" s="5" t="s">
        <v>46</v>
      </c>
      <c r="AQ31" s="5"/>
      <c r="AR31" s="64"/>
      <c r="AS31" s="64"/>
      <c r="AT31" s="64"/>
      <c r="AU31" s="64">
        <v>0</v>
      </c>
      <c r="AV31" s="64">
        <v>0</v>
      </c>
      <c r="AW31" s="64">
        <v>0</v>
      </c>
      <c r="AX31" s="64">
        <v>0</v>
      </c>
      <c r="AY31" s="70">
        <v>0</v>
      </c>
      <c r="AZ31" s="70">
        <v>0</v>
      </c>
      <c r="BA31" s="70">
        <v>0</v>
      </c>
      <c r="BB31" s="70">
        <v>0</v>
      </c>
      <c r="BC31" s="70">
        <v>0</v>
      </c>
    </row>
    <row r="32" ht="13.95" spans="1:55">
      <c r="A32" s="5" t="s">
        <v>47</v>
      </c>
      <c r="B32" s="64"/>
      <c r="C32" s="64">
        <v>60.82</v>
      </c>
      <c r="D32" s="64">
        <v>68.05</v>
      </c>
      <c r="E32" s="64">
        <v>78.01</v>
      </c>
      <c r="F32" s="64">
        <v>81.09</v>
      </c>
      <c r="G32" s="64">
        <v>80.86</v>
      </c>
      <c r="H32" s="64">
        <v>74.34</v>
      </c>
      <c r="I32" s="70">
        <v>78.05</v>
      </c>
      <c r="J32" s="70">
        <v>82.14</v>
      </c>
      <c r="K32" s="70">
        <v>84.34</v>
      </c>
      <c r="L32" s="70">
        <v>83.94</v>
      </c>
      <c r="M32" s="70">
        <v>83.16</v>
      </c>
      <c r="N32" s="5" t="s">
        <v>47</v>
      </c>
      <c r="O32" s="5"/>
      <c r="P32" s="64"/>
      <c r="Q32" s="64"/>
      <c r="R32" s="64"/>
      <c r="S32" s="64"/>
      <c r="T32" s="64">
        <v>0</v>
      </c>
      <c r="U32" s="64">
        <v>0</v>
      </c>
      <c r="V32" s="64">
        <v>0</v>
      </c>
      <c r="W32" s="70">
        <v>0</v>
      </c>
      <c r="X32" s="70">
        <v>0</v>
      </c>
      <c r="Y32" s="70">
        <v>0</v>
      </c>
      <c r="Z32" s="70">
        <v>0</v>
      </c>
      <c r="AA32" s="70">
        <v>0</v>
      </c>
      <c r="AB32" s="5" t="s">
        <v>47</v>
      </c>
      <c r="AC32" s="76">
        <v>65.3929090909091</v>
      </c>
      <c r="AD32" s="77">
        <v>67.1523636363636</v>
      </c>
      <c r="AE32" s="83">
        <v>60.82</v>
      </c>
      <c r="AF32" s="83">
        <v>68.05</v>
      </c>
      <c r="AG32" s="64">
        <v>78.01</v>
      </c>
      <c r="AH32" s="64">
        <v>81.09</v>
      </c>
      <c r="AI32" s="64">
        <v>80.86</v>
      </c>
      <c r="AJ32" s="64">
        <v>74.34</v>
      </c>
      <c r="AK32" s="70">
        <v>78.05</v>
      </c>
      <c r="AL32" s="70">
        <v>82.14</v>
      </c>
      <c r="AM32" s="70">
        <v>84.34</v>
      </c>
      <c r="AN32" s="70">
        <v>83.94</v>
      </c>
      <c r="AO32" s="70">
        <v>83.16</v>
      </c>
      <c r="AP32" s="5" t="s">
        <v>47</v>
      </c>
      <c r="AQ32" s="5"/>
      <c r="AR32" s="64"/>
      <c r="AS32" s="64"/>
      <c r="AT32" s="64"/>
      <c r="AU32" s="64"/>
      <c r="AV32" s="64">
        <v>0</v>
      </c>
      <c r="AW32" s="64">
        <v>0</v>
      </c>
      <c r="AX32" s="64">
        <v>0</v>
      </c>
      <c r="AY32" s="70">
        <v>0</v>
      </c>
      <c r="AZ32" s="70">
        <v>0</v>
      </c>
      <c r="BA32" s="70">
        <v>0</v>
      </c>
      <c r="BB32" s="70">
        <v>0</v>
      </c>
      <c r="BC32" s="70">
        <v>0</v>
      </c>
    </row>
    <row r="33" ht="13.95" spans="1:55">
      <c r="A33" s="5" t="s">
        <v>48</v>
      </c>
      <c r="B33" s="64"/>
      <c r="C33" s="64">
        <v>47.63</v>
      </c>
      <c r="D33" s="64">
        <v>56.92</v>
      </c>
      <c r="E33" s="64">
        <v>78.39</v>
      </c>
      <c r="F33" s="64">
        <v>74.24</v>
      </c>
      <c r="G33" s="64">
        <v>83.1</v>
      </c>
      <c r="H33" s="64">
        <v>74.84</v>
      </c>
      <c r="I33" s="70">
        <v>82.58</v>
      </c>
      <c r="J33" s="70">
        <v>88.42</v>
      </c>
      <c r="K33" s="70">
        <v>84.46</v>
      </c>
      <c r="L33" s="70">
        <v>77.92</v>
      </c>
      <c r="M33" s="70">
        <v>70.65</v>
      </c>
      <c r="N33" s="5" t="s">
        <v>48</v>
      </c>
      <c r="O33" s="5"/>
      <c r="P33" s="64"/>
      <c r="Q33" s="64"/>
      <c r="R33" s="64"/>
      <c r="S33" s="64"/>
      <c r="T33" s="64">
        <v>0</v>
      </c>
      <c r="U33" s="64">
        <v>0</v>
      </c>
      <c r="V33" s="64">
        <v>0</v>
      </c>
      <c r="W33" s="70">
        <v>0</v>
      </c>
      <c r="X33" s="70">
        <v>0</v>
      </c>
      <c r="Y33" s="70">
        <v>0</v>
      </c>
      <c r="Z33" s="70">
        <v>0</v>
      </c>
      <c r="AA33" s="70">
        <v>0</v>
      </c>
      <c r="AB33" s="5" t="s">
        <v>48</v>
      </c>
      <c r="AC33" s="76">
        <v>58.8661818181818</v>
      </c>
      <c r="AD33" s="77">
        <v>61.0949090909089</v>
      </c>
      <c r="AE33" s="83">
        <v>47.63</v>
      </c>
      <c r="AF33" s="83">
        <v>56.92</v>
      </c>
      <c r="AG33" s="64">
        <v>78.39</v>
      </c>
      <c r="AH33" s="64">
        <v>74.24</v>
      </c>
      <c r="AI33" s="64">
        <v>83.09</v>
      </c>
      <c r="AJ33" s="64">
        <v>74.84</v>
      </c>
      <c r="AK33" s="70">
        <v>82.58</v>
      </c>
      <c r="AL33" s="70">
        <v>88.42</v>
      </c>
      <c r="AM33" s="70">
        <v>84.46</v>
      </c>
      <c r="AN33" s="70">
        <v>77.92</v>
      </c>
      <c r="AO33" s="70">
        <v>70.65</v>
      </c>
      <c r="AP33" s="5" t="s">
        <v>48</v>
      </c>
      <c r="AQ33" s="5"/>
      <c r="AR33" s="64"/>
      <c r="AS33" s="64"/>
      <c r="AT33" s="64"/>
      <c r="AU33" s="64"/>
      <c r="AV33" s="64">
        <v>0</v>
      </c>
      <c r="AW33" s="64">
        <v>0</v>
      </c>
      <c r="AX33" s="64">
        <v>0</v>
      </c>
      <c r="AY33" s="70">
        <v>0</v>
      </c>
      <c r="AZ33" s="70">
        <v>0</v>
      </c>
      <c r="BA33" s="70">
        <v>0</v>
      </c>
      <c r="BB33" s="70">
        <v>0</v>
      </c>
      <c r="BC33" s="70">
        <v>0</v>
      </c>
    </row>
    <row r="34" spans="3:13">
      <c r="C34">
        <f>SUM(C3:C33)</f>
        <v>30075.53</v>
      </c>
      <c r="D34">
        <f t="shared" ref="D34:M34" si="0">SUM(D3:D33)</f>
        <v>29693.51</v>
      </c>
      <c r="E34">
        <f t="shared" si="0"/>
        <v>30189.47</v>
      </c>
      <c r="F34">
        <f t="shared" si="0"/>
        <v>30747.19</v>
      </c>
      <c r="G34">
        <f t="shared" si="0"/>
        <v>30745.88</v>
      </c>
      <c r="H34">
        <f t="shared" si="0"/>
        <v>30784.1</v>
      </c>
      <c r="I34">
        <f t="shared" si="0"/>
        <v>30765.14</v>
      </c>
      <c r="J34">
        <f t="shared" si="0"/>
        <v>30709.72</v>
      </c>
      <c r="K34">
        <f t="shared" si="0"/>
        <v>30475.94</v>
      </c>
      <c r="L34">
        <f t="shared" si="0"/>
        <v>30338.42</v>
      </c>
      <c r="M34">
        <f t="shared" si="0"/>
        <v>30096.88</v>
      </c>
    </row>
    <row r="36" spans="1:1">
      <c r="A36" s="66" t="s">
        <v>49</v>
      </c>
    </row>
    <row r="37" spans="1:1">
      <c r="A37" t="s">
        <v>50</v>
      </c>
    </row>
    <row r="38" spans="1:1">
      <c r="A38" t="s">
        <v>51</v>
      </c>
    </row>
    <row r="39" spans="1:1">
      <c r="A39" t="s">
        <v>52</v>
      </c>
    </row>
    <row r="41" spans="1:1">
      <c r="A41" t="s">
        <v>53</v>
      </c>
    </row>
    <row r="42" spans="1:1">
      <c r="A42" s="67"/>
    </row>
    <row r="43" spans="1:1">
      <c r="A43" s="67"/>
    </row>
  </sheetData>
  <mergeCells count="4">
    <mergeCell ref="A1:H1"/>
    <mergeCell ref="N1:V1"/>
    <mergeCell ref="AB1:AJ1"/>
    <mergeCell ref="AP1:AX1"/>
  </mergeCells>
  <hyperlinks>
    <hyperlink ref="A36" r:id="rId1" display="https://data.stats.gov.cn/easyquery.htm?cn=E0103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3"/>
  <sheetViews>
    <sheetView workbookViewId="0">
      <selection activeCell="A1" sqref="A1"/>
    </sheetView>
  </sheetViews>
  <sheetFormatPr defaultColWidth="9" defaultRowHeight="12.4"/>
  <cols>
    <col min="1" max="1" width="21" customWidth="1"/>
    <col min="12" max="26" width="9" style="1"/>
  </cols>
  <sheetData>
    <row r="1" spans="1:23">
      <c r="A1" t="s">
        <v>98</v>
      </c>
      <c r="L1" s="1" t="s">
        <v>71</v>
      </c>
      <c r="Q1" s="1" t="s">
        <v>72</v>
      </c>
      <c r="W1" s="1" t="s">
        <v>73</v>
      </c>
    </row>
    <row r="2" ht="13.2" spans="1:26">
      <c r="A2" s="3" t="s">
        <v>4</v>
      </c>
      <c r="B2" s="4" t="s">
        <v>84</v>
      </c>
      <c r="C2" s="4" t="s">
        <v>85</v>
      </c>
      <c r="D2" s="4" t="s">
        <v>86</v>
      </c>
      <c r="E2" s="4" t="s">
        <v>87</v>
      </c>
      <c r="F2" s="4" t="s">
        <v>88</v>
      </c>
      <c r="G2" s="4" t="s">
        <v>89</v>
      </c>
      <c r="H2" s="4" t="s">
        <v>90</v>
      </c>
      <c r="L2" s="7" t="s">
        <v>84</v>
      </c>
      <c r="M2" s="7" t="s">
        <v>85</v>
      </c>
      <c r="N2" s="7" t="s">
        <v>86</v>
      </c>
      <c r="O2" s="7" t="s">
        <v>87</v>
      </c>
      <c r="P2" s="7" t="s">
        <v>88</v>
      </c>
      <c r="Q2" s="7" t="s">
        <v>85</v>
      </c>
      <c r="R2" s="7" t="s">
        <v>86</v>
      </c>
      <c r="S2" s="7" t="s">
        <v>87</v>
      </c>
      <c r="T2" s="7" t="s">
        <v>88</v>
      </c>
      <c r="U2" s="7" t="s">
        <v>89</v>
      </c>
      <c r="V2" s="7" t="s">
        <v>90</v>
      </c>
      <c r="W2" s="7" t="s">
        <v>87</v>
      </c>
      <c r="X2" s="7" t="s">
        <v>88</v>
      </c>
      <c r="Y2" s="7" t="s">
        <v>89</v>
      </c>
      <c r="Z2" s="7" t="s">
        <v>90</v>
      </c>
    </row>
    <row r="3" ht="13.2" spans="1:22">
      <c r="A3" s="5" t="s">
        <v>18</v>
      </c>
      <c r="C3">
        <f>Q3</f>
        <v>0.395353314378449</v>
      </c>
      <c r="D3">
        <f t="shared" ref="D3:H12" si="0">R3</f>
        <v>12.4011121777603</v>
      </c>
      <c r="E3">
        <f t="shared" si="0"/>
        <v>23.3854042964923</v>
      </c>
      <c r="F3">
        <f t="shared" si="0"/>
        <v>7.66779460975887</v>
      </c>
      <c r="G3">
        <f t="shared" si="0"/>
        <v>2.69545776715847</v>
      </c>
      <c r="H3">
        <f t="shared" si="0"/>
        <v>0.021277834451636</v>
      </c>
      <c r="Q3" s="1">
        <f>'ECH4'!$S3*'月%早中晚'!K3</f>
        <v>0.395353314378449</v>
      </c>
      <c r="R3" s="1">
        <f>'ECH4'!$S3*'月%早中晚'!L3</f>
        <v>12.4011121777603</v>
      </c>
      <c r="S3" s="1">
        <f>'ECH4'!$S3*'月%早中晚'!M3</f>
        <v>23.3854042964923</v>
      </c>
      <c r="T3" s="1">
        <f>'ECH4'!$S3*'月%早中晚'!N3</f>
        <v>7.66779460975887</v>
      </c>
      <c r="U3" s="1">
        <f>'ECH4'!$S3*'月%早中晚'!O3</f>
        <v>2.69545776715847</v>
      </c>
      <c r="V3" s="1">
        <f>'ECH4'!$S3*'月%早中晚'!P3</f>
        <v>0.021277834451636</v>
      </c>
    </row>
    <row r="4" ht="13.2" spans="1:22">
      <c r="A4" s="5" t="s">
        <v>19</v>
      </c>
      <c r="C4">
        <f t="shared" ref="C4:C12" si="1">Q4</f>
        <v>104.065512327873</v>
      </c>
      <c r="D4">
        <f t="shared" si="0"/>
        <v>3264.23997290359</v>
      </c>
      <c r="E4">
        <f t="shared" si="0"/>
        <v>6155.54237337027</v>
      </c>
      <c r="F4">
        <f t="shared" si="0"/>
        <v>2018.32878458084</v>
      </c>
      <c r="G4">
        <f t="shared" si="0"/>
        <v>709.502572246</v>
      </c>
      <c r="H4">
        <f t="shared" si="0"/>
        <v>5.60078457143667</v>
      </c>
      <c r="Q4" s="1">
        <f>'ECH4'!$S4*'月%早中晚'!K4</f>
        <v>104.065512327873</v>
      </c>
      <c r="R4" s="1">
        <f>'ECH4'!$S4*'月%早中晚'!L4</f>
        <v>3264.23997290359</v>
      </c>
      <c r="S4" s="1">
        <f>'ECH4'!$S4*'月%早中晚'!M4</f>
        <v>6155.54237337027</v>
      </c>
      <c r="T4" s="1">
        <f>'ECH4'!$S4*'月%早中晚'!N4</f>
        <v>2018.32878458084</v>
      </c>
      <c r="U4" s="1">
        <f>'ECH4'!$S4*'月%早中晚'!O4</f>
        <v>709.502572246</v>
      </c>
      <c r="V4" s="1">
        <f>'ECH4'!$S4*'月%早中晚'!P4</f>
        <v>5.60078457143667</v>
      </c>
    </row>
    <row r="5" ht="13.2" spans="1:22">
      <c r="A5" s="5" t="s">
        <v>20</v>
      </c>
      <c r="C5">
        <f t="shared" si="1"/>
        <v>185.806711857641</v>
      </c>
      <c r="D5">
        <f t="shared" si="0"/>
        <v>5828.22956916381</v>
      </c>
      <c r="E5">
        <f t="shared" si="0"/>
        <v>10990.587203307</v>
      </c>
      <c r="F5">
        <f t="shared" si="0"/>
        <v>3603.68220481195</v>
      </c>
      <c r="G5">
        <f t="shared" si="0"/>
        <v>1266.80143166179</v>
      </c>
      <c r="H5">
        <f t="shared" si="0"/>
        <v>10.0000791978316</v>
      </c>
      <c r="Q5" s="1">
        <f>'ECH4'!$S5*'月%早中晚'!K5</f>
        <v>185.806711857641</v>
      </c>
      <c r="R5" s="1">
        <f>'ECH4'!$S5*'月%早中晚'!L5</f>
        <v>5828.22956916381</v>
      </c>
      <c r="S5" s="1">
        <f>'ECH4'!$S5*'月%早中晚'!M5</f>
        <v>10990.587203307</v>
      </c>
      <c r="T5" s="1">
        <f>'ECH4'!$S5*'月%早中晚'!N5</f>
        <v>3603.68220481195</v>
      </c>
      <c r="U5" s="1">
        <f>'ECH4'!$S5*'月%早中晚'!O5</f>
        <v>1266.80143166179</v>
      </c>
      <c r="V5" s="1">
        <f>'ECH4'!$S5*'月%早中晚'!P5</f>
        <v>10.0000791978316</v>
      </c>
    </row>
    <row r="6" ht="13.2" spans="1:22">
      <c r="A6" s="5" t="s">
        <v>21</v>
      </c>
      <c r="C6">
        <f t="shared" si="1"/>
        <v>1.07824248655818</v>
      </c>
      <c r="D6">
        <f t="shared" si="0"/>
        <v>33.8214087104771</v>
      </c>
      <c r="E6">
        <f t="shared" si="0"/>
        <v>63.7787405866574</v>
      </c>
      <c r="F6">
        <f t="shared" si="0"/>
        <v>20.912286872925</v>
      </c>
      <c r="G6">
        <f t="shared" si="0"/>
        <v>7.35129055347042</v>
      </c>
      <c r="H6">
        <f t="shared" si="0"/>
        <v>0.0580307899119917</v>
      </c>
      <c r="Q6" s="1">
        <f>'ECH4'!$S6*'月%早中晚'!K6</f>
        <v>1.07824248655818</v>
      </c>
      <c r="R6" s="1">
        <f>'ECH4'!$S6*'月%早中晚'!L6</f>
        <v>33.8214087104771</v>
      </c>
      <c r="S6" s="1">
        <f>'ECH4'!$S6*'月%早中晚'!M6</f>
        <v>63.7787405866574</v>
      </c>
      <c r="T6" s="1">
        <f>'ECH4'!$S6*'月%早中晚'!N6</f>
        <v>20.912286872925</v>
      </c>
      <c r="U6" s="1">
        <f>'ECH4'!$S6*'月%早中晚'!O6</f>
        <v>7.35129055347042</v>
      </c>
      <c r="V6" s="1">
        <f>'ECH4'!$S6*'月%早中晚'!P6</f>
        <v>0.0580307899119917</v>
      </c>
    </row>
    <row r="7" ht="13.2" spans="1:22">
      <c r="A7" s="5" t="s">
        <v>22</v>
      </c>
      <c r="C7">
        <f t="shared" si="1"/>
        <v>140.711255782922</v>
      </c>
      <c r="D7">
        <f t="shared" si="0"/>
        <v>4413.7130110592</v>
      </c>
      <c r="E7">
        <f t="shared" si="0"/>
        <v>8323.16180458495</v>
      </c>
      <c r="F7">
        <f t="shared" si="0"/>
        <v>2729.0652927014</v>
      </c>
      <c r="G7">
        <f t="shared" si="0"/>
        <v>959.347584888676</v>
      </c>
      <c r="H7">
        <f t="shared" si="0"/>
        <v>7.57305098286038</v>
      </c>
      <c r="Q7" s="1">
        <f>'ECH4'!$S7*'月%早中晚'!K7</f>
        <v>140.711255782922</v>
      </c>
      <c r="R7" s="1">
        <f>'ECH4'!$S7*'月%早中晚'!L7</f>
        <v>4413.7130110592</v>
      </c>
      <c r="S7" s="1">
        <f>'ECH4'!$S7*'月%早中晚'!M7</f>
        <v>8323.16180458495</v>
      </c>
      <c r="T7" s="1">
        <f>'ECH4'!$S7*'月%早中晚'!N7</f>
        <v>2729.0652927014</v>
      </c>
      <c r="U7" s="1">
        <f>'ECH4'!$S7*'月%早中晚'!O7</f>
        <v>959.347584888676</v>
      </c>
      <c r="V7" s="1">
        <f>'ECH4'!$S7*'月%早中晚'!P7</f>
        <v>7.57305098286038</v>
      </c>
    </row>
    <row r="8" ht="13.2" spans="1:22">
      <c r="A8" s="5" t="s">
        <v>23</v>
      </c>
      <c r="C8">
        <f t="shared" si="1"/>
        <v>8285.99800342784</v>
      </c>
      <c r="D8">
        <f t="shared" si="0"/>
        <v>15811.5837531971</v>
      </c>
      <c r="E8">
        <f t="shared" si="0"/>
        <v>22003.022778642</v>
      </c>
      <c r="F8">
        <f t="shared" si="0"/>
        <v>12519.8892677653</v>
      </c>
      <c r="G8">
        <f t="shared" si="0"/>
        <v>12034.9674251813</v>
      </c>
      <c r="H8">
        <f t="shared" si="0"/>
        <v>2832.95157178642</v>
      </c>
      <c r="Q8" s="1">
        <f>'ECH4'!$S8*'月%早中晚'!K8</f>
        <v>8285.99800342784</v>
      </c>
      <c r="R8" s="1">
        <f>'ECH4'!$S8*'月%早中晚'!L8</f>
        <v>15811.5837531971</v>
      </c>
      <c r="S8" s="1">
        <f>'ECH4'!$S8*'月%早中晚'!M8</f>
        <v>22003.022778642</v>
      </c>
      <c r="T8" s="1">
        <f>'ECH4'!$S8*'月%早中晚'!N8</f>
        <v>12519.8892677653</v>
      </c>
      <c r="U8" s="1">
        <f>'ECH4'!$S8*'月%早中晚'!O8</f>
        <v>12034.9674251813</v>
      </c>
      <c r="V8" s="1">
        <f>'ECH4'!$S8*'月%早中晚'!P8</f>
        <v>2832.95157178642</v>
      </c>
    </row>
    <row r="9" ht="13.2" spans="1:22">
      <c r="A9" s="5" t="s">
        <v>24</v>
      </c>
      <c r="C9">
        <f t="shared" si="1"/>
        <v>0</v>
      </c>
      <c r="D9">
        <f t="shared" si="0"/>
        <v>18714.2039236785</v>
      </c>
      <c r="E9">
        <f t="shared" si="0"/>
        <v>41204.8382288788</v>
      </c>
      <c r="F9">
        <f t="shared" si="0"/>
        <v>24296.4750086049</v>
      </c>
      <c r="G9">
        <f t="shared" si="0"/>
        <v>5566.27603883772</v>
      </c>
      <c r="H9">
        <f t="shared" si="0"/>
        <v>0</v>
      </c>
      <c r="Q9" s="1">
        <f>'ECH4'!$S9*'月%早中晚'!K9</f>
        <v>0</v>
      </c>
      <c r="R9" s="1">
        <f>'ECH4'!$S9*'月%早中晚'!L9</f>
        <v>18714.2039236785</v>
      </c>
      <c r="S9" s="1">
        <f>'ECH4'!$S9*'月%早中晚'!M9</f>
        <v>41204.8382288788</v>
      </c>
      <c r="T9" s="1">
        <f>'ECH4'!$S9*'月%早中晚'!N9</f>
        <v>24296.4750086049</v>
      </c>
      <c r="U9" s="1">
        <f>'ECH4'!$S9*'月%早中晚'!O9</f>
        <v>5566.27603883772</v>
      </c>
      <c r="V9" s="1">
        <f>'ECH4'!$S9*'月%早中晚'!P9</f>
        <v>0</v>
      </c>
    </row>
    <row r="10" ht="13.2" spans="1:22">
      <c r="A10" s="5" t="s">
        <v>25</v>
      </c>
      <c r="C10">
        <f t="shared" si="1"/>
        <v>25189.5779281939</v>
      </c>
      <c r="D10">
        <f t="shared" si="0"/>
        <v>113858.395130307</v>
      </c>
      <c r="E10">
        <f t="shared" si="0"/>
        <v>119330.770446218</v>
      </c>
      <c r="F10">
        <f t="shared" si="0"/>
        <v>72130.0136338585</v>
      </c>
      <c r="G10">
        <f t="shared" si="0"/>
        <v>7132.9178614229</v>
      </c>
      <c r="H10">
        <f t="shared" si="0"/>
        <v>0</v>
      </c>
      <c r="Q10" s="1">
        <f>'ECH4'!$S10*'月%早中晚'!K10</f>
        <v>25189.5779281939</v>
      </c>
      <c r="R10" s="1">
        <f>'ECH4'!$S10*'月%早中晚'!L10</f>
        <v>113858.395130307</v>
      </c>
      <c r="S10" s="1">
        <f>'ECH4'!$S10*'月%早中晚'!M10</f>
        <v>119330.770446218</v>
      </c>
      <c r="T10" s="1">
        <f>'ECH4'!$S10*'月%早中晚'!N10</f>
        <v>72130.0136338585</v>
      </c>
      <c r="U10" s="1">
        <f>'ECH4'!$S10*'月%早中晚'!O10</f>
        <v>7132.9178614229</v>
      </c>
      <c r="V10" s="1">
        <f>'ECH4'!$S10*'月%早中晚'!P10</f>
        <v>0</v>
      </c>
    </row>
    <row r="11" ht="13.2" spans="1:22">
      <c r="A11" s="5" t="s">
        <v>26</v>
      </c>
      <c r="C11">
        <f t="shared" si="1"/>
        <v>1724.08076185113</v>
      </c>
      <c r="D11">
        <f t="shared" si="0"/>
        <v>4979.13304658914</v>
      </c>
      <c r="E11">
        <f t="shared" si="0"/>
        <v>12265.132209424</v>
      </c>
      <c r="F11">
        <f t="shared" si="0"/>
        <v>5854.13493478147</v>
      </c>
      <c r="G11">
        <f t="shared" si="0"/>
        <v>1875.45117903685</v>
      </c>
      <c r="H11">
        <f t="shared" si="0"/>
        <v>270.156668317415</v>
      </c>
      <c r="Q11" s="1">
        <f>'ECH4'!$S11*'月%早中晚'!K11</f>
        <v>1724.08076185113</v>
      </c>
      <c r="R11" s="1">
        <f>'ECH4'!$S11*'月%早中晚'!L11</f>
        <v>4979.13304658914</v>
      </c>
      <c r="S11" s="1">
        <f>'ECH4'!$S11*'月%早中晚'!M11</f>
        <v>12265.132209424</v>
      </c>
      <c r="T11" s="1">
        <f>'ECH4'!$S11*'月%早中晚'!N11</f>
        <v>5854.13493478147</v>
      </c>
      <c r="U11" s="1">
        <f>'ECH4'!$S11*'月%早中晚'!O11</f>
        <v>1875.45117903685</v>
      </c>
      <c r="V11" s="1">
        <f>'ECH4'!$S11*'月%早中晚'!P11</f>
        <v>270.156668317415</v>
      </c>
    </row>
    <row r="12" ht="13.2" spans="1:22">
      <c r="A12" s="5" t="s">
        <v>27</v>
      </c>
      <c r="C12">
        <f t="shared" si="1"/>
        <v>0</v>
      </c>
      <c r="D12">
        <f t="shared" si="0"/>
        <v>54429.2865566925</v>
      </c>
      <c r="E12">
        <f t="shared" si="0"/>
        <v>321341.35229144</v>
      </c>
      <c r="F12">
        <f t="shared" si="0"/>
        <v>155655.636164024</v>
      </c>
      <c r="G12">
        <f t="shared" si="0"/>
        <v>145631.166153885</v>
      </c>
      <c r="H12">
        <f t="shared" si="0"/>
        <v>20978.008433959</v>
      </c>
      <c r="Q12" s="1">
        <f>'ECH4'!$S12*'月%早中晚'!K12</f>
        <v>0</v>
      </c>
      <c r="R12" s="1">
        <f>'ECH4'!$S12*'月%早中晚'!L12</f>
        <v>54429.2865566925</v>
      </c>
      <c r="S12" s="1">
        <f>'ECH4'!$S12*'月%早中晚'!M12</f>
        <v>321341.35229144</v>
      </c>
      <c r="T12" s="1">
        <f>'ECH4'!$S12*'月%早中晚'!N12</f>
        <v>155655.636164024</v>
      </c>
      <c r="U12" s="1">
        <f>'ECH4'!$S12*'月%早中晚'!O12</f>
        <v>145631.166153885</v>
      </c>
      <c r="V12" s="1">
        <f>'ECH4'!$S12*'月%早中晚'!P12</f>
        <v>20978.008433959</v>
      </c>
    </row>
    <row r="13" ht="13.2" spans="1:26">
      <c r="A13" s="6" t="s">
        <v>28</v>
      </c>
      <c r="B13">
        <f>L13</f>
        <v>57.8138400970743</v>
      </c>
      <c r="C13">
        <f>M13+Q13</f>
        <v>15740.3726943336</v>
      </c>
      <c r="D13">
        <f t="shared" ref="D13:E27" si="2">N13+R13</f>
        <v>27382.4680416988</v>
      </c>
      <c r="E13">
        <f t="shared" si="2"/>
        <v>52140.2622937313</v>
      </c>
      <c r="F13">
        <f>T13+X13</f>
        <v>58700.6653812826</v>
      </c>
      <c r="G13">
        <f t="shared" ref="G13:H27" si="3">U13+Y13</f>
        <v>14936.4999318754</v>
      </c>
      <c r="H13">
        <f t="shared" si="3"/>
        <v>1236.89801698127</v>
      </c>
      <c r="L13" s="1">
        <f>'ECH4'!$F13*'月%早中晚'!D13</f>
        <v>57.8138400970743</v>
      </c>
      <c r="M13" s="1">
        <f>'ECH4'!$F13*'月%早中晚'!E13</f>
        <v>8420.38645206957</v>
      </c>
      <c r="N13" s="1">
        <f>'ECH4'!$F13*'月%早中晚'!F13</f>
        <v>6242.39954496428</v>
      </c>
      <c r="O13" s="1">
        <f>'ECH4'!$F13*'月%早中晚'!G13</f>
        <v>65.7881628690845</v>
      </c>
      <c r="Q13" s="1">
        <f>'ECH4'!$S13*'月%早中晚'!K13</f>
        <v>7319.98624226408</v>
      </c>
      <c r="R13" s="1">
        <f>'ECH4'!$S13*'月%早中晚'!L13</f>
        <v>21140.0684967345</v>
      </c>
      <c r="S13" s="1">
        <f>'ECH4'!$S13*'月%早中晚'!M13</f>
        <v>52074.4741308622</v>
      </c>
      <c r="T13" s="1">
        <f>'ECH4'!$S13*'月%早中晚'!N13</f>
        <v>24855.0927144201</v>
      </c>
      <c r="U13" s="1">
        <f>'ECH4'!$S13*'月%早中晚'!O13</f>
        <v>7962.66458761932</v>
      </c>
      <c r="V13" s="1">
        <f>'ECH4'!$S13*'月%早中晚'!P13</f>
        <v>1147.01302809975</v>
      </c>
      <c r="X13" s="1">
        <f>'ECH4'!$AF13*'月%早中晚'!T13</f>
        <v>33845.5726668624</v>
      </c>
      <c r="Y13" s="1">
        <f>'ECH4'!$AF13*'月%早中晚'!U13</f>
        <v>6973.8353442561</v>
      </c>
      <c r="Z13" s="1">
        <f>'ECH4'!$AF13*'月%早中晚'!V13</f>
        <v>89.8849888815228</v>
      </c>
    </row>
    <row r="14" ht="13.2" spans="1:26">
      <c r="A14" s="6" t="s">
        <v>29</v>
      </c>
      <c r="B14">
        <f t="shared" ref="B14:B27" si="4">L14</f>
        <v>154.641497101254</v>
      </c>
      <c r="C14">
        <f t="shared" ref="C14:C27" si="5">M14+Q14</f>
        <v>22523.0008062559</v>
      </c>
      <c r="D14">
        <f t="shared" si="2"/>
        <v>81235.2606321536</v>
      </c>
      <c r="E14">
        <f t="shared" si="2"/>
        <v>314397.809983812</v>
      </c>
      <c r="F14">
        <f t="shared" ref="F14:F27" si="6">T14+X14</f>
        <v>333570.115330398</v>
      </c>
      <c r="G14">
        <f t="shared" si="3"/>
        <v>10279.0818069893</v>
      </c>
      <c r="H14">
        <f t="shared" si="3"/>
        <v>132.485943290084</v>
      </c>
      <c r="L14" s="1">
        <f>'ECH4'!$F14*'月%早中晚'!D14</f>
        <v>154.641497101254</v>
      </c>
      <c r="M14" s="1">
        <f>'ECH4'!$F14*'月%早中晚'!E14</f>
        <v>22523.0008062559</v>
      </c>
      <c r="N14" s="1">
        <f>'ECH4'!$F14*'月%早中晚'!F14</f>
        <v>16697.2823378725</v>
      </c>
      <c r="O14" s="1">
        <f>'ECH4'!$F14*'月%早中晚'!G14</f>
        <v>175.971358770392</v>
      </c>
      <c r="Q14" s="1">
        <f>'ECH4'!$S14*'月%早中晚'!K14</f>
        <v>0</v>
      </c>
      <c r="R14" s="1">
        <f>'ECH4'!$S14*'月%早中晚'!L14</f>
        <v>64537.9782942812</v>
      </c>
      <c r="S14" s="1">
        <f>'ECH4'!$S14*'月%早中晚'!M14</f>
        <v>314221.838625042</v>
      </c>
      <c r="T14" s="1">
        <f>'ECH4'!$S14*'月%早中晚'!N14</f>
        <v>283683.447080677</v>
      </c>
      <c r="U14" s="1">
        <f>'ECH4'!$S14*'月%早中晚'!O14</f>
        <v>0</v>
      </c>
      <c r="V14" s="1">
        <f>'ECH4'!$S14*'月%早中晚'!P14</f>
        <v>0</v>
      </c>
      <c r="X14" s="1">
        <f>'ECH4'!$AF14*'月%早中晚'!T14</f>
        <v>49886.6682497206</v>
      </c>
      <c r="Y14" s="1">
        <f>'ECH4'!$AF14*'月%早中晚'!U14</f>
        <v>10279.0818069893</v>
      </c>
      <c r="Z14" s="1">
        <f>'ECH4'!$AF14*'月%早中晚'!V14</f>
        <v>132.485943290084</v>
      </c>
    </row>
    <row r="15" ht="13.2" spans="1:26">
      <c r="A15" s="6" t="s">
        <v>30</v>
      </c>
      <c r="B15">
        <f t="shared" si="4"/>
        <v>60.7082410678172</v>
      </c>
      <c r="C15">
        <f t="shared" si="5"/>
        <v>13420.9772897243</v>
      </c>
      <c r="D15">
        <f t="shared" si="2"/>
        <v>15591.4611875894</v>
      </c>
      <c r="E15">
        <f t="shared" si="2"/>
        <v>10328.5940816184</v>
      </c>
      <c r="F15">
        <f t="shared" si="6"/>
        <v>80043.4988579563</v>
      </c>
      <c r="G15">
        <f t="shared" si="3"/>
        <v>16492.8567440099</v>
      </c>
      <c r="H15">
        <f t="shared" si="3"/>
        <v>212.574598033904</v>
      </c>
      <c r="L15" s="1">
        <f>'ECH4'!$F15*'月%早中晚'!D15</f>
        <v>60.7082410678172</v>
      </c>
      <c r="M15" s="1">
        <f>'ECH4'!$F15*'月%早中晚'!E15</f>
        <v>8841.94597276527</v>
      </c>
      <c r="N15" s="1">
        <f>'ECH4'!$F15*'月%早中晚'!F15</f>
        <v>6554.91999460699</v>
      </c>
      <c r="O15" s="1">
        <f>'ECH4'!$F15*'月%早中晚'!G15</f>
        <v>69.0817915599298</v>
      </c>
      <c r="Q15" s="1">
        <f>'ECH4'!$S15*'月%早中晚'!K15</f>
        <v>4579.03131695905</v>
      </c>
      <c r="R15" s="1">
        <f>'ECH4'!$S15*'月%早中晚'!L15</f>
        <v>9036.54119298244</v>
      </c>
      <c r="S15" s="1">
        <f>'ECH4'!$S15*'月%早中晚'!M15</f>
        <v>10259.5122900585</v>
      </c>
      <c r="T15" s="1">
        <f>'ECH4'!$S15*'月%早中晚'!N15</f>
        <v>0</v>
      </c>
      <c r="U15" s="1">
        <f>'ECH4'!$S15*'月%早中晚'!O15</f>
        <v>0</v>
      </c>
      <c r="V15" s="1">
        <f>'ECH4'!$S15*'月%早中晚'!P15</f>
        <v>0</v>
      </c>
      <c r="X15" s="1">
        <f>'ECH4'!$AF15*'月%早中晚'!T15</f>
        <v>80043.4988579563</v>
      </c>
      <c r="Y15" s="1">
        <f>'ECH4'!$AF15*'月%早中晚'!U15</f>
        <v>16492.8567440099</v>
      </c>
      <c r="Z15" s="1">
        <f>'ECH4'!$AF15*'月%早中晚'!V15</f>
        <v>212.574598033904</v>
      </c>
    </row>
    <row r="16" ht="13.2" spans="1:26">
      <c r="A16" s="6" t="s">
        <v>31</v>
      </c>
      <c r="B16">
        <f t="shared" si="4"/>
        <v>676.941451799919</v>
      </c>
      <c r="C16">
        <f t="shared" si="5"/>
        <v>107653.794101449</v>
      </c>
      <c r="D16">
        <f t="shared" si="2"/>
        <v>99256.2475324966</v>
      </c>
      <c r="E16">
        <f t="shared" si="2"/>
        <v>65220.4631242106</v>
      </c>
      <c r="F16">
        <f t="shared" si="6"/>
        <v>417988.276045377</v>
      </c>
      <c r="G16">
        <f t="shared" si="3"/>
        <v>89642.4814218692</v>
      </c>
      <c r="H16">
        <f t="shared" si="3"/>
        <v>2447.97632279824</v>
      </c>
      <c r="L16" s="1">
        <f>'ECH4'!$F16*'月%早中晚'!D16</f>
        <v>676.941451799919</v>
      </c>
      <c r="M16" s="1">
        <f>'ECH4'!$F16*'月%早中晚'!E16</f>
        <v>98594.1881737899</v>
      </c>
      <c r="N16" s="1">
        <f>'ECH4'!$F16*'月%早中晚'!F16</f>
        <v>73092.1696878792</v>
      </c>
      <c r="O16" s="1">
        <f>'ECH4'!$F16*'月%早中晚'!G16</f>
        <v>770.312686530942</v>
      </c>
      <c r="Q16" s="1">
        <f>'ECH4'!$S16*'月%早中晚'!K16</f>
        <v>9059.60592765863</v>
      </c>
      <c r="R16" s="1">
        <f>'ECH4'!$S16*'月%早中晚'!L16</f>
        <v>26164.0778446173</v>
      </c>
      <c r="S16" s="1">
        <f>'ECH4'!$S16*'月%早中晚'!M16</f>
        <v>64450.1504376797</v>
      </c>
      <c r="T16" s="1">
        <f>'ECH4'!$S16*'月%早中晚'!N16</f>
        <v>30761.9902327054</v>
      </c>
      <c r="U16" s="1">
        <f>'ECH4'!$S16*'月%早中晚'!O16</f>
        <v>9855.0189727735</v>
      </c>
      <c r="V16" s="1">
        <f>'ECH4'!$S16*'月%早中晚'!P16</f>
        <v>1419.60458456545</v>
      </c>
      <c r="X16" s="1">
        <f>'ECH4'!$AF16*'月%早中晚'!T16</f>
        <v>387226.285812672</v>
      </c>
      <c r="Y16" s="1">
        <f>'ECH4'!$AF16*'月%早中晚'!U16</f>
        <v>79787.4624490957</v>
      </c>
      <c r="Z16" s="1">
        <f>'ECH4'!$AF16*'月%早中晚'!V16</f>
        <v>1028.37173823279</v>
      </c>
    </row>
    <row r="17" ht="13.2" spans="1:26">
      <c r="A17" s="5" t="s">
        <v>32</v>
      </c>
      <c r="C17">
        <f t="shared" si="5"/>
        <v>2774.14052578514</v>
      </c>
      <c r="D17">
        <f t="shared" si="2"/>
        <v>8011.69821823677</v>
      </c>
      <c r="E17">
        <f t="shared" si="2"/>
        <v>19735.2705680349</v>
      </c>
      <c r="F17">
        <f t="shared" si="6"/>
        <v>9419.6242573665</v>
      </c>
      <c r="G17">
        <f t="shared" si="3"/>
        <v>3017.70383094554</v>
      </c>
      <c r="H17">
        <f t="shared" si="3"/>
        <v>434.696899631172</v>
      </c>
      <c r="L17" s="1">
        <f>'ECH4'!$F17*'月%早中晚'!D17</f>
        <v>0</v>
      </c>
      <c r="M17" s="1">
        <f>'ECH4'!$F17*'月%早中晚'!E17</f>
        <v>0</v>
      </c>
      <c r="N17" s="1">
        <f>'ECH4'!$F17*'月%早中晚'!F17</f>
        <v>0</v>
      </c>
      <c r="O17" s="1">
        <f>'ECH4'!$F17*'月%早中晚'!G17</f>
        <v>0</v>
      </c>
      <c r="Q17" s="1">
        <f>'ECH4'!$S17*'月%早中晚'!K17</f>
        <v>2774.14052578514</v>
      </c>
      <c r="R17" s="1">
        <f>'ECH4'!$S17*'月%早中晚'!L17</f>
        <v>8011.69821823677</v>
      </c>
      <c r="S17" s="1">
        <f>'ECH4'!$S17*'月%早中晚'!M17</f>
        <v>19735.2705680349</v>
      </c>
      <c r="T17" s="1">
        <f>'ECH4'!$S17*'月%早中晚'!N17</f>
        <v>9419.6242573665</v>
      </c>
      <c r="U17" s="1">
        <f>'ECH4'!$S17*'月%早中晚'!O17</f>
        <v>3017.70383094554</v>
      </c>
      <c r="V17" s="1">
        <f>'ECH4'!$S17*'月%早中晚'!P17</f>
        <v>434.696899631172</v>
      </c>
      <c r="X17" s="1">
        <f>'ECH4'!$AF17*'月%早中晚'!T17</f>
        <v>0</v>
      </c>
      <c r="Y17" s="1">
        <f>'ECH4'!$AF17*'月%早中晚'!U17</f>
        <v>0</v>
      </c>
      <c r="Z17" s="1">
        <f>'ECH4'!$AF17*'月%早中晚'!V17</f>
        <v>0</v>
      </c>
    </row>
    <row r="18" ht="13.2" spans="1:26">
      <c r="A18" s="5" t="s">
        <v>33</v>
      </c>
      <c r="C18">
        <f t="shared" si="5"/>
        <v>0</v>
      </c>
      <c r="D18">
        <f t="shared" si="2"/>
        <v>12097.0160916444</v>
      </c>
      <c r="E18">
        <f t="shared" si="2"/>
        <v>90215.8712808058</v>
      </c>
      <c r="F18">
        <f t="shared" si="6"/>
        <v>130163.153267434</v>
      </c>
      <c r="G18">
        <f t="shared" si="3"/>
        <v>49109.446060116</v>
      </c>
      <c r="H18">
        <f t="shared" si="3"/>
        <v>0</v>
      </c>
      <c r="L18" s="1">
        <f>'ECH4'!$F18*'月%早中晚'!D18</f>
        <v>0</v>
      </c>
      <c r="M18" s="1">
        <f>'ECH4'!$F18*'月%早中晚'!E18</f>
        <v>0</v>
      </c>
      <c r="N18" s="1">
        <f>'ECH4'!$F18*'月%早中晚'!F18</f>
        <v>0</v>
      </c>
      <c r="O18" s="1">
        <f>'ECH4'!$F18*'月%早中晚'!G18</f>
        <v>0</v>
      </c>
      <c r="Q18" s="1">
        <f>'ECH4'!$S18*'月%早中晚'!K18</f>
        <v>0</v>
      </c>
      <c r="R18" s="1">
        <f>'ECH4'!$S18*'月%早中晚'!L18</f>
        <v>12097.0160916444</v>
      </c>
      <c r="S18" s="1">
        <f>'ECH4'!$S18*'月%早中晚'!M18</f>
        <v>90215.8712808058</v>
      </c>
      <c r="T18" s="1">
        <f>'ECH4'!$S18*'月%早中晚'!N18</f>
        <v>130163.153267434</v>
      </c>
      <c r="U18" s="1">
        <f>'ECH4'!$S18*'月%早中晚'!O18</f>
        <v>49109.446060116</v>
      </c>
      <c r="V18" s="1">
        <f>'ECH4'!$S18*'月%早中晚'!P18</f>
        <v>0</v>
      </c>
      <c r="X18" s="1">
        <f>'ECH4'!$AF18*'月%早中晚'!T18</f>
        <v>0</v>
      </c>
      <c r="Y18" s="1">
        <f>'ECH4'!$AF18*'月%早中晚'!U18</f>
        <v>0</v>
      </c>
      <c r="Z18" s="1">
        <f>'ECH4'!$AF18*'月%早中晚'!V18</f>
        <v>0</v>
      </c>
    </row>
    <row r="19" ht="13.2" spans="1:26">
      <c r="A19" s="6" t="s">
        <v>34</v>
      </c>
      <c r="B19">
        <f t="shared" si="4"/>
        <v>6215.93783293751</v>
      </c>
      <c r="C19">
        <f t="shared" si="5"/>
        <v>20440.9118756203</v>
      </c>
      <c r="D19">
        <f t="shared" si="2"/>
        <v>42184.5150623904</v>
      </c>
      <c r="E19">
        <f t="shared" si="2"/>
        <v>264172.065215082</v>
      </c>
      <c r="F19">
        <f t="shared" si="6"/>
        <v>425998.168435181</v>
      </c>
      <c r="G19">
        <f t="shared" si="3"/>
        <v>166150.667033937</v>
      </c>
      <c r="H19">
        <f t="shared" si="3"/>
        <v>10193.007944851</v>
      </c>
      <c r="L19" s="1">
        <f>'ECH4'!$F19*'月%早中晚'!D19</f>
        <v>6215.93783293751</v>
      </c>
      <c r="M19" s="1">
        <f>'ECH4'!$F19*'月%早中晚'!E19</f>
        <v>20440.9118756203</v>
      </c>
      <c r="N19" s="1">
        <f>'ECH4'!$F19*'月%早中晚'!F19</f>
        <v>7528.31478365167</v>
      </c>
      <c r="O19" s="1">
        <f>'ECH4'!$F19*'月%早中晚'!G19</f>
        <v>5716.65110779052</v>
      </c>
      <c r="Q19" s="1">
        <f>'ECH4'!$S19*'月%早中晚'!K19</f>
        <v>0</v>
      </c>
      <c r="R19" s="1">
        <f>'ECH4'!$S19*'月%早中晚'!L19</f>
        <v>34656.2002787387</v>
      </c>
      <c r="S19" s="1">
        <f>'ECH4'!$S19*'月%早中晚'!M19</f>
        <v>258455.414107292</v>
      </c>
      <c r="T19" s="1">
        <f>'ECH4'!$S19*'月%早中晚'!N19</f>
        <v>372898.595353952</v>
      </c>
      <c r="U19" s="1">
        <f>'ECH4'!$S19*'月%早中晚'!O19</f>
        <v>140691.455260017</v>
      </c>
      <c r="V19" s="1">
        <f>'ECH4'!$S19*'月%早中晚'!P19</f>
        <v>0</v>
      </c>
      <c r="X19" s="1">
        <f>'ECH4'!$AF19*'月%早中晚'!T19</f>
        <v>53099.5730812291</v>
      </c>
      <c r="Y19" s="1">
        <f>'ECH4'!$AF19*'月%早中晚'!U19</f>
        <v>25459.2117739199</v>
      </c>
      <c r="Z19" s="1">
        <f>'ECH4'!$AF19*'月%早中晚'!V19</f>
        <v>10193.007944851</v>
      </c>
    </row>
    <row r="20" ht="13.2" spans="1:26">
      <c r="A20" s="6" t="s">
        <v>35</v>
      </c>
      <c r="B20">
        <f t="shared" si="4"/>
        <v>0</v>
      </c>
      <c r="C20">
        <f t="shared" si="5"/>
        <v>120973.061332559</v>
      </c>
      <c r="D20">
        <f t="shared" si="2"/>
        <v>49329.4121186772</v>
      </c>
      <c r="E20">
        <f t="shared" si="2"/>
        <v>107116.338114781</v>
      </c>
      <c r="F20">
        <f t="shared" si="6"/>
        <v>481136.021111465</v>
      </c>
      <c r="G20">
        <f t="shared" si="3"/>
        <v>147757.196773106</v>
      </c>
      <c r="H20">
        <f t="shared" si="3"/>
        <v>39787.9575494116</v>
      </c>
      <c r="L20" s="1">
        <f>'ECH4'!$F20*'月%早中晚'!D20</f>
        <v>0</v>
      </c>
      <c r="M20" s="1">
        <f>'ECH4'!$F20*'月%早中晚'!E20</f>
        <v>120973.061332559</v>
      </c>
      <c r="N20" s="1">
        <f>'ECH4'!$F20*'月%早中晚'!F20</f>
        <v>35857.7453089553</v>
      </c>
      <c r="O20" s="1">
        <f>'ECH4'!$F20*'月%早中晚'!G20</f>
        <v>6648.73935848571</v>
      </c>
      <c r="Q20" s="1">
        <f>'ECH4'!$S20*'月%早中晚'!K20</f>
        <v>0</v>
      </c>
      <c r="R20" s="1">
        <f>'ECH4'!$S20*'月%早中晚'!L20</f>
        <v>13471.6668097219</v>
      </c>
      <c r="S20" s="1">
        <f>'ECH4'!$S20*'月%早中晚'!M20</f>
        <v>100467.598756295</v>
      </c>
      <c r="T20" s="1">
        <f>'ECH4'!$S20*'月%早中晚'!N20</f>
        <v>144954.310917451</v>
      </c>
      <c r="U20" s="1">
        <f>'ECH4'!$S20*'月%早中晚'!O20</f>
        <v>54690.0235165316</v>
      </c>
      <c r="V20" s="1">
        <f>'ECH4'!$S20*'月%早中晚'!P20</f>
        <v>0</v>
      </c>
      <c r="X20" s="1">
        <f>'ECH4'!$AF20*'月%早中晚'!T20</f>
        <v>336181.710194014</v>
      </c>
      <c r="Y20" s="1">
        <f>'ECH4'!$AF20*'月%早中晚'!U20</f>
        <v>93067.1732565747</v>
      </c>
      <c r="Z20" s="1">
        <f>'ECH4'!$AF20*'月%早中晚'!V20</f>
        <v>39787.9575494116</v>
      </c>
    </row>
    <row r="21" ht="13.2" spans="1:26">
      <c r="A21" s="6" t="s">
        <v>36</v>
      </c>
      <c r="B21">
        <f t="shared" si="4"/>
        <v>26586.8306007278</v>
      </c>
      <c r="C21">
        <f t="shared" si="5"/>
        <v>59584.6422763123</v>
      </c>
      <c r="D21">
        <f t="shared" si="2"/>
        <v>64839.6065797539</v>
      </c>
      <c r="E21">
        <f t="shared" si="2"/>
        <v>69729.4581432061</v>
      </c>
      <c r="F21">
        <f t="shared" si="6"/>
        <v>443234.525986598</v>
      </c>
      <c r="G21">
        <f t="shared" si="3"/>
        <v>122098.064201714</v>
      </c>
      <c r="H21">
        <f t="shared" si="3"/>
        <v>15108.0398116885</v>
      </c>
      <c r="L21" s="1">
        <f>'ECH4'!$F21*'月%早中晚'!D21</f>
        <v>26586.8306007278</v>
      </c>
      <c r="M21" s="1">
        <f>'ECH4'!$F21*'月%早中晚'!E21</f>
        <v>59584.6422763123</v>
      </c>
      <c r="N21" s="1">
        <f>'ECH4'!$F21*'月%早中晚'!F21</f>
        <v>64839.6065797539</v>
      </c>
      <c r="O21" s="1">
        <f>'ECH4'!$F21*'月%早中晚'!G21</f>
        <v>69729.4581432061</v>
      </c>
      <c r="Q21" s="1">
        <f>'ECH4'!$S21*'月%早中晚'!K21</f>
        <v>0</v>
      </c>
      <c r="R21" s="1">
        <f>'ECH4'!$S21*'月%早中晚'!L21</f>
        <v>0</v>
      </c>
      <c r="S21" s="1">
        <f>'ECH4'!$S21*'月%早中晚'!M21</f>
        <v>0</v>
      </c>
      <c r="T21" s="1">
        <f>'ECH4'!$S21*'月%早中晚'!N21</f>
        <v>0</v>
      </c>
      <c r="U21" s="1">
        <f>'ECH4'!$S21*'月%早中晚'!O21</f>
        <v>0</v>
      </c>
      <c r="V21" s="1">
        <f>'ECH4'!$S21*'月%早中晚'!P21</f>
        <v>0</v>
      </c>
      <c r="X21" s="1">
        <f>'ECH4'!$AF21*'月%早中晚'!T21</f>
        <v>443234.525986598</v>
      </c>
      <c r="Y21" s="1">
        <f>'ECH4'!$AF21*'月%早中晚'!U21</f>
        <v>122098.064201714</v>
      </c>
      <c r="Z21" s="1">
        <f>'ECH4'!$AF21*'月%早中晚'!V21</f>
        <v>15108.0398116885</v>
      </c>
    </row>
    <row r="22" ht="13.2" spans="1:26">
      <c r="A22" s="6" t="s">
        <v>37</v>
      </c>
      <c r="B22">
        <f t="shared" si="4"/>
        <v>61861.6691178159</v>
      </c>
      <c r="C22">
        <f t="shared" si="5"/>
        <v>93964.6656780829</v>
      </c>
      <c r="D22">
        <f t="shared" si="2"/>
        <v>10006.2299101735</v>
      </c>
      <c r="E22">
        <f t="shared" si="2"/>
        <v>17285.5527527673</v>
      </c>
      <c r="F22">
        <f t="shared" si="6"/>
        <v>132024.27918755</v>
      </c>
      <c r="G22">
        <f t="shared" si="3"/>
        <v>183198.736505016</v>
      </c>
      <c r="H22">
        <f t="shared" si="3"/>
        <v>93567.9696485947</v>
      </c>
      <c r="L22" s="1">
        <f>'ECH4'!$F22*'月%早中晚'!D22</f>
        <v>61861.6691178159</v>
      </c>
      <c r="M22" s="1">
        <f>'ECH4'!$F22*'月%早中晚'!E22</f>
        <v>93964.6656780829</v>
      </c>
      <c r="N22" s="1">
        <f>'ECH4'!$F22*'月%早中晚'!F22</f>
        <v>9439.84145999615</v>
      </c>
      <c r="O22" s="1">
        <f>'ECH4'!$F22*'月%早中晚'!G22</f>
        <v>13061.5997441052</v>
      </c>
      <c r="Q22" s="1">
        <f>'ECH4'!$S22*'月%早中晚'!K22</f>
        <v>0</v>
      </c>
      <c r="R22" s="1">
        <f>'ECH4'!$S22*'月%早中晚'!L22</f>
        <v>566.388450177359</v>
      </c>
      <c r="S22" s="1">
        <f>'ECH4'!$S22*'月%早中晚'!M22</f>
        <v>4223.95300866214</v>
      </c>
      <c r="T22" s="1">
        <f>'ECH4'!$S22*'月%早中晚'!N22</f>
        <v>6094.30508241296</v>
      </c>
      <c r="U22" s="1">
        <f>'ECH4'!$S22*'月%早中晚'!O22</f>
        <v>2299.32925874753</v>
      </c>
      <c r="V22" s="1">
        <f>'ECH4'!$S22*'月%早中晚'!P22</f>
        <v>0</v>
      </c>
      <c r="X22" s="1">
        <f>'ECH4'!$AF22*'月%早中晚'!T22</f>
        <v>125929.974105137</v>
      </c>
      <c r="Y22" s="1">
        <f>'ECH4'!$AF22*'月%早中晚'!U22</f>
        <v>180899.407246268</v>
      </c>
      <c r="Z22" s="1">
        <f>'ECH4'!$AF22*'月%早中晚'!V22</f>
        <v>93567.9696485947</v>
      </c>
    </row>
    <row r="23" ht="13.2" spans="1:26">
      <c r="A23" s="6" t="s">
        <v>38</v>
      </c>
      <c r="B23">
        <f t="shared" si="4"/>
        <v>8636.9601300564</v>
      </c>
      <c r="C23">
        <f t="shared" si="5"/>
        <v>28402.3659239682</v>
      </c>
      <c r="D23">
        <f t="shared" si="2"/>
        <v>10460.4898537388</v>
      </c>
      <c r="E23">
        <f t="shared" si="2"/>
        <v>7943.2080922367</v>
      </c>
      <c r="F23">
        <f t="shared" si="6"/>
        <v>36201.1371475697</v>
      </c>
      <c r="G23">
        <f t="shared" si="3"/>
        <v>17357.0588917316</v>
      </c>
      <c r="H23">
        <f t="shared" si="3"/>
        <v>6949.17976069869</v>
      </c>
      <c r="L23" s="1">
        <f>'ECH4'!$F23*'月%早中晚'!D23</f>
        <v>8636.9601300564</v>
      </c>
      <c r="M23" s="1">
        <f>'ECH4'!$F23*'月%早中晚'!E23</f>
        <v>28402.3659239682</v>
      </c>
      <c r="N23" s="1">
        <f>'ECH4'!$F23*'月%早中晚'!F23</f>
        <v>10460.4898537388</v>
      </c>
      <c r="O23" s="1">
        <f>'ECH4'!$F23*'月%早中晚'!G23</f>
        <v>7943.2080922367</v>
      </c>
      <c r="Q23" s="1">
        <f>'ECH4'!$S23*'月%早中晚'!K23</f>
        <v>0</v>
      </c>
      <c r="R23" s="1">
        <f>'ECH4'!$S23*'月%早中晚'!L23</f>
        <v>0</v>
      </c>
      <c r="S23" s="1">
        <f>'ECH4'!$S23*'月%早中晚'!M23</f>
        <v>0</v>
      </c>
      <c r="T23" s="1">
        <f>'ECH4'!$S23*'月%早中晚'!N23</f>
        <v>0</v>
      </c>
      <c r="U23" s="1">
        <f>'ECH4'!$S23*'月%早中晚'!O23</f>
        <v>0</v>
      </c>
      <c r="V23" s="1">
        <f>'ECH4'!$S23*'月%早中晚'!P23</f>
        <v>0</v>
      </c>
      <c r="X23" s="1">
        <f>'ECH4'!$AF23*'月%早中晚'!T23</f>
        <v>36201.1371475697</v>
      </c>
      <c r="Y23" s="1">
        <f>'ECH4'!$AF23*'月%早中晚'!U23</f>
        <v>17357.0588917316</v>
      </c>
      <c r="Z23" s="1">
        <f>'ECH4'!$AF23*'月%早中晚'!V23</f>
        <v>6949.17976069869</v>
      </c>
    </row>
    <row r="24" ht="13.2" spans="1:26">
      <c r="A24" s="5" t="s">
        <v>39</v>
      </c>
      <c r="C24">
        <f t="shared" si="5"/>
        <v>49664.0245836702</v>
      </c>
      <c r="D24">
        <f t="shared" si="2"/>
        <v>57790.864970089</v>
      </c>
      <c r="E24">
        <f t="shared" si="2"/>
        <v>34657.3193198599</v>
      </c>
      <c r="F24">
        <f t="shared" si="6"/>
        <v>17457.657126381</v>
      </c>
      <c r="G24">
        <f t="shared" si="3"/>
        <v>0</v>
      </c>
      <c r="H24">
        <f t="shared" si="3"/>
        <v>0</v>
      </c>
      <c r="L24" s="1">
        <f>'ECH4'!$F24*'月%早中晚'!D24</f>
        <v>0</v>
      </c>
      <c r="M24" s="1">
        <f>'ECH4'!$F24*'月%早中晚'!E24</f>
        <v>0</v>
      </c>
      <c r="N24" s="1">
        <f>'ECH4'!$F24*'月%早中晚'!F24</f>
        <v>0</v>
      </c>
      <c r="O24" s="1">
        <f>'ECH4'!$F24*'月%早中晚'!G24</f>
        <v>0</v>
      </c>
      <c r="Q24" s="1">
        <f>'ECH4'!$S24*'月%早中晚'!K24</f>
        <v>49664.0245836702</v>
      </c>
      <c r="R24" s="1">
        <f>'ECH4'!$S24*'月%早中晚'!L24</f>
        <v>57790.864970089</v>
      </c>
      <c r="S24" s="1">
        <f>'ECH4'!$S24*'月%早中晚'!M24</f>
        <v>34657.3193198599</v>
      </c>
      <c r="T24" s="1">
        <f>'ECH4'!$S24*'月%早中晚'!N24</f>
        <v>17457.657126381</v>
      </c>
      <c r="U24" s="1">
        <f>'ECH4'!$S24*'月%早中晚'!O24</f>
        <v>0</v>
      </c>
      <c r="V24" s="1">
        <f>'ECH4'!$S24*'月%早中晚'!P24</f>
        <v>0</v>
      </c>
      <c r="X24" s="1">
        <f>'ECH4'!$AF24*'月%早中晚'!T24</f>
        <v>0</v>
      </c>
      <c r="Y24" s="1">
        <f>'ECH4'!$AF24*'月%早中晚'!U24</f>
        <v>0</v>
      </c>
      <c r="Z24" s="1">
        <f>'ECH4'!$AF24*'月%早中晚'!V24</f>
        <v>0</v>
      </c>
    </row>
    <row r="25" ht="13.2" spans="1:26">
      <c r="A25" s="5" t="s">
        <v>40</v>
      </c>
      <c r="C25">
        <f t="shared" si="5"/>
        <v>31159.8670805794</v>
      </c>
      <c r="D25">
        <f t="shared" si="2"/>
        <v>179469.670202609</v>
      </c>
      <c r="E25">
        <f t="shared" si="2"/>
        <v>142984.253959287</v>
      </c>
      <c r="F25">
        <f t="shared" si="6"/>
        <v>124930.848757525</v>
      </c>
      <c r="G25">
        <f t="shared" si="3"/>
        <v>0</v>
      </c>
      <c r="H25">
        <f t="shared" si="3"/>
        <v>0</v>
      </c>
      <c r="L25" s="1">
        <f>'ECH4'!$F25*'月%早中晚'!D25</f>
        <v>0</v>
      </c>
      <c r="M25" s="1">
        <f>'ECH4'!$F25*'月%早中晚'!E25</f>
        <v>0</v>
      </c>
      <c r="N25" s="1">
        <f>'ECH4'!$F25*'月%早中晚'!F25</f>
        <v>0</v>
      </c>
      <c r="O25" s="1">
        <f>'ECH4'!$F25*'月%早中晚'!G25</f>
        <v>0</v>
      </c>
      <c r="Q25" s="1">
        <f>'ECH4'!$S25*'月%早中晚'!K25</f>
        <v>31159.8670805794</v>
      </c>
      <c r="R25" s="1">
        <f>'ECH4'!$S25*'月%早中晚'!L25</f>
        <v>179469.670202609</v>
      </c>
      <c r="S25" s="1">
        <f>'ECH4'!$S25*'月%早中晚'!M25</f>
        <v>142984.253959287</v>
      </c>
      <c r="T25" s="1">
        <f>'ECH4'!$S25*'月%早中晚'!N25</f>
        <v>124930.848757525</v>
      </c>
      <c r="U25" s="1">
        <f>'ECH4'!$S25*'月%早中晚'!O25</f>
        <v>0</v>
      </c>
      <c r="V25" s="1">
        <f>'ECH4'!$S25*'月%早中晚'!P25</f>
        <v>0</v>
      </c>
      <c r="X25" s="1">
        <f>'ECH4'!$AF25*'月%早中晚'!T25</f>
        <v>0</v>
      </c>
      <c r="Y25" s="1">
        <f>'ECH4'!$AF25*'月%早中晚'!U25</f>
        <v>0</v>
      </c>
      <c r="Z25" s="1">
        <f>'ECH4'!$AF25*'月%早中晚'!V25</f>
        <v>0</v>
      </c>
    </row>
    <row r="26" ht="13.2" spans="1:26">
      <c r="A26" s="5" t="s">
        <v>41</v>
      </c>
      <c r="C26">
        <f t="shared" si="5"/>
        <v>11650.1694848674</v>
      </c>
      <c r="D26">
        <f t="shared" si="2"/>
        <v>25756.746074536</v>
      </c>
      <c r="E26">
        <f t="shared" si="2"/>
        <v>27191.4376528306</v>
      </c>
      <c r="F26">
        <f t="shared" si="6"/>
        <v>23785.1102652659</v>
      </c>
      <c r="G26">
        <f t="shared" si="3"/>
        <v>4483.4037225002</v>
      </c>
      <c r="H26">
        <f t="shared" si="3"/>
        <v>0</v>
      </c>
      <c r="L26" s="1">
        <f>'ECH4'!$F26*'月%早中晚'!D26</f>
        <v>0</v>
      </c>
      <c r="M26" s="1">
        <f>'ECH4'!$F26*'月%早中晚'!E26</f>
        <v>0</v>
      </c>
      <c r="N26" s="1">
        <f>'ECH4'!$F26*'月%早中晚'!F26</f>
        <v>0</v>
      </c>
      <c r="O26" s="1">
        <f>'ECH4'!$F26*'月%早中晚'!G26</f>
        <v>0</v>
      </c>
      <c r="Q26" s="1">
        <f>'ECH4'!$S26*'月%早中晚'!K26</f>
        <v>11650.1694848674</v>
      </c>
      <c r="R26" s="1">
        <f>'ECH4'!$S26*'月%早中晚'!L26</f>
        <v>25756.746074536</v>
      </c>
      <c r="S26" s="1">
        <f>'ECH4'!$S26*'月%早中晚'!M26</f>
        <v>27191.4376528306</v>
      </c>
      <c r="T26" s="1">
        <f>'ECH4'!$S26*'月%早中晚'!N26</f>
        <v>23785.1102652659</v>
      </c>
      <c r="U26" s="1">
        <f>'ECH4'!$S26*'月%早中晚'!O26</f>
        <v>4483.4037225002</v>
      </c>
      <c r="V26" s="1">
        <f>'ECH4'!$S26*'月%早中晚'!P26</f>
        <v>0</v>
      </c>
      <c r="X26" s="1">
        <f>'ECH4'!$AF26*'月%早中晚'!T26</f>
        <v>0</v>
      </c>
      <c r="Y26" s="1">
        <f>'ECH4'!$AF26*'月%早中晚'!U26</f>
        <v>0</v>
      </c>
      <c r="Z26" s="1">
        <f>'ECH4'!$AF26*'月%早中晚'!V26</f>
        <v>0</v>
      </c>
    </row>
    <row r="27" ht="13.2" spans="1:26">
      <c r="A27" s="6" t="s">
        <v>42</v>
      </c>
      <c r="B27">
        <f t="shared" si="4"/>
        <v>1570.75093055114</v>
      </c>
      <c r="C27">
        <f t="shared" si="5"/>
        <v>5165.36397449316</v>
      </c>
      <c r="D27">
        <f t="shared" si="2"/>
        <v>16534.17242198</v>
      </c>
      <c r="E27">
        <f t="shared" si="2"/>
        <v>57349.1390301017</v>
      </c>
      <c r="F27">
        <f t="shared" si="6"/>
        <v>64606.2830737248</v>
      </c>
      <c r="G27">
        <f t="shared" si="3"/>
        <v>23889.6269996551</v>
      </c>
      <c r="H27">
        <f t="shared" si="3"/>
        <v>619.970069494205</v>
      </c>
      <c r="L27" s="1">
        <f>'ECH4'!$F27*'月%早中晚'!D27</f>
        <v>1570.75093055114</v>
      </c>
      <c r="M27" s="1">
        <f>'ECH4'!$F27*'月%早中晚'!E27</f>
        <v>5165.36397449316</v>
      </c>
      <c r="N27" s="1">
        <f>'ECH4'!$F27*'月%早中晚'!F27</f>
        <v>1902.38508970327</v>
      </c>
      <c r="O27" s="1">
        <f>'ECH4'!$F27*'月%早中晚'!G27</f>
        <v>1444.58250525242</v>
      </c>
      <c r="Q27" s="1">
        <f>'ECH4'!$S27*'月%早中晚'!K27</f>
        <v>0</v>
      </c>
      <c r="R27" s="1">
        <f>'ECH4'!$S27*'月%早中晚'!L27</f>
        <v>14631.7873322768</v>
      </c>
      <c r="S27" s="1">
        <f>'ECH4'!$S27*'月%早中晚'!M27</f>
        <v>55904.5565248493</v>
      </c>
      <c r="T27" s="1">
        <f>'ECH4'!$S27*'月%早中晚'!N27</f>
        <v>61376.6038473967</v>
      </c>
      <c r="U27" s="1">
        <f>'ECH4'!$S27*'月%早中晚'!O27</f>
        <v>22341.1194954774</v>
      </c>
      <c r="V27" s="1">
        <f>'ECH4'!$S27*'月%早中晚'!P27</f>
        <v>0</v>
      </c>
      <c r="X27" s="1">
        <f>'ECH4'!$AF27*'月%早中晚'!T27</f>
        <v>3229.67922632808</v>
      </c>
      <c r="Y27" s="1">
        <f>'ECH4'!$AF27*'月%早中晚'!U27</f>
        <v>1548.50750417772</v>
      </c>
      <c r="Z27" s="1">
        <f>'ECH4'!$AF27*'月%早中晚'!V27</f>
        <v>619.970069494205</v>
      </c>
    </row>
    <row r="28" ht="13.2" spans="1:22">
      <c r="A28" s="5" t="s">
        <v>43</v>
      </c>
      <c r="C28">
        <f>Q28</f>
        <v>5.32305381260994</v>
      </c>
      <c r="D28">
        <f t="shared" ref="D28:H33" si="7">R28</f>
        <v>11.7684592975726</v>
      </c>
      <c r="E28">
        <f t="shared" si="7"/>
        <v>12.4239811323133</v>
      </c>
      <c r="F28">
        <f t="shared" si="7"/>
        <v>10.8676034323214</v>
      </c>
      <c r="G28">
        <f t="shared" si="7"/>
        <v>2.04850232518277</v>
      </c>
      <c r="H28">
        <f t="shared" si="7"/>
        <v>0</v>
      </c>
      <c r="Q28" s="1">
        <f>'ECH4'!$S28*'月%早中晚'!K28</f>
        <v>5.32305381260994</v>
      </c>
      <c r="R28" s="1">
        <f>'ECH4'!$S28*'月%早中晚'!L28</f>
        <v>11.7684592975726</v>
      </c>
      <c r="S28" s="1">
        <f>'ECH4'!$S28*'月%早中晚'!M28</f>
        <v>12.4239811323133</v>
      </c>
      <c r="T28" s="1">
        <f>'ECH4'!$S28*'月%早中晚'!N28</f>
        <v>10.8676034323214</v>
      </c>
      <c r="U28" s="1">
        <f>'ECH4'!$S28*'月%早中晚'!O28</f>
        <v>2.04850232518277</v>
      </c>
      <c r="V28" s="1">
        <f>'ECH4'!$S28*'月%早中晚'!P28</f>
        <v>0</v>
      </c>
    </row>
    <row r="29" ht="13.2" spans="1:22">
      <c r="A29" s="5" t="s">
        <v>44</v>
      </c>
      <c r="C29">
        <f t="shared" ref="C29:C33" si="8">Q29</f>
        <v>4134.93018207783</v>
      </c>
      <c r="D29">
        <f t="shared" si="7"/>
        <v>23595.6254386826</v>
      </c>
      <c r="E29">
        <f t="shared" si="7"/>
        <v>1770.94707140307</v>
      </c>
      <c r="F29">
        <f t="shared" si="7"/>
        <v>885.473535701536</v>
      </c>
      <c r="G29">
        <f t="shared" si="7"/>
        <v>91.8117721349517</v>
      </c>
      <c r="H29">
        <f t="shared" si="7"/>
        <v>0</v>
      </c>
      <c r="Q29" s="1">
        <f>'ECH4'!$S29*'月%早中晚'!K29</f>
        <v>4134.93018207783</v>
      </c>
      <c r="R29" s="1">
        <f>'ECH4'!$S29*'月%早中晚'!L29</f>
        <v>23595.6254386826</v>
      </c>
      <c r="S29" s="1">
        <f>'ECH4'!$S29*'月%早中晚'!M29</f>
        <v>1770.94707140307</v>
      </c>
      <c r="T29" s="1">
        <f>'ECH4'!$S29*'月%早中晚'!N29</f>
        <v>885.473535701536</v>
      </c>
      <c r="U29" s="1">
        <f>'ECH4'!$S29*'月%早中晚'!O29</f>
        <v>91.8117721349517</v>
      </c>
      <c r="V29" s="1">
        <f>'ECH4'!$S29*'月%早中晚'!P29</f>
        <v>0</v>
      </c>
    </row>
    <row r="30" ht="13.2" spans="1:22">
      <c r="A30" s="5" t="s">
        <v>45</v>
      </c>
      <c r="C30">
        <f t="shared" si="8"/>
        <v>107.727273116744</v>
      </c>
      <c r="D30">
        <f t="shared" si="7"/>
        <v>614.73647052392</v>
      </c>
      <c r="E30">
        <f t="shared" si="7"/>
        <v>46.1384571046055</v>
      </c>
      <c r="F30">
        <f t="shared" si="7"/>
        <v>23.0692285523028</v>
      </c>
      <c r="G30">
        <f t="shared" si="7"/>
        <v>2.3919707024277</v>
      </c>
      <c r="H30">
        <f t="shared" si="7"/>
        <v>0</v>
      </c>
      <c r="Q30" s="1">
        <f>'ECH4'!$S30*'月%早中晚'!K30</f>
        <v>107.727273116744</v>
      </c>
      <c r="R30" s="1">
        <f>'ECH4'!$S30*'月%早中晚'!L30</f>
        <v>614.73647052392</v>
      </c>
      <c r="S30" s="1">
        <f>'ECH4'!$S30*'月%早中晚'!M30</f>
        <v>46.1384571046055</v>
      </c>
      <c r="T30" s="1">
        <f>'ECH4'!$S30*'月%早中晚'!N30</f>
        <v>23.0692285523028</v>
      </c>
      <c r="U30" s="1">
        <f>'ECH4'!$S30*'月%早中晚'!O30</f>
        <v>2.3919707024277</v>
      </c>
      <c r="V30" s="1">
        <f>'ECH4'!$S30*'月%早中晚'!P30</f>
        <v>0</v>
      </c>
    </row>
    <row r="31" ht="13.2" spans="1:22">
      <c r="A31" s="5" t="s">
        <v>46</v>
      </c>
      <c r="Q31" s="1">
        <f>'ECH4'!$S31*'月%早中晚'!K31</f>
        <v>0</v>
      </c>
      <c r="R31" s="1">
        <f>'ECH4'!$S31*'月%早中晚'!L31</f>
        <v>0</v>
      </c>
      <c r="S31" s="1">
        <f>'ECH4'!$S31*'月%早中晚'!M31</f>
        <v>0</v>
      </c>
      <c r="T31" s="1">
        <f>'ECH4'!$S31*'月%早中晚'!N31</f>
        <v>0</v>
      </c>
      <c r="U31" s="1">
        <f>'ECH4'!$S31*'月%早中晚'!O31</f>
        <v>0</v>
      </c>
      <c r="V31" s="1">
        <f>'ECH4'!$S31*'月%早中晚'!P31</f>
        <v>0</v>
      </c>
    </row>
    <row r="32" ht="13.2" spans="1:22">
      <c r="A32" s="5" t="s">
        <v>47</v>
      </c>
      <c r="C32">
        <f t="shared" si="8"/>
        <v>3016.23812923955</v>
      </c>
      <c r="D32">
        <f t="shared" si="7"/>
        <v>17211.9049167708</v>
      </c>
      <c r="E32">
        <f t="shared" si="7"/>
        <v>1291.82304087826</v>
      </c>
      <c r="F32">
        <f t="shared" si="7"/>
        <v>645.911520439129</v>
      </c>
      <c r="G32">
        <f t="shared" si="7"/>
        <v>66.9723926722598</v>
      </c>
      <c r="H32">
        <f t="shared" si="7"/>
        <v>0</v>
      </c>
      <c r="Q32" s="1">
        <f>'ECH4'!$S32*'月%早中晚'!K32</f>
        <v>3016.23812923955</v>
      </c>
      <c r="R32" s="1">
        <f>'ECH4'!$S32*'月%早中晚'!L32</f>
        <v>17211.9049167708</v>
      </c>
      <c r="S32" s="1">
        <f>'ECH4'!$S32*'月%早中晚'!M32</f>
        <v>1291.82304087826</v>
      </c>
      <c r="T32" s="1">
        <f>'ECH4'!$S32*'月%早中晚'!N32</f>
        <v>645.911520439129</v>
      </c>
      <c r="U32" s="1">
        <f>'ECH4'!$S32*'月%早中晚'!O32</f>
        <v>66.9723926722598</v>
      </c>
      <c r="V32" s="1">
        <f>'ECH4'!$S32*'月%早中晚'!P32</f>
        <v>0</v>
      </c>
    </row>
    <row r="33" ht="13.2" spans="1:22">
      <c r="A33" s="5" t="s">
        <v>48</v>
      </c>
      <c r="C33">
        <f t="shared" si="8"/>
        <v>3743.7843791503</v>
      </c>
      <c r="D33">
        <f t="shared" si="7"/>
        <v>21363.5853675362</v>
      </c>
      <c r="E33">
        <f t="shared" si="7"/>
        <v>1603.42344133345</v>
      </c>
      <c r="F33">
        <f t="shared" si="7"/>
        <v>801.711720666727</v>
      </c>
      <c r="G33">
        <f t="shared" si="7"/>
        <v>83.1267913133701</v>
      </c>
      <c r="H33">
        <f t="shared" si="7"/>
        <v>0</v>
      </c>
      <c r="Q33" s="1">
        <f>'ECH4'!$S33*'月%早中晚'!K33</f>
        <v>3743.7843791503</v>
      </c>
      <c r="R33" s="1">
        <f>'ECH4'!$S33*'月%早中晚'!L33</f>
        <v>21363.5853675362</v>
      </c>
      <c r="S33" s="1">
        <f>'ECH4'!$S33*'月%早中晚'!M33</f>
        <v>1603.42344133345</v>
      </c>
      <c r="T33" s="1">
        <f>'ECH4'!$S33*'月%早中晚'!N33</f>
        <v>801.711720666727</v>
      </c>
      <c r="U33" s="1">
        <f>'ECH4'!$S33*'月%早中晚'!O33</f>
        <v>83.1267913133701</v>
      </c>
      <c r="V33" s="1">
        <f>'ECH4'!$S33*'月%早中晚'!P33</f>
        <v>0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3"/>
  <sheetViews>
    <sheetView workbookViewId="0">
      <selection activeCell="A1" sqref="A1"/>
    </sheetView>
  </sheetViews>
  <sheetFormatPr defaultColWidth="9" defaultRowHeight="12.4"/>
  <cols>
    <col min="1" max="1" width="21" customWidth="1"/>
    <col min="12" max="26" width="9" style="1"/>
  </cols>
  <sheetData>
    <row r="1" spans="1:23">
      <c r="A1" t="s">
        <v>99</v>
      </c>
      <c r="L1" s="1" t="s">
        <v>71</v>
      </c>
      <c r="Q1" s="1" t="s">
        <v>72</v>
      </c>
      <c r="W1" s="1" t="s">
        <v>73</v>
      </c>
    </row>
    <row r="2" ht="13.2" spans="1:26">
      <c r="A2" s="3" t="s">
        <v>4</v>
      </c>
      <c r="B2" s="4" t="s">
        <v>84</v>
      </c>
      <c r="C2" s="4" t="s">
        <v>85</v>
      </c>
      <c r="D2" s="4" t="s">
        <v>86</v>
      </c>
      <c r="E2" s="4" t="s">
        <v>87</v>
      </c>
      <c r="F2" s="4" t="s">
        <v>88</v>
      </c>
      <c r="G2" s="4" t="s">
        <v>89</v>
      </c>
      <c r="H2" s="4" t="s">
        <v>90</v>
      </c>
      <c r="L2" s="7" t="s">
        <v>84</v>
      </c>
      <c r="M2" s="7" t="s">
        <v>85</v>
      </c>
      <c r="N2" s="7" t="s">
        <v>86</v>
      </c>
      <c r="O2" s="7" t="s">
        <v>87</v>
      </c>
      <c r="P2" s="7" t="s">
        <v>88</v>
      </c>
      <c r="Q2" s="7" t="s">
        <v>85</v>
      </c>
      <c r="R2" s="7" t="s">
        <v>86</v>
      </c>
      <c r="S2" s="7" t="s">
        <v>87</v>
      </c>
      <c r="T2" s="7" t="s">
        <v>88</v>
      </c>
      <c r="U2" s="7" t="s">
        <v>89</v>
      </c>
      <c r="V2" s="7" t="s">
        <v>90</v>
      </c>
      <c r="W2" s="7" t="s">
        <v>87</v>
      </c>
      <c r="X2" s="7" t="s">
        <v>88</v>
      </c>
      <c r="Y2" s="7" t="s">
        <v>89</v>
      </c>
      <c r="Z2" s="7" t="s">
        <v>90</v>
      </c>
    </row>
    <row r="3" ht="13.2" spans="1:22">
      <c r="A3" s="5" t="s">
        <v>18</v>
      </c>
      <c r="C3">
        <f>Q3</f>
        <v>0.279072927796552</v>
      </c>
      <c r="D3">
        <f t="shared" ref="D3:H12" si="0">R3</f>
        <v>8.75372624312492</v>
      </c>
      <c r="E3">
        <f t="shared" si="0"/>
        <v>16.5073442092887</v>
      </c>
      <c r="F3">
        <f t="shared" si="0"/>
        <v>5.41256090100626</v>
      </c>
      <c r="G3">
        <f t="shared" si="0"/>
        <v>1.90267607093539</v>
      </c>
      <c r="H3">
        <f t="shared" si="0"/>
        <v>0.0150196478482136</v>
      </c>
      <c r="Q3" s="1">
        <f>'ECH4'!$T3*'月%早中晚'!K3</f>
        <v>0.279072927796552</v>
      </c>
      <c r="R3" s="1">
        <f>'ECH4'!$T3*'月%早中晚'!L3</f>
        <v>8.75372624312492</v>
      </c>
      <c r="S3" s="1">
        <f>'ECH4'!$T3*'月%早中晚'!M3</f>
        <v>16.5073442092887</v>
      </c>
      <c r="T3" s="1">
        <f>'ECH4'!$T3*'月%早中晚'!N3</f>
        <v>5.41256090100626</v>
      </c>
      <c r="U3" s="1">
        <f>'ECH4'!$T3*'月%早中晚'!O3</f>
        <v>1.90267607093539</v>
      </c>
      <c r="V3" s="1">
        <f>'ECH4'!$T3*'月%早中晚'!P3</f>
        <v>0.0150196478482136</v>
      </c>
    </row>
    <row r="4" ht="13.2" spans="1:22">
      <c r="A4" s="5" t="s">
        <v>19</v>
      </c>
      <c r="C4">
        <f t="shared" ref="C4:C12" si="1">Q4</f>
        <v>79.5227436309988</v>
      </c>
      <c r="D4">
        <f t="shared" si="0"/>
        <v>2494.40292666242</v>
      </c>
      <c r="E4">
        <f t="shared" si="0"/>
        <v>4703.82172842254</v>
      </c>
      <c r="F4">
        <f t="shared" si="0"/>
        <v>1542.32693338019</v>
      </c>
      <c r="G4">
        <f t="shared" si="0"/>
        <v>542.173770119813</v>
      </c>
      <c r="H4">
        <f t="shared" si="0"/>
        <v>4.2798977840377</v>
      </c>
      <c r="Q4" s="1">
        <f>'ECH4'!$T4*'月%早中晚'!K4</f>
        <v>79.5227436309988</v>
      </c>
      <c r="R4" s="1">
        <f>'ECH4'!$T4*'月%早中晚'!L4</f>
        <v>2494.40292666242</v>
      </c>
      <c r="S4" s="1">
        <f>'ECH4'!$T4*'月%早中晚'!M4</f>
        <v>4703.82172842254</v>
      </c>
      <c r="T4" s="1">
        <f>'ECH4'!$T4*'月%早中晚'!N4</f>
        <v>1542.32693338019</v>
      </c>
      <c r="U4" s="1">
        <f>'ECH4'!$T4*'月%早中晚'!O4</f>
        <v>542.173770119813</v>
      </c>
      <c r="V4" s="1">
        <f>'ECH4'!$T4*'月%早中晚'!P4</f>
        <v>4.2798977840377</v>
      </c>
    </row>
    <row r="5" ht="13.2" spans="1:22">
      <c r="A5" s="5" t="s">
        <v>20</v>
      </c>
      <c r="C5">
        <f t="shared" si="1"/>
        <v>177.728159168178</v>
      </c>
      <c r="D5">
        <f t="shared" si="0"/>
        <v>5574.82828354799</v>
      </c>
      <c r="E5">
        <f t="shared" si="0"/>
        <v>10512.7355857719</v>
      </c>
      <c r="F5">
        <f t="shared" si="0"/>
        <v>3447.00036982012</v>
      </c>
      <c r="G5">
        <f t="shared" si="0"/>
        <v>1211.72310854606</v>
      </c>
      <c r="H5">
        <f t="shared" si="0"/>
        <v>9.56529314575199</v>
      </c>
      <c r="Q5" s="1">
        <f>'ECH4'!$T5*'月%早中晚'!K5</f>
        <v>177.728159168178</v>
      </c>
      <c r="R5" s="1">
        <f>'ECH4'!$T5*'月%早中晚'!L5</f>
        <v>5574.82828354799</v>
      </c>
      <c r="S5" s="1">
        <f>'ECH4'!$T5*'月%早中晚'!M5</f>
        <v>10512.7355857719</v>
      </c>
      <c r="T5" s="1">
        <f>'ECH4'!$T5*'月%早中晚'!N5</f>
        <v>3447.00036982012</v>
      </c>
      <c r="U5" s="1">
        <f>'ECH4'!$T5*'月%早中晚'!O5</f>
        <v>1211.72310854606</v>
      </c>
      <c r="V5" s="1">
        <f>'ECH4'!$T5*'月%早中晚'!P5</f>
        <v>9.56529314575199</v>
      </c>
    </row>
    <row r="6" ht="13.2" spans="1:22">
      <c r="A6" s="5" t="s">
        <v>21</v>
      </c>
      <c r="C6">
        <f t="shared" si="1"/>
        <v>1.02433036223027</v>
      </c>
      <c r="D6">
        <f t="shared" si="0"/>
        <v>32.1303382749532</v>
      </c>
      <c r="E6">
        <f t="shared" si="0"/>
        <v>60.5898035573245</v>
      </c>
      <c r="F6">
        <f t="shared" si="0"/>
        <v>19.8666725292788</v>
      </c>
      <c r="G6">
        <f t="shared" si="0"/>
        <v>6.9837260257969</v>
      </c>
      <c r="H6">
        <f t="shared" si="0"/>
        <v>0.0551292504163921</v>
      </c>
      <c r="Q6" s="1">
        <f>'ECH4'!$T6*'月%早中晚'!K6</f>
        <v>1.02433036223027</v>
      </c>
      <c r="R6" s="1">
        <f>'ECH4'!$T6*'月%早中晚'!L6</f>
        <v>32.1303382749532</v>
      </c>
      <c r="S6" s="1">
        <f>'ECH4'!$T6*'月%早中晚'!M6</f>
        <v>60.5898035573245</v>
      </c>
      <c r="T6" s="1">
        <f>'ECH4'!$T6*'月%早中晚'!N6</f>
        <v>19.8666725292788</v>
      </c>
      <c r="U6" s="1">
        <f>'ECH4'!$T6*'月%早中晚'!O6</f>
        <v>6.9837260257969</v>
      </c>
      <c r="V6" s="1">
        <f>'ECH4'!$T6*'月%早中晚'!P6</f>
        <v>0.0551292504163921</v>
      </c>
    </row>
    <row r="7" ht="13.2" spans="1:22">
      <c r="A7" s="5" t="s">
        <v>22</v>
      </c>
      <c r="C7">
        <f t="shared" si="1"/>
        <v>114.280547318812</v>
      </c>
      <c r="D7">
        <f t="shared" si="0"/>
        <v>3584.65664886224</v>
      </c>
      <c r="E7">
        <f t="shared" si="0"/>
        <v>6759.76830111157</v>
      </c>
      <c r="F7">
        <f t="shared" si="0"/>
        <v>2216.44724569747</v>
      </c>
      <c r="G7">
        <f t="shared" si="0"/>
        <v>779.147101346277</v>
      </c>
      <c r="H7">
        <f t="shared" si="0"/>
        <v>6.15055566364712</v>
      </c>
      <c r="Q7" s="1">
        <f>'ECH4'!$T7*'月%早中晚'!K7</f>
        <v>114.280547318812</v>
      </c>
      <c r="R7" s="1">
        <f>'ECH4'!$T7*'月%早中晚'!L7</f>
        <v>3584.65664886224</v>
      </c>
      <c r="S7" s="1">
        <f>'ECH4'!$T7*'月%早中晚'!M7</f>
        <v>6759.76830111157</v>
      </c>
      <c r="T7" s="1">
        <f>'ECH4'!$T7*'月%早中晚'!N7</f>
        <v>2216.44724569747</v>
      </c>
      <c r="U7" s="1">
        <f>'ECH4'!$T7*'月%早中晚'!O7</f>
        <v>779.147101346277</v>
      </c>
      <c r="V7" s="1">
        <f>'ECH4'!$T7*'月%早中晚'!P7</f>
        <v>6.15055566364712</v>
      </c>
    </row>
    <row r="8" ht="13.2" spans="1:22">
      <c r="A8" s="5" t="s">
        <v>23</v>
      </c>
      <c r="C8">
        <f t="shared" si="1"/>
        <v>8359.1257194463</v>
      </c>
      <c r="D8">
        <f t="shared" si="0"/>
        <v>15951.1281998682</v>
      </c>
      <c r="E8">
        <f t="shared" si="0"/>
        <v>22197.2095019116</v>
      </c>
      <c r="F8">
        <f t="shared" si="0"/>
        <v>12630.3830075148</v>
      </c>
      <c r="G8">
        <f t="shared" si="0"/>
        <v>12141.1815082399</v>
      </c>
      <c r="H8">
        <f t="shared" si="0"/>
        <v>2857.95366301912</v>
      </c>
      <c r="Q8" s="1">
        <f>'ECH4'!$T8*'月%早中晚'!K8</f>
        <v>8359.1257194463</v>
      </c>
      <c r="R8" s="1">
        <f>'ECH4'!$T8*'月%早中晚'!L8</f>
        <v>15951.1281998682</v>
      </c>
      <c r="S8" s="1">
        <f>'ECH4'!$T8*'月%早中晚'!M8</f>
        <v>22197.2095019116</v>
      </c>
      <c r="T8" s="1">
        <f>'ECH4'!$T8*'月%早中晚'!N8</f>
        <v>12630.3830075148</v>
      </c>
      <c r="U8" s="1">
        <f>'ECH4'!$T8*'月%早中晚'!O8</f>
        <v>12141.1815082399</v>
      </c>
      <c r="V8" s="1">
        <f>'ECH4'!$T8*'月%早中晚'!P8</f>
        <v>2857.95366301912</v>
      </c>
    </row>
    <row r="9" ht="13.2" spans="1:22">
      <c r="A9" s="5" t="s">
        <v>24</v>
      </c>
      <c r="C9">
        <f t="shared" si="1"/>
        <v>0</v>
      </c>
      <c r="D9">
        <f t="shared" si="0"/>
        <v>18293.4346460957</v>
      </c>
      <c r="E9">
        <f t="shared" si="0"/>
        <v>40278.3905912882</v>
      </c>
      <c r="F9">
        <f t="shared" si="0"/>
        <v>23750.1942114696</v>
      </c>
      <c r="G9">
        <f t="shared" si="0"/>
        <v>5441.12415114643</v>
      </c>
      <c r="H9">
        <f t="shared" si="0"/>
        <v>0</v>
      </c>
      <c r="Q9" s="1">
        <f>'ECH4'!$T9*'月%早中晚'!K9</f>
        <v>0</v>
      </c>
      <c r="R9" s="1">
        <f>'ECH4'!$T9*'月%早中晚'!L9</f>
        <v>18293.4346460957</v>
      </c>
      <c r="S9" s="1">
        <f>'ECH4'!$T9*'月%早中晚'!M9</f>
        <v>40278.3905912882</v>
      </c>
      <c r="T9" s="1">
        <f>'ECH4'!$T9*'月%早中晚'!N9</f>
        <v>23750.1942114696</v>
      </c>
      <c r="U9" s="1">
        <f>'ECH4'!$T9*'月%早中晚'!O9</f>
        <v>5441.12415114643</v>
      </c>
      <c r="V9" s="1">
        <f>'ECH4'!$T9*'月%早中晚'!P9</f>
        <v>0</v>
      </c>
    </row>
    <row r="10" ht="13.2" spans="1:22">
      <c r="A10" s="5" t="s">
        <v>25</v>
      </c>
      <c r="C10">
        <f t="shared" si="1"/>
        <v>26293.482166706</v>
      </c>
      <c r="D10">
        <f t="shared" si="0"/>
        <v>118848.108151019</v>
      </c>
      <c r="E10">
        <f t="shared" si="0"/>
        <v>124560.304011886</v>
      </c>
      <c r="F10">
        <f t="shared" si="0"/>
        <v>75291.0283996213</v>
      </c>
      <c r="G10">
        <f t="shared" si="0"/>
        <v>7445.50977076849</v>
      </c>
      <c r="H10">
        <f t="shared" si="0"/>
        <v>0</v>
      </c>
      <c r="Q10" s="1">
        <f>'ECH4'!$T10*'月%早中晚'!K10</f>
        <v>26293.482166706</v>
      </c>
      <c r="R10" s="1">
        <f>'ECH4'!$T10*'月%早中晚'!L10</f>
        <v>118848.108151019</v>
      </c>
      <c r="S10" s="1">
        <f>'ECH4'!$T10*'月%早中晚'!M10</f>
        <v>124560.304011886</v>
      </c>
      <c r="T10" s="1">
        <f>'ECH4'!$T10*'月%早中晚'!N10</f>
        <v>75291.0283996213</v>
      </c>
      <c r="U10" s="1">
        <f>'ECH4'!$T10*'月%早中晚'!O10</f>
        <v>7445.50977076849</v>
      </c>
      <c r="V10" s="1">
        <f>'ECH4'!$T10*'月%早中晚'!P10</f>
        <v>0</v>
      </c>
    </row>
    <row r="11" ht="13.2" spans="1:22">
      <c r="A11" s="5" t="s">
        <v>26</v>
      </c>
      <c r="C11">
        <f t="shared" si="1"/>
        <v>1732.90256918634</v>
      </c>
      <c r="D11">
        <f t="shared" si="0"/>
        <v>5004.61036378061</v>
      </c>
      <c r="E11">
        <f t="shared" si="0"/>
        <v>12327.8906576862</v>
      </c>
      <c r="F11">
        <f t="shared" si="0"/>
        <v>5884.08947731317</v>
      </c>
      <c r="G11">
        <f t="shared" si="0"/>
        <v>1885.04752123505</v>
      </c>
      <c r="H11">
        <f t="shared" si="0"/>
        <v>271.539010798668</v>
      </c>
      <c r="Q11" s="1">
        <f>'ECH4'!$T11*'月%早中晚'!K11</f>
        <v>1732.90256918634</v>
      </c>
      <c r="R11" s="1">
        <f>'ECH4'!$T11*'月%早中晚'!L11</f>
        <v>5004.61036378061</v>
      </c>
      <c r="S11" s="1">
        <f>'ECH4'!$T11*'月%早中晚'!M11</f>
        <v>12327.8906576862</v>
      </c>
      <c r="T11" s="1">
        <f>'ECH4'!$T11*'月%早中晚'!N11</f>
        <v>5884.08947731317</v>
      </c>
      <c r="U11" s="1">
        <f>'ECH4'!$T11*'月%早中晚'!O11</f>
        <v>1885.04752123505</v>
      </c>
      <c r="V11" s="1">
        <f>'ECH4'!$T11*'月%早中晚'!P11</f>
        <v>271.539010798668</v>
      </c>
    </row>
    <row r="12" ht="13.2" spans="1:22">
      <c r="A12" s="5" t="s">
        <v>27</v>
      </c>
      <c r="C12">
        <f t="shared" si="1"/>
        <v>0</v>
      </c>
      <c r="D12">
        <f t="shared" si="0"/>
        <v>54994.5379612962</v>
      </c>
      <c r="E12">
        <f t="shared" si="0"/>
        <v>324678.501503396</v>
      </c>
      <c r="F12">
        <f t="shared" si="0"/>
        <v>157272.129279078</v>
      </c>
      <c r="G12">
        <f t="shared" si="0"/>
        <v>147143.554546792</v>
      </c>
      <c r="H12">
        <f t="shared" si="0"/>
        <v>21195.8663094381</v>
      </c>
      <c r="Q12" s="1">
        <f>'ECH4'!$T12*'月%早中晚'!K12</f>
        <v>0</v>
      </c>
      <c r="R12" s="1">
        <f>'ECH4'!$T12*'月%早中晚'!L12</f>
        <v>54994.5379612962</v>
      </c>
      <c r="S12" s="1">
        <f>'ECH4'!$T12*'月%早中晚'!M12</f>
        <v>324678.501503396</v>
      </c>
      <c r="T12" s="1">
        <f>'ECH4'!$T12*'月%早中晚'!N12</f>
        <v>157272.129279078</v>
      </c>
      <c r="U12" s="1">
        <f>'ECH4'!$T12*'月%早中晚'!O12</f>
        <v>147143.554546792</v>
      </c>
      <c r="V12" s="1">
        <f>'ECH4'!$T12*'月%早中晚'!P12</f>
        <v>21195.8663094381</v>
      </c>
    </row>
    <row r="13" ht="13.2" spans="1:26">
      <c r="A13" s="6" t="s">
        <v>28</v>
      </c>
      <c r="B13">
        <f>L13</f>
        <v>51.4608671430497</v>
      </c>
      <c r="C13">
        <f>M13+Q13</f>
        <v>14567.941634936</v>
      </c>
      <c r="D13">
        <f t="shared" ref="D13:E27" si="2">N13+R13</f>
        <v>25982.765600283</v>
      </c>
      <c r="E13">
        <f t="shared" si="2"/>
        <v>50374.8585143114</v>
      </c>
      <c r="F13">
        <f>T13+X13</f>
        <v>56371.3693487149</v>
      </c>
      <c r="G13">
        <f t="shared" ref="G13:H27" si="3">U13+Y13</f>
        <v>14360.621439515</v>
      </c>
      <c r="H13">
        <f t="shared" si="3"/>
        <v>1194.21439509674</v>
      </c>
      <c r="L13" s="1">
        <f>'ECH4'!$G13*'月%早中晚'!D13</f>
        <v>51.4608671430497</v>
      </c>
      <c r="M13" s="1">
        <f>'ECH4'!$G13*'月%早中晚'!E13</f>
        <v>7495.09784811918</v>
      </c>
      <c r="N13" s="1">
        <f>'ECH4'!$G13*'月%早中晚'!F13</f>
        <v>5556.4427669543</v>
      </c>
      <c r="O13" s="1">
        <f>'ECH4'!$G13*'月%早中晚'!G13</f>
        <v>58.5589177834704</v>
      </c>
      <c r="Q13" s="1">
        <f>'ECH4'!$T13*'月%早中晚'!K13</f>
        <v>7072.84378681682</v>
      </c>
      <c r="R13" s="1">
        <f>'ECH4'!$T13*'月%早中晚'!L13</f>
        <v>20426.3228333287</v>
      </c>
      <c r="S13" s="1">
        <f>'ECH4'!$T13*'月%早中晚'!M13</f>
        <v>50316.2995965279</v>
      </c>
      <c r="T13" s="1">
        <f>'ECH4'!$T13*'月%早中晚'!N13</f>
        <v>24015.9178252183</v>
      </c>
      <c r="U13" s="1">
        <f>'ECH4'!$T13*'月%早中晚'!O13</f>
        <v>7693.82357986922</v>
      </c>
      <c r="V13" s="1">
        <f>'ECH4'!$T13*'月%早中晚'!P13</f>
        <v>1108.28677823908</v>
      </c>
      <c r="X13" s="1">
        <f>'ECH4'!$AG13*'月%早中晚'!T13</f>
        <v>32355.4515234966</v>
      </c>
      <c r="Y13" s="1">
        <f>'ECH4'!$AG13*'月%早中晚'!U13</f>
        <v>6666.79785964581</v>
      </c>
      <c r="Z13" s="1">
        <f>'ECH4'!$AG13*'月%早中晚'!V13</f>
        <v>85.9276168576569</v>
      </c>
    </row>
    <row r="14" ht="13.2" spans="1:26">
      <c r="A14" s="6" t="s">
        <v>29</v>
      </c>
      <c r="B14">
        <f t="shared" ref="B14:B27" si="4">L14</f>
        <v>175.514290306054</v>
      </c>
      <c r="C14">
        <f t="shared" ref="C14:C27" si="5">M14+Q14</f>
        <v>25563.051161386</v>
      </c>
      <c r="D14">
        <f t="shared" si="2"/>
        <v>84003.1358371372</v>
      </c>
      <c r="E14">
        <f t="shared" si="2"/>
        <v>316924.866287118</v>
      </c>
      <c r="F14">
        <f t="shared" ref="F14:F27" si="6">T14+X14</f>
        <v>340685.421561736</v>
      </c>
      <c r="G14">
        <f t="shared" si="3"/>
        <v>11279.5081352401</v>
      </c>
      <c r="H14">
        <f t="shared" si="3"/>
        <v>145.380327076428</v>
      </c>
      <c r="L14" s="1">
        <f>'ECH4'!$G14*'月%早中晚'!D14</f>
        <v>175.514290306054</v>
      </c>
      <c r="M14" s="1">
        <f>'ECH4'!$G14*'月%早中晚'!E14</f>
        <v>25563.051161386</v>
      </c>
      <c r="N14" s="1">
        <f>'ECH4'!$G14*'月%早中晚'!F14</f>
        <v>18951.0041903735</v>
      </c>
      <c r="O14" s="1">
        <f>'ECH4'!$G14*'月%早中晚'!G14</f>
        <v>199.723157934475</v>
      </c>
      <c r="Q14" s="1">
        <f>'ECH4'!$T14*'月%早中晚'!K14</f>
        <v>0</v>
      </c>
      <c r="R14" s="1">
        <f>'ECH4'!$T14*'月%早中晚'!L14</f>
        <v>65052.1316467637</v>
      </c>
      <c r="S14" s="1">
        <f>'ECH4'!$T14*'月%早中晚'!M14</f>
        <v>316725.143129184</v>
      </c>
      <c r="T14" s="1">
        <f>'ECH4'!$T14*'月%早中晚'!N14</f>
        <v>285943.462024053</v>
      </c>
      <c r="U14" s="1">
        <f>'ECH4'!$T14*'月%早中晚'!O14</f>
        <v>0</v>
      </c>
      <c r="V14" s="1">
        <f>'ECH4'!$T14*'月%早中晚'!P14</f>
        <v>0</v>
      </c>
      <c r="X14" s="1">
        <f>'ECH4'!$AG14*'月%早中晚'!T14</f>
        <v>54741.9595376835</v>
      </c>
      <c r="Y14" s="1">
        <f>'ECH4'!$AG14*'月%早中晚'!U14</f>
        <v>11279.5081352401</v>
      </c>
      <c r="Z14" s="1">
        <f>'ECH4'!$AG14*'月%早中晚'!V14</f>
        <v>145.380327076428</v>
      </c>
    </row>
    <row r="15" ht="13.2" spans="1:26">
      <c r="A15" s="6" t="s">
        <v>30</v>
      </c>
      <c r="B15">
        <f t="shared" si="4"/>
        <v>68.2363392207092</v>
      </c>
      <c r="C15">
        <f t="shared" si="5"/>
        <v>14412.6646178537</v>
      </c>
      <c r="D15">
        <f t="shared" si="2"/>
        <v>16197.572716441</v>
      </c>
      <c r="E15">
        <f t="shared" si="2"/>
        <v>10102.4543264846</v>
      </c>
      <c r="F15">
        <f t="shared" si="6"/>
        <v>80651.5773036595</v>
      </c>
      <c r="G15">
        <f t="shared" si="3"/>
        <v>16618.1505009944</v>
      </c>
      <c r="H15">
        <f t="shared" si="3"/>
        <v>214.18949534615</v>
      </c>
      <c r="L15" s="1">
        <f>'ECH4'!$G15*'月%早中晚'!D15</f>
        <v>68.2363392207092</v>
      </c>
      <c r="M15" s="1">
        <f>'ECH4'!$G15*'月%早中晚'!E15</f>
        <v>9938.38750977484</v>
      </c>
      <c r="N15" s="1">
        <f>'ECH4'!$G15*'月%早中晚'!F15</f>
        <v>7367.75990292572</v>
      </c>
      <c r="O15" s="1">
        <f>'ECH4'!$G15*'月%早中晚'!G15</f>
        <v>77.648248078738</v>
      </c>
      <c r="Q15" s="1">
        <f>'ECH4'!$T15*'月%早中晚'!K15</f>
        <v>4474.27710807883</v>
      </c>
      <c r="R15" s="1">
        <f>'ECH4'!$T15*'月%早中晚'!L15</f>
        <v>8829.81281351525</v>
      </c>
      <c r="S15" s="1">
        <f>'ECH4'!$T15*'月%早中晚'!M15</f>
        <v>10024.8060784059</v>
      </c>
      <c r="T15" s="1">
        <f>'ECH4'!$T15*'月%早中晚'!N15</f>
        <v>0</v>
      </c>
      <c r="U15" s="1">
        <f>'ECH4'!$T15*'月%早中晚'!O15</f>
        <v>0</v>
      </c>
      <c r="V15" s="1">
        <f>'ECH4'!$T15*'月%早中晚'!P15</f>
        <v>0</v>
      </c>
      <c r="X15" s="1">
        <f>'ECH4'!$AG15*'月%早中晚'!T15</f>
        <v>80651.5773036595</v>
      </c>
      <c r="Y15" s="1">
        <f>'ECH4'!$AG15*'月%早中晚'!U15</f>
        <v>16618.1505009944</v>
      </c>
      <c r="Z15" s="1">
        <f>'ECH4'!$AG15*'月%早中晚'!V15</f>
        <v>214.18949534615</v>
      </c>
    </row>
    <row r="16" ht="13.2" spans="1:26">
      <c r="A16" s="6" t="s">
        <v>31</v>
      </c>
      <c r="B16">
        <f t="shared" si="4"/>
        <v>717.083698705676</v>
      </c>
      <c r="C16">
        <f t="shared" si="5"/>
        <v>112991.032500535</v>
      </c>
      <c r="D16">
        <f t="shared" si="2"/>
        <v>102119.597556927</v>
      </c>
      <c r="E16">
        <f t="shared" si="2"/>
        <v>61642.6808182858</v>
      </c>
      <c r="F16">
        <f t="shared" si="6"/>
        <v>430361.378624615</v>
      </c>
      <c r="G16">
        <f t="shared" si="3"/>
        <v>91994.2382208999</v>
      </c>
      <c r="H16">
        <f t="shared" si="3"/>
        <v>2405.61728003137</v>
      </c>
      <c r="L16" s="1">
        <f>'ECH4'!$G16*'月%早中晚'!D16</f>
        <v>717.083698705676</v>
      </c>
      <c r="M16" s="1">
        <f>'ECH4'!$G16*'月%早中晚'!E16</f>
        <v>104440.768014072</v>
      </c>
      <c r="N16" s="1">
        <f>'ECH4'!$G16*'月%早中晚'!F16</f>
        <v>77426.4941921431</v>
      </c>
      <c r="O16" s="1">
        <f>'ECH4'!$G16*'月%早中晚'!G16</f>
        <v>815.991795078872</v>
      </c>
      <c r="Q16" s="1">
        <f>'ECH4'!$T16*'月%早中晚'!K16</f>
        <v>8550.26448646305</v>
      </c>
      <c r="R16" s="1">
        <f>'ECH4'!$T16*'月%早中晚'!L16</f>
        <v>24693.1033647842</v>
      </c>
      <c r="S16" s="1">
        <f>'ECH4'!$T16*'月%早中晚'!M16</f>
        <v>60826.6890232069</v>
      </c>
      <c r="T16" s="1">
        <f>'ECH4'!$T16*'月%早中晚'!N16</f>
        <v>29032.5158422868</v>
      </c>
      <c r="U16" s="1">
        <f>'ECH4'!$T16*'月%早中晚'!O16</f>
        <v>9300.95849744116</v>
      </c>
      <c r="V16" s="1">
        <f>'ECH4'!$T16*'月%早中晚'!P16</f>
        <v>1339.7927858179</v>
      </c>
      <c r="X16" s="1">
        <f>'ECH4'!$AG16*'月%早中晚'!T16</f>
        <v>401328.862782328</v>
      </c>
      <c r="Y16" s="1">
        <f>'ECH4'!$AG16*'月%早中晚'!U16</f>
        <v>82693.2797234588</v>
      </c>
      <c r="Z16" s="1">
        <f>'ECH4'!$AG16*'月%早中晚'!V16</f>
        <v>1065.82449421347</v>
      </c>
    </row>
    <row r="17" ht="13.2" spans="1:26">
      <c r="A17" s="5" t="s">
        <v>32</v>
      </c>
      <c r="C17">
        <f t="shared" si="5"/>
        <v>2653.01711004981</v>
      </c>
      <c r="D17">
        <f t="shared" si="2"/>
        <v>7661.89465024382</v>
      </c>
      <c r="E17">
        <f t="shared" si="2"/>
        <v>18873.5970661186</v>
      </c>
      <c r="F17">
        <f t="shared" si="6"/>
        <v>9008.34838493295</v>
      </c>
      <c r="G17">
        <f t="shared" si="3"/>
        <v>2885.94605145156</v>
      </c>
      <c r="H17">
        <f t="shared" si="3"/>
        <v>415.71733720328</v>
      </c>
      <c r="L17" s="1">
        <f>'ECH4'!$G17*'月%早中晚'!D17</f>
        <v>0</v>
      </c>
      <c r="M17" s="1">
        <f>'ECH4'!$G17*'月%早中晚'!E17</f>
        <v>0</v>
      </c>
      <c r="N17" s="1">
        <f>'ECH4'!$G17*'月%早中晚'!F17</f>
        <v>0</v>
      </c>
      <c r="O17" s="1">
        <f>'ECH4'!$G17*'月%早中晚'!G17</f>
        <v>0</v>
      </c>
      <c r="Q17" s="1">
        <f>'ECH4'!$T17*'月%早中晚'!K17</f>
        <v>2653.01711004981</v>
      </c>
      <c r="R17" s="1">
        <f>'ECH4'!$T17*'月%早中晚'!L17</f>
        <v>7661.89465024382</v>
      </c>
      <c r="S17" s="1">
        <f>'ECH4'!$T17*'月%早中晚'!M17</f>
        <v>18873.5970661186</v>
      </c>
      <c r="T17" s="1">
        <f>'ECH4'!$T17*'月%早中晚'!N17</f>
        <v>9008.34838493295</v>
      </c>
      <c r="U17" s="1">
        <f>'ECH4'!$T17*'月%早中晚'!O17</f>
        <v>2885.94605145156</v>
      </c>
      <c r="V17" s="1">
        <f>'ECH4'!$T17*'月%早中晚'!P17</f>
        <v>415.71733720328</v>
      </c>
      <c r="X17" s="1">
        <f>'ECH4'!$AG17*'月%早中晚'!T17</f>
        <v>0</v>
      </c>
      <c r="Y17" s="1">
        <f>'ECH4'!$AG17*'月%早中晚'!U17</f>
        <v>0</v>
      </c>
      <c r="Z17" s="1">
        <f>'ECH4'!$AG17*'月%早中晚'!V17</f>
        <v>0</v>
      </c>
    </row>
    <row r="18" ht="13.2" spans="1:26">
      <c r="A18" s="5" t="s">
        <v>33</v>
      </c>
      <c r="C18">
        <f t="shared" si="5"/>
        <v>0</v>
      </c>
      <c r="D18">
        <f t="shared" si="2"/>
        <v>11992.1145804292</v>
      </c>
      <c r="E18">
        <f t="shared" si="2"/>
        <v>89433.5476762689</v>
      </c>
      <c r="F18">
        <f t="shared" si="6"/>
        <v>129034.419422752</v>
      </c>
      <c r="G18">
        <f t="shared" si="3"/>
        <v>48683.5844205495</v>
      </c>
      <c r="H18">
        <f t="shared" si="3"/>
        <v>0</v>
      </c>
      <c r="L18" s="1">
        <f>'ECH4'!$G18*'月%早中晚'!D18</f>
        <v>0</v>
      </c>
      <c r="M18" s="1">
        <f>'ECH4'!$G18*'月%早中晚'!E18</f>
        <v>0</v>
      </c>
      <c r="N18" s="1">
        <f>'ECH4'!$G18*'月%早中晚'!F18</f>
        <v>0</v>
      </c>
      <c r="O18" s="1">
        <f>'ECH4'!$G18*'月%早中晚'!G18</f>
        <v>0</v>
      </c>
      <c r="Q18" s="1">
        <f>'ECH4'!$T18*'月%早中晚'!K18</f>
        <v>0</v>
      </c>
      <c r="R18" s="1">
        <f>'ECH4'!$T18*'月%早中晚'!L18</f>
        <v>11992.1145804292</v>
      </c>
      <c r="S18" s="1">
        <f>'ECH4'!$T18*'月%早中晚'!M18</f>
        <v>89433.5476762689</v>
      </c>
      <c r="T18" s="1">
        <f>'ECH4'!$T18*'月%早中晚'!N18</f>
        <v>129034.419422752</v>
      </c>
      <c r="U18" s="1">
        <f>'ECH4'!$T18*'月%早中晚'!O18</f>
        <v>48683.5844205495</v>
      </c>
      <c r="V18" s="1">
        <f>'ECH4'!$T18*'月%早中晚'!P18</f>
        <v>0</v>
      </c>
      <c r="X18" s="1">
        <f>'ECH4'!$AG18*'月%早中晚'!T18</f>
        <v>0</v>
      </c>
      <c r="Y18" s="1">
        <f>'ECH4'!$AG18*'月%早中晚'!U18</f>
        <v>0</v>
      </c>
      <c r="Z18" s="1">
        <f>'ECH4'!$AG18*'月%早中晚'!V18</f>
        <v>0</v>
      </c>
    </row>
    <row r="19" ht="13.2" spans="1:26">
      <c r="A19" s="6" t="s">
        <v>34</v>
      </c>
      <c r="B19">
        <f t="shared" si="4"/>
        <v>6575.22531115569</v>
      </c>
      <c r="C19">
        <f t="shared" si="5"/>
        <v>21622.4172055732</v>
      </c>
      <c r="D19">
        <f t="shared" si="2"/>
        <v>41893.0766727601</v>
      </c>
      <c r="E19">
        <f t="shared" si="2"/>
        <v>259083.861252618</v>
      </c>
      <c r="F19">
        <f t="shared" si="6"/>
        <v>421001.366817586</v>
      </c>
      <c r="G19">
        <f t="shared" si="3"/>
        <v>164553.657364318</v>
      </c>
      <c r="H19">
        <f t="shared" si="3"/>
        <v>10734.5628759897</v>
      </c>
      <c r="L19" s="1">
        <f>'ECH4'!$G19*'月%早中晚'!D19</f>
        <v>6575.22531115569</v>
      </c>
      <c r="M19" s="1">
        <f>'ECH4'!$G19*'月%早中晚'!E19</f>
        <v>21622.4172055732</v>
      </c>
      <c r="N19" s="1">
        <f>'ECH4'!$G19*'月%早中晚'!F19</f>
        <v>7963.45897372356</v>
      </c>
      <c r="O19" s="1">
        <f>'ECH4'!$G19*'月%早中晚'!G19</f>
        <v>6047.07930954757</v>
      </c>
      <c r="Q19" s="1">
        <f>'ECH4'!$T19*'月%早中晚'!K19</f>
        <v>0</v>
      </c>
      <c r="R19" s="1">
        <f>'ECH4'!$T19*'月%早中晚'!L19</f>
        <v>33929.6176990365</v>
      </c>
      <c r="S19" s="1">
        <f>'ECH4'!$T19*'月%早中晚'!M19</f>
        <v>253036.78194307</v>
      </c>
      <c r="T19" s="1">
        <f>'ECH4'!$T19*'月%早中晚'!N19</f>
        <v>365080.611235658</v>
      </c>
      <c r="U19" s="1">
        <f>'ECH4'!$T19*'月%早中晚'!O19</f>
        <v>137741.796622235</v>
      </c>
      <c r="V19" s="1">
        <f>'ECH4'!$T19*'月%早中晚'!P19</f>
        <v>0</v>
      </c>
      <c r="X19" s="1">
        <f>'ECH4'!$AG19*'月%早中晚'!T19</f>
        <v>55920.7555819282</v>
      </c>
      <c r="Y19" s="1">
        <f>'ECH4'!$AG19*'月%早中晚'!U19</f>
        <v>26811.8607420821</v>
      </c>
      <c r="Z19" s="1">
        <f>'ECH4'!$AG19*'月%早中晚'!V19</f>
        <v>10734.5628759897</v>
      </c>
    </row>
    <row r="20" ht="13.2" spans="1:26">
      <c r="A20" s="6" t="s">
        <v>35</v>
      </c>
      <c r="B20">
        <f t="shared" si="4"/>
        <v>0</v>
      </c>
      <c r="C20">
        <f t="shared" si="5"/>
        <v>141490.217591513</v>
      </c>
      <c r="D20">
        <f t="shared" si="2"/>
        <v>53752.970017642</v>
      </c>
      <c r="E20">
        <f t="shared" si="2"/>
        <v>95879.4630360646</v>
      </c>
      <c r="F20">
        <f t="shared" si="6"/>
        <v>515325.350662151</v>
      </c>
      <c r="G20">
        <f t="shared" si="3"/>
        <v>155429.957682436</v>
      </c>
      <c r="H20">
        <f t="shared" si="3"/>
        <v>45945.6979101936</v>
      </c>
      <c r="L20" s="1">
        <f>'ECH4'!$G20*'月%早中晚'!D20</f>
        <v>0</v>
      </c>
      <c r="M20" s="1">
        <f>'ECH4'!$G20*'月%早中晚'!E20</f>
        <v>141490.217591513</v>
      </c>
      <c r="N20" s="1">
        <f>'ECH4'!$G20*'月%早中晚'!F20</f>
        <v>41939.2559816097</v>
      </c>
      <c r="O20" s="1">
        <f>'ECH4'!$G20*'月%早中晚'!G20</f>
        <v>7776.37242687692</v>
      </c>
      <c r="Q20" s="1">
        <f>'ECH4'!$T20*'月%早中晚'!K20</f>
        <v>0</v>
      </c>
      <c r="R20" s="1">
        <f>'ECH4'!$T20*'月%早中晚'!L20</f>
        <v>11813.7140360324</v>
      </c>
      <c r="S20" s="1">
        <f>'ECH4'!$T20*'月%早中晚'!M20</f>
        <v>88103.0906091877</v>
      </c>
      <c r="T20" s="1">
        <f>'ECH4'!$T20*'月%早中晚'!N20</f>
        <v>127114.840476391</v>
      </c>
      <c r="U20" s="1">
        <f>'ECH4'!$T20*'月%早中晚'!O20</f>
        <v>47959.3436783884</v>
      </c>
      <c r="V20" s="1">
        <f>'ECH4'!$T20*'月%早中晚'!P20</f>
        <v>0</v>
      </c>
      <c r="X20" s="1">
        <f>'ECH4'!$AG20*'月%早中晚'!T20</f>
        <v>388210.510185759</v>
      </c>
      <c r="Y20" s="1">
        <f>'ECH4'!$AG20*'月%早中晚'!U20</f>
        <v>107470.614004047</v>
      </c>
      <c r="Z20" s="1">
        <f>'ECH4'!$AG20*'月%早中晚'!V20</f>
        <v>45945.6979101936</v>
      </c>
    </row>
    <row r="21" ht="13.2" spans="1:26">
      <c r="A21" s="6" t="s">
        <v>36</v>
      </c>
      <c r="B21">
        <f t="shared" si="4"/>
        <v>27039.559791119</v>
      </c>
      <c r="C21">
        <f t="shared" si="5"/>
        <v>60599.2689259727</v>
      </c>
      <c r="D21">
        <f t="shared" si="2"/>
        <v>65943.7164690813</v>
      </c>
      <c r="E21">
        <f t="shared" si="2"/>
        <v>70916.834013827</v>
      </c>
      <c r="F21">
        <f t="shared" si="6"/>
        <v>444982.782817635</v>
      </c>
      <c r="G21">
        <f t="shared" si="3"/>
        <v>122579.657494389</v>
      </c>
      <c r="H21">
        <f t="shared" si="3"/>
        <v>15167.6306879759</v>
      </c>
      <c r="L21" s="1">
        <f>'ECH4'!$G21*'月%早中晚'!D21</f>
        <v>27039.559791119</v>
      </c>
      <c r="M21" s="1">
        <f>'ECH4'!$G21*'月%早中晚'!E21</f>
        <v>60599.2689259727</v>
      </c>
      <c r="N21" s="1">
        <f>'ECH4'!$G21*'月%早中晚'!F21</f>
        <v>65943.7164690813</v>
      </c>
      <c r="O21" s="1">
        <f>'ECH4'!$G21*'月%早中晚'!G21</f>
        <v>70916.834013827</v>
      </c>
      <c r="Q21" s="1">
        <f>'ECH4'!$T21*'月%早中晚'!K21</f>
        <v>0</v>
      </c>
      <c r="R21" s="1">
        <f>'ECH4'!$T21*'月%早中晚'!L21</f>
        <v>0</v>
      </c>
      <c r="S21" s="1">
        <f>'ECH4'!$T21*'月%早中晚'!M21</f>
        <v>0</v>
      </c>
      <c r="T21" s="1">
        <f>'ECH4'!$T21*'月%早中晚'!N21</f>
        <v>0</v>
      </c>
      <c r="U21" s="1">
        <f>'ECH4'!$T21*'月%早中晚'!O21</f>
        <v>0</v>
      </c>
      <c r="V21" s="1">
        <f>'ECH4'!$T21*'月%早中晚'!P21</f>
        <v>0</v>
      </c>
      <c r="X21" s="1">
        <f>'ECH4'!$AG21*'月%早中晚'!T21</f>
        <v>444982.782817635</v>
      </c>
      <c r="Y21" s="1">
        <f>'ECH4'!$AG21*'月%早中晚'!U21</f>
        <v>122579.657494389</v>
      </c>
      <c r="Z21" s="1">
        <f>'ECH4'!$AG21*'月%早中晚'!V21</f>
        <v>15167.6306879759</v>
      </c>
    </row>
    <row r="22" ht="13.2" spans="1:26">
      <c r="A22" s="6" t="s">
        <v>37</v>
      </c>
      <c r="B22">
        <f t="shared" si="4"/>
        <v>63449.5714359604</v>
      </c>
      <c r="C22">
        <f t="shared" si="5"/>
        <v>96376.6069105403</v>
      </c>
      <c r="D22">
        <f t="shared" si="2"/>
        <v>10271.5205584891</v>
      </c>
      <c r="E22">
        <f t="shared" si="2"/>
        <v>17792.2270751986</v>
      </c>
      <c r="F22">
        <f t="shared" si="6"/>
        <v>135832.139679725</v>
      </c>
      <c r="G22">
        <f t="shared" si="3"/>
        <v>188406.816933307</v>
      </c>
      <c r="H22">
        <f t="shared" si="3"/>
        <v>96213.5246067795</v>
      </c>
      <c r="L22" s="1">
        <f>'ECH4'!$G22*'月%早中晚'!D22</f>
        <v>63449.5714359604</v>
      </c>
      <c r="M22" s="1">
        <f>'ECH4'!$G22*'月%早中晚'!E22</f>
        <v>96376.6069105403</v>
      </c>
      <c r="N22" s="1">
        <f>'ECH4'!$G22*'月%早中晚'!F22</f>
        <v>9682.14895591413</v>
      </c>
      <c r="O22" s="1">
        <f>'ECH4'!$G22*'月%早中晚'!G22</f>
        <v>13396.8726975853</v>
      </c>
      <c r="Q22" s="1">
        <f>'ECH4'!$T22*'月%早中晚'!K22</f>
        <v>0</v>
      </c>
      <c r="R22" s="1">
        <f>'ECH4'!$T22*'月%早中晚'!L22</f>
        <v>589.371602574994</v>
      </c>
      <c r="S22" s="1">
        <f>'ECH4'!$T22*'月%早中晚'!M22</f>
        <v>4395.35437761331</v>
      </c>
      <c r="T22" s="1">
        <f>'ECH4'!$T22*'月%早中晚'!N22</f>
        <v>6341.60239651412</v>
      </c>
      <c r="U22" s="1">
        <f>'ECH4'!$T22*'月%早中晚'!O22</f>
        <v>2392.63242329757</v>
      </c>
      <c r="V22" s="1">
        <f>'ECH4'!$T22*'月%早中晚'!P22</f>
        <v>0</v>
      </c>
      <c r="X22" s="1">
        <f>'ECH4'!$AG22*'月%早中晚'!T22</f>
        <v>129490.537283211</v>
      </c>
      <c r="Y22" s="1">
        <f>'ECH4'!$AG22*'月%早中晚'!U22</f>
        <v>186014.184510009</v>
      </c>
      <c r="Z22" s="1">
        <f>'ECH4'!$AG22*'月%早中晚'!V22</f>
        <v>96213.5246067795</v>
      </c>
    </row>
    <row r="23" ht="13.2" spans="1:26">
      <c r="A23" s="6" t="s">
        <v>38</v>
      </c>
      <c r="B23">
        <f t="shared" si="4"/>
        <v>8468.88881893027</v>
      </c>
      <c r="C23">
        <f t="shared" si="5"/>
        <v>27849.6688166476</v>
      </c>
      <c r="D23">
        <f t="shared" si="2"/>
        <v>10256.9334845689</v>
      </c>
      <c r="E23">
        <f t="shared" si="2"/>
        <v>7788.6368798533</v>
      </c>
      <c r="F23">
        <f t="shared" si="6"/>
        <v>37121.5822726611</v>
      </c>
      <c r="G23">
        <f t="shared" si="3"/>
        <v>17798.3770795469</v>
      </c>
      <c r="H23">
        <f t="shared" si="3"/>
        <v>7125.86864779206</v>
      </c>
      <c r="L23" s="1">
        <f>'ECH4'!$G23*'月%早中晚'!D23</f>
        <v>8468.88881893027</v>
      </c>
      <c r="M23" s="1">
        <f>'ECH4'!$G23*'月%早中晚'!E23</f>
        <v>27849.6688166476</v>
      </c>
      <c r="N23" s="1">
        <f>'ECH4'!$G23*'月%早中晚'!F23</f>
        <v>10256.9334845689</v>
      </c>
      <c r="O23" s="1">
        <f>'ECH4'!$G23*'月%早中晚'!G23</f>
        <v>7788.6368798533</v>
      </c>
      <c r="Q23" s="1">
        <f>'ECH4'!$T23*'月%早中晚'!K23</f>
        <v>0</v>
      </c>
      <c r="R23" s="1">
        <f>'ECH4'!$T23*'月%早中晚'!L23</f>
        <v>0</v>
      </c>
      <c r="S23" s="1">
        <f>'ECH4'!$T23*'月%早中晚'!M23</f>
        <v>0</v>
      </c>
      <c r="T23" s="1">
        <f>'ECH4'!$T23*'月%早中晚'!N23</f>
        <v>0</v>
      </c>
      <c r="U23" s="1">
        <f>'ECH4'!$T23*'月%早中晚'!O23</f>
        <v>0</v>
      </c>
      <c r="V23" s="1">
        <f>'ECH4'!$T23*'月%早中晚'!P23</f>
        <v>0</v>
      </c>
      <c r="X23" s="1">
        <f>'ECH4'!$AG23*'月%早中晚'!T23</f>
        <v>37121.5822726611</v>
      </c>
      <c r="Y23" s="1">
        <f>'ECH4'!$AG23*'月%早中晚'!U23</f>
        <v>17798.3770795469</v>
      </c>
      <c r="Z23" s="1">
        <f>'ECH4'!$AG23*'月%早中晚'!V23</f>
        <v>7125.86864779206</v>
      </c>
    </row>
    <row r="24" ht="13.2" spans="1:26">
      <c r="A24" s="5" t="s">
        <v>39</v>
      </c>
      <c r="C24">
        <f t="shared" si="5"/>
        <v>49852.4066709782</v>
      </c>
      <c r="D24">
        <f t="shared" si="2"/>
        <v>58010.0732171383</v>
      </c>
      <c r="E24">
        <f t="shared" si="2"/>
        <v>34788.7790275397</v>
      </c>
      <c r="F24">
        <f t="shared" si="6"/>
        <v>17523.8762843438</v>
      </c>
      <c r="G24">
        <f t="shared" si="3"/>
        <v>0</v>
      </c>
      <c r="H24">
        <f t="shared" si="3"/>
        <v>0</v>
      </c>
      <c r="L24" s="1">
        <f>'ECH4'!$G24*'月%早中晚'!D24</f>
        <v>0</v>
      </c>
      <c r="M24" s="1">
        <f>'ECH4'!$G24*'月%早中晚'!E24</f>
        <v>0</v>
      </c>
      <c r="N24" s="1">
        <f>'ECH4'!$G24*'月%早中晚'!F24</f>
        <v>0</v>
      </c>
      <c r="O24" s="1">
        <f>'ECH4'!$G24*'月%早中晚'!G24</f>
        <v>0</v>
      </c>
      <c r="Q24" s="1">
        <f>'ECH4'!$T24*'月%早中晚'!K24</f>
        <v>49852.4066709782</v>
      </c>
      <c r="R24" s="1">
        <f>'ECH4'!$T24*'月%早中晚'!L24</f>
        <v>58010.0732171383</v>
      </c>
      <c r="S24" s="1">
        <f>'ECH4'!$T24*'月%早中晚'!M24</f>
        <v>34788.7790275397</v>
      </c>
      <c r="T24" s="1">
        <f>'ECH4'!$T24*'月%早中晚'!N24</f>
        <v>17523.8762843438</v>
      </c>
      <c r="U24" s="1">
        <f>'ECH4'!$T24*'月%早中晚'!O24</f>
        <v>0</v>
      </c>
      <c r="V24" s="1">
        <f>'ECH4'!$T24*'月%早中晚'!P24</f>
        <v>0</v>
      </c>
      <c r="X24" s="1">
        <f>'ECH4'!$AG24*'月%早中晚'!T24</f>
        <v>0</v>
      </c>
      <c r="Y24" s="1">
        <f>'ECH4'!$AG24*'月%早中晚'!U24</f>
        <v>0</v>
      </c>
      <c r="Z24" s="1">
        <f>'ECH4'!$AG24*'月%早中晚'!V24</f>
        <v>0</v>
      </c>
    </row>
    <row r="25" ht="13.2" spans="1:26">
      <c r="A25" s="5" t="s">
        <v>40</v>
      </c>
      <c r="C25">
        <f t="shared" si="5"/>
        <v>31175.3306218734</v>
      </c>
      <c r="D25">
        <f t="shared" si="2"/>
        <v>179558.734660074</v>
      </c>
      <c r="E25">
        <f t="shared" si="2"/>
        <v>143055.211993536</v>
      </c>
      <c r="F25">
        <f t="shared" si="6"/>
        <v>124992.847524517</v>
      </c>
      <c r="G25">
        <f t="shared" si="3"/>
        <v>0</v>
      </c>
      <c r="H25">
        <f t="shared" si="3"/>
        <v>0</v>
      </c>
      <c r="L25" s="1">
        <f>'ECH4'!$G25*'月%早中晚'!D25</f>
        <v>0</v>
      </c>
      <c r="M25" s="1">
        <f>'ECH4'!$G25*'月%早中晚'!E25</f>
        <v>0</v>
      </c>
      <c r="N25" s="1">
        <f>'ECH4'!$G25*'月%早中晚'!F25</f>
        <v>0</v>
      </c>
      <c r="O25" s="1">
        <f>'ECH4'!$G25*'月%早中晚'!G25</f>
        <v>0</v>
      </c>
      <c r="Q25" s="1">
        <f>'ECH4'!$T25*'月%早中晚'!K25</f>
        <v>31175.3306218734</v>
      </c>
      <c r="R25" s="1">
        <f>'ECH4'!$T25*'月%早中晚'!L25</f>
        <v>179558.734660074</v>
      </c>
      <c r="S25" s="1">
        <f>'ECH4'!$T25*'月%早中晚'!M25</f>
        <v>143055.211993536</v>
      </c>
      <c r="T25" s="1">
        <f>'ECH4'!$T25*'月%早中晚'!N25</f>
        <v>124992.847524517</v>
      </c>
      <c r="U25" s="1">
        <f>'ECH4'!$T25*'月%早中晚'!O25</f>
        <v>0</v>
      </c>
      <c r="V25" s="1">
        <f>'ECH4'!$T25*'月%早中晚'!P25</f>
        <v>0</v>
      </c>
      <c r="X25" s="1">
        <f>'ECH4'!$AG25*'月%早中晚'!T25</f>
        <v>0</v>
      </c>
      <c r="Y25" s="1">
        <f>'ECH4'!$AG25*'月%早中晚'!U25</f>
        <v>0</v>
      </c>
      <c r="Z25" s="1">
        <f>'ECH4'!$AG25*'月%早中晚'!V25</f>
        <v>0</v>
      </c>
    </row>
    <row r="26" ht="13.2" spans="1:26">
      <c r="A26" s="5" t="s">
        <v>41</v>
      </c>
      <c r="C26">
        <f t="shared" si="5"/>
        <v>12148.2385961917</v>
      </c>
      <c r="D26">
        <f t="shared" si="2"/>
        <v>26857.9008383882</v>
      </c>
      <c r="E26">
        <f t="shared" si="2"/>
        <v>28353.9284822528</v>
      </c>
      <c r="F26">
        <f t="shared" si="6"/>
        <v>24801.9734746773</v>
      </c>
      <c r="G26">
        <f t="shared" si="3"/>
        <v>4675.07860848997</v>
      </c>
      <c r="H26">
        <f t="shared" si="3"/>
        <v>0</v>
      </c>
      <c r="L26" s="1">
        <f>'ECH4'!$G26*'月%早中晚'!D26</f>
        <v>0</v>
      </c>
      <c r="M26" s="1">
        <f>'ECH4'!$G26*'月%早中晚'!E26</f>
        <v>0</v>
      </c>
      <c r="N26" s="1">
        <f>'ECH4'!$G26*'月%早中晚'!F26</f>
        <v>0</v>
      </c>
      <c r="O26" s="1">
        <f>'ECH4'!$G26*'月%早中晚'!G26</f>
        <v>0</v>
      </c>
      <c r="Q26" s="1">
        <f>'ECH4'!$T26*'月%早中晚'!K26</f>
        <v>12148.2385961917</v>
      </c>
      <c r="R26" s="1">
        <f>'ECH4'!$T26*'月%早中晚'!L26</f>
        <v>26857.9008383882</v>
      </c>
      <c r="S26" s="1">
        <f>'ECH4'!$T26*'月%早中晚'!M26</f>
        <v>28353.9284822528</v>
      </c>
      <c r="T26" s="1">
        <f>'ECH4'!$T26*'月%早中晚'!N26</f>
        <v>24801.9734746773</v>
      </c>
      <c r="U26" s="1">
        <f>'ECH4'!$T26*'月%早中晚'!O26</f>
        <v>4675.07860848997</v>
      </c>
      <c r="V26" s="1">
        <f>'ECH4'!$T26*'月%早中晚'!P26</f>
        <v>0</v>
      </c>
      <c r="X26" s="1">
        <f>'ECH4'!$AG26*'月%早中晚'!T26</f>
        <v>0</v>
      </c>
      <c r="Y26" s="1">
        <f>'ECH4'!$AG26*'月%早中晚'!U26</f>
        <v>0</v>
      </c>
      <c r="Z26" s="1">
        <f>'ECH4'!$AG26*'月%早中晚'!V26</f>
        <v>0</v>
      </c>
    </row>
    <row r="27" ht="13.2" spans="1:26">
      <c r="A27" s="6" t="s">
        <v>42</v>
      </c>
      <c r="B27">
        <f t="shared" si="4"/>
        <v>1567.94243591159</v>
      </c>
      <c r="C27">
        <f t="shared" si="5"/>
        <v>5156.12833009432</v>
      </c>
      <c r="D27">
        <f t="shared" si="2"/>
        <v>16937.0220325159</v>
      </c>
      <c r="E27">
        <f t="shared" si="2"/>
        <v>58898.7441875812</v>
      </c>
      <c r="F27">
        <f t="shared" si="6"/>
        <v>66247.7739904591</v>
      </c>
      <c r="G27">
        <f t="shared" si="3"/>
        <v>24479.8995084175</v>
      </c>
      <c r="H27">
        <f t="shared" si="3"/>
        <v>607.947915020563</v>
      </c>
      <c r="L27" s="1">
        <f>'ECH4'!$G27*'月%早中晚'!D27</f>
        <v>1567.94243591159</v>
      </c>
      <c r="M27" s="1">
        <f>'ECH4'!$G27*'月%早中晚'!E27</f>
        <v>5156.12833009432</v>
      </c>
      <c r="N27" s="1">
        <f>'ECH4'!$G27*'月%早中晚'!F27</f>
        <v>1898.98363488133</v>
      </c>
      <c r="O27" s="1">
        <f>'ECH4'!$G27*'月%早中晚'!G27</f>
        <v>1441.99959911276</v>
      </c>
      <c r="Q27" s="1">
        <f>'ECH4'!$T27*'月%早中晚'!K27</f>
        <v>0</v>
      </c>
      <c r="R27" s="1">
        <f>'ECH4'!$T27*'月%早中晚'!L27</f>
        <v>15038.0383976345</v>
      </c>
      <c r="S27" s="1">
        <f>'ECH4'!$T27*'月%早中晚'!M27</f>
        <v>57456.7445884684</v>
      </c>
      <c r="T27" s="1">
        <f>'ECH4'!$T27*'月%早中晚'!N27</f>
        <v>63080.7231142236</v>
      </c>
      <c r="U27" s="1">
        <f>'ECH4'!$T27*'月%早中晚'!O27</f>
        <v>22961.4198996735</v>
      </c>
      <c r="V27" s="1">
        <f>'ECH4'!$T27*'月%早中晚'!P27</f>
        <v>0</v>
      </c>
      <c r="X27" s="1">
        <f>'ECH4'!$AG27*'月%早中晚'!T27</f>
        <v>3167.05087623546</v>
      </c>
      <c r="Y27" s="1">
        <f>'ECH4'!$AG27*'月%早中晚'!U27</f>
        <v>1518.47960874398</v>
      </c>
      <c r="Z27" s="1">
        <f>'ECH4'!$AG27*'月%早中晚'!V27</f>
        <v>607.947915020563</v>
      </c>
    </row>
    <row r="28" ht="13.2" spans="1:22">
      <c r="A28" s="5" t="s">
        <v>43</v>
      </c>
      <c r="C28">
        <f>Q28</f>
        <v>5.03991265236473</v>
      </c>
      <c r="D28">
        <f t="shared" ref="D28:H33" si="7">R28</f>
        <v>11.1424774200421</v>
      </c>
      <c r="E28">
        <f t="shared" si="7"/>
        <v>11.7631310720839</v>
      </c>
      <c r="F28">
        <f t="shared" si="7"/>
        <v>10.2895394199639</v>
      </c>
      <c r="G28">
        <f t="shared" si="7"/>
        <v>1.93953943554539</v>
      </c>
      <c r="H28">
        <f t="shared" si="7"/>
        <v>0</v>
      </c>
      <c r="Q28" s="1">
        <f>'ECH4'!$T28*'月%早中晚'!K28</f>
        <v>5.03991265236473</v>
      </c>
      <c r="R28" s="1">
        <f>'ECH4'!$T28*'月%早中晚'!L28</f>
        <v>11.1424774200421</v>
      </c>
      <c r="S28" s="1">
        <f>'ECH4'!$T28*'月%早中晚'!M28</f>
        <v>11.7631310720839</v>
      </c>
      <c r="T28" s="1">
        <f>'ECH4'!$T28*'月%早中晚'!N28</f>
        <v>10.2895394199639</v>
      </c>
      <c r="U28" s="1">
        <f>'ECH4'!$T28*'月%早中晚'!O28</f>
        <v>1.93953943554539</v>
      </c>
      <c r="V28" s="1">
        <f>'ECH4'!$T28*'月%早中晚'!P28</f>
        <v>0</v>
      </c>
    </row>
    <row r="29" ht="13.2" spans="1:22">
      <c r="A29" s="5" t="s">
        <v>44</v>
      </c>
      <c r="C29">
        <f t="shared" ref="C29:C33" si="8">Q29</f>
        <v>4144.73882184934</v>
      </c>
      <c r="D29">
        <f t="shared" si="7"/>
        <v>23651.5976026419</v>
      </c>
      <c r="E29">
        <f t="shared" si="7"/>
        <v>1775.14800856837</v>
      </c>
      <c r="F29">
        <f t="shared" si="7"/>
        <v>887.574004284185</v>
      </c>
      <c r="G29">
        <f t="shared" si="7"/>
        <v>92.0295626561941</v>
      </c>
      <c r="H29">
        <f t="shared" si="7"/>
        <v>0</v>
      </c>
      <c r="Q29" s="1">
        <f>'ECH4'!$T29*'月%早中晚'!K29</f>
        <v>4144.73882184934</v>
      </c>
      <c r="R29" s="1">
        <f>'ECH4'!$T29*'月%早中晚'!L29</f>
        <v>23651.5976026419</v>
      </c>
      <c r="S29" s="1">
        <f>'ECH4'!$T29*'月%早中晚'!M29</f>
        <v>1775.14800856837</v>
      </c>
      <c r="T29" s="1">
        <f>'ECH4'!$T29*'月%早中晚'!N29</f>
        <v>887.574004284185</v>
      </c>
      <c r="U29" s="1">
        <f>'ECH4'!$T29*'月%早中晚'!O29</f>
        <v>92.0295626561941</v>
      </c>
      <c r="V29" s="1">
        <f>'ECH4'!$T29*'月%早中晚'!P29</f>
        <v>0</v>
      </c>
    </row>
    <row r="30" ht="13.2" spans="1:22">
      <c r="A30" s="5" t="s">
        <v>45</v>
      </c>
      <c r="C30">
        <f t="shared" si="8"/>
        <v>113.93146162085</v>
      </c>
      <c r="D30">
        <f t="shared" si="7"/>
        <v>650.140141601214</v>
      </c>
      <c r="E30">
        <f t="shared" si="7"/>
        <v>48.7956457336666</v>
      </c>
      <c r="F30">
        <f t="shared" si="7"/>
        <v>24.3978228668333</v>
      </c>
      <c r="G30">
        <f t="shared" si="7"/>
        <v>2.52972817743663</v>
      </c>
      <c r="H30">
        <f t="shared" si="7"/>
        <v>0</v>
      </c>
      <c r="Q30" s="1">
        <f>'ECH4'!$T30*'月%早中晚'!K30</f>
        <v>113.93146162085</v>
      </c>
      <c r="R30" s="1">
        <f>'ECH4'!$T30*'月%早中晚'!L30</f>
        <v>650.140141601214</v>
      </c>
      <c r="S30" s="1">
        <f>'ECH4'!$T30*'月%早中晚'!M30</f>
        <v>48.7956457336666</v>
      </c>
      <c r="T30" s="1">
        <f>'ECH4'!$T30*'月%早中晚'!N30</f>
        <v>24.3978228668333</v>
      </c>
      <c r="U30" s="1">
        <f>'ECH4'!$T30*'月%早中晚'!O30</f>
        <v>2.52972817743663</v>
      </c>
      <c r="V30" s="1">
        <f>'ECH4'!$T30*'月%早中晚'!P30</f>
        <v>0</v>
      </c>
    </row>
    <row r="31" ht="13.2" spans="1:22">
      <c r="A31" s="5" t="s">
        <v>46</v>
      </c>
      <c r="Q31" s="1">
        <f>'ECH4'!$T31*'月%早中晚'!K31</f>
        <v>0</v>
      </c>
      <c r="R31" s="1">
        <f>'ECH4'!$T31*'月%早中晚'!L31</f>
        <v>0</v>
      </c>
      <c r="S31" s="1">
        <f>'ECH4'!$T31*'月%早中晚'!M31</f>
        <v>0</v>
      </c>
      <c r="T31" s="1">
        <f>'ECH4'!$T31*'月%早中晚'!N31</f>
        <v>0</v>
      </c>
      <c r="U31" s="1">
        <f>'ECH4'!$T31*'月%早中晚'!O31</f>
        <v>0</v>
      </c>
      <c r="V31" s="1">
        <f>'ECH4'!$T31*'月%早中晚'!P31</f>
        <v>0</v>
      </c>
    </row>
    <row r="32" ht="13.2" spans="1:22">
      <c r="A32" s="5" t="s">
        <v>47</v>
      </c>
      <c r="C32">
        <f t="shared" si="8"/>
        <v>3135.32559800071</v>
      </c>
      <c r="D32">
        <f t="shared" si="7"/>
        <v>17891.4673721439</v>
      </c>
      <c r="E32">
        <f t="shared" si="7"/>
        <v>1342.82695019636</v>
      </c>
      <c r="F32">
        <f t="shared" si="7"/>
        <v>671.41347509818</v>
      </c>
      <c r="G32">
        <f t="shared" si="7"/>
        <v>69.616604560871</v>
      </c>
      <c r="H32">
        <f t="shared" si="7"/>
        <v>0</v>
      </c>
      <c r="Q32" s="1">
        <f>'ECH4'!$T32*'月%早中晚'!K32</f>
        <v>3135.32559800071</v>
      </c>
      <c r="R32" s="1">
        <f>'ECH4'!$T32*'月%早中晚'!L32</f>
        <v>17891.4673721439</v>
      </c>
      <c r="S32" s="1">
        <f>'ECH4'!$T32*'月%早中晚'!M32</f>
        <v>1342.82695019636</v>
      </c>
      <c r="T32" s="1">
        <f>'ECH4'!$T32*'月%早中晚'!N32</f>
        <v>671.41347509818</v>
      </c>
      <c r="U32" s="1">
        <f>'ECH4'!$T32*'月%早中晚'!O32</f>
        <v>69.616604560871</v>
      </c>
      <c r="V32" s="1">
        <f>'ECH4'!$T32*'月%早中晚'!P32</f>
        <v>0</v>
      </c>
    </row>
    <row r="33" ht="13.2" spans="1:22">
      <c r="A33" s="5" t="s">
        <v>48</v>
      </c>
      <c r="C33">
        <f t="shared" si="8"/>
        <v>3545.58683898607</v>
      </c>
      <c r="D33">
        <f t="shared" si="7"/>
        <v>20232.5880556944</v>
      </c>
      <c r="E33">
        <f t="shared" si="7"/>
        <v>1518.53752117101</v>
      </c>
      <c r="F33">
        <f t="shared" si="7"/>
        <v>759.268760585506</v>
      </c>
      <c r="G33">
        <f t="shared" si="7"/>
        <v>78.7260235630131</v>
      </c>
      <c r="H33">
        <f t="shared" si="7"/>
        <v>0</v>
      </c>
      <c r="Q33" s="1">
        <f>'ECH4'!$T33*'月%早中晚'!K33</f>
        <v>3545.58683898607</v>
      </c>
      <c r="R33" s="1">
        <f>'ECH4'!$T33*'月%早中晚'!L33</f>
        <v>20232.5880556944</v>
      </c>
      <c r="S33" s="1">
        <f>'ECH4'!$T33*'月%早中晚'!M33</f>
        <v>1518.53752117101</v>
      </c>
      <c r="T33" s="1">
        <f>'ECH4'!$T33*'月%早中晚'!N33</f>
        <v>759.268760585506</v>
      </c>
      <c r="U33" s="1">
        <f>'ECH4'!$T33*'月%早中晚'!O33</f>
        <v>78.7260235630131</v>
      </c>
      <c r="V33" s="1">
        <f>'ECH4'!$T33*'月%早中晚'!P33</f>
        <v>0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3"/>
  <sheetViews>
    <sheetView workbookViewId="0">
      <selection activeCell="L13" sqref="L13"/>
    </sheetView>
  </sheetViews>
  <sheetFormatPr defaultColWidth="9" defaultRowHeight="12.4"/>
  <cols>
    <col min="1" max="1" width="21" customWidth="1"/>
    <col min="12" max="26" width="9" style="1"/>
  </cols>
  <sheetData>
    <row r="1" spans="1:23">
      <c r="A1" t="s">
        <v>100</v>
      </c>
      <c r="L1" s="1" t="s">
        <v>71</v>
      </c>
      <c r="Q1" s="1" t="s">
        <v>72</v>
      </c>
      <c r="W1" s="1" t="s">
        <v>73</v>
      </c>
    </row>
    <row r="2" ht="13.2" spans="1:26">
      <c r="A2" s="3" t="s">
        <v>4</v>
      </c>
      <c r="B2" s="4" t="s">
        <v>84</v>
      </c>
      <c r="C2" s="4" t="s">
        <v>85</v>
      </c>
      <c r="D2" s="4" t="s">
        <v>86</v>
      </c>
      <c r="E2" s="4" t="s">
        <v>87</v>
      </c>
      <c r="F2" s="4" t="s">
        <v>88</v>
      </c>
      <c r="G2" s="4" t="s">
        <v>89</v>
      </c>
      <c r="H2" s="4" t="s">
        <v>90</v>
      </c>
      <c r="L2" s="7" t="s">
        <v>84</v>
      </c>
      <c r="M2" s="7" t="s">
        <v>85</v>
      </c>
      <c r="N2" s="7" t="s">
        <v>86</v>
      </c>
      <c r="O2" s="7" t="s">
        <v>87</v>
      </c>
      <c r="P2" s="7" t="s">
        <v>88</v>
      </c>
      <c r="Q2" s="7" t="s">
        <v>85</v>
      </c>
      <c r="R2" s="7" t="s">
        <v>86</v>
      </c>
      <c r="S2" s="7" t="s">
        <v>87</v>
      </c>
      <c r="T2" s="7" t="s">
        <v>88</v>
      </c>
      <c r="U2" s="7" t="s">
        <v>89</v>
      </c>
      <c r="V2" s="7" t="s">
        <v>90</v>
      </c>
      <c r="W2" s="7" t="s">
        <v>87</v>
      </c>
      <c r="X2" s="7" t="s">
        <v>88</v>
      </c>
      <c r="Y2" s="7" t="s">
        <v>89</v>
      </c>
      <c r="Z2" s="7" t="s">
        <v>90</v>
      </c>
    </row>
    <row r="3" ht="13.2" spans="1:22">
      <c r="A3" s="5" t="s">
        <v>18</v>
      </c>
      <c r="C3">
        <f>Q3</f>
        <v>0.465121546327587</v>
      </c>
      <c r="D3">
        <f t="shared" ref="D3:H12" si="0">R3</f>
        <v>14.5895437385415</v>
      </c>
      <c r="E3">
        <f t="shared" si="0"/>
        <v>27.5122403488145</v>
      </c>
      <c r="F3">
        <f t="shared" si="0"/>
        <v>9.02093483501043</v>
      </c>
      <c r="G3">
        <f t="shared" si="0"/>
        <v>3.17112678489231</v>
      </c>
      <c r="H3">
        <f t="shared" si="0"/>
        <v>0.0250327464136894</v>
      </c>
      <c r="Q3" s="1">
        <f>'ECH4'!$U3*'月%早中晚'!K3</f>
        <v>0.465121546327587</v>
      </c>
      <c r="R3" s="1">
        <f>'ECH4'!$U3*'月%早中晚'!L3</f>
        <v>14.5895437385415</v>
      </c>
      <c r="S3" s="1">
        <f>'ECH4'!$U3*'月%早中晚'!M3</f>
        <v>27.5122403488145</v>
      </c>
      <c r="T3" s="1">
        <f>'ECH4'!$U3*'月%早中晚'!N3</f>
        <v>9.02093483501043</v>
      </c>
      <c r="U3" s="1">
        <f>'ECH4'!$U3*'月%早中晚'!O3</f>
        <v>3.17112678489231</v>
      </c>
      <c r="V3" s="1">
        <f>'ECH4'!$U3*'月%早中晚'!P3</f>
        <v>0.0250327464136894</v>
      </c>
    </row>
    <row r="4" ht="13.2" spans="1:22">
      <c r="A4" s="5" t="s">
        <v>19</v>
      </c>
      <c r="C4">
        <f t="shared" ref="C4:C12" si="1">Q4</f>
        <v>69.1422739802486</v>
      </c>
      <c r="D4">
        <f t="shared" si="0"/>
        <v>2168.79703462843</v>
      </c>
      <c r="E4">
        <f t="shared" si="0"/>
        <v>4089.81023353498</v>
      </c>
      <c r="F4">
        <f t="shared" si="0"/>
        <v>1340.99990173529</v>
      </c>
      <c r="G4">
        <f t="shared" si="0"/>
        <v>471.401333088758</v>
      </c>
      <c r="H4">
        <f t="shared" si="0"/>
        <v>3.72122303230041</v>
      </c>
      <c r="Q4" s="1">
        <f>'ECH4'!$U4*'月%早中晚'!K4</f>
        <v>69.1422739802486</v>
      </c>
      <c r="R4" s="1">
        <f>'ECH4'!$U4*'月%早中晚'!L4</f>
        <v>2168.79703462843</v>
      </c>
      <c r="S4" s="1">
        <f>'ECH4'!$U4*'月%早中晚'!M4</f>
        <v>4089.81023353498</v>
      </c>
      <c r="T4" s="1">
        <f>'ECH4'!$U4*'月%早中晚'!N4</f>
        <v>1340.99990173529</v>
      </c>
      <c r="U4" s="1">
        <f>'ECH4'!$U4*'月%早中晚'!O4</f>
        <v>471.401333088758</v>
      </c>
      <c r="V4" s="1">
        <f>'ECH4'!$U4*'月%早中晚'!P4</f>
        <v>3.72122303230041</v>
      </c>
    </row>
    <row r="5" ht="13.2" spans="1:22">
      <c r="A5" s="5" t="s">
        <v>20</v>
      </c>
      <c r="C5">
        <f t="shared" si="1"/>
        <v>180.807959313721</v>
      </c>
      <c r="D5">
        <f t="shared" si="0"/>
        <v>5671.43287923731</v>
      </c>
      <c r="E5">
        <f t="shared" si="0"/>
        <v>10694.9077566797</v>
      </c>
      <c r="F5">
        <f t="shared" si="0"/>
        <v>3506.73244767624</v>
      </c>
      <c r="G5">
        <f t="shared" si="0"/>
        <v>1232.72070973388</v>
      </c>
      <c r="H5">
        <f t="shared" si="0"/>
        <v>9.73104735915479</v>
      </c>
      <c r="Q5" s="1">
        <f>'ECH4'!$U5*'月%早中晚'!K5</f>
        <v>180.807959313721</v>
      </c>
      <c r="R5" s="1">
        <f>'ECH4'!$U5*'月%早中晚'!L5</f>
        <v>5671.43287923731</v>
      </c>
      <c r="S5" s="1">
        <f>'ECH4'!$U5*'月%早中晚'!M5</f>
        <v>10694.9077566797</v>
      </c>
      <c r="T5" s="1">
        <f>'ECH4'!$U5*'月%早中晚'!N5</f>
        <v>3506.73244767624</v>
      </c>
      <c r="U5" s="1">
        <f>'ECH4'!$U5*'月%早中晚'!O5</f>
        <v>1232.72070973388</v>
      </c>
      <c r="V5" s="1">
        <f>'ECH4'!$U5*'月%早中晚'!P5</f>
        <v>9.73104735915479</v>
      </c>
    </row>
    <row r="6" ht="13.2" spans="1:22">
      <c r="A6" s="5" t="s">
        <v>21</v>
      </c>
      <c r="C6">
        <f t="shared" si="1"/>
        <v>1.06476445547621</v>
      </c>
      <c r="D6">
        <f t="shared" si="0"/>
        <v>33.3986411015961</v>
      </c>
      <c r="E6">
        <f t="shared" si="0"/>
        <v>62.9815063293242</v>
      </c>
      <c r="F6">
        <f t="shared" si="0"/>
        <v>20.6508832870135</v>
      </c>
      <c r="G6">
        <f t="shared" si="0"/>
        <v>7.25939942155204</v>
      </c>
      <c r="H6">
        <f t="shared" si="0"/>
        <v>0.0573054050380918</v>
      </c>
      <c r="Q6" s="1">
        <f>'ECH4'!$U6*'月%早中晚'!K6</f>
        <v>1.06476445547621</v>
      </c>
      <c r="R6" s="1">
        <f>'ECH4'!$U6*'月%早中晚'!L6</f>
        <v>33.3986411015961</v>
      </c>
      <c r="S6" s="1">
        <f>'ECH4'!$U6*'月%早中晚'!M6</f>
        <v>62.9815063293242</v>
      </c>
      <c r="T6" s="1">
        <f>'ECH4'!$U6*'月%早中晚'!N6</f>
        <v>20.6508832870135</v>
      </c>
      <c r="U6" s="1">
        <f>'ECH4'!$U6*'月%早中晚'!O6</f>
        <v>7.25939942155204</v>
      </c>
      <c r="V6" s="1">
        <f>'ECH4'!$U6*'月%早中晚'!P6</f>
        <v>0.0573054050380918</v>
      </c>
    </row>
    <row r="7" ht="13.2" spans="1:22">
      <c r="A7" s="5" t="s">
        <v>22</v>
      </c>
      <c r="C7">
        <f t="shared" si="1"/>
        <v>101.794703086828</v>
      </c>
      <c r="D7">
        <f t="shared" si="0"/>
        <v>3193.01112744223</v>
      </c>
      <c r="E7">
        <f t="shared" si="0"/>
        <v>6021.22253779346</v>
      </c>
      <c r="F7">
        <f t="shared" si="0"/>
        <v>1974.28691563722</v>
      </c>
      <c r="G7">
        <f t="shared" si="0"/>
        <v>694.020545957352</v>
      </c>
      <c r="H7">
        <f t="shared" si="0"/>
        <v>5.47857008291475</v>
      </c>
      <c r="Q7" s="1">
        <f>'ECH4'!$U7*'月%早中晚'!K7</f>
        <v>101.794703086828</v>
      </c>
      <c r="R7" s="1">
        <f>'ECH4'!$U7*'月%早中晚'!L7</f>
        <v>3193.01112744223</v>
      </c>
      <c r="S7" s="1">
        <f>'ECH4'!$U7*'月%早中晚'!M7</f>
        <v>6021.22253779346</v>
      </c>
      <c r="T7" s="1">
        <f>'ECH4'!$U7*'月%早中晚'!N7</f>
        <v>1974.28691563722</v>
      </c>
      <c r="U7" s="1">
        <f>'ECH4'!$U7*'月%早中晚'!O7</f>
        <v>694.020545957352</v>
      </c>
      <c r="V7" s="1">
        <f>'ECH4'!$U7*'月%早中晚'!P7</f>
        <v>5.47857008291475</v>
      </c>
    </row>
    <row r="8" ht="13.2" spans="1:22">
      <c r="A8" s="5" t="s">
        <v>23</v>
      </c>
      <c r="C8">
        <f t="shared" si="1"/>
        <v>8082.90316334874</v>
      </c>
      <c r="D8">
        <f t="shared" si="0"/>
        <v>15424.0322388926</v>
      </c>
      <c r="E8">
        <f t="shared" si="0"/>
        <v>21463.715336058</v>
      </c>
      <c r="F8">
        <f t="shared" si="0"/>
        <v>12213.0191831246</v>
      </c>
      <c r="G8">
        <f t="shared" si="0"/>
        <v>11739.9830692155</v>
      </c>
      <c r="H8">
        <f t="shared" si="0"/>
        <v>2763.51420936058</v>
      </c>
      <c r="Q8" s="1">
        <f>'ECH4'!$U8*'月%早中晚'!K8</f>
        <v>8082.90316334874</v>
      </c>
      <c r="R8" s="1">
        <f>'ECH4'!$U8*'月%早中晚'!L8</f>
        <v>15424.0322388926</v>
      </c>
      <c r="S8" s="1">
        <f>'ECH4'!$U8*'月%早中晚'!M8</f>
        <v>21463.715336058</v>
      </c>
      <c r="T8" s="1">
        <f>'ECH4'!$U8*'月%早中晚'!N8</f>
        <v>12213.0191831246</v>
      </c>
      <c r="U8" s="1">
        <f>'ECH4'!$U8*'月%早中晚'!O8</f>
        <v>11739.9830692155</v>
      </c>
      <c r="V8" s="1">
        <f>'ECH4'!$U8*'月%早中晚'!P8</f>
        <v>2763.51420936058</v>
      </c>
    </row>
    <row r="9" ht="13.2" spans="1:22">
      <c r="A9" s="5" t="s">
        <v>24</v>
      </c>
      <c r="C9">
        <f t="shared" si="1"/>
        <v>0</v>
      </c>
      <c r="D9">
        <f t="shared" si="0"/>
        <v>17833.441113823</v>
      </c>
      <c r="E9">
        <f t="shared" si="0"/>
        <v>39265.5791908713</v>
      </c>
      <c r="F9">
        <f t="shared" si="0"/>
        <v>23152.9889332455</v>
      </c>
      <c r="G9">
        <f t="shared" si="0"/>
        <v>5304.30556206018</v>
      </c>
      <c r="H9">
        <f t="shared" si="0"/>
        <v>0</v>
      </c>
      <c r="Q9" s="1">
        <f>'ECH4'!$U9*'月%早中晚'!K9</f>
        <v>0</v>
      </c>
      <c r="R9" s="1">
        <f>'ECH4'!$U9*'月%早中晚'!L9</f>
        <v>17833.441113823</v>
      </c>
      <c r="S9" s="1">
        <f>'ECH4'!$U9*'月%早中晚'!M9</f>
        <v>39265.5791908713</v>
      </c>
      <c r="T9" s="1">
        <f>'ECH4'!$U9*'月%早中晚'!N9</f>
        <v>23152.9889332455</v>
      </c>
      <c r="U9" s="1">
        <f>'ECH4'!$U9*'月%早中晚'!O9</f>
        <v>5304.30556206018</v>
      </c>
      <c r="V9" s="1">
        <f>'ECH4'!$U9*'月%早中晚'!P9</f>
        <v>0</v>
      </c>
    </row>
    <row r="10" ht="13.2" spans="1:22">
      <c r="A10" s="5" t="s">
        <v>25</v>
      </c>
      <c r="C10">
        <f t="shared" si="1"/>
        <v>26136.6091112784</v>
      </c>
      <c r="D10">
        <f t="shared" si="0"/>
        <v>118139.032580912</v>
      </c>
      <c r="E10">
        <f t="shared" si="0"/>
        <v>123817.148147194</v>
      </c>
      <c r="F10">
        <f t="shared" si="0"/>
        <v>74841.8245400317</v>
      </c>
      <c r="G10">
        <f t="shared" si="0"/>
        <v>7401.08812058343</v>
      </c>
      <c r="H10">
        <f t="shared" si="0"/>
        <v>0</v>
      </c>
      <c r="Q10" s="1">
        <f>'ECH4'!$U10*'月%早中晚'!K10</f>
        <v>26136.6091112784</v>
      </c>
      <c r="R10" s="1">
        <f>'ECH4'!$U10*'月%早中晚'!L10</f>
        <v>118139.032580912</v>
      </c>
      <c r="S10" s="1">
        <f>'ECH4'!$U10*'月%早中晚'!M10</f>
        <v>123817.148147194</v>
      </c>
      <c r="T10" s="1">
        <f>'ECH4'!$U10*'月%早中晚'!N10</f>
        <v>74841.8245400317</v>
      </c>
      <c r="U10" s="1">
        <f>'ECH4'!$U10*'月%早中晚'!O10</f>
        <v>7401.08812058343</v>
      </c>
      <c r="V10" s="1">
        <f>'ECH4'!$U10*'月%早中晚'!P10</f>
        <v>0</v>
      </c>
    </row>
    <row r="11" ht="13.2" spans="1:22">
      <c r="A11" s="5" t="s">
        <v>26</v>
      </c>
      <c r="C11">
        <f t="shared" si="1"/>
        <v>1769.1884936972</v>
      </c>
      <c r="D11">
        <f t="shared" si="0"/>
        <v>5109.4038571342</v>
      </c>
      <c r="E11">
        <f t="shared" si="0"/>
        <v>12586.0291807267</v>
      </c>
      <c r="F11">
        <f t="shared" si="0"/>
        <v>6007.29872772661</v>
      </c>
      <c r="G11">
        <f t="shared" si="0"/>
        <v>1924.51926838991</v>
      </c>
      <c r="H11">
        <f t="shared" si="0"/>
        <v>277.224872325333</v>
      </c>
      <c r="Q11" s="1">
        <f>'ECH4'!$U11*'月%早中晚'!K11</f>
        <v>1769.1884936972</v>
      </c>
      <c r="R11" s="1">
        <f>'ECH4'!$U11*'月%早中晚'!L11</f>
        <v>5109.4038571342</v>
      </c>
      <c r="S11" s="1">
        <f>'ECH4'!$U11*'月%早中晚'!M11</f>
        <v>12586.0291807267</v>
      </c>
      <c r="T11" s="1">
        <f>'ECH4'!$U11*'月%早中晚'!N11</f>
        <v>6007.29872772661</v>
      </c>
      <c r="U11" s="1">
        <f>'ECH4'!$U11*'月%早中晚'!O11</f>
        <v>1924.51926838991</v>
      </c>
      <c r="V11" s="1">
        <f>'ECH4'!$U11*'月%早中晚'!P11</f>
        <v>277.224872325333</v>
      </c>
    </row>
    <row r="12" ht="13.2" spans="1:22">
      <c r="A12" s="5" t="s">
        <v>27</v>
      </c>
      <c r="C12">
        <f t="shared" si="1"/>
        <v>0</v>
      </c>
      <c r="D12">
        <f t="shared" si="0"/>
        <v>55450.1797457029</v>
      </c>
      <c r="E12">
        <f t="shared" si="0"/>
        <v>327368.533955121</v>
      </c>
      <c r="F12">
        <f t="shared" si="0"/>
        <v>158575.163294431</v>
      </c>
      <c r="G12">
        <f t="shared" si="0"/>
        <v>148362.671103509</v>
      </c>
      <c r="H12">
        <f t="shared" si="0"/>
        <v>21371.4787012373</v>
      </c>
      <c r="Q12" s="1">
        <f>'ECH4'!$U12*'月%早中晚'!K12</f>
        <v>0</v>
      </c>
      <c r="R12" s="1">
        <f>'ECH4'!$U12*'月%早中晚'!L12</f>
        <v>55450.1797457029</v>
      </c>
      <c r="S12" s="1">
        <f>'ECH4'!$U12*'月%早中晚'!M12</f>
        <v>327368.533955121</v>
      </c>
      <c r="T12" s="1">
        <f>'ECH4'!$U12*'月%早中晚'!N12</f>
        <v>158575.163294431</v>
      </c>
      <c r="U12" s="1">
        <f>'ECH4'!$U12*'月%早中晚'!O12</f>
        <v>148362.671103509</v>
      </c>
      <c r="V12" s="1">
        <f>'ECH4'!$U12*'月%早中晚'!P12</f>
        <v>21371.4787012373</v>
      </c>
    </row>
    <row r="13" ht="13.2" spans="1:26">
      <c r="A13" s="6" t="s">
        <v>28</v>
      </c>
      <c r="B13">
        <f>L13</f>
        <v>51.5204076580828</v>
      </c>
      <c r="C13">
        <f>M13+Q13</f>
        <v>14485.8658852789</v>
      </c>
      <c r="D13">
        <f t="shared" ref="D13:E27" si="2">N13+R13</f>
        <v>25727.1159502838</v>
      </c>
      <c r="E13">
        <f t="shared" si="2"/>
        <v>49729.3465554854</v>
      </c>
      <c r="F13">
        <f>T13+X13</f>
        <v>55362.6044649805</v>
      </c>
      <c r="G13">
        <f t="shared" ref="G13:H27" si="3">U13+Y13</f>
        <v>14117.5424270618</v>
      </c>
      <c r="H13">
        <f t="shared" si="3"/>
        <v>1178.1339092515</v>
      </c>
      <c r="L13" s="1">
        <f>'ECH4'!$H13*'月%早中晚'!D13</f>
        <v>51.5204076580828</v>
      </c>
      <c r="M13" s="1">
        <f>'ECH4'!$H13*'月%早中晚'!E13</f>
        <v>7503.76971882162</v>
      </c>
      <c r="N13" s="1">
        <f>'ECH4'!$H13*'月%早中晚'!F13</f>
        <v>5562.87160273696</v>
      </c>
      <c r="O13" s="1">
        <f>'ECH4'!$H13*'月%早中晚'!G13</f>
        <v>58.6266707833355</v>
      </c>
      <c r="Q13" s="1">
        <f>'ECH4'!$U13*'月%早中晚'!K13</f>
        <v>6982.09616645728</v>
      </c>
      <c r="R13" s="1">
        <f>'ECH4'!$U13*'月%早中晚'!L13</f>
        <v>20164.2443475468</v>
      </c>
      <c r="S13" s="1">
        <f>'ECH4'!$U13*'月%早中晚'!M13</f>
        <v>49670.719884702</v>
      </c>
      <c r="T13" s="1">
        <f>'ECH4'!$U13*'月%早中晚'!N13</f>
        <v>23707.7832955895</v>
      </c>
      <c r="U13" s="1">
        <f>'ECH4'!$U13*'月%早中晚'!O13</f>
        <v>7595.10852233598</v>
      </c>
      <c r="V13" s="1">
        <f>'ECH4'!$U13*'月%早中晚'!P13</f>
        <v>1094.06698336836</v>
      </c>
      <c r="X13" s="1">
        <f>'ECH4'!$AH13*'月%早中晚'!T13</f>
        <v>31654.8211693911</v>
      </c>
      <c r="Y13" s="1">
        <f>'ECH4'!$AH13*'月%早中晚'!U13</f>
        <v>6522.43390472584</v>
      </c>
      <c r="Z13" s="1">
        <f>'ECH4'!$AH13*'月%早中晚'!V13</f>
        <v>84.0669258831328</v>
      </c>
    </row>
    <row r="14" ht="13.2" spans="1:26">
      <c r="A14" s="6" t="s">
        <v>29</v>
      </c>
      <c r="B14">
        <f t="shared" ref="B14:B27" si="4">L14</f>
        <v>190.826083861399</v>
      </c>
      <c r="C14">
        <f t="shared" ref="C14:C27" si="5">M14+Q14</f>
        <v>27793.161093434</v>
      </c>
      <c r="D14">
        <f t="shared" si="2"/>
        <v>82869.1142629782</v>
      </c>
      <c r="E14">
        <f t="shared" si="2"/>
        <v>303371.516241183</v>
      </c>
      <c r="F14">
        <f t="shared" ref="F14:F27" si="6">T14+X14</f>
        <v>330534.35195813</v>
      </c>
      <c r="G14">
        <f t="shared" si="3"/>
        <v>11712.3744672791</v>
      </c>
      <c r="H14">
        <f t="shared" si="3"/>
        <v>150.959493133819</v>
      </c>
      <c r="L14" s="1">
        <f>'ECH4'!$H14*'月%早中晚'!D14</f>
        <v>190.826083861399</v>
      </c>
      <c r="M14" s="1">
        <f>'ECH4'!$H14*'月%早中晚'!E14</f>
        <v>27793.161093434</v>
      </c>
      <c r="N14" s="1">
        <f>'ECH4'!$H14*'月%早中晚'!F14</f>
        <v>20604.2818996899</v>
      </c>
      <c r="O14" s="1">
        <f>'ECH4'!$H14*'月%早中晚'!G14</f>
        <v>217.146923014696</v>
      </c>
      <c r="Q14" s="1">
        <f>'ECH4'!$U14*'月%早中晚'!K14</f>
        <v>0</v>
      </c>
      <c r="R14" s="1">
        <f>'ECH4'!$U14*'月%早中晚'!L14</f>
        <v>62264.8323632883</v>
      </c>
      <c r="S14" s="1">
        <f>'ECH4'!$U14*'月%早中晚'!M14</f>
        <v>303154.369318168</v>
      </c>
      <c r="T14" s="1">
        <f>'ECH4'!$U14*'月%早中晚'!N14</f>
        <v>273691.595918543</v>
      </c>
      <c r="U14" s="1">
        <f>'ECH4'!$U14*'月%早中晚'!O14</f>
        <v>0</v>
      </c>
      <c r="V14" s="1">
        <f>'ECH4'!$U14*'月%早中晚'!P14</f>
        <v>0</v>
      </c>
      <c r="X14" s="1">
        <f>'ECH4'!$AH14*'月%早中晚'!T14</f>
        <v>56842.7560395871</v>
      </c>
      <c r="Y14" s="1">
        <f>'ECH4'!$AH14*'月%早中晚'!U14</f>
        <v>11712.3744672791</v>
      </c>
      <c r="Z14" s="1">
        <f>'ECH4'!$AH14*'月%早中晚'!V14</f>
        <v>150.959493133819</v>
      </c>
    </row>
    <row r="15" ht="13.2" spans="1:26">
      <c r="A15" s="6" t="s">
        <v>30</v>
      </c>
      <c r="B15">
        <f t="shared" si="4"/>
        <v>80.0292085748955</v>
      </c>
      <c r="C15">
        <f t="shared" si="5"/>
        <v>15968.3308150732</v>
      </c>
      <c r="D15">
        <f t="shared" si="2"/>
        <v>17151.3457642416</v>
      </c>
      <c r="E15">
        <f t="shared" si="2"/>
        <v>9753.07501211026</v>
      </c>
      <c r="F15">
        <f t="shared" si="6"/>
        <v>77821.3064228734</v>
      </c>
      <c r="G15">
        <f t="shared" si="3"/>
        <v>16034.9769409982</v>
      </c>
      <c r="H15">
        <f t="shared" si="3"/>
        <v>206.673036128421</v>
      </c>
      <c r="L15" s="1">
        <f>'ECH4'!$H15*'月%早中晚'!D15</f>
        <v>80.0292085748955</v>
      </c>
      <c r="M15" s="1">
        <f>'ECH4'!$H15*'月%早中晚'!E15</f>
        <v>11655.9782661453</v>
      </c>
      <c r="N15" s="1">
        <f>'ECH4'!$H15*'月%早中晚'!F15</f>
        <v>8641.0848051773</v>
      </c>
      <c r="O15" s="1">
        <f>'ECH4'!$H15*'月%早中晚'!G15</f>
        <v>91.0677201024672</v>
      </c>
      <c r="Q15" s="1">
        <f>'ECH4'!$U15*'月%早中晚'!K15</f>
        <v>4312.35254892786</v>
      </c>
      <c r="R15" s="1">
        <f>'ECH4'!$U15*'月%早中晚'!L15</f>
        <v>8510.26095906431</v>
      </c>
      <c r="S15" s="1">
        <f>'ECH4'!$U15*'月%早中晚'!M15</f>
        <v>9662.0072920078</v>
      </c>
      <c r="T15" s="1">
        <f>'ECH4'!$U15*'月%早中晚'!N15</f>
        <v>0</v>
      </c>
      <c r="U15" s="1">
        <f>'ECH4'!$U15*'月%早中晚'!O15</f>
        <v>0</v>
      </c>
      <c r="V15" s="1">
        <f>'ECH4'!$U15*'月%早中晚'!P15</f>
        <v>0</v>
      </c>
      <c r="X15" s="1">
        <f>'ECH4'!$AH15*'月%早中晚'!T15</f>
        <v>77821.3064228734</v>
      </c>
      <c r="Y15" s="1">
        <f>'ECH4'!$AH15*'月%早中晚'!U15</f>
        <v>16034.9769409982</v>
      </c>
      <c r="Z15" s="1">
        <f>'ECH4'!$AH15*'月%早中晚'!V15</f>
        <v>206.673036128421</v>
      </c>
    </row>
    <row r="16" ht="13.2" spans="1:26">
      <c r="A16" s="6" t="s">
        <v>31</v>
      </c>
      <c r="B16">
        <f t="shared" si="4"/>
        <v>726.55168572199</v>
      </c>
      <c r="C16">
        <f t="shared" si="5"/>
        <v>114236.378492788</v>
      </c>
      <c r="D16">
        <f t="shared" si="2"/>
        <v>102755.962203623</v>
      </c>
      <c r="E16">
        <f t="shared" si="2"/>
        <v>60702.7831376303</v>
      </c>
      <c r="F16">
        <f t="shared" si="6"/>
        <v>435462.917750344</v>
      </c>
      <c r="G16">
        <f t="shared" si="3"/>
        <v>92993.5327125374</v>
      </c>
      <c r="H16">
        <f t="shared" si="3"/>
        <v>2399.43081735538</v>
      </c>
      <c r="L16" s="1">
        <f>'ECH4'!$H16*'月%早中晚'!D16</f>
        <v>726.55168572199</v>
      </c>
      <c r="M16" s="1">
        <f>'ECH4'!$H16*'月%早中晚'!E16</f>
        <v>105819.747674767</v>
      </c>
      <c r="N16" s="1">
        <f>'ECH4'!$H16*'月%早中晚'!F16</f>
        <v>78448.7919281718</v>
      </c>
      <c r="O16" s="1">
        <f>'ECH4'!$H16*'月%早中晚'!G16</f>
        <v>826.765711338815</v>
      </c>
      <c r="Q16" s="1">
        <f>'ECH4'!$U16*'月%早中晚'!K16</f>
        <v>8416.63081802034</v>
      </c>
      <c r="R16" s="1">
        <f>'ECH4'!$U16*'月%早中晚'!L16</f>
        <v>24307.1702754516</v>
      </c>
      <c r="S16" s="1">
        <f>'ECH4'!$U16*'月%早中晚'!M16</f>
        <v>59876.0174262915</v>
      </c>
      <c r="T16" s="1">
        <f>'ECH4'!$U16*'月%早中晚'!N16</f>
        <v>28578.7612710371</v>
      </c>
      <c r="U16" s="1">
        <f>'ECH4'!$U16*'月%早中晚'!O16</f>
        <v>9155.59209316041</v>
      </c>
      <c r="V16" s="1">
        <f>'ECH4'!$U16*'月%早中晚'!P16</f>
        <v>1318.85291603897</v>
      </c>
      <c r="X16" s="1">
        <f>'ECH4'!$AH16*'月%早中晚'!T16</f>
        <v>406884.156479307</v>
      </c>
      <c r="Y16" s="1">
        <f>'ECH4'!$AH16*'月%早中晚'!U16</f>
        <v>83837.940619377</v>
      </c>
      <c r="Z16" s="1">
        <f>'ECH4'!$AH16*'月%早中晚'!V16</f>
        <v>1080.57790131641</v>
      </c>
    </row>
    <row r="17" ht="13.2" spans="1:26">
      <c r="A17" s="5" t="s">
        <v>32</v>
      </c>
      <c r="C17">
        <f t="shared" si="5"/>
        <v>2599.64482021875</v>
      </c>
      <c r="D17">
        <f t="shared" si="2"/>
        <v>7507.75585468959</v>
      </c>
      <c r="E17">
        <f t="shared" si="2"/>
        <v>18493.9059254351</v>
      </c>
      <c r="F17">
        <f t="shared" si="6"/>
        <v>8827.12219567148</v>
      </c>
      <c r="G17">
        <f t="shared" si="3"/>
        <v>2827.88779449144</v>
      </c>
      <c r="H17">
        <f t="shared" si="3"/>
        <v>407.354109493606</v>
      </c>
      <c r="L17" s="1">
        <f>'ECH4'!$H17*'月%早中晚'!D17</f>
        <v>0</v>
      </c>
      <c r="M17" s="1">
        <f>'ECH4'!$H17*'月%早中晚'!E17</f>
        <v>0</v>
      </c>
      <c r="N17" s="1">
        <f>'ECH4'!$H17*'月%早中晚'!F17</f>
        <v>0</v>
      </c>
      <c r="O17" s="1">
        <f>'ECH4'!$H17*'月%早中晚'!G17</f>
        <v>0</v>
      </c>
      <c r="Q17" s="1">
        <f>'ECH4'!$U17*'月%早中晚'!K17</f>
        <v>2599.64482021875</v>
      </c>
      <c r="R17" s="1">
        <f>'ECH4'!$U17*'月%早中晚'!L17</f>
        <v>7507.75585468959</v>
      </c>
      <c r="S17" s="1">
        <f>'ECH4'!$U17*'月%早中晚'!M17</f>
        <v>18493.9059254351</v>
      </c>
      <c r="T17" s="1">
        <f>'ECH4'!$U17*'月%早中晚'!N17</f>
        <v>8827.12219567148</v>
      </c>
      <c r="U17" s="1">
        <f>'ECH4'!$U17*'月%早中晚'!O17</f>
        <v>2827.88779449144</v>
      </c>
      <c r="V17" s="1">
        <f>'ECH4'!$U17*'月%早中晚'!P17</f>
        <v>407.354109493606</v>
      </c>
      <c r="X17" s="1">
        <f>'ECH4'!$AH17*'月%早中晚'!T17</f>
        <v>0</v>
      </c>
      <c r="Y17" s="1">
        <f>'ECH4'!$AH17*'月%早中晚'!U17</f>
        <v>0</v>
      </c>
      <c r="Z17" s="1">
        <f>'ECH4'!$AH17*'月%早中晚'!V17</f>
        <v>0</v>
      </c>
    </row>
    <row r="18" ht="13.2" spans="1:26">
      <c r="A18" s="5" t="s">
        <v>33</v>
      </c>
      <c r="C18">
        <f t="shared" si="5"/>
        <v>0</v>
      </c>
      <c r="D18">
        <f t="shared" si="2"/>
        <v>11973.7860635997</v>
      </c>
      <c r="E18">
        <f t="shared" si="2"/>
        <v>89296.8591654391</v>
      </c>
      <c r="F18">
        <f t="shared" si="6"/>
        <v>128837.205702678</v>
      </c>
      <c r="G18">
        <f t="shared" si="3"/>
        <v>48609.1773682833</v>
      </c>
      <c r="H18">
        <f t="shared" si="3"/>
        <v>0</v>
      </c>
      <c r="L18" s="1">
        <f>'ECH4'!$H18*'月%早中晚'!D18</f>
        <v>0</v>
      </c>
      <c r="M18" s="1">
        <f>'ECH4'!$H18*'月%早中晚'!E18</f>
        <v>0</v>
      </c>
      <c r="N18" s="1">
        <f>'ECH4'!$H18*'月%早中晚'!F18</f>
        <v>0</v>
      </c>
      <c r="O18" s="1">
        <f>'ECH4'!$H18*'月%早中晚'!G18</f>
        <v>0</v>
      </c>
      <c r="Q18" s="1">
        <f>'ECH4'!$U18*'月%早中晚'!K18</f>
        <v>0</v>
      </c>
      <c r="R18" s="1">
        <f>'ECH4'!$U18*'月%早中晚'!L18</f>
        <v>11973.7860635997</v>
      </c>
      <c r="S18" s="1">
        <f>'ECH4'!$U18*'月%早中晚'!M18</f>
        <v>89296.8591654391</v>
      </c>
      <c r="T18" s="1">
        <f>'ECH4'!$U18*'月%早中晚'!N18</f>
        <v>128837.205702678</v>
      </c>
      <c r="U18" s="1">
        <f>'ECH4'!$U18*'月%早中晚'!O18</f>
        <v>48609.1773682833</v>
      </c>
      <c r="V18" s="1">
        <f>'ECH4'!$U18*'月%早中晚'!P18</f>
        <v>0</v>
      </c>
      <c r="X18" s="1">
        <f>'ECH4'!$AH18*'月%早中晚'!T18</f>
        <v>0</v>
      </c>
      <c r="Y18" s="1">
        <f>'ECH4'!$AH18*'月%早中晚'!U18</f>
        <v>0</v>
      </c>
      <c r="Z18" s="1">
        <f>'ECH4'!$AH18*'月%早中晚'!V18</f>
        <v>0</v>
      </c>
    </row>
    <row r="19" ht="13.2" spans="1:26">
      <c r="A19" s="6" t="s">
        <v>34</v>
      </c>
      <c r="B19">
        <f t="shared" si="4"/>
        <v>8490.66959566266</v>
      </c>
      <c r="C19">
        <f t="shared" si="5"/>
        <v>27921.2942012211</v>
      </c>
      <c r="D19">
        <f t="shared" si="2"/>
        <v>43000.6535023056</v>
      </c>
      <c r="E19">
        <f t="shared" si="2"/>
        <v>251804.65607193</v>
      </c>
      <c r="F19">
        <f t="shared" si="6"/>
        <v>411010.627480448</v>
      </c>
      <c r="G19">
        <f t="shared" si="3"/>
        <v>161096.19188125</v>
      </c>
      <c r="H19">
        <f t="shared" si="3"/>
        <v>11320.6727671829</v>
      </c>
      <c r="L19" s="1">
        <f>'ECH4'!$H19*'月%早中晚'!D19</f>
        <v>8490.66959566266</v>
      </c>
      <c r="M19" s="1">
        <f>'ECH4'!$H19*'月%早中晚'!E19</f>
        <v>27921.2942012211</v>
      </c>
      <c r="N19" s="1">
        <f>'ECH4'!$H19*'月%早中晚'!F19</f>
        <v>10283.312857703</v>
      </c>
      <c r="O19" s="1">
        <f>'ECH4'!$H19*'月%早中晚'!G19</f>
        <v>7808.66814541325</v>
      </c>
      <c r="Q19" s="1">
        <f>'ECH4'!$U19*'月%早中晚'!K19</f>
        <v>0</v>
      </c>
      <c r="R19" s="1">
        <f>'ECH4'!$U19*'月%早中晚'!L19</f>
        <v>32717.3406446025</v>
      </c>
      <c r="S19" s="1">
        <f>'ECH4'!$U19*'月%早中晚'!M19</f>
        <v>243995.987926516</v>
      </c>
      <c r="T19" s="1">
        <f>'ECH4'!$U19*'月%早中晚'!N19</f>
        <v>352036.584275334</v>
      </c>
      <c r="U19" s="1">
        <f>'ECH4'!$U19*'月%早中晚'!O19</f>
        <v>132820.396653547</v>
      </c>
      <c r="V19" s="1">
        <f>'ECH4'!$U19*'月%早中晚'!P19</f>
        <v>0</v>
      </c>
      <c r="X19" s="1">
        <f>'ECH4'!$AH19*'月%早中晚'!T19</f>
        <v>58974.0432051138</v>
      </c>
      <c r="Y19" s="1">
        <f>'ECH4'!$AH19*'月%早中晚'!U19</f>
        <v>28275.7952277032</v>
      </c>
      <c r="Z19" s="1">
        <f>'ECH4'!$AH19*'月%早中晚'!V19</f>
        <v>11320.6727671829</v>
      </c>
    </row>
    <row r="20" ht="13.2" spans="1:26">
      <c r="A20" s="6" t="s">
        <v>35</v>
      </c>
      <c r="B20">
        <f t="shared" si="4"/>
        <v>0</v>
      </c>
      <c r="C20">
        <f t="shared" si="5"/>
        <v>145310.316685443</v>
      </c>
      <c r="D20">
        <f t="shared" si="2"/>
        <v>54626.3772154761</v>
      </c>
      <c r="E20">
        <f t="shared" si="2"/>
        <v>94158.5292583807</v>
      </c>
      <c r="F20">
        <f t="shared" si="6"/>
        <v>519807.915360808</v>
      </c>
      <c r="G20">
        <f t="shared" si="3"/>
        <v>156391.035620248</v>
      </c>
      <c r="H20">
        <f t="shared" si="3"/>
        <v>46805.9366596444</v>
      </c>
      <c r="L20" s="1">
        <f>'ECH4'!$H20*'月%早中晚'!D20</f>
        <v>0</v>
      </c>
      <c r="M20" s="1">
        <f>'ECH4'!$H20*'月%早中晚'!E20</f>
        <v>145310.316685443</v>
      </c>
      <c r="N20" s="1">
        <f>'ECH4'!$H20*'月%早中晚'!F20</f>
        <v>43071.5753497086</v>
      </c>
      <c r="O20" s="1">
        <f>'ECH4'!$H20*'月%早中晚'!G20</f>
        <v>7986.3269648488</v>
      </c>
      <c r="Q20" s="1">
        <f>'ECH4'!$U20*'月%早中晚'!K20</f>
        <v>0</v>
      </c>
      <c r="R20" s="1">
        <f>'ECH4'!$U20*'月%早中晚'!L20</f>
        <v>11554.8018657674</v>
      </c>
      <c r="S20" s="1">
        <f>'ECH4'!$U20*'月%早中晚'!M20</f>
        <v>86172.2022935319</v>
      </c>
      <c r="T20" s="1">
        <f>'ECH4'!$U20*'月%早中晚'!N20</f>
        <v>124328.961359947</v>
      </c>
      <c r="U20" s="1">
        <f>'ECH4'!$U20*'月%早中晚'!O20</f>
        <v>46908.2552807532</v>
      </c>
      <c r="V20" s="1">
        <f>'ECH4'!$U20*'月%早中晚'!P20</f>
        <v>0</v>
      </c>
      <c r="X20" s="1">
        <f>'ECH4'!$AH20*'月%早中晚'!T20</f>
        <v>395478.954000861</v>
      </c>
      <c r="Y20" s="1">
        <f>'ECH4'!$AH20*'月%早中晚'!U20</f>
        <v>109482.780339495</v>
      </c>
      <c r="Z20" s="1">
        <f>'ECH4'!$AH20*'月%早中晚'!V20</f>
        <v>46805.9366596444</v>
      </c>
    </row>
    <row r="21" ht="13.2" spans="1:26">
      <c r="A21" s="6" t="s">
        <v>36</v>
      </c>
      <c r="B21">
        <f t="shared" si="4"/>
        <v>27018.333160079</v>
      </c>
      <c r="C21">
        <f t="shared" si="5"/>
        <v>60551.6972076191</v>
      </c>
      <c r="D21">
        <f t="shared" si="2"/>
        <v>65891.9492454389</v>
      </c>
      <c r="E21">
        <f t="shared" si="2"/>
        <v>70861.162786863</v>
      </c>
      <c r="F21">
        <f t="shared" si="6"/>
        <v>445581.116706333</v>
      </c>
      <c r="G21">
        <f t="shared" si="3"/>
        <v>122744.480867283</v>
      </c>
      <c r="H21">
        <f t="shared" si="3"/>
        <v>15188.0254263845</v>
      </c>
      <c r="L21" s="1">
        <f>'ECH4'!$H21*'月%早中晚'!D21</f>
        <v>27018.333160079</v>
      </c>
      <c r="M21" s="1">
        <f>'ECH4'!$H21*'月%早中晚'!E21</f>
        <v>60551.6972076191</v>
      </c>
      <c r="N21" s="1">
        <f>'ECH4'!$H21*'月%早中晚'!F21</f>
        <v>65891.9492454389</v>
      </c>
      <c r="O21" s="1">
        <f>'ECH4'!$H21*'月%早中晚'!G21</f>
        <v>70861.162786863</v>
      </c>
      <c r="Q21" s="1">
        <f>'ECH4'!$U21*'月%早中晚'!K21</f>
        <v>0</v>
      </c>
      <c r="R21" s="1">
        <f>'ECH4'!$U21*'月%早中晚'!L21</f>
        <v>0</v>
      </c>
      <c r="S21" s="1">
        <f>'ECH4'!$U21*'月%早中晚'!M21</f>
        <v>0</v>
      </c>
      <c r="T21" s="1">
        <f>'ECH4'!$U21*'月%早中晚'!N21</f>
        <v>0</v>
      </c>
      <c r="U21" s="1">
        <f>'ECH4'!$U21*'月%早中晚'!O21</f>
        <v>0</v>
      </c>
      <c r="V21" s="1">
        <f>'ECH4'!$U21*'月%早中晚'!P21</f>
        <v>0</v>
      </c>
      <c r="X21" s="1">
        <f>'ECH4'!$AH21*'月%早中晚'!T21</f>
        <v>445581.116706333</v>
      </c>
      <c r="Y21" s="1">
        <f>'ECH4'!$AH21*'月%早中晚'!U21</f>
        <v>122744.480867283</v>
      </c>
      <c r="Z21" s="1">
        <f>'ECH4'!$AH21*'月%早中晚'!V21</f>
        <v>15188.0254263845</v>
      </c>
    </row>
    <row r="22" ht="13.2" spans="1:26">
      <c r="A22" s="6" t="s">
        <v>37</v>
      </c>
      <c r="B22">
        <f t="shared" si="4"/>
        <v>64813.64917895</v>
      </c>
      <c r="C22">
        <f t="shared" si="5"/>
        <v>98448.5702265449</v>
      </c>
      <c r="D22">
        <f t="shared" si="2"/>
        <v>10461.7882547316</v>
      </c>
      <c r="E22">
        <f t="shared" si="2"/>
        <v>17946.8598197123</v>
      </c>
      <c r="F22">
        <f t="shared" si="6"/>
        <v>138967.155677885</v>
      </c>
      <c r="G22">
        <f t="shared" si="3"/>
        <v>193114.130322741</v>
      </c>
      <c r="H22">
        <f t="shared" si="3"/>
        <v>98685.8789194349</v>
      </c>
      <c r="L22" s="1">
        <f>'ECH4'!$H22*'月%早中晚'!D22</f>
        <v>64813.64917895</v>
      </c>
      <c r="M22" s="1">
        <f>'ECH4'!$H22*'月%早中晚'!E22</f>
        <v>98448.5702265449</v>
      </c>
      <c r="N22" s="1">
        <f>'ECH4'!$H22*'月%早中晚'!F22</f>
        <v>9890.30172347698</v>
      </c>
      <c r="O22" s="1">
        <f>'ECH4'!$H22*'月%早中晚'!G22</f>
        <v>13684.8868710283</v>
      </c>
      <c r="Q22" s="1">
        <f>'ECH4'!$U22*'月%早中晚'!K22</f>
        <v>0</v>
      </c>
      <c r="R22" s="1">
        <f>'ECH4'!$U22*'月%早中晚'!L22</f>
        <v>571.486531254652</v>
      </c>
      <c r="S22" s="1">
        <f>'ECH4'!$U22*'月%早中晚'!M22</f>
        <v>4261.97294868404</v>
      </c>
      <c r="T22" s="1">
        <f>'ECH4'!$U22*'月%早中晚'!N22</f>
        <v>6149.1601229954</v>
      </c>
      <c r="U22" s="1">
        <f>'ECH4'!$U22*'月%早中晚'!O22</f>
        <v>2320.0255970659</v>
      </c>
      <c r="V22" s="1">
        <f>'ECH4'!$U22*'月%早中晚'!P22</f>
        <v>0</v>
      </c>
      <c r="X22" s="1">
        <f>'ECH4'!$AH22*'月%早中晚'!T22</f>
        <v>132817.99555489</v>
      </c>
      <c r="Y22" s="1">
        <f>'ECH4'!$AH22*'月%早中晚'!U22</f>
        <v>190794.104725675</v>
      </c>
      <c r="Z22" s="1">
        <f>'ECH4'!$AH22*'月%早中晚'!V22</f>
        <v>98685.8789194349</v>
      </c>
    </row>
    <row r="23" ht="13.2" spans="1:26">
      <c r="A23" s="6" t="s">
        <v>38</v>
      </c>
      <c r="B23">
        <f t="shared" si="4"/>
        <v>8867.63290119712</v>
      </c>
      <c r="C23">
        <f t="shared" si="5"/>
        <v>29160.9259214648</v>
      </c>
      <c r="D23">
        <f t="shared" si="2"/>
        <v>10739.864789563</v>
      </c>
      <c r="E23">
        <f t="shared" si="2"/>
        <v>8155.35238777504</v>
      </c>
      <c r="F23">
        <f t="shared" si="6"/>
        <v>37367.6418605568</v>
      </c>
      <c r="G23">
        <f t="shared" si="3"/>
        <v>17916.3532287648</v>
      </c>
      <c r="H23">
        <f t="shared" si="3"/>
        <v>7173.10231067841</v>
      </c>
      <c r="L23" s="1">
        <f>'ECH4'!$H23*'月%早中晚'!D23</f>
        <v>8867.63290119712</v>
      </c>
      <c r="M23" s="1">
        <f>'ECH4'!$H23*'月%早中晚'!E23</f>
        <v>29160.9259214648</v>
      </c>
      <c r="N23" s="1">
        <f>'ECH4'!$H23*'月%早中晚'!F23</f>
        <v>10739.864789563</v>
      </c>
      <c r="O23" s="1">
        <f>'ECH4'!$H23*'月%早中晚'!G23</f>
        <v>8155.35238777504</v>
      </c>
      <c r="Q23" s="1">
        <f>'ECH4'!$U23*'月%早中晚'!K23</f>
        <v>0</v>
      </c>
      <c r="R23" s="1">
        <f>'ECH4'!$U23*'月%早中晚'!L23</f>
        <v>0</v>
      </c>
      <c r="S23" s="1">
        <f>'ECH4'!$U23*'月%早中晚'!M23</f>
        <v>0</v>
      </c>
      <c r="T23" s="1">
        <f>'ECH4'!$U23*'月%早中晚'!N23</f>
        <v>0</v>
      </c>
      <c r="U23" s="1">
        <f>'ECH4'!$U23*'月%早中晚'!O23</f>
        <v>0</v>
      </c>
      <c r="V23" s="1">
        <f>'ECH4'!$U23*'月%早中晚'!P23</f>
        <v>0</v>
      </c>
      <c r="X23" s="1">
        <f>'ECH4'!$AH23*'月%早中晚'!T23</f>
        <v>37367.6418605568</v>
      </c>
      <c r="Y23" s="1">
        <f>'ECH4'!$AH23*'月%早中晚'!U23</f>
        <v>17916.3532287648</v>
      </c>
      <c r="Z23" s="1">
        <f>'ECH4'!$AH23*'月%早中晚'!V23</f>
        <v>7173.10231067841</v>
      </c>
    </row>
    <row r="24" ht="13.2" spans="1:26">
      <c r="A24" s="5" t="s">
        <v>39</v>
      </c>
      <c r="C24">
        <f t="shared" si="5"/>
        <v>50001.4479207761</v>
      </c>
      <c r="D24">
        <f t="shared" si="2"/>
        <v>58183.5030350849</v>
      </c>
      <c r="E24">
        <f t="shared" si="2"/>
        <v>34892.7853022905</v>
      </c>
      <c r="F24">
        <f t="shared" si="6"/>
        <v>17576.2665418486</v>
      </c>
      <c r="G24">
        <f t="shared" si="3"/>
        <v>0</v>
      </c>
      <c r="H24">
        <f t="shared" si="3"/>
        <v>0</v>
      </c>
      <c r="L24" s="1">
        <f>'ECH4'!$H24*'月%早中晚'!D24</f>
        <v>0</v>
      </c>
      <c r="M24" s="1">
        <f>'ECH4'!$H24*'月%早中晚'!E24</f>
        <v>0</v>
      </c>
      <c r="N24" s="1">
        <f>'ECH4'!$H24*'月%早中晚'!F24</f>
        <v>0</v>
      </c>
      <c r="O24" s="1">
        <f>'ECH4'!$H24*'月%早中晚'!G24</f>
        <v>0</v>
      </c>
      <c r="Q24" s="1">
        <f>'ECH4'!$U24*'月%早中晚'!K24</f>
        <v>50001.4479207761</v>
      </c>
      <c r="R24" s="1">
        <f>'ECH4'!$U24*'月%早中晚'!L24</f>
        <v>58183.5030350849</v>
      </c>
      <c r="S24" s="1">
        <f>'ECH4'!$U24*'月%早中晚'!M24</f>
        <v>34892.7853022905</v>
      </c>
      <c r="T24" s="1">
        <f>'ECH4'!$U24*'月%早中晚'!N24</f>
        <v>17576.2665418486</v>
      </c>
      <c r="U24" s="1">
        <f>'ECH4'!$U24*'月%早中晚'!O24</f>
        <v>0</v>
      </c>
      <c r="V24" s="1">
        <f>'ECH4'!$U24*'月%早中晚'!P24</f>
        <v>0</v>
      </c>
      <c r="X24" s="1">
        <f>'ECH4'!$AH24*'月%早中晚'!T24</f>
        <v>0</v>
      </c>
      <c r="Y24" s="1">
        <f>'ECH4'!$AH24*'月%早中晚'!U24</f>
        <v>0</v>
      </c>
      <c r="Z24" s="1">
        <f>'ECH4'!$AH24*'月%早中晚'!V24</f>
        <v>0</v>
      </c>
    </row>
    <row r="25" ht="13.2" spans="1:26">
      <c r="A25" s="5" t="s">
        <v>40</v>
      </c>
      <c r="C25">
        <f t="shared" si="5"/>
        <v>31159.8670805794</v>
      </c>
      <c r="D25">
        <f t="shared" si="2"/>
        <v>179469.670202609</v>
      </c>
      <c r="E25">
        <f t="shared" si="2"/>
        <v>142984.253959287</v>
      </c>
      <c r="F25">
        <f t="shared" si="6"/>
        <v>124930.848757525</v>
      </c>
      <c r="G25">
        <f t="shared" si="3"/>
        <v>0</v>
      </c>
      <c r="H25">
        <f t="shared" si="3"/>
        <v>0</v>
      </c>
      <c r="L25" s="1">
        <f>'ECH4'!$H25*'月%早中晚'!D25</f>
        <v>0</v>
      </c>
      <c r="M25" s="1">
        <f>'ECH4'!$H25*'月%早中晚'!E25</f>
        <v>0</v>
      </c>
      <c r="N25" s="1">
        <f>'ECH4'!$H25*'月%早中晚'!F25</f>
        <v>0</v>
      </c>
      <c r="O25" s="1">
        <f>'ECH4'!$H25*'月%早中晚'!G25</f>
        <v>0</v>
      </c>
      <c r="Q25" s="1">
        <f>'ECH4'!$U25*'月%早中晚'!K25</f>
        <v>31159.8670805794</v>
      </c>
      <c r="R25" s="1">
        <f>'ECH4'!$U25*'月%早中晚'!L25</f>
        <v>179469.670202609</v>
      </c>
      <c r="S25" s="1">
        <f>'ECH4'!$U25*'月%早中晚'!M25</f>
        <v>142984.253959287</v>
      </c>
      <c r="T25" s="1">
        <f>'ECH4'!$U25*'月%早中晚'!N25</f>
        <v>124930.848757525</v>
      </c>
      <c r="U25" s="1">
        <f>'ECH4'!$U25*'月%早中晚'!O25</f>
        <v>0</v>
      </c>
      <c r="V25" s="1">
        <f>'ECH4'!$U25*'月%早中晚'!P25</f>
        <v>0</v>
      </c>
      <c r="X25" s="1">
        <f>'ECH4'!$AH25*'月%早中晚'!T25</f>
        <v>0</v>
      </c>
      <c r="Y25" s="1">
        <f>'ECH4'!$AH25*'月%早中晚'!U25</f>
        <v>0</v>
      </c>
      <c r="Z25" s="1">
        <f>'ECH4'!$AH25*'月%早中晚'!V25</f>
        <v>0</v>
      </c>
    </row>
    <row r="26" ht="13.2" spans="1:26">
      <c r="A26" s="5" t="s">
        <v>41</v>
      </c>
      <c r="C26">
        <f t="shared" si="5"/>
        <v>12386.6943859099</v>
      </c>
      <c r="D26">
        <f t="shared" si="2"/>
        <v>27385.0901838955</v>
      </c>
      <c r="E26">
        <f t="shared" si="2"/>
        <v>28910.4831098488</v>
      </c>
      <c r="F26">
        <f t="shared" si="6"/>
        <v>25288.8073580132</v>
      </c>
      <c r="G26">
        <f t="shared" si="3"/>
        <v>4766.84496233256</v>
      </c>
      <c r="H26">
        <f t="shared" si="3"/>
        <v>0</v>
      </c>
      <c r="L26" s="1">
        <f>'ECH4'!$H26*'月%早中晚'!D26</f>
        <v>0</v>
      </c>
      <c r="M26" s="1">
        <f>'ECH4'!$H26*'月%早中晚'!E26</f>
        <v>0</v>
      </c>
      <c r="N26" s="1">
        <f>'ECH4'!$H26*'月%早中晚'!F26</f>
        <v>0</v>
      </c>
      <c r="O26" s="1">
        <f>'ECH4'!$H26*'月%早中晚'!G26</f>
        <v>0</v>
      </c>
      <c r="Q26" s="1">
        <f>'ECH4'!$U26*'月%早中晚'!K26</f>
        <v>12386.6943859099</v>
      </c>
      <c r="R26" s="1">
        <f>'ECH4'!$U26*'月%早中晚'!L26</f>
        <v>27385.0901838955</v>
      </c>
      <c r="S26" s="1">
        <f>'ECH4'!$U26*'月%早中晚'!M26</f>
        <v>28910.4831098488</v>
      </c>
      <c r="T26" s="1">
        <f>'ECH4'!$U26*'月%早中晚'!N26</f>
        <v>25288.8073580132</v>
      </c>
      <c r="U26" s="1">
        <f>'ECH4'!$U26*'月%早中晚'!O26</f>
        <v>4766.84496233256</v>
      </c>
      <c r="V26" s="1">
        <f>'ECH4'!$U26*'月%早中晚'!P26</f>
        <v>0</v>
      </c>
      <c r="X26" s="1">
        <f>'ECH4'!$AH26*'月%早中晚'!T26</f>
        <v>0</v>
      </c>
      <c r="Y26" s="1">
        <f>'ECH4'!$AH26*'月%早中晚'!U26</f>
        <v>0</v>
      </c>
      <c r="Z26" s="1">
        <f>'ECH4'!$AH26*'月%早中晚'!V26</f>
        <v>0</v>
      </c>
    </row>
    <row r="27" ht="13.2" spans="1:26">
      <c r="A27" s="6" t="s">
        <v>42</v>
      </c>
      <c r="B27">
        <f t="shared" si="4"/>
        <v>1558.31331143312</v>
      </c>
      <c r="C27">
        <f t="shared" si="5"/>
        <v>5124.46326358402</v>
      </c>
      <c r="D27">
        <f t="shared" si="2"/>
        <v>17130.0789434009</v>
      </c>
      <c r="E27">
        <f t="shared" si="2"/>
        <v>59672.0709576908</v>
      </c>
      <c r="F27">
        <f t="shared" si="6"/>
        <v>67122.7149735719</v>
      </c>
      <c r="G27">
        <f t="shared" si="3"/>
        <v>24800.2486574177</v>
      </c>
      <c r="H27">
        <f t="shared" si="3"/>
        <v>611.057092901677</v>
      </c>
      <c r="L27" s="1">
        <f>'ECH4'!$H27*'月%早中晚'!D27</f>
        <v>1558.31331143312</v>
      </c>
      <c r="M27" s="1">
        <f>'ECH4'!$H27*'月%早中晚'!E27</f>
        <v>5124.46326358402</v>
      </c>
      <c r="N27" s="1">
        <f>'ECH4'!$H27*'月%早中晚'!F27</f>
        <v>1887.32150406322</v>
      </c>
      <c r="O27" s="1">
        <f>'ECH4'!$H27*'月%早中晚'!G27</f>
        <v>1433.14392091965</v>
      </c>
      <c r="Q27" s="1">
        <f>'ECH4'!$U27*'月%早中晚'!K27</f>
        <v>0</v>
      </c>
      <c r="R27" s="1">
        <f>'ECH4'!$U27*'月%早中晚'!L27</f>
        <v>15242.7574393377</v>
      </c>
      <c r="S27" s="1">
        <f>'ECH4'!$U27*'月%早中晚'!M27</f>
        <v>58238.9270367712</v>
      </c>
      <c r="T27" s="1">
        <f>'ECH4'!$U27*'月%早中晚'!N27</f>
        <v>63939.4671102435</v>
      </c>
      <c r="U27" s="1">
        <f>'ECH4'!$U27*'月%早中晚'!O27</f>
        <v>23274.0032136477</v>
      </c>
      <c r="V27" s="1">
        <f>'ECH4'!$U27*'月%早中晚'!P27</f>
        <v>0</v>
      </c>
      <c r="X27" s="1">
        <f>'ECH4'!$AH27*'月%早中晚'!T27</f>
        <v>3183.24786332838</v>
      </c>
      <c r="Y27" s="1">
        <f>'ECH4'!$AH27*'月%早中晚'!U27</f>
        <v>1526.24544376995</v>
      </c>
      <c r="Z27" s="1">
        <f>'ECH4'!$AH27*'月%早中晚'!V27</f>
        <v>611.057092901677</v>
      </c>
    </row>
    <row r="28" ht="13.2" spans="1:22">
      <c r="A28" s="5" t="s">
        <v>43</v>
      </c>
      <c r="C28">
        <f>Q28</f>
        <v>6.45561845359078</v>
      </c>
      <c r="D28">
        <f t="shared" ref="D28:H33" si="7">R28</f>
        <v>14.2723868076944</v>
      </c>
      <c r="E28">
        <f t="shared" si="7"/>
        <v>15.067381373231</v>
      </c>
      <c r="F28">
        <f t="shared" si="7"/>
        <v>13.1798594817515</v>
      </c>
      <c r="G28">
        <f t="shared" si="7"/>
        <v>2.4843538837323</v>
      </c>
      <c r="H28">
        <f t="shared" si="7"/>
        <v>0</v>
      </c>
      <c r="Q28" s="1">
        <f>'ECH4'!$U28*'月%早中晚'!K28</f>
        <v>6.45561845359078</v>
      </c>
      <c r="R28" s="1">
        <f>'ECH4'!$U28*'月%早中晚'!L28</f>
        <v>14.2723868076944</v>
      </c>
      <c r="S28" s="1">
        <f>'ECH4'!$U28*'月%早中晚'!M28</f>
        <v>15.067381373231</v>
      </c>
      <c r="T28" s="1">
        <f>'ECH4'!$U28*'月%早中晚'!N28</f>
        <v>13.1798594817515</v>
      </c>
      <c r="U28" s="1">
        <f>'ECH4'!$U28*'月%早中晚'!O28</f>
        <v>2.4843538837323</v>
      </c>
      <c r="V28" s="1">
        <f>'ECH4'!$U28*'月%早中晚'!P28</f>
        <v>0</v>
      </c>
    </row>
    <row r="29" ht="13.2" spans="1:22">
      <c r="A29" s="5" t="s">
        <v>44</v>
      </c>
      <c r="C29">
        <f t="shared" ref="C29:C33" si="8">Q29</f>
        <v>4214.57633702249</v>
      </c>
      <c r="D29">
        <f t="shared" si="7"/>
        <v>24050.1194100321</v>
      </c>
      <c r="E29">
        <f t="shared" si="7"/>
        <v>1805.05868118529</v>
      </c>
      <c r="F29">
        <f t="shared" si="7"/>
        <v>902.529340592646</v>
      </c>
      <c r="G29">
        <f t="shared" si="7"/>
        <v>93.5802311674401</v>
      </c>
      <c r="H29">
        <f t="shared" si="7"/>
        <v>0</v>
      </c>
      <c r="Q29" s="1">
        <f>'ECH4'!$U29*'月%早中晚'!K29</f>
        <v>4214.57633702249</v>
      </c>
      <c r="R29" s="1">
        <f>'ECH4'!$U29*'月%早中晚'!L29</f>
        <v>24050.1194100321</v>
      </c>
      <c r="S29" s="1">
        <f>'ECH4'!$U29*'月%早中晚'!M29</f>
        <v>1805.05868118529</v>
      </c>
      <c r="T29" s="1">
        <f>'ECH4'!$U29*'月%早中晚'!N29</f>
        <v>902.529340592646</v>
      </c>
      <c r="U29" s="1">
        <f>'ECH4'!$U29*'月%早中晚'!O29</f>
        <v>93.5802311674401</v>
      </c>
      <c r="V29" s="1">
        <f>'ECH4'!$U29*'月%早中晚'!P29</f>
        <v>0</v>
      </c>
    </row>
    <row r="30" ht="13.2" spans="1:22">
      <c r="A30" s="5" t="s">
        <v>45</v>
      </c>
      <c r="C30">
        <f t="shared" si="8"/>
        <v>118.161590146376</v>
      </c>
      <c r="D30">
        <f t="shared" si="7"/>
        <v>674.279008244824</v>
      </c>
      <c r="E30">
        <f t="shared" si="7"/>
        <v>50.6073652534809</v>
      </c>
      <c r="F30">
        <f t="shared" si="7"/>
        <v>25.3036826267405</v>
      </c>
      <c r="G30">
        <f t="shared" si="7"/>
        <v>2.62365372857908</v>
      </c>
      <c r="H30">
        <f t="shared" si="7"/>
        <v>0</v>
      </c>
      <c r="Q30" s="1">
        <f>'ECH4'!$U30*'月%早中晚'!K30</f>
        <v>118.161590146376</v>
      </c>
      <c r="R30" s="1">
        <f>'ECH4'!$U30*'月%早中晚'!L30</f>
        <v>674.279008244824</v>
      </c>
      <c r="S30" s="1">
        <f>'ECH4'!$U30*'月%早中晚'!M30</f>
        <v>50.6073652534809</v>
      </c>
      <c r="T30" s="1">
        <f>'ECH4'!$U30*'月%早中晚'!N30</f>
        <v>25.3036826267405</v>
      </c>
      <c r="U30" s="1">
        <f>'ECH4'!$U30*'月%早中晚'!O30</f>
        <v>2.62365372857908</v>
      </c>
      <c r="V30" s="1">
        <f>'ECH4'!$U30*'月%早中晚'!P30</f>
        <v>0</v>
      </c>
    </row>
    <row r="31" ht="13.2" spans="1:22">
      <c r="A31" s="5" t="s">
        <v>46</v>
      </c>
      <c r="Q31" s="1">
        <f>'ECH4'!$U31*'月%早中晚'!K31</f>
        <v>0</v>
      </c>
      <c r="R31" s="1">
        <f>'ECH4'!$U31*'月%早中晚'!L31</f>
        <v>0</v>
      </c>
      <c r="S31" s="1">
        <f>'ECH4'!$U31*'月%早中晚'!M31</f>
        <v>0</v>
      </c>
      <c r="T31" s="1">
        <f>'ECH4'!$U31*'月%早中晚'!N31</f>
        <v>0</v>
      </c>
      <c r="U31" s="1">
        <f>'ECH4'!$U31*'月%早中晚'!O31</f>
        <v>0</v>
      </c>
      <c r="V31" s="1">
        <f>'ECH4'!$U31*'月%早中晚'!P31</f>
        <v>0</v>
      </c>
    </row>
    <row r="32" ht="13.2" spans="1:22">
      <c r="A32" s="5" t="s">
        <v>47</v>
      </c>
      <c r="C32">
        <f t="shared" si="8"/>
        <v>3126.43270260621</v>
      </c>
      <c r="D32">
        <f t="shared" si="7"/>
        <v>17840.7208251517</v>
      </c>
      <c r="E32">
        <f t="shared" si="7"/>
        <v>1339.01821670832</v>
      </c>
      <c r="F32">
        <f t="shared" si="7"/>
        <v>669.50910835416</v>
      </c>
      <c r="G32">
        <f t="shared" si="7"/>
        <v>69.4191471795786</v>
      </c>
      <c r="H32">
        <f t="shared" si="7"/>
        <v>0</v>
      </c>
      <c r="Q32" s="1">
        <f>'ECH4'!$U32*'月%早中晚'!K32</f>
        <v>3126.43270260621</v>
      </c>
      <c r="R32" s="1">
        <f>'ECH4'!$U32*'月%早中晚'!L32</f>
        <v>17840.7208251517</v>
      </c>
      <c r="S32" s="1">
        <f>'ECH4'!$U32*'月%早中晚'!M32</f>
        <v>1339.01821670832</v>
      </c>
      <c r="T32" s="1">
        <f>'ECH4'!$U32*'月%早中晚'!N32</f>
        <v>669.50910835416</v>
      </c>
      <c r="U32" s="1">
        <f>'ECH4'!$U32*'月%早中晚'!O32</f>
        <v>69.4191471795786</v>
      </c>
      <c r="V32" s="1">
        <f>'ECH4'!$U32*'月%早中晚'!P32</f>
        <v>0</v>
      </c>
    </row>
    <row r="33" ht="13.2" spans="1:22">
      <c r="A33" s="5" t="s">
        <v>48</v>
      </c>
      <c r="C33">
        <f t="shared" si="8"/>
        <v>3968.24906319171</v>
      </c>
      <c r="D33">
        <f t="shared" si="7"/>
        <v>22644.473889381</v>
      </c>
      <c r="E33">
        <f t="shared" si="7"/>
        <v>1699.55930272224</v>
      </c>
      <c r="F33">
        <f t="shared" si="7"/>
        <v>849.779651361122</v>
      </c>
      <c r="G33">
        <f t="shared" si="7"/>
        <v>88.1107933438949</v>
      </c>
      <c r="H33">
        <f t="shared" si="7"/>
        <v>0</v>
      </c>
      <c r="Q33" s="1">
        <f>'ECH4'!$U33*'月%早中晚'!K33</f>
        <v>3968.24906319171</v>
      </c>
      <c r="R33" s="1">
        <f>'ECH4'!$U33*'月%早中晚'!L33</f>
        <v>22644.473889381</v>
      </c>
      <c r="S33" s="1">
        <f>'ECH4'!$U33*'月%早中晚'!M33</f>
        <v>1699.55930272224</v>
      </c>
      <c r="T33" s="1">
        <f>'ECH4'!$U33*'月%早中晚'!N33</f>
        <v>849.779651361122</v>
      </c>
      <c r="U33" s="1">
        <f>'ECH4'!$U33*'月%早中晚'!O33</f>
        <v>88.1107933438949</v>
      </c>
      <c r="V33" s="1">
        <f>'ECH4'!$U33*'月%早中晚'!P33</f>
        <v>0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3"/>
  <sheetViews>
    <sheetView workbookViewId="0">
      <selection activeCell="L13" sqref="L13"/>
    </sheetView>
  </sheetViews>
  <sheetFormatPr defaultColWidth="9" defaultRowHeight="12.4"/>
  <cols>
    <col min="1" max="1" width="21" customWidth="1"/>
    <col min="12" max="26" width="9" style="1"/>
  </cols>
  <sheetData>
    <row r="1" spans="1:23">
      <c r="A1" t="s">
        <v>101</v>
      </c>
      <c r="L1" s="1" t="s">
        <v>71</v>
      </c>
      <c r="Q1" s="1" t="s">
        <v>72</v>
      </c>
      <c r="W1" s="1" t="s">
        <v>73</v>
      </c>
    </row>
    <row r="2" ht="13.2" spans="1:26">
      <c r="A2" s="3" t="s">
        <v>4</v>
      </c>
      <c r="B2" s="4" t="s">
        <v>84</v>
      </c>
      <c r="C2" s="4" t="s">
        <v>85</v>
      </c>
      <c r="D2" s="4" t="s">
        <v>86</v>
      </c>
      <c r="E2" s="4" t="s">
        <v>87</v>
      </c>
      <c r="F2" s="4" t="s">
        <v>88</v>
      </c>
      <c r="G2" s="4" t="s">
        <v>89</v>
      </c>
      <c r="H2" s="4" t="s">
        <v>90</v>
      </c>
      <c r="L2" s="7" t="s">
        <v>84</v>
      </c>
      <c r="M2" s="7" t="s">
        <v>85</v>
      </c>
      <c r="N2" s="7" t="s">
        <v>86</v>
      </c>
      <c r="O2" s="7" t="s">
        <v>87</v>
      </c>
      <c r="P2" s="7" t="s">
        <v>88</v>
      </c>
      <c r="Q2" s="7" t="s">
        <v>85</v>
      </c>
      <c r="R2" s="7" t="s">
        <v>86</v>
      </c>
      <c r="S2" s="7" t="s">
        <v>87</v>
      </c>
      <c r="T2" s="7" t="s">
        <v>88</v>
      </c>
      <c r="U2" s="7" t="s">
        <v>89</v>
      </c>
      <c r="V2" s="7" t="s">
        <v>90</v>
      </c>
      <c r="W2" s="7" t="s">
        <v>87</v>
      </c>
      <c r="X2" s="7" t="s">
        <v>88</v>
      </c>
      <c r="Y2" s="7" t="s">
        <v>89</v>
      </c>
      <c r="Z2" s="7" t="s">
        <v>90</v>
      </c>
    </row>
    <row r="3" ht="13.2" spans="1:22">
      <c r="A3" s="5" t="s">
        <v>18</v>
      </c>
      <c r="C3">
        <f>Q3</f>
        <v>0.465121546327587</v>
      </c>
      <c r="D3">
        <f t="shared" ref="D3:H12" si="0">R3</f>
        <v>14.5895437385415</v>
      </c>
      <c r="E3">
        <f t="shared" si="0"/>
        <v>27.5122403488145</v>
      </c>
      <c r="F3">
        <f t="shared" si="0"/>
        <v>9.02093483501043</v>
      </c>
      <c r="G3">
        <f t="shared" si="0"/>
        <v>3.17112678489231</v>
      </c>
      <c r="H3">
        <f t="shared" si="0"/>
        <v>0.0250327464136894</v>
      </c>
      <c r="Q3" s="1">
        <f>'ECH4'!$V3*'月%早中晚'!K3</f>
        <v>0.465121546327587</v>
      </c>
      <c r="R3" s="1">
        <f>'ECH4'!$V3*'月%早中晚'!L3</f>
        <v>14.5895437385415</v>
      </c>
      <c r="S3" s="1">
        <f>'ECH4'!$V3*'月%早中晚'!M3</f>
        <v>27.5122403488145</v>
      </c>
      <c r="T3" s="1">
        <f>'ECH4'!$V3*'月%早中晚'!N3</f>
        <v>9.02093483501043</v>
      </c>
      <c r="U3" s="1">
        <f>'ECH4'!$V3*'月%早中晚'!O3</f>
        <v>3.17112678489231</v>
      </c>
      <c r="V3" s="1">
        <f>'ECH4'!$V3*'月%早中晚'!P3</f>
        <v>0.0250327464136894</v>
      </c>
    </row>
    <row r="4" ht="13.2" spans="1:22">
      <c r="A4" s="5" t="s">
        <v>19</v>
      </c>
      <c r="C4">
        <f t="shared" ref="C4:C12" si="1">Q4</f>
        <v>57.77070421209</v>
      </c>
      <c r="D4">
        <f t="shared" si="0"/>
        <v>1812.1031428525</v>
      </c>
      <c r="E4">
        <f t="shared" si="0"/>
        <v>3417.17452556771</v>
      </c>
      <c r="F4">
        <f t="shared" si="0"/>
        <v>1120.45069118961</v>
      </c>
      <c r="G4">
        <f t="shared" si="0"/>
        <v>393.87172870298</v>
      </c>
      <c r="H4">
        <f t="shared" si="0"/>
        <v>3.10920747512086</v>
      </c>
      <c r="Q4" s="1">
        <f>'ECH4'!$V4*'月%早中晚'!K4</f>
        <v>57.77070421209</v>
      </c>
      <c r="R4" s="1">
        <f>'ECH4'!$V4*'月%早中晚'!L4</f>
        <v>1812.1031428525</v>
      </c>
      <c r="S4" s="1">
        <f>'ECH4'!$V4*'月%早中晚'!M4</f>
        <v>3417.17452556771</v>
      </c>
      <c r="T4" s="1">
        <f>'ECH4'!$V4*'月%早中晚'!N4</f>
        <v>1120.45069118961</v>
      </c>
      <c r="U4" s="1">
        <f>'ECH4'!$V4*'月%早中晚'!O4</f>
        <v>393.87172870298</v>
      </c>
      <c r="V4" s="1">
        <f>'ECH4'!$V4*'月%早中晚'!P4</f>
        <v>3.10920747512086</v>
      </c>
    </row>
    <row r="5" ht="13.2" spans="1:22">
      <c r="A5" s="5" t="s">
        <v>20</v>
      </c>
      <c r="C5">
        <f t="shared" si="1"/>
        <v>189.31294586949</v>
      </c>
      <c r="D5">
        <f t="shared" si="0"/>
        <v>5938.21018579472</v>
      </c>
      <c r="E5">
        <f t="shared" si="0"/>
        <v>11197.9832132636</v>
      </c>
      <c r="F5">
        <f t="shared" si="0"/>
        <v>3671.68487806353</v>
      </c>
      <c r="G5">
        <f t="shared" si="0"/>
        <v>1290.70639301407</v>
      </c>
      <c r="H5">
        <f t="shared" si="0"/>
        <v>10.1887839946287</v>
      </c>
      <c r="Q5" s="1">
        <f>'ECH4'!$V5*'月%早中晚'!K5</f>
        <v>189.31294586949</v>
      </c>
      <c r="R5" s="1">
        <f>'ECH4'!$V5*'月%早中晚'!L5</f>
        <v>5938.21018579472</v>
      </c>
      <c r="S5" s="1">
        <f>'ECH4'!$V5*'月%早中晚'!M5</f>
        <v>11197.9832132636</v>
      </c>
      <c r="T5" s="1">
        <f>'ECH4'!$V5*'月%早中晚'!N5</f>
        <v>3671.68487806353</v>
      </c>
      <c r="U5" s="1">
        <f>'ECH4'!$V5*'月%早中晚'!O5</f>
        <v>1290.70639301407</v>
      </c>
      <c r="V5" s="1">
        <f>'ECH4'!$V5*'月%早中晚'!P5</f>
        <v>10.1887839946287</v>
      </c>
    </row>
    <row r="6" ht="13.2" spans="1:22">
      <c r="A6" s="5" t="s">
        <v>21</v>
      </c>
      <c r="C6">
        <f t="shared" si="1"/>
        <v>1.05128642439423</v>
      </c>
      <c r="D6">
        <f t="shared" si="0"/>
        <v>32.9758734927151</v>
      </c>
      <c r="E6">
        <f t="shared" si="0"/>
        <v>62.184272071991</v>
      </c>
      <c r="F6">
        <f t="shared" si="0"/>
        <v>20.3894797011019</v>
      </c>
      <c r="G6">
        <f t="shared" si="0"/>
        <v>7.16750828963366</v>
      </c>
      <c r="H6">
        <f t="shared" si="0"/>
        <v>0.0565800201641919</v>
      </c>
      <c r="Q6" s="1">
        <f>'ECH4'!$V6*'月%早中晚'!K6</f>
        <v>1.05128642439423</v>
      </c>
      <c r="R6" s="1">
        <f>'ECH4'!$V6*'月%早中晚'!L6</f>
        <v>32.9758734927151</v>
      </c>
      <c r="S6" s="1">
        <f>'ECH4'!$V6*'月%早中晚'!M6</f>
        <v>62.184272071991</v>
      </c>
      <c r="T6" s="1">
        <f>'ECH4'!$V6*'月%早中晚'!N6</f>
        <v>20.3894797011019</v>
      </c>
      <c r="U6" s="1">
        <f>'ECH4'!$V6*'月%早中晚'!O6</f>
        <v>7.16750828963366</v>
      </c>
      <c r="V6" s="1">
        <f>'ECH4'!$V6*'月%早中晚'!P6</f>
        <v>0.0565800201641919</v>
      </c>
    </row>
    <row r="7" ht="13.2" spans="1:22">
      <c r="A7" s="5" t="s">
        <v>22</v>
      </c>
      <c r="C7">
        <f t="shared" si="1"/>
        <v>82.3317503926263</v>
      </c>
      <c r="D7">
        <f t="shared" si="0"/>
        <v>2582.51350191786</v>
      </c>
      <c r="E7">
        <f t="shared" si="0"/>
        <v>4869.9762954976</v>
      </c>
      <c r="F7">
        <f t="shared" si="0"/>
        <v>1596.8070303523</v>
      </c>
      <c r="G7">
        <f t="shared" si="0"/>
        <v>561.325143886675</v>
      </c>
      <c r="H7">
        <f t="shared" si="0"/>
        <v>4.43107795294915</v>
      </c>
      <c r="Q7" s="1">
        <f>'ECH4'!$V7*'月%早中晚'!K7</f>
        <v>82.3317503926263</v>
      </c>
      <c r="R7" s="1">
        <f>'ECH4'!$V7*'月%早中晚'!L7</f>
        <v>2582.51350191786</v>
      </c>
      <c r="S7" s="1">
        <f>'ECH4'!$V7*'月%早中晚'!M7</f>
        <v>4869.9762954976</v>
      </c>
      <c r="T7" s="1">
        <f>'ECH4'!$V7*'月%早中晚'!N7</f>
        <v>1596.8070303523</v>
      </c>
      <c r="U7" s="1">
        <f>'ECH4'!$V7*'月%早中晚'!O7</f>
        <v>561.325143886675</v>
      </c>
      <c r="V7" s="1">
        <f>'ECH4'!$V7*'月%早中晚'!P7</f>
        <v>4.43107795294915</v>
      </c>
    </row>
    <row r="8" ht="13.2" spans="1:22">
      <c r="A8" s="5" t="s">
        <v>23</v>
      </c>
      <c r="C8">
        <f t="shared" si="1"/>
        <v>7961.41953302573</v>
      </c>
      <c r="D8">
        <f t="shared" si="0"/>
        <v>15192.213622149</v>
      </c>
      <c r="E8">
        <f t="shared" si="0"/>
        <v>21141.1220788398</v>
      </c>
      <c r="F8">
        <f t="shared" si="0"/>
        <v>12029.4611375082</v>
      </c>
      <c r="G8">
        <f t="shared" si="0"/>
        <v>11563.5346156888</v>
      </c>
      <c r="H8">
        <f t="shared" si="0"/>
        <v>2721.9794127884</v>
      </c>
      <c r="Q8" s="1">
        <f>'ECH4'!$V8*'月%早中晚'!K8</f>
        <v>7961.41953302573</v>
      </c>
      <c r="R8" s="1">
        <f>'ECH4'!$V8*'月%早中晚'!L8</f>
        <v>15192.213622149</v>
      </c>
      <c r="S8" s="1">
        <f>'ECH4'!$V8*'月%早中晚'!M8</f>
        <v>21141.1220788398</v>
      </c>
      <c r="T8" s="1">
        <f>'ECH4'!$V8*'月%早中晚'!N8</f>
        <v>12029.4611375082</v>
      </c>
      <c r="U8" s="1">
        <f>'ECH4'!$V8*'月%早中晚'!O8</f>
        <v>11563.5346156888</v>
      </c>
      <c r="V8" s="1">
        <f>'ECH4'!$V8*'月%早中晚'!P8</f>
        <v>2721.9794127884</v>
      </c>
    </row>
    <row r="9" ht="13.2" spans="1:22">
      <c r="A9" s="5" t="s">
        <v>24</v>
      </c>
      <c r="C9">
        <f t="shared" si="1"/>
        <v>0</v>
      </c>
      <c r="D9">
        <f t="shared" si="0"/>
        <v>17357.1784304573</v>
      </c>
      <c r="E9">
        <f t="shared" si="0"/>
        <v>38216.9464570095</v>
      </c>
      <c r="F9">
        <f t="shared" si="0"/>
        <v>22534.6615691151</v>
      </c>
      <c r="G9">
        <f t="shared" si="0"/>
        <v>5162.64794341808</v>
      </c>
      <c r="H9">
        <f t="shared" si="0"/>
        <v>0</v>
      </c>
      <c r="Q9" s="1">
        <f>'ECH4'!$V9*'月%早中晚'!K9</f>
        <v>0</v>
      </c>
      <c r="R9" s="1">
        <f>'ECH4'!$V9*'月%早中晚'!L9</f>
        <v>17357.1784304573</v>
      </c>
      <c r="S9" s="1">
        <f>'ECH4'!$V9*'月%早中晚'!M9</f>
        <v>38216.9464570095</v>
      </c>
      <c r="T9" s="1">
        <f>'ECH4'!$V9*'月%早中晚'!N9</f>
        <v>22534.6615691151</v>
      </c>
      <c r="U9" s="1">
        <f>'ECH4'!$V9*'月%早中晚'!O9</f>
        <v>5162.64794341808</v>
      </c>
      <c r="V9" s="1">
        <f>'ECH4'!$V9*'月%早中晚'!P9</f>
        <v>0</v>
      </c>
    </row>
    <row r="10" ht="13.2" spans="1:22">
      <c r="A10" s="5" t="s">
        <v>25</v>
      </c>
      <c r="C10">
        <f t="shared" si="1"/>
        <v>26090.1331381508</v>
      </c>
      <c r="D10">
        <f t="shared" si="0"/>
        <v>117928.958409463</v>
      </c>
      <c r="E10">
        <f t="shared" si="0"/>
        <v>123596.977182188</v>
      </c>
      <c r="F10">
        <f t="shared" si="0"/>
        <v>74708.741223396</v>
      </c>
      <c r="G10">
        <f t="shared" si="0"/>
        <v>7387.92754680194</v>
      </c>
      <c r="H10">
        <f t="shared" si="0"/>
        <v>0</v>
      </c>
      <c r="Q10" s="1">
        <f>'ECH4'!$V10*'月%早中晚'!K10</f>
        <v>26090.1331381508</v>
      </c>
      <c r="R10" s="1">
        <f>'ECH4'!$V10*'月%早中晚'!L10</f>
        <v>117928.958409463</v>
      </c>
      <c r="S10" s="1">
        <f>'ECH4'!$V10*'月%早中晚'!M10</f>
        <v>123596.977182188</v>
      </c>
      <c r="T10" s="1">
        <f>'ECH4'!$V10*'月%早中晚'!N10</f>
        <v>74708.741223396</v>
      </c>
      <c r="U10" s="1">
        <f>'ECH4'!$V10*'月%早中晚'!O10</f>
        <v>7387.92754680194</v>
      </c>
      <c r="V10" s="1">
        <f>'ECH4'!$V10*'月%早中晚'!P10</f>
        <v>0</v>
      </c>
    </row>
    <row r="11" ht="13.2" spans="1:22">
      <c r="A11" s="5" t="s">
        <v>26</v>
      </c>
      <c r="C11">
        <f t="shared" si="1"/>
        <v>1833.60433216374</v>
      </c>
      <c r="D11">
        <f t="shared" si="0"/>
        <v>5295.43634304171</v>
      </c>
      <c r="E11">
        <f t="shared" si="0"/>
        <v>13044.2842652071</v>
      </c>
      <c r="F11">
        <f t="shared" si="0"/>
        <v>6226.02340621284</v>
      </c>
      <c r="G11">
        <f t="shared" si="0"/>
        <v>1994.5906727428</v>
      </c>
      <c r="H11">
        <f t="shared" si="0"/>
        <v>287.318580631844</v>
      </c>
      <c r="Q11" s="1">
        <f>'ECH4'!$V11*'月%早中晚'!K11</f>
        <v>1833.60433216374</v>
      </c>
      <c r="R11" s="1">
        <f>'ECH4'!$V11*'月%早中晚'!L11</f>
        <v>5295.43634304171</v>
      </c>
      <c r="S11" s="1">
        <f>'ECH4'!$V11*'月%早中晚'!M11</f>
        <v>13044.2842652071</v>
      </c>
      <c r="T11" s="1">
        <f>'ECH4'!$V11*'月%早中晚'!N11</f>
        <v>6226.02340621284</v>
      </c>
      <c r="U11" s="1">
        <f>'ECH4'!$V11*'月%早中晚'!O11</f>
        <v>1994.5906727428</v>
      </c>
      <c r="V11" s="1">
        <f>'ECH4'!$V11*'月%早中晚'!P11</f>
        <v>287.318580631844</v>
      </c>
    </row>
    <row r="12" ht="13.2" spans="1:22">
      <c r="A12" s="5" t="s">
        <v>27</v>
      </c>
      <c r="C12">
        <f t="shared" si="1"/>
        <v>0</v>
      </c>
      <c r="D12">
        <f t="shared" si="0"/>
        <v>55304.197426427</v>
      </c>
      <c r="E12">
        <f t="shared" si="0"/>
        <v>326506.678897772</v>
      </c>
      <c r="F12">
        <f t="shared" si="0"/>
        <v>158157.68637689</v>
      </c>
      <c r="G12">
        <f t="shared" si="0"/>
        <v>147972.080362037</v>
      </c>
      <c r="H12">
        <f t="shared" si="0"/>
        <v>21315.2145368744</v>
      </c>
      <c r="Q12" s="1">
        <f>'ECH4'!$V12*'月%早中晚'!K12</f>
        <v>0</v>
      </c>
      <c r="R12" s="1">
        <f>'ECH4'!$V12*'月%早中晚'!L12</f>
        <v>55304.197426427</v>
      </c>
      <c r="S12" s="1">
        <f>'ECH4'!$V12*'月%早中晚'!M12</f>
        <v>326506.678897772</v>
      </c>
      <c r="T12" s="1">
        <f>'ECH4'!$V12*'月%早中晚'!N12</f>
        <v>158157.68637689</v>
      </c>
      <c r="U12" s="1">
        <f>'ECH4'!$V12*'月%早中晚'!O12</f>
        <v>147972.080362037</v>
      </c>
      <c r="V12" s="1">
        <f>'ECH4'!$V12*'月%早中晚'!P12</f>
        <v>21315.2145368744</v>
      </c>
    </row>
    <row r="13" ht="13.2" spans="1:26">
      <c r="A13" s="6" t="s">
        <v>28</v>
      </c>
      <c r="B13">
        <f>L13</f>
        <v>53.5328770661993</v>
      </c>
      <c r="C13">
        <f>M13+Q13</f>
        <v>15044.9428746922</v>
      </c>
      <c r="D13">
        <f t="shared" ref="D13:E27" si="2">N13+R13</f>
        <v>26712.5236085983</v>
      </c>
      <c r="E13">
        <f t="shared" si="2"/>
        <v>51623.7345920726</v>
      </c>
      <c r="F13">
        <f>T13+X13</f>
        <v>56686.0790914091</v>
      </c>
      <c r="G13">
        <f t="shared" ref="G13:H27" si="3">U13+Y13</f>
        <v>14493.4799314011</v>
      </c>
      <c r="H13">
        <f t="shared" si="3"/>
        <v>1220.92642476049</v>
      </c>
      <c r="L13" s="1">
        <f>'ECH4'!$I13*'月%早中晚'!D13</f>
        <v>53.5328770661993</v>
      </c>
      <c r="M13" s="1">
        <f>'ECH4'!$I13*'月%早中晚'!E13</f>
        <v>7796.87894856411</v>
      </c>
      <c r="N13" s="1">
        <f>'ECH4'!$I13*'月%早中晚'!F13</f>
        <v>5780.16625219092</v>
      </c>
      <c r="O13" s="1">
        <f>'ECH4'!$I13*'月%早中晚'!G13</f>
        <v>60.9167221787784</v>
      </c>
      <c r="Q13" s="1">
        <f>'ECH4'!$V13*'月%早中晚'!K13</f>
        <v>7248.06392612806</v>
      </c>
      <c r="R13" s="1">
        <f>'ECH4'!$V13*'月%早中晚'!L13</f>
        <v>20932.3573564074</v>
      </c>
      <c r="S13" s="1">
        <f>'ECH4'!$V13*'月%早中晚'!M13</f>
        <v>51562.8178698938</v>
      </c>
      <c r="T13" s="1">
        <f>'ECH4'!$V13*'月%早中晚'!N13</f>
        <v>24610.8797095548</v>
      </c>
      <c r="U13" s="1">
        <f>'ECH4'!$V13*'月%早中晚'!O13</f>
        <v>7884.4276537233</v>
      </c>
      <c r="V13" s="1">
        <f>'ECH4'!$V13*'月%早中晚'!P13</f>
        <v>1135.74308429264</v>
      </c>
      <c r="X13" s="1">
        <f>'ECH4'!$AI13*'月%早中晚'!T13</f>
        <v>32075.1993818544</v>
      </c>
      <c r="Y13" s="1">
        <f>'ECH4'!$AI13*'月%早中晚'!U13</f>
        <v>6609.05227767782</v>
      </c>
      <c r="Z13" s="1">
        <f>'ECH4'!$AI13*'月%早中晚'!V13</f>
        <v>85.1833404678472</v>
      </c>
    </row>
    <row r="14" ht="13.2" spans="1:26">
      <c r="A14" s="6" t="s">
        <v>29</v>
      </c>
      <c r="B14">
        <f t="shared" ref="B14:B27" si="4">L14</f>
        <v>201.321730079547</v>
      </c>
      <c r="C14">
        <f t="shared" ref="C14:C27" si="5">M14+Q14</f>
        <v>29321.8157732237</v>
      </c>
      <c r="D14">
        <f t="shared" si="2"/>
        <v>81615.1684017192</v>
      </c>
      <c r="E14">
        <f t="shared" si="2"/>
        <v>291760.66447332</v>
      </c>
      <c r="F14">
        <f t="shared" ref="F14:F27" si="6">T14+X14</f>
        <v>321878.354145343</v>
      </c>
      <c r="G14">
        <f t="shared" si="3"/>
        <v>12090.9288379582</v>
      </c>
      <c r="H14">
        <f t="shared" si="3"/>
        <v>155.838638355905</v>
      </c>
      <c r="L14" s="1">
        <f>'ECH4'!$I14*'月%早中晚'!D14</f>
        <v>201.321730079547</v>
      </c>
      <c r="M14" s="1">
        <f>'ECH4'!$I14*'月%早中晚'!E14</f>
        <v>29321.8157732237</v>
      </c>
      <c r="N14" s="1">
        <f>'ECH4'!$I14*'月%早中晚'!F14</f>
        <v>21737.5402521235</v>
      </c>
      <c r="O14" s="1">
        <f>'ECH4'!$I14*'月%早中晚'!G14</f>
        <v>229.090244573277</v>
      </c>
      <c r="Q14" s="1">
        <f>'ECH4'!$V14*'月%早中晚'!K14</f>
        <v>0</v>
      </c>
      <c r="R14" s="1">
        <f>'ECH4'!$V14*'月%早中晚'!L14</f>
        <v>59877.6281495957</v>
      </c>
      <c r="S14" s="1">
        <f>'ECH4'!$V14*'月%早中晚'!M14</f>
        <v>291531.574228747</v>
      </c>
      <c r="T14" s="1">
        <f>'ECH4'!$V14*'月%早中晚'!N14</f>
        <v>263198.389621657</v>
      </c>
      <c r="U14" s="1">
        <f>'ECH4'!$V14*'月%早中晚'!O14</f>
        <v>0</v>
      </c>
      <c r="V14" s="1">
        <f>'ECH4'!$V14*'月%早中晚'!P14</f>
        <v>0</v>
      </c>
      <c r="X14" s="1">
        <f>'ECH4'!$AI14*'月%早中晚'!T14</f>
        <v>58679.964523686</v>
      </c>
      <c r="Y14" s="1">
        <f>'ECH4'!$AI14*'月%早中晚'!U14</f>
        <v>12090.9288379582</v>
      </c>
      <c r="Z14" s="1">
        <f>'ECH4'!$AI14*'月%早中晚'!V14</f>
        <v>155.838638355905</v>
      </c>
    </row>
    <row r="15" ht="13.2" spans="1:26">
      <c r="A15" s="6" t="s">
        <v>30</v>
      </c>
      <c r="B15">
        <f t="shared" si="4"/>
        <v>86.6939927194283</v>
      </c>
      <c r="C15">
        <f t="shared" si="5"/>
        <v>17066.9697324257</v>
      </c>
      <c r="D15">
        <f t="shared" si="2"/>
        <v>18123.447009421</v>
      </c>
      <c r="E15">
        <f t="shared" si="2"/>
        <v>10047.3052654338</v>
      </c>
      <c r="F15">
        <f t="shared" si="6"/>
        <v>81033.6161177138</v>
      </c>
      <c r="G15">
        <f t="shared" si="3"/>
        <v>16696.8690917701</v>
      </c>
      <c r="H15">
        <f t="shared" si="3"/>
        <v>215.204090516147</v>
      </c>
      <c r="L15" s="1">
        <f>'ECH4'!$I15*'月%早中晚'!D15</f>
        <v>86.6939927194283</v>
      </c>
      <c r="M15" s="1">
        <f>'ECH4'!$I15*'月%早中晚'!E15</f>
        <v>12626.6810947823</v>
      </c>
      <c r="N15" s="1">
        <f>'ECH4'!$I15*'月%早中晚'!F15</f>
        <v>9360.70912767966</v>
      </c>
      <c r="O15" s="1">
        <f>'ECH4'!$I15*'月%早中晚'!G15</f>
        <v>98.6517848186597</v>
      </c>
      <c r="Q15" s="1">
        <f>'ECH4'!$V15*'月%早中晚'!K15</f>
        <v>4440.28863764348</v>
      </c>
      <c r="R15" s="1">
        <f>'ECH4'!$V15*'月%早中晚'!L15</f>
        <v>8762.73788174138</v>
      </c>
      <c r="S15" s="1">
        <f>'ECH4'!$V15*'月%早中晚'!M15</f>
        <v>9948.65348061512</v>
      </c>
      <c r="T15" s="1">
        <f>'ECH4'!$V15*'月%早中晚'!N15</f>
        <v>0</v>
      </c>
      <c r="U15" s="1">
        <f>'ECH4'!$V15*'月%早中晚'!O15</f>
        <v>0</v>
      </c>
      <c r="V15" s="1">
        <f>'ECH4'!$V15*'月%早中晚'!P15</f>
        <v>0</v>
      </c>
      <c r="X15" s="1">
        <f>'ECH4'!$AI15*'月%早中晚'!T15</f>
        <v>81033.6161177138</v>
      </c>
      <c r="Y15" s="1">
        <f>'ECH4'!$AI15*'月%早中晚'!U15</f>
        <v>16696.8690917701</v>
      </c>
      <c r="Z15" s="1">
        <f>'ECH4'!$AI15*'月%早中晚'!V15</f>
        <v>215.204090516147</v>
      </c>
    </row>
    <row r="16" ht="13.2" spans="1:26">
      <c r="A16" s="6" t="s">
        <v>31</v>
      </c>
      <c r="B16">
        <f t="shared" si="4"/>
        <v>758.795534933261</v>
      </c>
      <c r="C16">
        <f t="shared" si="5"/>
        <v>117867.696872944</v>
      </c>
      <c r="D16">
        <f t="shared" si="2"/>
        <v>103162.077693954</v>
      </c>
      <c r="E16">
        <f t="shared" si="2"/>
        <v>53163.8544013431</v>
      </c>
      <c r="F16">
        <f t="shared" si="6"/>
        <v>450533.070032922</v>
      </c>
      <c r="G16">
        <f t="shared" si="3"/>
        <v>95685.3739620131</v>
      </c>
      <c r="H16">
        <f t="shared" si="3"/>
        <v>2282.19230189104</v>
      </c>
      <c r="L16" s="1">
        <f>'ECH4'!$I16*'月%早中晚'!D16</f>
        <v>758.795534933261</v>
      </c>
      <c r="M16" s="1">
        <f>'ECH4'!$I16*'月%早中晚'!E16</f>
        <v>110515.953126702</v>
      </c>
      <c r="N16" s="1">
        <f>'ECH4'!$I16*'月%早中晚'!F16</f>
        <v>81930.2937503371</v>
      </c>
      <c r="O16" s="1">
        <f>'ECH4'!$I16*'月%早中晚'!G16</f>
        <v>863.456988027504</v>
      </c>
      <c r="Q16" s="1">
        <f>'ECH4'!$V16*'月%早中晚'!K16</f>
        <v>7351.74374624213</v>
      </c>
      <c r="R16" s="1">
        <f>'ECH4'!$V16*'月%早中晚'!L16</f>
        <v>21231.7839436168</v>
      </c>
      <c r="S16" s="1">
        <f>'ECH4'!$V16*'月%早中晚'!M16</f>
        <v>52300.3974133156</v>
      </c>
      <c r="T16" s="1">
        <f>'ECH4'!$V16*'月%早中晚'!N16</f>
        <v>24962.9256637767</v>
      </c>
      <c r="U16" s="1">
        <f>'ECH4'!$V16*'月%早中晚'!O16</f>
        <v>7997.21032909315</v>
      </c>
      <c r="V16" s="1">
        <f>'ECH4'!$V16*'月%早中晚'!P16</f>
        <v>1151.98930395563</v>
      </c>
      <c r="X16" s="1">
        <f>'ECH4'!$AI16*'月%早中晚'!T16</f>
        <v>425570.144369145</v>
      </c>
      <c r="Y16" s="1">
        <f>'ECH4'!$AI16*'月%早中晚'!U16</f>
        <v>87688.1636329199</v>
      </c>
      <c r="Z16" s="1">
        <f>'ECH4'!$AI16*'月%早中晚'!V16</f>
        <v>1130.20299793541</v>
      </c>
    </row>
    <row r="17" ht="13.2" spans="1:26">
      <c r="A17" s="5" t="s">
        <v>32</v>
      </c>
      <c r="C17">
        <f t="shared" si="5"/>
        <v>2855.78306959064</v>
      </c>
      <c r="D17">
        <f t="shared" si="2"/>
        <v>8247.48130732658</v>
      </c>
      <c r="E17">
        <f t="shared" si="2"/>
        <v>20316.0766508155</v>
      </c>
      <c r="F17">
        <f t="shared" si="6"/>
        <v>9696.84240075733</v>
      </c>
      <c r="G17">
        <f t="shared" si="3"/>
        <v>3106.51440666079</v>
      </c>
      <c r="H17">
        <f t="shared" si="3"/>
        <v>447.489964849168</v>
      </c>
      <c r="L17" s="1">
        <f>'ECH4'!$I17*'月%早中晚'!D17</f>
        <v>0</v>
      </c>
      <c r="M17" s="1">
        <f>'ECH4'!$I17*'月%早中晚'!E17</f>
        <v>0</v>
      </c>
      <c r="N17" s="1">
        <f>'ECH4'!$I17*'月%早中晚'!F17</f>
        <v>0</v>
      </c>
      <c r="O17" s="1">
        <f>'ECH4'!$I17*'月%早中晚'!G17</f>
        <v>0</v>
      </c>
      <c r="Q17" s="1">
        <f>'ECH4'!$V17*'月%早中晚'!K17</f>
        <v>2855.78306959064</v>
      </c>
      <c r="R17" s="1">
        <f>'ECH4'!$V17*'月%早中晚'!L17</f>
        <v>8247.48130732658</v>
      </c>
      <c r="S17" s="1">
        <f>'ECH4'!$V17*'月%早中晚'!M17</f>
        <v>20316.0766508155</v>
      </c>
      <c r="T17" s="1">
        <f>'ECH4'!$V17*'月%早中晚'!N17</f>
        <v>9696.84240075733</v>
      </c>
      <c r="U17" s="1">
        <f>'ECH4'!$V17*'月%早中晚'!O17</f>
        <v>3106.51440666079</v>
      </c>
      <c r="V17" s="1">
        <f>'ECH4'!$V17*'月%早中晚'!P17</f>
        <v>447.489964849168</v>
      </c>
      <c r="X17" s="1">
        <f>'ECH4'!$AI17*'月%早中晚'!T17</f>
        <v>0</v>
      </c>
      <c r="Y17" s="1">
        <f>'ECH4'!$AI17*'月%早中晚'!U17</f>
        <v>0</v>
      </c>
      <c r="Z17" s="1">
        <f>'ECH4'!$AI17*'月%早中晚'!V17</f>
        <v>0</v>
      </c>
    </row>
    <row r="18" ht="13.2" spans="1:26">
      <c r="A18" s="5" t="s">
        <v>33</v>
      </c>
      <c r="C18">
        <f t="shared" si="5"/>
        <v>0</v>
      </c>
      <c r="D18">
        <f t="shared" si="2"/>
        <v>12017.852497679</v>
      </c>
      <c r="E18">
        <f t="shared" si="2"/>
        <v>89625.4932446683</v>
      </c>
      <c r="F18">
        <f t="shared" si="6"/>
        <v>129311.357838176</v>
      </c>
      <c r="G18">
        <f t="shared" si="3"/>
        <v>48788.0709194766</v>
      </c>
      <c r="H18">
        <f t="shared" si="3"/>
        <v>0</v>
      </c>
      <c r="L18" s="1">
        <f>'ECH4'!$I18*'月%早中晚'!D18</f>
        <v>0</v>
      </c>
      <c r="M18" s="1">
        <f>'ECH4'!$I18*'月%早中晚'!E18</f>
        <v>0</v>
      </c>
      <c r="N18" s="1">
        <f>'ECH4'!$I18*'月%早中晚'!F18</f>
        <v>0</v>
      </c>
      <c r="O18" s="1">
        <f>'ECH4'!$I18*'月%早中晚'!G18</f>
        <v>0</v>
      </c>
      <c r="Q18" s="1">
        <f>'ECH4'!$V18*'月%早中晚'!K18</f>
        <v>0</v>
      </c>
      <c r="R18" s="1">
        <f>'ECH4'!$V18*'月%早中晚'!L18</f>
        <v>12017.852497679</v>
      </c>
      <c r="S18" s="1">
        <f>'ECH4'!$V18*'月%早中晚'!M18</f>
        <v>89625.4932446683</v>
      </c>
      <c r="T18" s="1">
        <f>'ECH4'!$V18*'月%早中晚'!N18</f>
        <v>129311.357838176</v>
      </c>
      <c r="U18" s="1">
        <f>'ECH4'!$V18*'月%早中晚'!O18</f>
        <v>48788.0709194766</v>
      </c>
      <c r="V18" s="1">
        <f>'ECH4'!$V18*'月%早中晚'!P18</f>
        <v>0</v>
      </c>
      <c r="X18" s="1">
        <f>'ECH4'!$AI18*'月%早中晚'!T18</f>
        <v>0</v>
      </c>
      <c r="Y18" s="1">
        <f>'ECH4'!$AI18*'月%早中晚'!U18</f>
        <v>0</v>
      </c>
      <c r="Z18" s="1">
        <f>'ECH4'!$AI18*'月%早中晚'!V18</f>
        <v>0</v>
      </c>
    </row>
    <row r="19" ht="13.2" spans="1:26">
      <c r="A19" s="6" t="s">
        <v>34</v>
      </c>
      <c r="B19">
        <f t="shared" si="4"/>
        <v>9849.23717891454</v>
      </c>
      <c r="C19">
        <f t="shared" si="5"/>
        <v>32388.9000545445</v>
      </c>
      <c r="D19">
        <f t="shared" si="2"/>
        <v>42808.0498643116</v>
      </c>
      <c r="E19">
        <f t="shared" si="2"/>
        <v>239346.801400149</v>
      </c>
      <c r="F19">
        <f t="shared" si="6"/>
        <v>417931.400990846</v>
      </c>
      <c r="G19">
        <f t="shared" si="3"/>
        <v>166435.0425054</v>
      </c>
      <c r="H19">
        <f t="shared" si="3"/>
        <v>16445.5540058336</v>
      </c>
      <c r="L19" s="1">
        <f>'ECH4'!$I19*'月%早中晚'!D19</f>
        <v>9849.23717891454</v>
      </c>
      <c r="M19" s="1">
        <f>'ECH4'!$I19*'月%早中晚'!E19</f>
        <v>32388.9000545445</v>
      </c>
      <c r="N19" s="1">
        <f>'ECH4'!$I19*'月%早中晚'!F19</f>
        <v>11928.7161253145</v>
      </c>
      <c r="O19" s="1">
        <f>'ECH4'!$I19*'月%早中晚'!G19</f>
        <v>9058.11064122645</v>
      </c>
      <c r="Q19" s="1">
        <f>'ECH4'!$V19*'月%早中晚'!K19</f>
        <v>0</v>
      </c>
      <c r="R19" s="1">
        <f>'ECH4'!$V19*'月%早中晚'!L19</f>
        <v>30879.3337389971</v>
      </c>
      <c r="S19" s="1">
        <f>'ECH4'!$V19*'月%早中晚'!M19</f>
        <v>230288.690758923</v>
      </c>
      <c r="T19" s="1">
        <f>'ECH4'!$V19*'月%早中晚'!N19</f>
        <v>332259.742387344</v>
      </c>
      <c r="U19" s="1">
        <f>'ECH4'!$V19*'月%早中晚'!O19</f>
        <v>125358.763114736</v>
      </c>
      <c r="V19" s="1">
        <f>'ECH4'!$V19*'月%早中晚'!P19</f>
        <v>0</v>
      </c>
      <c r="X19" s="1">
        <f>'ECH4'!$AI19*'月%早中晚'!T19</f>
        <v>85671.6586035025</v>
      </c>
      <c r="Y19" s="1">
        <f>'ECH4'!$AI19*'月%早中晚'!U19</f>
        <v>41076.2793906639</v>
      </c>
      <c r="Z19" s="1">
        <f>'ECH4'!$AI19*'月%早中晚'!V19</f>
        <v>16445.5540058336</v>
      </c>
    </row>
    <row r="20" ht="13.2" spans="1:26">
      <c r="A20" s="6" t="s">
        <v>35</v>
      </c>
      <c r="B20">
        <f t="shared" si="4"/>
        <v>0</v>
      </c>
      <c r="C20">
        <f t="shared" si="5"/>
        <v>147125.59651064</v>
      </c>
      <c r="D20">
        <f t="shared" si="2"/>
        <v>54847.0728546597</v>
      </c>
      <c r="E20">
        <f t="shared" si="2"/>
        <v>91891.4245912937</v>
      </c>
      <c r="F20">
        <f t="shared" si="6"/>
        <v>523200.529262575</v>
      </c>
      <c r="G20">
        <f t="shared" si="3"/>
        <v>156987.185702376</v>
      </c>
      <c r="H20">
        <f t="shared" si="3"/>
        <v>47611.6251784567</v>
      </c>
      <c r="L20" s="1">
        <f>'ECH4'!$I20*'月%早中晚'!D20</f>
        <v>0</v>
      </c>
      <c r="M20" s="1">
        <f>'ECH4'!$I20*'月%早中晚'!E20</f>
        <v>147125.59651064</v>
      </c>
      <c r="N20" s="1">
        <f>'ECH4'!$I20*'月%早中晚'!F20</f>
        <v>43609.6442463654</v>
      </c>
      <c r="O20" s="1">
        <f>'ECH4'!$I20*'月%早中晚'!G20</f>
        <v>8086.09564299504</v>
      </c>
      <c r="Q20" s="1">
        <f>'ECH4'!$V20*'月%早中晚'!K20</f>
        <v>0</v>
      </c>
      <c r="R20" s="1">
        <f>'ECH4'!$V20*'月%早中晚'!L20</f>
        <v>11237.4286082943</v>
      </c>
      <c r="S20" s="1">
        <f>'ECH4'!$V20*'月%早中晚'!M20</f>
        <v>83805.3289482987</v>
      </c>
      <c r="T20" s="1">
        <f>'ECH4'!$V20*'月%早中晚'!N20</f>
        <v>120914.044520744</v>
      </c>
      <c r="U20" s="1">
        <f>'ECH4'!$V20*'月%早中晚'!O20</f>
        <v>45619.8363226625</v>
      </c>
      <c r="V20" s="1">
        <f>'ECH4'!$V20*'月%早中晚'!P20</f>
        <v>0</v>
      </c>
      <c r="X20" s="1">
        <f>'ECH4'!$AI20*'月%早中晚'!T20</f>
        <v>402286.48474183</v>
      </c>
      <c r="Y20" s="1">
        <f>'ECH4'!$AI20*'月%早中晚'!U20</f>
        <v>111367.349379713</v>
      </c>
      <c r="Z20" s="1">
        <f>'ECH4'!$AI20*'月%早中晚'!V20</f>
        <v>47611.6251784567</v>
      </c>
    </row>
    <row r="21" ht="13.2" spans="1:26">
      <c r="A21" s="6" t="s">
        <v>36</v>
      </c>
      <c r="B21">
        <f t="shared" si="4"/>
        <v>26945.1488052992</v>
      </c>
      <c r="C21">
        <f t="shared" si="5"/>
        <v>60387.6812831464</v>
      </c>
      <c r="D21">
        <f t="shared" si="2"/>
        <v>65713.4682206421</v>
      </c>
      <c r="E21">
        <f t="shared" si="2"/>
        <v>70669.2216909124</v>
      </c>
      <c r="F21">
        <f t="shared" si="6"/>
        <v>446067.262990899</v>
      </c>
      <c r="G21">
        <f t="shared" si="3"/>
        <v>122878.399857759</v>
      </c>
      <c r="H21">
        <f t="shared" si="3"/>
        <v>15204.5961513414</v>
      </c>
      <c r="L21" s="1">
        <f>'ECH4'!$I21*'月%早中晚'!D21</f>
        <v>26945.1488052992</v>
      </c>
      <c r="M21" s="1">
        <f>'ECH4'!$I21*'月%早中晚'!E21</f>
        <v>60387.6812831464</v>
      </c>
      <c r="N21" s="1">
        <f>'ECH4'!$I21*'月%早中晚'!F21</f>
        <v>65713.4682206421</v>
      </c>
      <c r="O21" s="1">
        <f>'ECH4'!$I21*'月%早中晚'!G21</f>
        <v>70669.2216909124</v>
      </c>
      <c r="Q21" s="1">
        <f>'ECH4'!$V21*'月%早中晚'!K21</f>
        <v>0</v>
      </c>
      <c r="R21" s="1">
        <f>'ECH4'!$V21*'月%早中晚'!L21</f>
        <v>0</v>
      </c>
      <c r="S21" s="1">
        <f>'ECH4'!$V21*'月%早中晚'!M21</f>
        <v>0</v>
      </c>
      <c r="T21" s="1">
        <f>'ECH4'!$V21*'月%早中晚'!N21</f>
        <v>0</v>
      </c>
      <c r="U21" s="1">
        <f>'ECH4'!$V21*'月%早中晚'!O21</f>
        <v>0</v>
      </c>
      <c r="V21" s="1">
        <f>'ECH4'!$V21*'月%早中晚'!P21</f>
        <v>0</v>
      </c>
      <c r="X21" s="1">
        <f>'ECH4'!$AI21*'月%早中晚'!T21</f>
        <v>446067.262990899</v>
      </c>
      <c r="Y21" s="1">
        <f>'ECH4'!$AI21*'月%早中晚'!U21</f>
        <v>122878.399857759</v>
      </c>
      <c r="Z21" s="1">
        <f>'ECH4'!$AI21*'月%早中晚'!V21</f>
        <v>15204.5961513414</v>
      </c>
    </row>
    <row r="22" ht="13.2" spans="1:26">
      <c r="A22" s="6" t="s">
        <v>37</v>
      </c>
      <c r="B22">
        <f t="shared" si="4"/>
        <v>65571.2092794743</v>
      </c>
      <c r="C22">
        <f t="shared" si="5"/>
        <v>99599.2647130007</v>
      </c>
      <c r="D22">
        <f t="shared" si="2"/>
        <v>10588.5043620302</v>
      </c>
      <c r="E22">
        <f t="shared" si="2"/>
        <v>18189.708548486</v>
      </c>
      <c r="F22">
        <f t="shared" si="6"/>
        <v>142490.393997279</v>
      </c>
      <c r="G22">
        <f t="shared" si="3"/>
        <v>198048.605749493</v>
      </c>
      <c r="H22">
        <f t="shared" si="3"/>
        <v>101214.834750237</v>
      </c>
      <c r="L22" s="1">
        <f>'ECH4'!$I22*'月%早中晚'!D22</f>
        <v>65571.2092794743</v>
      </c>
      <c r="M22" s="1">
        <f>'ECH4'!$I22*'月%早中晚'!E22</f>
        <v>99599.2647130007</v>
      </c>
      <c r="N22" s="1">
        <f>'ECH4'!$I22*'月%早中晚'!F22</f>
        <v>10005.9023425251</v>
      </c>
      <c r="O22" s="1">
        <f>'ECH4'!$I22*'月%早中晚'!G22</f>
        <v>13844.8396650001</v>
      </c>
      <c r="Q22" s="1">
        <f>'ECH4'!$V22*'月%早中晚'!K22</f>
        <v>0</v>
      </c>
      <c r="R22" s="1">
        <f>'ECH4'!$V22*'月%早中晚'!L22</f>
        <v>582.602019505145</v>
      </c>
      <c r="S22" s="1">
        <f>'ECH4'!$V22*'月%早中晚'!M22</f>
        <v>4344.86888348588</v>
      </c>
      <c r="T22" s="1">
        <f>'ECH4'!$V22*'月%早中晚'!N22</f>
        <v>6268.76209672432</v>
      </c>
      <c r="U22" s="1">
        <f>'ECH4'!$V22*'月%早中晚'!O22</f>
        <v>2365.15040028465</v>
      </c>
      <c r="V22" s="1">
        <f>'ECH4'!$V22*'月%早中晚'!P22</f>
        <v>0</v>
      </c>
      <c r="X22" s="1">
        <f>'ECH4'!$AI22*'月%早中晚'!T22</f>
        <v>136221.631900554</v>
      </c>
      <c r="Y22" s="1">
        <f>'ECH4'!$AI22*'月%早中晚'!U22</f>
        <v>195683.455349209</v>
      </c>
      <c r="Z22" s="1">
        <f>'ECH4'!$AI22*'月%早中晚'!V22</f>
        <v>101214.834750237</v>
      </c>
    </row>
    <row r="23" ht="13.2" spans="1:26">
      <c r="A23" s="6" t="s">
        <v>38</v>
      </c>
      <c r="B23">
        <f t="shared" si="4"/>
        <v>9249.36571715565</v>
      </c>
      <c r="C23">
        <f t="shared" si="5"/>
        <v>30416.2420235168</v>
      </c>
      <c r="D23">
        <f t="shared" si="2"/>
        <v>11202.1932231837</v>
      </c>
      <c r="E23">
        <f t="shared" si="2"/>
        <v>8506.42303614381</v>
      </c>
      <c r="F23">
        <f t="shared" si="6"/>
        <v>39439.4028351849</v>
      </c>
      <c r="G23">
        <f t="shared" si="3"/>
        <v>18909.6832752665</v>
      </c>
      <c r="H23">
        <f t="shared" si="3"/>
        <v>7570.79808954863</v>
      </c>
      <c r="L23" s="1">
        <f>'ECH4'!$I23*'月%早中晚'!D23</f>
        <v>9249.36571715565</v>
      </c>
      <c r="M23" s="1">
        <f>'ECH4'!$I23*'月%早中晚'!E23</f>
        <v>30416.2420235168</v>
      </c>
      <c r="N23" s="1">
        <f>'ECH4'!$I23*'月%早中晚'!F23</f>
        <v>11202.1932231837</v>
      </c>
      <c r="O23" s="1">
        <f>'ECH4'!$I23*'月%早中晚'!G23</f>
        <v>8506.42303614381</v>
      </c>
      <c r="Q23" s="1">
        <f>'ECH4'!$V23*'月%早中晚'!K23</f>
        <v>0</v>
      </c>
      <c r="R23" s="1">
        <f>'ECH4'!$V23*'月%早中晚'!L23</f>
        <v>0</v>
      </c>
      <c r="S23" s="1">
        <f>'ECH4'!$V23*'月%早中晚'!M23</f>
        <v>0</v>
      </c>
      <c r="T23" s="1">
        <f>'ECH4'!$V23*'月%早中晚'!N23</f>
        <v>0</v>
      </c>
      <c r="U23" s="1">
        <f>'ECH4'!$V23*'月%早中晚'!O23</f>
        <v>0</v>
      </c>
      <c r="V23" s="1">
        <f>'ECH4'!$V23*'月%早中晚'!P23</f>
        <v>0</v>
      </c>
      <c r="X23" s="1">
        <f>'ECH4'!$AI23*'月%早中晚'!T23</f>
        <v>39439.4028351849</v>
      </c>
      <c r="Y23" s="1">
        <f>'ECH4'!$AI23*'月%早中晚'!U23</f>
        <v>18909.6832752665</v>
      </c>
      <c r="Z23" s="1">
        <f>'ECH4'!$AI23*'月%早中晚'!V23</f>
        <v>7570.79808954863</v>
      </c>
    </row>
    <row r="24" ht="13.2" spans="1:26">
      <c r="A24" s="5" t="s">
        <v>39</v>
      </c>
      <c r="C24">
        <f t="shared" si="5"/>
        <v>48955.8895084883</v>
      </c>
      <c r="D24">
        <f t="shared" si="2"/>
        <v>56966.853246241</v>
      </c>
      <c r="E24">
        <f t="shared" si="2"/>
        <v>34163.1575271355</v>
      </c>
      <c r="F24">
        <f t="shared" si="6"/>
        <v>17208.7369181353</v>
      </c>
      <c r="G24">
        <f t="shared" si="3"/>
        <v>0</v>
      </c>
      <c r="H24">
        <f t="shared" si="3"/>
        <v>0</v>
      </c>
      <c r="L24" s="1">
        <f>'ECH4'!$I24*'月%早中晚'!D24</f>
        <v>0</v>
      </c>
      <c r="M24" s="1">
        <f>'ECH4'!$I24*'月%早中晚'!E24</f>
        <v>0</v>
      </c>
      <c r="N24" s="1">
        <f>'ECH4'!$I24*'月%早中晚'!F24</f>
        <v>0</v>
      </c>
      <c r="O24" s="1">
        <f>'ECH4'!$I24*'月%早中晚'!G24</f>
        <v>0</v>
      </c>
      <c r="Q24" s="1">
        <f>'ECH4'!$V24*'月%早中晚'!K24</f>
        <v>48955.8895084883</v>
      </c>
      <c r="R24" s="1">
        <f>'ECH4'!$V24*'月%早中晚'!L24</f>
        <v>56966.853246241</v>
      </c>
      <c r="S24" s="1">
        <f>'ECH4'!$V24*'月%早中晚'!M24</f>
        <v>34163.1575271355</v>
      </c>
      <c r="T24" s="1">
        <f>'ECH4'!$V24*'月%早中晚'!N24</f>
        <v>17208.7369181353</v>
      </c>
      <c r="U24" s="1">
        <f>'ECH4'!$V24*'月%早中晚'!O24</f>
        <v>0</v>
      </c>
      <c r="V24" s="1">
        <f>'ECH4'!$V24*'月%早中晚'!P24</f>
        <v>0</v>
      </c>
      <c r="X24" s="1">
        <f>'ECH4'!$AI24*'月%早中晚'!T24</f>
        <v>0</v>
      </c>
      <c r="Y24" s="1">
        <f>'ECH4'!$AI24*'月%早中晚'!U24</f>
        <v>0</v>
      </c>
      <c r="Z24" s="1">
        <f>'ECH4'!$AI24*'月%早中晚'!V24</f>
        <v>0</v>
      </c>
    </row>
    <row r="25" ht="13.2" spans="1:26">
      <c r="A25" s="5" t="s">
        <v>40</v>
      </c>
      <c r="C25">
        <f t="shared" si="5"/>
        <v>31238.1824348747</v>
      </c>
      <c r="D25">
        <f t="shared" si="2"/>
        <v>179920.738583961</v>
      </c>
      <c r="E25">
        <f t="shared" si="2"/>
        <v>143343.622068224</v>
      </c>
      <c r="F25">
        <f t="shared" si="6"/>
        <v>125244.84251294</v>
      </c>
      <c r="G25">
        <f t="shared" si="3"/>
        <v>0</v>
      </c>
      <c r="H25">
        <f t="shared" si="3"/>
        <v>0</v>
      </c>
      <c r="L25" s="1">
        <f>'ECH4'!$I25*'月%早中晚'!D25</f>
        <v>0</v>
      </c>
      <c r="M25" s="1">
        <f>'ECH4'!$I25*'月%早中晚'!E25</f>
        <v>0</v>
      </c>
      <c r="N25" s="1">
        <f>'ECH4'!$I25*'月%早中晚'!F25</f>
        <v>0</v>
      </c>
      <c r="O25" s="1">
        <f>'ECH4'!$I25*'月%早中晚'!G25</f>
        <v>0</v>
      </c>
      <c r="Q25" s="1">
        <f>'ECH4'!$V25*'月%早中晚'!K25</f>
        <v>31238.1824348747</v>
      </c>
      <c r="R25" s="1">
        <f>'ECH4'!$V25*'月%早中晚'!L25</f>
        <v>179920.738583961</v>
      </c>
      <c r="S25" s="1">
        <f>'ECH4'!$V25*'月%早中晚'!M25</f>
        <v>143343.622068224</v>
      </c>
      <c r="T25" s="1">
        <f>'ECH4'!$V25*'月%早中晚'!N25</f>
        <v>125244.84251294</v>
      </c>
      <c r="U25" s="1">
        <f>'ECH4'!$V25*'月%早中晚'!O25</f>
        <v>0</v>
      </c>
      <c r="V25" s="1">
        <f>'ECH4'!$V25*'月%早中晚'!P25</f>
        <v>0</v>
      </c>
      <c r="X25" s="1">
        <f>'ECH4'!$AI25*'月%早中晚'!T25</f>
        <v>0</v>
      </c>
      <c r="Y25" s="1">
        <f>'ECH4'!$AI25*'月%早中晚'!U25</f>
        <v>0</v>
      </c>
      <c r="Z25" s="1">
        <f>'ECH4'!$AI25*'月%早中晚'!V25</f>
        <v>0</v>
      </c>
    </row>
    <row r="26" ht="13.2" spans="1:26">
      <c r="A26" s="5" t="s">
        <v>41</v>
      </c>
      <c r="C26">
        <f t="shared" si="5"/>
        <v>12331.5460650878</v>
      </c>
      <c r="D26">
        <f t="shared" si="2"/>
        <v>27263.1656661709</v>
      </c>
      <c r="E26">
        <f t="shared" si="2"/>
        <v>28781.7672032484</v>
      </c>
      <c r="F26">
        <f t="shared" si="6"/>
        <v>25176.2159580854</v>
      </c>
      <c r="G26">
        <f t="shared" si="3"/>
        <v>4745.62190740751</v>
      </c>
      <c r="H26">
        <f t="shared" si="3"/>
        <v>0</v>
      </c>
      <c r="L26" s="1">
        <f>'ECH4'!$I26*'月%早中晚'!D26</f>
        <v>0</v>
      </c>
      <c r="M26" s="1">
        <f>'ECH4'!$I26*'月%早中晚'!E26</f>
        <v>0</v>
      </c>
      <c r="N26" s="1">
        <f>'ECH4'!$I26*'月%早中晚'!F26</f>
        <v>0</v>
      </c>
      <c r="O26" s="1">
        <f>'ECH4'!$I26*'月%早中晚'!G26</f>
        <v>0</v>
      </c>
      <c r="Q26" s="1">
        <f>'ECH4'!$V26*'月%早中晚'!K26</f>
        <v>12331.5460650878</v>
      </c>
      <c r="R26" s="1">
        <f>'ECH4'!$V26*'月%早中晚'!L26</f>
        <v>27263.1656661709</v>
      </c>
      <c r="S26" s="1">
        <f>'ECH4'!$V26*'月%早中晚'!M26</f>
        <v>28781.7672032484</v>
      </c>
      <c r="T26" s="1">
        <f>'ECH4'!$V26*'月%早中晚'!N26</f>
        <v>25176.2159580854</v>
      </c>
      <c r="U26" s="1">
        <f>'ECH4'!$V26*'月%早中晚'!O26</f>
        <v>4745.62190740751</v>
      </c>
      <c r="V26" s="1">
        <f>'ECH4'!$V26*'月%早中晚'!P26</f>
        <v>0</v>
      </c>
      <c r="X26" s="1">
        <f>'ECH4'!$AI26*'月%早中晚'!T26</f>
        <v>0</v>
      </c>
      <c r="Y26" s="1">
        <f>'ECH4'!$AI26*'月%早中晚'!U26</f>
        <v>0</v>
      </c>
      <c r="Z26" s="1">
        <f>'ECH4'!$AI26*'月%早中晚'!V26</f>
        <v>0</v>
      </c>
    </row>
    <row r="27" ht="13.2" spans="1:26">
      <c r="A27" s="6" t="s">
        <v>42</v>
      </c>
      <c r="B27">
        <f t="shared" si="4"/>
        <v>1591.2128200679</v>
      </c>
      <c r="C27">
        <f t="shared" si="5"/>
        <v>5232.65224082756</v>
      </c>
      <c r="D27">
        <f t="shared" si="2"/>
        <v>17654.7262437</v>
      </c>
      <c r="E27">
        <f t="shared" si="2"/>
        <v>61554.6390407032</v>
      </c>
      <c r="F27">
        <f t="shared" si="6"/>
        <v>69289.1492912753</v>
      </c>
      <c r="G27">
        <f t="shared" si="3"/>
        <v>25604.1670118993</v>
      </c>
      <c r="H27">
        <f t="shared" si="3"/>
        <v>636.552351526815</v>
      </c>
      <c r="L27" s="1">
        <f>'ECH4'!$I27*'月%早中晚'!D27</f>
        <v>1591.2128200679</v>
      </c>
      <c r="M27" s="1">
        <f>'ECH4'!$I27*'月%早中晚'!E27</f>
        <v>5232.65224082756</v>
      </c>
      <c r="N27" s="1">
        <f>'ECH4'!$I27*'月%早中晚'!F27</f>
        <v>1927.16711769175</v>
      </c>
      <c r="O27" s="1">
        <f>'ECH4'!$I27*'月%早中晚'!G27</f>
        <v>1463.4008214128</v>
      </c>
      <c r="Q27" s="1">
        <f>'ECH4'!$V27*'月%早中晚'!K27</f>
        <v>0</v>
      </c>
      <c r="R27" s="1">
        <f>'ECH4'!$V27*'月%早中晚'!L27</f>
        <v>15727.5591260083</v>
      </c>
      <c r="S27" s="1">
        <f>'ECH4'!$V27*'月%早中晚'!M27</f>
        <v>60091.2382192904</v>
      </c>
      <c r="T27" s="1">
        <f>'ECH4'!$V27*'月%早中晚'!N27</f>
        <v>65973.086133785</v>
      </c>
      <c r="U27" s="1">
        <f>'ECH4'!$V27*'月%早中晚'!O27</f>
        <v>24014.2417209164</v>
      </c>
      <c r="V27" s="1">
        <f>'ECH4'!$V27*'月%早中晚'!P27</f>
        <v>0</v>
      </c>
      <c r="X27" s="1">
        <f>'ECH4'!$AI27*'月%早中晚'!T27</f>
        <v>3316.06315749031</v>
      </c>
      <c r="Y27" s="1">
        <f>'ECH4'!$AI27*'月%早中晚'!U27</f>
        <v>1589.92529098287</v>
      </c>
      <c r="Z27" s="1">
        <f>'ECH4'!$AI27*'月%早中晚'!V27</f>
        <v>636.552351526815</v>
      </c>
    </row>
    <row r="28" ht="13.2" spans="1:22">
      <c r="A28" s="5" t="s">
        <v>43</v>
      </c>
      <c r="C28">
        <f>Q28</f>
        <v>5.32305381260994</v>
      </c>
      <c r="D28">
        <f t="shared" ref="D28:H33" si="7">R28</f>
        <v>11.7684592975726</v>
      </c>
      <c r="E28">
        <f t="shared" si="7"/>
        <v>12.4239811323133</v>
      </c>
      <c r="F28">
        <f t="shared" si="7"/>
        <v>10.8676034323214</v>
      </c>
      <c r="G28">
        <f t="shared" si="7"/>
        <v>2.04850232518277</v>
      </c>
      <c r="H28">
        <f t="shared" si="7"/>
        <v>0</v>
      </c>
      <c r="Q28" s="1">
        <f>'ECH4'!$V28*'月%早中晚'!K28</f>
        <v>5.32305381260994</v>
      </c>
      <c r="R28" s="1">
        <f>'ECH4'!$V28*'月%早中晚'!L28</f>
        <v>11.7684592975726</v>
      </c>
      <c r="S28" s="1">
        <f>'ECH4'!$V28*'月%早中晚'!M28</f>
        <v>12.4239811323133</v>
      </c>
      <c r="T28" s="1">
        <f>'ECH4'!$V28*'月%早中晚'!N28</f>
        <v>10.8676034323214</v>
      </c>
      <c r="U28" s="1">
        <f>'ECH4'!$V28*'月%早中晚'!O28</f>
        <v>2.04850232518277</v>
      </c>
      <c r="V28" s="1">
        <f>'ECH4'!$V28*'月%早中晚'!P28</f>
        <v>0</v>
      </c>
    </row>
    <row r="29" ht="13.2" spans="1:22">
      <c r="A29" s="5" t="s">
        <v>44</v>
      </c>
      <c r="C29">
        <f t="shared" ref="C29:C33" si="8">Q29</f>
        <v>4215.75337379507</v>
      </c>
      <c r="D29">
        <f t="shared" si="7"/>
        <v>24056.8360697073</v>
      </c>
      <c r="E29">
        <f t="shared" si="7"/>
        <v>1805.56279364513</v>
      </c>
      <c r="F29">
        <f t="shared" si="7"/>
        <v>902.781396822564</v>
      </c>
      <c r="G29">
        <f t="shared" si="7"/>
        <v>93.6063660299892</v>
      </c>
      <c r="H29">
        <f t="shared" si="7"/>
        <v>0</v>
      </c>
      <c r="Q29" s="1">
        <f>'ECH4'!$V29*'月%早中晚'!K29</f>
        <v>4215.75337379507</v>
      </c>
      <c r="R29" s="1">
        <f>'ECH4'!$V29*'月%早中晚'!L29</f>
        <v>24056.8360697073</v>
      </c>
      <c r="S29" s="1">
        <f>'ECH4'!$V29*'月%早中晚'!M29</f>
        <v>1805.56279364513</v>
      </c>
      <c r="T29" s="1">
        <f>'ECH4'!$V29*'月%早中晚'!N29</f>
        <v>902.781396822564</v>
      </c>
      <c r="U29" s="1">
        <f>'ECH4'!$V29*'月%早中晚'!O29</f>
        <v>93.6063660299892</v>
      </c>
      <c r="V29" s="1">
        <f>'ECH4'!$V29*'月%早中晚'!P29</f>
        <v>0</v>
      </c>
    </row>
    <row r="30" ht="13.2" spans="1:22">
      <c r="A30" s="5" t="s">
        <v>45</v>
      </c>
      <c r="C30">
        <f t="shared" si="8"/>
        <v>114.777487325955</v>
      </c>
      <c r="D30">
        <f t="shared" si="7"/>
        <v>654.967914929936</v>
      </c>
      <c r="E30">
        <f t="shared" si="7"/>
        <v>49.1579896376295</v>
      </c>
      <c r="F30">
        <f t="shared" si="7"/>
        <v>24.5789948188147</v>
      </c>
      <c r="G30">
        <f t="shared" si="7"/>
        <v>2.54851328766512</v>
      </c>
      <c r="H30">
        <f t="shared" si="7"/>
        <v>0</v>
      </c>
      <c r="Q30" s="1">
        <f>'ECH4'!$V30*'月%早中晚'!K30</f>
        <v>114.777487325955</v>
      </c>
      <c r="R30" s="1">
        <f>'ECH4'!$V30*'月%早中晚'!L30</f>
        <v>654.967914929936</v>
      </c>
      <c r="S30" s="1">
        <f>'ECH4'!$V30*'月%早中晚'!M30</f>
        <v>49.1579896376295</v>
      </c>
      <c r="T30" s="1">
        <f>'ECH4'!$V30*'月%早中晚'!N30</f>
        <v>24.5789948188147</v>
      </c>
      <c r="U30" s="1">
        <f>'ECH4'!$V30*'月%早中晚'!O30</f>
        <v>2.54851328766512</v>
      </c>
      <c r="V30" s="1">
        <f>'ECH4'!$V30*'月%早中晚'!P30</f>
        <v>0</v>
      </c>
    </row>
    <row r="31" ht="13.2" spans="1:22">
      <c r="A31" s="5" t="s">
        <v>46</v>
      </c>
      <c r="Q31" s="1">
        <f>'ECH4'!$V31*'月%早中晚'!K31</f>
        <v>0</v>
      </c>
      <c r="R31" s="1">
        <f>'ECH4'!$V31*'月%早中晚'!L31</f>
        <v>0</v>
      </c>
      <c r="S31" s="1">
        <f>'ECH4'!$V31*'月%早中晚'!M31</f>
        <v>0</v>
      </c>
      <c r="T31" s="1">
        <f>'ECH4'!$V31*'月%早中晚'!N31</f>
        <v>0</v>
      </c>
      <c r="U31" s="1">
        <f>'ECH4'!$V31*'月%早中晚'!O31</f>
        <v>0</v>
      </c>
      <c r="V31" s="1">
        <f>'ECH4'!$V31*'月%早中晚'!P31</f>
        <v>0</v>
      </c>
    </row>
    <row r="32" ht="13.2" spans="1:22">
      <c r="A32" s="5" t="s">
        <v>47</v>
      </c>
      <c r="C32">
        <f t="shared" si="8"/>
        <v>2874.33845055337</v>
      </c>
      <c r="D32">
        <f t="shared" si="7"/>
        <v>16402.1665365048</v>
      </c>
      <c r="E32">
        <f t="shared" si="7"/>
        <v>1231.04890217779</v>
      </c>
      <c r="F32">
        <f t="shared" si="7"/>
        <v>615.524451088897</v>
      </c>
      <c r="G32">
        <f t="shared" si="7"/>
        <v>63.821659675116</v>
      </c>
      <c r="H32">
        <f t="shared" si="7"/>
        <v>0</v>
      </c>
      <c r="Q32" s="1">
        <f>'ECH4'!$V32*'月%早中晚'!K32</f>
        <v>2874.33845055337</v>
      </c>
      <c r="R32" s="1">
        <f>'ECH4'!$V32*'月%早中晚'!L32</f>
        <v>16402.1665365048</v>
      </c>
      <c r="S32" s="1">
        <f>'ECH4'!$V32*'月%早中晚'!M32</f>
        <v>1231.04890217779</v>
      </c>
      <c r="T32" s="1">
        <f>'ECH4'!$V32*'月%早中晚'!N32</f>
        <v>615.524451088897</v>
      </c>
      <c r="U32" s="1">
        <f>'ECH4'!$V32*'月%早中晚'!O32</f>
        <v>63.821659675116</v>
      </c>
      <c r="V32" s="1">
        <f>'ECH4'!$V32*'月%早中晚'!P32</f>
        <v>0</v>
      </c>
    </row>
    <row r="33" ht="13.2" spans="1:22">
      <c r="A33" s="5" t="s">
        <v>48</v>
      </c>
      <c r="C33">
        <f t="shared" si="8"/>
        <v>3574.24190503391</v>
      </c>
      <c r="D33">
        <f t="shared" si="7"/>
        <v>20396.1057393342</v>
      </c>
      <c r="E33">
        <f t="shared" si="7"/>
        <v>1530.81018432703</v>
      </c>
      <c r="F33">
        <f t="shared" si="7"/>
        <v>765.405092163514</v>
      </c>
      <c r="G33">
        <f t="shared" si="7"/>
        <v>79.362279141378</v>
      </c>
      <c r="H33">
        <f t="shared" si="7"/>
        <v>0</v>
      </c>
      <c r="Q33" s="1">
        <f>'ECH4'!$V33*'月%早中晚'!K33</f>
        <v>3574.24190503391</v>
      </c>
      <c r="R33" s="1">
        <f>'ECH4'!$V33*'月%早中晚'!L33</f>
        <v>20396.1057393342</v>
      </c>
      <c r="S33" s="1">
        <f>'ECH4'!$V33*'月%早中晚'!M33</f>
        <v>1530.81018432703</v>
      </c>
      <c r="T33" s="1">
        <f>'ECH4'!$V33*'月%早中晚'!N33</f>
        <v>765.405092163514</v>
      </c>
      <c r="U33" s="1">
        <f>'ECH4'!$V33*'月%早中晚'!O33</f>
        <v>79.362279141378</v>
      </c>
      <c r="V33" s="1">
        <f>'ECH4'!$V33*'月%早中晚'!P33</f>
        <v>0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3"/>
  <sheetViews>
    <sheetView workbookViewId="0">
      <selection activeCell="A1" sqref="A1"/>
    </sheetView>
  </sheetViews>
  <sheetFormatPr defaultColWidth="9" defaultRowHeight="12.4"/>
  <cols>
    <col min="1" max="1" width="21" customWidth="1"/>
    <col min="12" max="26" width="9" style="1"/>
  </cols>
  <sheetData>
    <row r="1" spans="1:23">
      <c r="A1" s="2" t="s">
        <v>102</v>
      </c>
      <c r="L1" s="1" t="s">
        <v>71</v>
      </c>
      <c r="Q1" s="1" t="s">
        <v>72</v>
      </c>
      <c r="W1" s="1" t="s">
        <v>73</v>
      </c>
    </row>
    <row r="2" ht="13.2" spans="1:26">
      <c r="A2" s="3" t="s">
        <v>4</v>
      </c>
      <c r="B2" s="4" t="s">
        <v>84</v>
      </c>
      <c r="C2" s="4" t="s">
        <v>85</v>
      </c>
      <c r="D2" s="4" t="s">
        <v>86</v>
      </c>
      <c r="E2" s="4" t="s">
        <v>87</v>
      </c>
      <c r="F2" s="4" t="s">
        <v>88</v>
      </c>
      <c r="G2" s="4" t="s">
        <v>89</v>
      </c>
      <c r="H2" s="4" t="s">
        <v>90</v>
      </c>
      <c r="L2" s="7" t="s">
        <v>84</v>
      </c>
      <c r="M2" s="7" t="s">
        <v>85</v>
      </c>
      <c r="N2" s="7" t="s">
        <v>86</v>
      </c>
      <c r="O2" s="7" t="s">
        <v>87</v>
      </c>
      <c r="P2" s="7" t="s">
        <v>88</v>
      </c>
      <c r="Q2" s="7" t="s">
        <v>85</v>
      </c>
      <c r="R2" s="7" t="s">
        <v>86</v>
      </c>
      <c r="S2" s="7" t="s">
        <v>87</v>
      </c>
      <c r="T2" s="7" t="s">
        <v>88</v>
      </c>
      <c r="U2" s="7" t="s">
        <v>89</v>
      </c>
      <c r="V2" s="7" t="s">
        <v>90</v>
      </c>
      <c r="W2" s="7" t="s">
        <v>87</v>
      </c>
      <c r="X2" s="7" t="s">
        <v>88</v>
      </c>
      <c r="Y2" s="7" t="s">
        <v>89</v>
      </c>
      <c r="Z2" s="7" t="s">
        <v>90</v>
      </c>
    </row>
    <row r="3" ht="13.2" spans="1:22">
      <c r="A3" s="5" t="s">
        <v>18</v>
      </c>
      <c r="C3">
        <f>Q3</f>
        <v>0.418609391694828</v>
      </c>
      <c r="D3">
        <f t="shared" ref="D3:H12" si="0">R3</f>
        <v>13.1305893646874</v>
      </c>
      <c r="E3">
        <f t="shared" si="0"/>
        <v>24.761016313933</v>
      </c>
      <c r="F3">
        <f t="shared" si="0"/>
        <v>8.11884135150939</v>
      </c>
      <c r="G3">
        <f t="shared" si="0"/>
        <v>2.85401410640308</v>
      </c>
      <c r="H3">
        <f t="shared" si="0"/>
        <v>0.0225294717723205</v>
      </c>
      <c r="Q3" s="1">
        <f>'ECH4'!$W3*'月%早中晚'!K3</f>
        <v>0.418609391694828</v>
      </c>
      <c r="R3" s="1">
        <f>'ECH4'!$W3*'月%早中晚'!L3</f>
        <v>13.1305893646874</v>
      </c>
      <c r="S3" s="1">
        <f>'ECH4'!$W3*'月%早中晚'!M3</f>
        <v>24.761016313933</v>
      </c>
      <c r="T3" s="1">
        <f>'ECH4'!$W3*'月%早中晚'!N3</f>
        <v>8.11884135150939</v>
      </c>
      <c r="U3" s="1">
        <f>'ECH4'!$W3*'月%早中晚'!O3</f>
        <v>2.85401410640308</v>
      </c>
      <c r="V3" s="1">
        <f>'ECH4'!$W3*'月%早中晚'!P3</f>
        <v>0.0225294717723205</v>
      </c>
    </row>
    <row r="4" ht="13.2" spans="1:22">
      <c r="A4" s="5" t="s">
        <v>19</v>
      </c>
      <c r="C4">
        <f t="shared" ref="C4:C12" si="1">Q4</f>
        <v>58.0315200324606</v>
      </c>
      <c r="D4">
        <f t="shared" si="0"/>
        <v>1820.28419541616</v>
      </c>
      <c r="E4">
        <f t="shared" si="0"/>
        <v>3432.60195006237</v>
      </c>
      <c r="F4">
        <f t="shared" si="0"/>
        <v>1125.50915932139</v>
      </c>
      <c r="G4">
        <f t="shared" si="0"/>
        <v>395.649930638433</v>
      </c>
      <c r="H4">
        <f t="shared" si="0"/>
        <v>3.12324452918461</v>
      </c>
      <c r="Q4" s="1">
        <f>'ECH4'!$W4*'月%早中晚'!K4</f>
        <v>58.0315200324606</v>
      </c>
      <c r="R4" s="1">
        <f>'ECH4'!$W4*'月%早中晚'!L4</f>
        <v>1820.28419541616</v>
      </c>
      <c r="S4" s="1">
        <f>'ECH4'!$W4*'月%早中晚'!M4</f>
        <v>3432.60195006237</v>
      </c>
      <c r="T4" s="1">
        <f>'ECH4'!$W4*'月%早中晚'!N4</f>
        <v>1125.50915932139</v>
      </c>
      <c r="U4" s="1">
        <f>'ECH4'!$W4*'月%早中晚'!O4</f>
        <v>395.649930638433</v>
      </c>
      <c r="V4" s="1">
        <f>'ECH4'!$W4*'月%早中晚'!P4</f>
        <v>3.12324452918461</v>
      </c>
    </row>
    <row r="5" ht="13.2" spans="1:22">
      <c r="A5" s="5" t="s">
        <v>20</v>
      </c>
      <c r="C5">
        <f t="shared" si="1"/>
        <v>190.687010549809</v>
      </c>
      <c r="D5">
        <f t="shared" si="0"/>
        <v>5981.31069771765</v>
      </c>
      <c r="E5">
        <f t="shared" si="0"/>
        <v>11279.2600279763</v>
      </c>
      <c r="F5">
        <f t="shared" si="0"/>
        <v>3698.3345743378</v>
      </c>
      <c r="G5">
        <f t="shared" si="0"/>
        <v>1300.07455354402</v>
      </c>
      <c r="H5">
        <f t="shared" si="0"/>
        <v>10.2627358744545</v>
      </c>
      <c r="Q5" s="1">
        <f>'ECH4'!$W5*'月%早中晚'!K5</f>
        <v>190.687010549809</v>
      </c>
      <c r="R5" s="1">
        <f>'ECH4'!$W5*'月%早中晚'!L5</f>
        <v>5981.31069771765</v>
      </c>
      <c r="S5" s="1">
        <f>'ECH4'!$W5*'月%早中晚'!M5</f>
        <v>11279.2600279763</v>
      </c>
      <c r="T5" s="1">
        <f>'ECH4'!$W5*'月%早中晚'!N5</f>
        <v>3698.3345743378</v>
      </c>
      <c r="U5" s="1">
        <f>'ECH4'!$W5*'月%早中晚'!O5</f>
        <v>1300.07455354402</v>
      </c>
      <c r="V5" s="1">
        <f>'ECH4'!$W5*'月%早中晚'!P5</f>
        <v>10.2627358744545</v>
      </c>
    </row>
    <row r="6" ht="13.2" spans="1:22">
      <c r="A6" s="5" t="s">
        <v>21</v>
      </c>
      <c r="C6">
        <f t="shared" si="1"/>
        <v>1.33432507711575</v>
      </c>
      <c r="D6">
        <f t="shared" si="0"/>
        <v>41.8539932792154</v>
      </c>
      <c r="E6">
        <f t="shared" si="0"/>
        <v>78.9261914759885</v>
      </c>
      <c r="F6">
        <f t="shared" si="0"/>
        <v>25.8789550052447</v>
      </c>
      <c r="G6">
        <f t="shared" si="0"/>
        <v>9.09722205991965</v>
      </c>
      <c r="H6">
        <f t="shared" si="0"/>
        <v>0.0718131025160897</v>
      </c>
      <c r="Q6" s="1">
        <f>'ECH4'!$W6*'月%早中晚'!K6</f>
        <v>1.33432507711575</v>
      </c>
      <c r="R6" s="1">
        <f>'ECH4'!$W6*'月%早中晚'!L6</f>
        <v>41.8539932792154</v>
      </c>
      <c r="S6" s="1">
        <f>'ECH4'!$W6*'月%早中晚'!M6</f>
        <v>78.9261914759885</v>
      </c>
      <c r="T6" s="1">
        <f>'ECH4'!$W6*'月%早中晚'!N6</f>
        <v>25.8789550052447</v>
      </c>
      <c r="U6" s="1">
        <f>'ECH4'!$W6*'月%早中晚'!O6</f>
        <v>9.09722205991965</v>
      </c>
      <c r="V6" s="1">
        <f>'ECH4'!$W6*'月%早中晚'!P6</f>
        <v>0.0718131025160897</v>
      </c>
    </row>
    <row r="7" ht="13.2" spans="1:22">
      <c r="A7" s="5" t="s">
        <v>22</v>
      </c>
      <c r="C7">
        <f t="shared" si="1"/>
        <v>80.3957430847456</v>
      </c>
      <c r="D7">
        <f t="shared" si="0"/>
        <v>2521.78644354037</v>
      </c>
      <c r="E7">
        <f t="shared" si="0"/>
        <v>4755.46021084827</v>
      </c>
      <c r="F7">
        <f t="shared" si="0"/>
        <v>1559.25857468004</v>
      </c>
      <c r="G7">
        <f t="shared" si="0"/>
        <v>548.125745410639</v>
      </c>
      <c r="H7">
        <f t="shared" si="0"/>
        <v>4.32688243593671</v>
      </c>
      <c r="Q7" s="1">
        <f>'ECH4'!$W7*'月%早中晚'!K7</f>
        <v>80.3957430847456</v>
      </c>
      <c r="R7" s="1">
        <f>'ECH4'!$W7*'月%早中晚'!L7</f>
        <v>2521.78644354037</v>
      </c>
      <c r="S7" s="1">
        <f>'ECH4'!$W7*'月%早中晚'!M7</f>
        <v>4755.46021084827</v>
      </c>
      <c r="T7" s="1">
        <f>'ECH4'!$W7*'月%早中晚'!N7</f>
        <v>1559.25857468004</v>
      </c>
      <c r="U7" s="1">
        <f>'ECH4'!$W7*'月%早中晚'!O7</f>
        <v>548.125745410639</v>
      </c>
      <c r="V7" s="1">
        <f>'ECH4'!$W7*'月%早中晚'!P7</f>
        <v>4.32688243593671</v>
      </c>
    </row>
    <row r="8" ht="13.2" spans="1:22">
      <c r="A8" s="5" t="s">
        <v>23</v>
      </c>
      <c r="C8">
        <f t="shared" si="1"/>
        <v>8349.79387633489</v>
      </c>
      <c r="D8">
        <f t="shared" si="0"/>
        <v>15933.3209038893</v>
      </c>
      <c r="E8">
        <f t="shared" si="0"/>
        <v>22172.4292936058</v>
      </c>
      <c r="F8">
        <f t="shared" si="0"/>
        <v>12616.2828783124</v>
      </c>
      <c r="G8">
        <f t="shared" si="0"/>
        <v>12127.6275069215</v>
      </c>
      <c r="H8">
        <f t="shared" si="0"/>
        <v>2854.76314093606</v>
      </c>
      <c r="Q8" s="1">
        <f>'ECH4'!$W8*'月%早中晚'!K8</f>
        <v>8349.79387633489</v>
      </c>
      <c r="R8" s="1">
        <f>'ECH4'!$W8*'月%早中晚'!L8</f>
        <v>15933.3209038893</v>
      </c>
      <c r="S8" s="1">
        <f>'ECH4'!$W8*'月%早中晚'!M8</f>
        <v>22172.4292936058</v>
      </c>
      <c r="T8" s="1">
        <f>'ECH4'!$W8*'月%早中晚'!N8</f>
        <v>12616.2828783124</v>
      </c>
      <c r="U8" s="1">
        <f>'ECH4'!$W8*'月%早中晚'!O8</f>
        <v>12127.6275069215</v>
      </c>
      <c r="V8" s="1">
        <f>'ECH4'!$W8*'月%早中晚'!P8</f>
        <v>2854.76314093606</v>
      </c>
    </row>
    <row r="9" ht="13.2" spans="1:22">
      <c r="A9" s="5" t="s">
        <v>24</v>
      </c>
      <c r="C9">
        <f t="shared" si="1"/>
        <v>0</v>
      </c>
      <c r="D9">
        <f t="shared" si="0"/>
        <v>16871.1096834191</v>
      </c>
      <c r="E9">
        <f t="shared" si="0"/>
        <v>37146.722782441</v>
      </c>
      <c r="F9">
        <f t="shared" si="0"/>
        <v>21903.6030847126</v>
      </c>
      <c r="G9">
        <f t="shared" si="0"/>
        <v>5018.07364942724</v>
      </c>
      <c r="H9">
        <f t="shared" si="0"/>
        <v>0</v>
      </c>
      <c r="Q9" s="1">
        <f>'ECH4'!$W9*'月%早中晚'!K9</f>
        <v>0</v>
      </c>
      <c r="R9" s="1">
        <f>'ECH4'!$W9*'月%早中晚'!L9</f>
        <v>16871.1096834191</v>
      </c>
      <c r="S9" s="1">
        <f>'ECH4'!$W9*'月%早中晚'!M9</f>
        <v>37146.722782441</v>
      </c>
      <c r="T9" s="1">
        <f>'ECH4'!$W9*'月%早中晚'!N9</f>
        <v>21903.6030847126</v>
      </c>
      <c r="U9" s="1">
        <f>'ECH4'!$W9*'月%早中晚'!O9</f>
        <v>5018.07364942724</v>
      </c>
      <c r="V9" s="1">
        <f>'ECH4'!$W9*'月%早中晚'!P9</f>
        <v>0</v>
      </c>
    </row>
    <row r="10" ht="13.2" spans="1:22">
      <c r="A10" s="5" t="s">
        <v>25</v>
      </c>
      <c r="C10">
        <f t="shared" si="1"/>
        <v>26423.9211801112</v>
      </c>
      <c r="D10">
        <f t="shared" si="0"/>
        <v>119437.70027404</v>
      </c>
      <c r="E10">
        <f t="shared" si="0"/>
        <v>125178.23369734</v>
      </c>
      <c r="F10">
        <f t="shared" si="0"/>
        <v>75664.5387395773</v>
      </c>
      <c r="G10">
        <f t="shared" si="0"/>
        <v>7482.44610893171</v>
      </c>
      <c r="H10">
        <f t="shared" si="0"/>
        <v>0</v>
      </c>
      <c r="Q10" s="1">
        <f>'ECH4'!$W10*'月%早中晚'!K10</f>
        <v>26423.9211801112</v>
      </c>
      <c r="R10" s="1">
        <f>'ECH4'!$W10*'月%早中晚'!L10</f>
        <v>119437.70027404</v>
      </c>
      <c r="S10" s="1">
        <f>'ECH4'!$W10*'月%早中晚'!M10</f>
        <v>125178.23369734</v>
      </c>
      <c r="T10" s="1">
        <f>'ECH4'!$W10*'月%早中晚'!N10</f>
        <v>75664.5387395773</v>
      </c>
      <c r="U10" s="1">
        <f>'ECH4'!$W10*'月%早中晚'!O10</f>
        <v>7482.44610893171</v>
      </c>
      <c r="V10" s="1">
        <f>'ECH4'!$W10*'月%早中晚'!P10</f>
        <v>0</v>
      </c>
    </row>
    <row r="11" ht="13.2" spans="1:22">
      <c r="A11" s="5" t="s">
        <v>26</v>
      </c>
      <c r="C11">
        <f t="shared" si="1"/>
        <v>1851.74729441917</v>
      </c>
      <c r="D11">
        <f t="shared" si="0"/>
        <v>5347.8330897185</v>
      </c>
      <c r="E11">
        <f t="shared" si="0"/>
        <v>13173.3535267274</v>
      </c>
      <c r="F11">
        <f t="shared" si="0"/>
        <v>6287.62803141956</v>
      </c>
      <c r="G11">
        <f t="shared" si="0"/>
        <v>2014.32654632023</v>
      </c>
      <c r="H11">
        <f t="shared" si="0"/>
        <v>290.161511395177</v>
      </c>
      <c r="Q11" s="1">
        <f>'ECH4'!$W11*'月%早中晚'!K11</f>
        <v>1851.74729441917</v>
      </c>
      <c r="R11" s="1">
        <f>'ECH4'!$W11*'月%早中晚'!L11</f>
        <v>5347.8330897185</v>
      </c>
      <c r="S11" s="1">
        <f>'ECH4'!$W11*'月%早中晚'!M11</f>
        <v>13173.3535267274</v>
      </c>
      <c r="T11" s="1">
        <f>'ECH4'!$W11*'月%早中晚'!N11</f>
        <v>6287.62803141956</v>
      </c>
      <c r="U11" s="1">
        <f>'ECH4'!$W11*'月%早中晚'!O11</f>
        <v>2014.32654632023</v>
      </c>
      <c r="V11" s="1">
        <f>'ECH4'!$W11*'月%早中晚'!P11</f>
        <v>290.161511395177</v>
      </c>
    </row>
    <row r="12" ht="13.2" spans="1:22">
      <c r="A12" s="5" t="s">
        <v>27</v>
      </c>
      <c r="C12">
        <f t="shared" si="1"/>
        <v>0</v>
      </c>
      <c r="D12">
        <f t="shared" si="0"/>
        <v>54969.4702903095</v>
      </c>
      <c r="E12">
        <f t="shared" si="0"/>
        <v>324530.506190518</v>
      </c>
      <c r="F12">
        <f t="shared" si="0"/>
        <v>157200.441323541</v>
      </c>
      <c r="G12">
        <f t="shared" si="0"/>
        <v>147076.483409367</v>
      </c>
      <c r="H12">
        <f t="shared" si="0"/>
        <v>21186.2047862646</v>
      </c>
      <c r="Q12" s="1">
        <f>'ECH4'!$W12*'月%早中晚'!K12</f>
        <v>0</v>
      </c>
      <c r="R12" s="1">
        <f>'ECH4'!$W12*'月%早中晚'!L12</f>
        <v>54969.4702903095</v>
      </c>
      <c r="S12" s="1">
        <f>'ECH4'!$W12*'月%早中晚'!M12</f>
        <v>324530.506190518</v>
      </c>
      <c r="T12" s="1">
        <f>'ECH4'!$W12*'月%早中晚'!N12</f>
        <v>157200.441323541</v>
      </c>
      <c r="U12" s="1">
        <f>'ECH4'!$W12*'月%早中晚'!O12</f>
        <v>147076.483409367</v>
      </c>
      <c r="V12" s="1">
        <f>'ECH4'!$W12*'月%早中晚'!P12</f>
        <v>21186.2047862646</v>
      </c>
    </row>
    <row r="13" ht="13.2" spans="1:26">
      <c r="A13" s="6" t="s">
        <v>28</v>
      </c>
      <c r="B13">
        <f>L13</f>
        <v>54.9975737360119</v>
      </c>
      <c r="C13">
        <f>M13+Q13</f>
        <v>15515.8718517659</v>
      </c>
      <c r="D13">
        <f t="shared" ref="D13:E27" si="2">N13+R13</f>
        <v>27614.6227130658</v>
      </c>
      <c r="E13">
        <f t="shared" si="2"/>
        <v>53457.9777673467</v>
      </c>
      <c r="F13">
        <f>T13+X13</f>
        <v>58073.4222954755</v>
      </c>
      <c r="G13">
        <f t="shared" ref="G13:H27" si="3">U13+Y13</f>
        <v>14879.3298366418</v>
      </c>
      <c r="H13">
        <f t="shared" si="3"/>
        <v>1262.65296196847</v>
      </c>
      <c r="L13" s="1">
        <f>'ECH4'!$J13*'月%早中晚'!D13</f>
        <v>54.9975737360119</v>
      </c>
      <c r="M13" s="1">
        <f>'ECH4'!$J13*'月%早中晚'!E13</f>
        <v>8010.20696784414</v>
      </c>
      <c r="N13" s="1">
        <f>'ECH4'!$J13*'月%早中晚'!F13</f>
        <v>5938.31561244439</v>
      </c>
      <c r="O13" s="1">
        <f>'ECH4'!$J13*'月%早中晚'!G13</f>
        <v>62.5834459754617</v>
      </c>
      <c r="Q13" s="1">
        <f>'ECH4'!$W13*'月%早中晚'!K13</f>
        <v>7505.66488392172</v>
      </c>
      <c r="R13" s="1">
        <f>'ECH4'!$W13*'月%早中晚'!L13</f>
        <v>21676.3071006214</v>
      </c>
      <c r="S13" s="1">
        <f>'ECH4'!$W13*'月%早中晚'!M13</f>
        <v>53395.3943213712</v>
      </c>
      <c r="T13" s="1">
        <f>'ECH4'!$W13*'月%早中晚'!N13</f>
        <v>25485.5665569585</v>
      </c>
      <c r="U13" s="1">
        <f>'ECH4'!$W13*'月%早中晚'!O13</f>
        <v>8164.64539682741</v>
      </c>
      <c r="V13" s="1">
        <f>'ECH4'!$W13*'月%早中晚'!P13</f>
        <v>1176.10814029975</v>
      </c>
      <c r="X13" s="1">
        <f>'ECH4'!$AJ13*'月%早中晚'!T13</f>
        <v>32587.8557385169</v>
      </c>
      <c r="Y13" s="1">
        <f>'ECH4'!$AJ13*'月%早中晚'!U13</f>
        <v>6714.68443981439</v>
      </c>
      <c r="Z13" s="1">
        <f>'ECH4'!$AJ13*'月%早中晚'!V13</f>
        <v>86.5448216687185</v>
      </c>
    </row>
    <row r="14" ht="13.2" spans="1:26">
      <c r="A14" s="6" t="s">
        <v>29</v>
      </c>
      <c r="B14">
        <f t="shared" ref="B14:B27" si="4">L14</f>
        <v>224.429080221114</v>
      </c>
      <c r="C14">
        <f t="shared" ref="C14:C27" si="5">M14+Q14</f>
        <v>32687.3216408251</v>
      </c>
      <c r="D14">
        <f t="shared" si="2"/>
        <v>81046.9274530144</v>
      </c>
      <c r="E14">
        <f t="shared" si="2"/>
        <v>276872.70176444</v>
      </c>
      <c r="F14">
        <f t="shared" ref="F14:F27" si="6">T14+X14</f>
        <v>314070.173047275</v>
      </c>
      <c r="G14">
        <f t="shared" si="3"/>
        <v>13256.4635287433</v>
      </c>
      <c r="H14">
        <f t="shared" si="3"/>
        <v>170.861085481579</v>
      </c>
      <c r="L14" s="1">
        <f>'ECH4'!$J14*'月%早中晚'!D14</f>
        <v>224.429080221114</v>
      </c>
      <c r="M14" s="1">
        <f>'ECH4'!$J14*'月%早中晚'!E14</f>
        <v>32687.3216408251</v>
      </c>
      <c r="N14" s="1">
        <f>'ECH4'!$J14*'月%早中晚'!F14</f>
        <v>24232.5364635297</v>
      </c>
      <c r="O14" s="1">
        <f>'ECH4'!$J14*'月%早中晚'!G14</f>
        <v>255.384815424026</v>
      </c>
      <c r="Q14" s="1">
        <f>'ECH4'!$W14*'月%早中晚'!K14</f>
        <v>0</v>
      </c>
      <c r="R14" s="1">
        <f>'ECH4'!$W14*'月%早中晚'!L14</f>
        <v>56814.3909894846</v>
      </c>
      <c r="S14" s="1">
        <f>'ECH4'!$W14*'月%早中晚'!M14</f>
        <v>276617.316949016</v>
      </c>
      <c r="T14" s="1">
        <f>'ECH4'!$W14*'月%早中晚'!N14</f>
        <v>249733.6096615</v>
      </c>
      <c r="U14" s="1">
        <f>'ECH4'!$W14*'月%早中晚'!O14</f>
        <v>0</v>
      </c>
      <c r="V14" s="1">
        <f>'ECH4'!$W14*'月%早中晚'!P14</f>
        <v>0</v>
      </c>
      <c r="X14" s="1">
        <f>'ECH4'!$AJ14*'月%早中晚'!T14</f>
        <v>64336.5633857752</v>
      </c>
      <c r="Y14" s="1">
        <f>'ECH4'!$AJ14*'月%早中晚'!U14</f>
        <v>13256.4635287433</v>
      </c>
      <c r="Z14" s="1">
        <f>'ECH4'!$AJ14*'月%早中晚'!V14</f>
        <v>170.861085481579</v>
      </c>
    </row>
    <row r="15" ht="13.2" spans="1:26">
      <c r="A15" s="6" t="s">
        <v>30</v>
      </c>
      <c r="B15">
        <f t="shared" si="4"/>
        <v>92.904098152892</v>
      </c>
      <c r="C15">
        <f t="shared" si="5"/>
        <v>18090.3226712526</v>
      </c>
      <c r="D15">
        <f t="shared" si="2"/>
        <v>19028.5680642641</v>
      </c>
      <c r="E15">
        <f t="shared" si="2"/>
        <v>10320.7107663304</v>
      </c>
      <c r="F15">
        <f t="shared" si="6"/>
        <v>83860.7033417161</v>
      </c>
      <c r="G15">
        <f t="shared" si="3"/>
        <v>17279.3866635098</v>
      </c>
      <c r="H15">
        <f t="shared" si="3"/>
        <v>222.712094774126</v>
      </c>
      <c r="L15" s="1">
        <f>'ECH4'!$J15*'月%早中晚'!D15</f>
        <v>92.904098152892</v>
      </c>
      <c r="M15" s="1">
        <f>'ECH4'!$J15*'月%早中晚'!E15</f>
        <v>13531.1615370096</v>
      </c>
      <c r="N15" s="1">
        <f>'ECH4'!$J15*'月%早中晚'!F15</f>
        <v>10031.2399083187</v>
      </c>
      <c r="O15" s="1">
        <f>'ECH4'!$J15*'月%早中晚'!G15</f>
        <v>105.718456518808</v>
      </c>
      <c r="Q15" s="1">
        <f>'ECH4'!$W15*'月%早中晚'!K15</f>
        <v>4559.161134243</v>
      </c>
      <c r="R15" s="1">
        <f>'ECH4'!$W15*'月%早中晚'!L15</f>
        <v>8997.3281559454</v>
      </c>
      <c r="S15" s="1">
        <f>'ECH4'!$W15*'月%早中晚'!M15</f>
        <v>10214.9923098116</v>
      </c>
      <c r="T15" s="1">
        <f>'ECH4'!$W15*'月%早中晚'!N15</f>
        <v>0</v>
      </c>
      <c r="U15" s="1">
        <f>'ECH4'!$W15*'月%早中晚'!O15</f>
        <v>0</v>
      </c>
      <c r="V15" s="1">
        <f>'ECH4'!$W15*'月%早中晚'!P15</f>
        <v>0</v>
      </c>
      <c r="X15" s="1">
        <f>'ECH4'!$AJ15*'月%早中晚'!T15</f>
        <v>83860.7033417161</v>
      </c>
      <c r="Y15" s="1">
        <f>'ECH4'!$AJ15*'月%早中晚'!U15</f>
        <v>17279.3866635098</v>
      </c>
      <c r="Z15" s="1">
        <f>'ECH4'!$AJ15*'月%早中晚'!V15</f>
        <v>222.712094774126</v>
      </c>
    </row>
    <row r="16" ht="13.2" spans="1:26">
      <c r="A16" s="6" t="s">
        <v>31</v>
      </c>
      <c r="B16">
        <f t="shared" si="4"/>
        <v>767.927181380612</v>
      </c>
      <c r="C16">
        <f t="shared" si="5"/>
        <v>118617.349138384</v>
      </c>
      <c r="D16">
        <f t="shared" si="2"/>
        <v>102472.039939673</v>
      </c>
      <c r="E16">
        <f t="shared" si="2"/>
        <v>49045.6956099534</v>
      </c>
      <c r="F16">
        <f t="shared" si="6"/>
        <v>455389.186445662</v>
      </c>
      <c r="G16">
        <f t="shared" si="3"/>
        <v>96460.7069153182</v>
      </c>
      <c r="H16">
        <f t="shared" si="3"/>
        <v>2209.38506962939</v>
      </c>
      <c r="L16" s="1">
        <f>'ECH4'!$J16*'月%早中晚'!D16</f>
        <v>767.927181380612</v>
      </c>
      <c r="M16" s="1">
        <f>'ECH4'!$J16*'月%早中晚'!E16</f>
        <v>111845.945943323</v>
      </c>
      <c r="N16" s="1">
        <f>'ECH4'!$J16*'月%早中晚'!F16</f>
        <v>82916.2754033808</v>
      </c>
      <c r="O16" s="1">
        <f>'ECH4'!$J16*'月%早中晚'!G16</f>
        <v>873.848171915868</v>
      </c>
      <c r="Q16" s="1">
        <f>'ECH4'!$W16*'月%早中晚'!K16</f>
        <v>6771.40319506171</v>
      </c>
      <c r="R16" s="1">
        <f>'ECH4'!$W16*'月%早中晚'!L16</f>
        <v>19555.7645362917</v>
      </c>
      <c r="S16" s="1">
        <f>'ECH4'!$W16*'月%早中晚'!M16</f>
        <v>48171.8474380375</v>
      </c>
      <c r="T16" s="1">
        <f>'ECH4'!$W16*'月%早中晚'!N16</f>
        <v>22992.3730249967</v>
      </c>
      <c r="U16" s="1">
        <f>'ECH4'!$W16*'月%早中晚'!O16</f>
        <v>7365.91718144175</v>
      </c>
      <c r="V16" s="1">
        <f>'ECH4'!$W16*'月%早中晚'!P16</f>
        <v>1061.05222417054</v>
      </c>
      <c r="X16" s="1">
        <f>'ECH4'!$AJ16*'月%早中晚'!T16</f>
        <v>432396.813420665</v>
      </c>
      <c r="Y16" s="1">
        <f>'ECH4'!$AJ16*'月%早中晚'!U16</f>
        <v>89094.7897338765</v>
      </c>
      <c r="Z16" s="1">
        <f>'ECH4'!$AJ16*'月%早中晚'!V16</f>
        <v>1148.33284545885</v>
      </c>
    </row>
    <row r="17" ht="13.2" spans="1:26">
      <c r="A17" s="5" t="s">
        <v>32</v>
      </c>
      <c r="C17">
        <f t="shared" si="5"/>
        <v>3003.4707756985</v>
      </c>
      <c r="D17">
        <f t="shared" si="2"/>
        <v>8674.00235803829</v>
      </c>
      <c r="E17">
        <f t="shared" si="2"/>
        <v>21366.7288483231</v>
      </c>
      <c r="F17">
        <f t="shared" si="6"/>
        <v>10198.3176093986</v>
      </c>
      <c r="G17">
        <f t="shared" si="3"/>
        <v>3267.16876153675</v>
      </c>
      <c r="H17">
        <f t="shared" si="3"/>
        <v>470.632047004706</v>
      </c>
      <c r="L17" s="1">
        <f>'ECH4'!$J17*'月%早中晚'!D17</f>
        <v>0</v>
      </c>
      <c r="M17" s="1">
        <f>'ECH4'!$J17*'月%早中晚'!E17</f>
        <v>0</v>
      </c>
      <c r="N17" s="1">
        <f>'ECH4'!$J17*'月%早中晚'!F17</f>
        <v>0</v>
      </c>
      <c r="O17" s="1">
        <f>'ECH4'!$J17*'月%早中晚'!G17</f>
        <v>0</v>
      </c>
      <c r="Q17" s="1">
        <f>'ECH4'!$W17*'月%早中晚'!K17</f>
        <v>3003.4707756985</v>
      </c>
      <c r="R17" s="1">
        <f>'ECH4'!$W17*'月%早中晚'!L17</f>
        <v>8674.00235803829</v>
      </c>
      <c r="S17" s="1">
        <f>'ECH4'!$W17*'月%早中晚'!M17</f>
        <v>21366.7288483231</v>
      </c>
      <c r="T17" s="1">
        <f>'ECH4'!$W17*'月%早中晚'!N17</f>
        <v>10198.3176093986</v>
      </c>
      <c r="U17" s="1">
        <f>'ECH4'!$W17*'月%早中晚'!O17</f>
        <v>3267.16876153675</v>
      </c>
      <c r="V17" s="1">
        <f>'ECH4'!$W17*'月%早中晚'!P17</f>
        <v>470.632047004706</v>
      </c>
      <c r="X17" s="1">
        <f>'ECH4'!$AJ17*'月%早中晚'!T17</f>
        <v>0</v>
      </c>
      <c r="Y17" s="1">
        <f>'ECH4'!$AJ17*'月%早中晚'!U17</f>
        <v>0</v>
      </c>
      <c r="Z17" s="1">
        <f>'ECH4'!$AJ17*'月%早中晚'!V17</f>
        <v>0</v>
      </c>
    </row>
    <row r="18" ht="13.2" spans="1:26">
      <c r="A18" s="5" t="s">
        <v>33</v>
      </c>
      <c r="C18">
        <f t="shared" si="5"/>
        <v>0</v>
      </c>
      <c r="D18">
        <f t="shared" si="2"/>
        <v>11984.7051800087</v>
      </c>
      <c r="E18">
        <f t="shared" si="2"/>
        <v>89378.2906186994</v>
      </c>
      <c r="F18">
        <f t="shared" si="6"/>
        <v>128954.694727403</v>
      </c>
      <c r="G18">
        <f t="shared" si="3"/>
        <v>48653.5049738887</v>
      </c>
      <c r="H18">
        <f t="shared" si="3"/>
        <v>0</v>
      </c>
      <c r="L18" s="1">
        <f>'ECH4'!$J18*'月%早中晚'!D18</f>
        <v>0</v>
      </c>
      <c r="M18" s="1">
        <f>'ECH4'!$J18*'月%早中晚'!E18</f>
        <v>0</v>
      </c>
      <c r="N18" s="1">
        <f>'ECH4'!$J18*'月%早中晚'!F18</f>
        <v>0</v>
      </c>
      <c r="O18" s="1">
        <f>'ECH4'!$J18*'月%早中晚'!G18</f>
        <v>0</v>
      </c>
      <c r="Q18" s="1">
        <f>'ECH4'!$W18*'月%早中晚'!K18</f>
        <v>0</v>
      </c>
      <c r="R18" s="1">
        <f>'ECH4'!$W18*'月%早中晚'!L18</f>
        <v>11984.7051800087</v>
      </c>
      <c r="S18" s="1">
        <f>'ECH4'!$W18*'月%早中晚'!M18</f>
        <v>89378.2906186994</v>
      </c>
      <c r="T18" s="1">
        <f>'ECH4'!$W18*'月%早中晚'!N18</f>
        <v>128954.694727403</v>
      </c>
      <c r="U18" s="1">
        <f>'ECH4'!$W18*'月%早中晚'!O18</f>
        <v>48653.5049738887</v>
      </c>
      <c r="V18" s="1">
        <f>'ECH4'!$W18*'月%早中晚'!P18</f>
        <v>0</v>
      </c>
      <c r="X18" s="1">
        <f>'ECH4'!$AJ18*'月%早中晚'!T18</f>
        <v>0</v>
      </c>
      <c r="Y18" s="1">
        <f>'ECH4'!$AJ18*'月%早中晚'!U18</f>
        <v>0</v>
      </c>
      <c r="Z18" s="1">
        <f>'ECH4'!$AJ18*'月%早中晚'!V18</f>
        <v>0</v>
      </c>
    </row>
    <row r="19" ht="13.2" spans="1:26">
      <c r="A19" s="6" t="s">
        <v>34</v>
      </c>
      <c r="B19">
        <f t="shared" si="4"/>
        <v>9516.7734766727</v>
      </c>
      <c r="C19">
        <f t="shared" si="5"/>
        <v>31295.6038501717</v>
      </c>
      <c r="D19">
        <f t="shared" si="2"/>
        <v>39640.4607122535</v>
      </c>
      <c r="E19">
        <f t="shared" si="2"/>
        <v>218421.018938568</v>
      </c>
      <c r="F19">
        <f t="shared" si="6"/>
        <v>385290.639645626</v>
      </c>
      <c r="G19">
        <f t="shared" si="3"/>
        <v>153824.663306791</v>
      </c>
      <c r="H19">
        <f t="shared" si="3"/>
        <v>15890.7386699168</v>
      </c>
      <c r="L19" s="1">
        <f>'ECH4'!$J19*'月%早中晚'!D19</f>
        <v>9516.7734766727</v>
      </c>
      <c r="M19" s="1">
        <f>'ECH4'!$J19*'月%早中晚'!E19</f>
        <v>31295.6038501717</v>
      </c>
      <c r="N19" s="1">
        <f>'ECH4'!$J19*'月%早中晚'!F19</f>
        <v>11526.0590409157</v>
      </c>
      <c r="O19" s="1">
        <f>'ECH4'!$J19*'月%早中晚'!G19</f>
        <v>8752.35163223991</v>
      </c>
      <c r="Q19" s="1">
        <f>'ECH4'!$W19*'月%早中晚'!K19</f>
        <v>0</v>
      </c>
      <c r="R19" s="1">
        <f>'ECH4'!$W19*'月%早中晚'!L19</f>
        <v>28114.4016713378</v>
      </c>
      <c r="S19" s="1">
        <f>'ECH4'!$W19*'月%早中晚'!M19</f>
        <v>209668.667306328</v>
      </c>
      <c r="T19" s="1">
        <f>'ECH4'!$W19*'月%早中晚'!N19</f>
        <v>302509.242448325</v>
      </c>
      <c r="U19" s="1">
        <f>'ECH4'!$W19*'月%早中晚'!O19</f>
        <v>114134.153574009</v>
      </c>
      <c r="V19" s="1">
        <f>'ECH4'!$W19*'月%早中晚'!P19</f>
        <v>0</v>
      </c>
      <c r="X19" s="1">
        <f>'ECH4'!$AJ19*'月%早中晚'!T19</f>
        <v>82781.3971973015</v>
      </c>
      <c r="Y19" s="1">
        <f>'ECH4'!$AJ19*'月%早中晚'!U19</f>
        <v>39690.5097327818</v>
      </c>
      <c r="Z19" s="1">
        <f>'ECH4'!$AJ19*'月%早中晚'!V19</f>
        <v>15890.7386699168</v>
      </c>
    </row>
    <row r="20" ht="13.2" spans="1:26">
      <c r="A20" s="6" t="s">
        <v>35</v>
      </c>
      <c r="B20">
        <f t="shared" si="4"/>
        <v>0</v>
      </c>
      <c r="C20">
        <f t="shared" si="5"/>
        <v>147305.365879766</v>
      </c>
      <c r="D20">
        <f t="shared" si="2"/>
        <v>54802.7403498361</v>
      </c>
      <c r="E20">
        <f t="shared" si="2"/>
        <v>91173.2985035009</v>
      </c>
      <c r="F20">
        <f t="shared" si="6"/>
        <v>521122.172719541</v>
      </c>
      <c r="G20">
        <f t="shared" si="3"/>
        <v>156306.306970942</v>
      </c>
      <c r="H20">
        <f t="shared" si="3"/>
        <v>47489.9597764147</v>
      </c>
      <c r="L20" s="1">
        <f>'ECH4'!$J20*'月%早中晚'!D20</f>
        <v>0</v>
      </c>
      <c r="M20" s="1">
        <f>'ECH4'!$J20*'月%早中晚'!E20</f>
        <v>147305.365879766</v>
      </c>
      <c r="N20" s="1">
        <f>'ECH4'!$J20*'月%早中晚'!F20</f>
        <v>43662.9298636877</v>
      </c>
      <c r="O20" s="1">
        <f>'ECH4'!$J20*'月%早中晚'!G20</f>
        <v>8095.97585654666</v>
      </c>
      <c r="Q20" s="1">
        <f>'ECH4'!$W20*'月%早中晚'!K20</f>
        <v>0</v>
      </c>
      <c r="R20" s="1">
        <f>'ECH4'!$W20*'月%早中晚'!L20</f>
        <v>11139.8104861484</v>
      </c>
      <c r="S20" s="1">
        <f>'ECH4'!$W20*'月%早中晚'!M20</f>
        <v>83077.3226469543</v>
      </c>
      <c r="T20" s="1">
        <f>'ECH4'!$W20*'月%早中晚'!N20</f>
        <v>119863.679496983</v>
      </c>
      <c r="U20" s="1">
        <f>'ECH4'!$W20*'月%早中晚'!O20</f>
        <v>45223.5425699145</v>
      </c>
      <c r="V20" s="1">
        <f>'ECH4'!$W20*'月%早中晚'!P20</f>
        <v>0</v>
      </c>
      <c r="X20" s="1">
        <f>'ECH4'!$AJ20*'月%早中晚'!T20</f>
        <v>401258.493222558</v>
      </c>
      <c r="Y20" s="1">
        <f>'ECH4'!$AJ20*'月%早中晚'!U20</f>
        <v>111082.764401027</v>
      </c>
      <c r="Z20" s="1">
        <f>'ECH4'!$AJ20*'月%早中晚'!V20</f>
        <v>47489.9597764147</v>
      </c>
    </row>
    <row r="21" ht="13.2" spans="1:26">
      <c r="A21" s="6" t="s">
        <v>36</v>
      </c>
      <c r="B21">
        <f t="shared" si="4"/>
        <v>27303.7838252592</v>
      </c>
      <c r="C21">
        <f t="shared" si="5"/>
        <v>61191.4303156275</v>
      </c>
      <c r="D21">
        <f t="shared" si="2"/>
        <v>66588.1025066594</v>
      </c>
      <c r="E21">
        <f t="shared" si="2"/>
        <v>71609.816152454</v>
      </c>
      <c r="F21">
        <f t="shared" si="6"/>
        <v>451064.285858223</v>
      </c>
      <c r="G21">
        <f t="shared" si="3"/>
        <v>124254.932557945</v>
      </c>
      <c r="H21">
        <f t="shared" si="3"/>
        <v>15374.9240838313</v>
      </c>
      <c r="L21" s="1">
        <f>'ECH4'!$J21*'月%早中晚'!D21</f>
        <v>27303.7838252592</v>
      </c>
      <c r="M21" s="1">
        <f>'ECH4'!$J21*'月%早中晚'!E21</f>
        <v>61191.4303156275</v>
      </c>
      <c r="N21" s="1">
        <f>'ECH4'!$J21*'月%早中晚'!F21</f>
        <v>66588.1025066594</v>
      </c>
      <c r="O21" s="1">
        <f>'ECH4'!$J21*'月%早中晚'!G21</f>
        <v>71609.816152454</v>
      </c>
      <c r="Q21" s="1">
        <f>'ECH4'!$W21*'月%早中晚'!K21</f>
        <v>0</v>
      </c>
      <c r="R21" s="1">
        <f>'ECH4'!$W21*'月%早中晚'!L21</f>
        <v>0</v>
      </c>
      <c r="S21" s="1">
        <f>'ECH4'!$W21*'月%早中晚'!M21</f>
        <v>0</v>
      </c>
      <c r="T21" s="1">
        <f>'ECH4'!$W21*'月%早中晚'!N21</f>
        <v>0</v>
      </c>
      <c r="U21" s="1">
        <f>'ECH4'!$W21*'月%早中晚'!O21</f>
        <v>0</v>
      </c>
      <c r="V21" s="1">
        <f>'ECH4'!$W21*'月%早中晚'!P21</f>
        <v>0</v>
      </c>
      <c r="X21" s="1">
        <f>'ECH4'!$AJ21*'月%早中晚'!T21</f>
        <v>451064.285858223</v>
      </c>
      <c r="Y21" s="1">
        <f>'ECH4'!$AJ21*'月%早中晚'!U21</f>
        <v>124254.932557945</v>
      </c>
      <c r="Z21" s="1">
        <f>'ECH4'!$AJ21*'月%早中晚'!V21</f>
        <v>15374.9240838313</v>
      </c>
    </row>
    <row r="22" ht="13.2" spans="1:26">
      <c r="A22" s="6" t="s">
        <v>37</v>
      </c>
      <c r="B22">
        <f t="shared" si="4"/>
        <v>68179.6264437796</v>
      </c>
      <c r="C22">
        <f t="shared" si="5"/>
        <v>103561.315047047</v>
      </c>
      <c r="D22">
        <f t="shared" si="2"/>
        <v>10994.6868839209</v>
      </c>
      <c r="E22">
        <f t="shared" si="2"/>
        <v>18801.2246767215</v>
      </c>
      <c r="F22">
        <f t="shared" si="6"/>
        <v>145181.838704733</v>
      </c>
      <c r="G22">
        <f t="shared" si="3"/>
        <v>201822.017303301</v>
      </c>
      <c r="H22">
        <f t="shared" si="3"/>
        <v>103149.474640497</v>
      </c>
      <c r="L22" s="1">
        <f>'ECH4'!$J22*'月%早中晚'!D22</f>
        <v>68179.6264437796</v>
      </c>
      <c r="M22" s="1">
        <f>'ECH4'!$J22*'月%早中晚'!E22</f>
        <v>103561.315047047</v>
      </c>
      <c r="N22" s="1">
        <f>'ECH4'!$J22*'月%早中晚'!F22</f>
        <v>10403.9362922021</v>
      </c>
      <c r="O22" s="1">
        <f>'ECH4'!$J22*'月%早中晚'!G22</f>
        <v>14395.5862169711</v>
      </c>
      <c r="Q22" s="1">
        <f>'ECH4'!$W22*'月%早中晚'!K22</f>
        <v>0</v>
      </c>
      <c r="R22" s="1">
        <f>'ECH4'!$W22*'月%早中晚'!L22</f>
        <v>590.750591718852</v>
      </c>
      <c r="S22" s="1">
        <f>'ECH4'!$W22*'月%早中晚'!M22</f>
        <v>4405.63845975039</v>
      </c>
      <c r="T22" s="1">
        <f>'ECH4'!$W22*'月%早中晚'!N22</f>
        <v>6356.44023536019</v>
      </c>
      <c r="U22" s="1">
        <f>'ECH4'!$W22*'月%早中晚'!O22</f>
        <v>2398.23061317057</v>
      </c>
      <c r="V22" s="1">
        <f>'ECH4'!$W22*'月%早中晚'!P22</f>
        <v>0</v>
      </c>
      <c r="X22" s="1">
        <f>'ECH4'!$AJ22*'月%早中晚'!T22</f>
        <v>138825.398469373</v>
      </c>
      <c r="Y22" s="1">
        <f>'ECH4'!$AJ22*'月%早中晚'!U22</f>
        <v>199423.78669013</v>
      </c>
      <c r="Z22" s="1">
        <f>'ECH4'!$AJ22*'月%早中晚'!V22</f>
        <v>103149.474640497</v>
      </c>
    </row>
    <row r="23" ht="13.2" spans="1:26">
      <c r="A23" s="6" t="s">
        <v>38</v>
      </c>
      <c r="B23">
        <f t="shared" si="4"/>
        <v>9362.32052544285</v>
      </c>
      <c r="C23">
        <f t="shared" si="5"/>
        <v>30787.690281878</v>
      </c>
      <c r="D23">
        <f t="shared" si="2"/>
        <v>11338.9962891036</v>
      </c>
      <c r="E23">
        <f t="shared" si="2"/>
        <v>8610.30490357557</v>
      </c>
      <c r="F23">
        <f t="shared" si="6"/>
        <v>44737.2784066677</v>
      </c>
      <c r="G23">
        <f t="shared" si="3"/>
        <v>21449.8117226257</v>
      </c>
      <c r="H23">
        <f t="shared" si="3"/>
        <v>8587.77967070652</v>
      </c>
      <c r="L23" s="1">
        <f>'ECH4'!$J23*'月%早中晚'!D23</f>
        <v>9362.32052544285</v>
      </c>
      <c r="M23" s="1">
        <f>'ECH4'!$J23*'月%早中晚'!E23</f>
        <v>30787.690281878</v>
      </c>
      <c r="N23" s="1">
        <f>'ECH4'!$J23*'月%早中晚'!F23</f>
        <v>11338.9962891036</v>
      </c>
      <c r="O23" s="1">
        <f>'ECH4'!$J23*'月%早中晚'!G23</f>
        <v>8610.30490357557</v>
      </c>
      <c r="Q23" s="1">
        <f>'ECH4'!$W23*'月%早中晚'!K23</f>
        <v>0</v>
      </c>
      <c r="R23" s="1">
        <f>'ECH4'!$W23*'月%早中晚'!L23</f>
        <v>0</v>
      </c>
      <c r="S23" s="1">
        <f>'ECH4'!$W23*'月%早中晚'!M23</f>
        <v>0</v>
      </c>
      <c r="T23" s="1">
        <f>'ECH4'!$W23*'月%早中晚'!N23</f>
        <v>0</v>
      </c>
      <c r="U23" s="1">
        <f>'ECH4'!$W23*'月%早中晚'!O23</f>
        <v>0</v>
      </c>
      <c r="V23" s="1">
        <f>'ECH4'!$W23*'月%早中晚'!P23</f>
        <v>0</v>
      </c>
      <c r="X23" s="1">
        <f>'ECH4'!$AJ23*'月%早中晚'!T23</f>
        <v>44737.2784066677</v>
      </c>
      <c r="Y23" s="1">
        <f>'ECH4'!$AJ23*'月%早中晚'!U23</f>
        <v>21449.8117226257</v>
      </c>
      <c r="Z23" s="1">
        <f>'ECH4'!$AJ23*'月%早中晚'!V23</f>
        <v>8587.77967070652</v>
      </c>
    </row>
    <row r="24" ht="13.2" spans="1:26">
      <c r="A24" s="5" t="s">
        <v>39</v>
      </c>
      <c r="C24">
        <f t="shared" si="5"/>
        <v>49235.0581438965</v>
      </c>
      <c r="D24">
        <f t="shared" si="2"/>
        <v>57291.7040219887</v>
      </c>
      <c r="E24">
        <f t="shared" si="2"/>
        <v>34357.9713108057</v>
      </c>
      <c r="F24">
        <f t="shared" si="6"/>
        <v>17306.8689233091</v>
      </c>
      <c r="G24">
        <f t="shared" si="3"/>
        <v>0</v>
      </c>
      <c r="H24">
        <f t="shared" si="3"/>
        <v>0</v>
      </c>
      <c r="L24" s="1">
        <f>'ECH4'!$J24*'月%早中晚'!D24</f>
        <v>0</v>
      </c>
      <c r="M24" s="1">
        <f>'ECH4'!$J24*'月%早中晚'!E24</f>
        <v>0</v>
      </c>
      <c r="N24" s="1">
        <f>'ECH4'!$J24*'月%早中晚'!F24</f>
        <v>0</v>
      </c>
      <c r="O24" s="1">
        <f>'ECH4'!$J24*'月%早中晚'!G24</f>
        <v>0</v>
      </c>
      <c r="Q24" s="1">
        <f>'ECH4'!$W24*'月%早中晚'!K24</f>
        <v>49235.0581438965</v>
      </c>
      <c r="R24" s="1">
        <f>'ECH4'!$W24*'月%早中晚'!L24</f>
        <v>57291.7040219887</v>
      </c>
      <c r="S24" s="1">
        <f>'ECH4'!$W24*'月%早中晚'!M24</f>
        <v>34357.9713108057</v>
      </c>
      <c r="T24" s="1">
        <f>'ECH4'!$W24*'月%早中晚'!N24</f>
        <v>17306.8689233091</v>
      </c>
      <c r="U24" s="1">
        <f>'ECH4'!$W24*'月%早中晚'!O24</f>
        <v>0</v>
      </c>
      <c r="V24" s="1">
        <f>'ECH4'!$W24*'月%早中晚'!P24</f>
        <v>0</v>
      </c>
      <c r="X24" s="1">
        <f>'ECH4'!$AJ24*'月%早中晚'!T24</f>
        <v>0</v>
      </c>
      <c r="Y24" s="1">
        <f>'ECH4'!$AJ24*'月%早中晚'!U24</f>
        <v>0</v>
      </c>
      <c r="Z24" s="1">
        <f>'ECH4'!$AJ24*'月%早中晚'!V24</f>
        <v>0</v>
      </c>
    </row>
    <row r="25" ht="13.2" spans="1:26">
      <c r="A25" s="5" t="s">
        <v>40</v>
      </c>
      <c r="C25">
        <f t="shared" si="5"/>
        <v>31465.1473151575</v>
      </c>
      <c r="D25">
        <f t="shared" si="2"/>
        <v>181227.974975779</v>
      </c>
      <c r="E25">
        <f t="shared" si="2"/>
        <v>144385.102893488</v>
      </c>
      <c r="F25">
        <f t="shared" si="6"/>
        <v>126154.824415576</v>
      </c>
      <c r="G25">
        <f t="shared" si="3"/>
        <v>0</v>
      </c>
      <c r="H25">
        <f t="shared" si="3"/>
        <v>0</v>
      </c>
      <c r="L25" s="1">
        <f>'ECH4'!$J25*'月%早中晚'!D25</f>
        <v>0</v>
      </c>
      <c r="M25" s="1">
        <f>'ECH4'!$J25*'月%早中晚'!E25</f>
        <v>0</v>
      </c>
      <c r="N25" s="1">
        <f>'ECH4'!$J25*'月%早中晚'!F25</f>
        <v>0</v>
      </c>
      <c r="O25" s="1">
        <f>'ECH4'!$J25*'月%早中晚'!G25</f>
        <v>0</v>
      </c>
      <c r="Q25" s="1">
        <f>'ECH4'!$W25*'月%早中晚'!K25</f>
        <v>31465.1473151575</v>
      </c>
      <c r="R25" s="1">
        <f>'ECH4'!$W25*'月%早中晚'!L25</f>
        <v>181227.974975779</v>
      </c>
      <c r="S25" s="1">
        <f>'ECH4'!$W25*'月%早中晚'!M25</f>
        <v>144385.102893488</v>
      </c>
      <c r="T25" s="1">
        <f>'ECH4'!$W25*'月%早中晚'!N25</f>
        <v>126154.824415576</v>
      </c>
      <c r="U25" s="1">
        <f>'ECH4'!$W25*'月%早中晚'!O25</f>
        <v>0</v>
      </c>
      <c r="V25" s="1">
        <f>'ECH4'!$W25*'月%早中晚'!P25</f>
        <v>0</v>
      </c>
      <c r="X25" s="1">
        <f>'ECH4'!$AJ25*'月%早中晚'!T25</f>
        <v>0</v>
      </c>
      <c r="Y25" s="1">
        <f>'ECH4'!$AJ25*'月%早中晚'!U25</f>
        <v>0</v>
      </c>
      <c r="Z25" s="1">
        <f>'ECH4'!$AJ25*'月%早中晚'!V25</f>
        <v>0</v>
      </c>
    </row>
    <row r="26" ht="13.2" spans="1:26">
      <c r="A26" s="5" t="s">
        <v>41</v>
      </c>
      <c r="C26">
        <f t="shared" si="5"/>
        <v>12384.6133171997</v>
      </c>
      <c r="D26">
        <f t="shared" si="2"/>
        <v>27380.4892586983</v>
      </c>
      <c r="E26">
        <f t="shared" si="2"/>
        <v>28905.6259058262</v>
      </c>
      <c r="F26">
        <f t="shared" si="6"/>
        <v>25284.5586259405</v>
      </c>
      <c r="G26">
        <f t="shared" si="3"/>
        <v>4766.04409233539</v>
      </c>
      <c r="H26">
        <f t="shared" si="3"/>
        <v>0</v>
      </c>
      <c r="L26" s="1">
        <f>'ECH4'!$J26*'月%早中晚'!D26</f>
        <v>0</v>
      </c>
      <c r="M26" s="1">
        <f>'ECH4'!$J26*'月%早中晚'!E26</f>
        <v>0</v>
      </c>
      <c r="N26" s="1">
        <f>'ECH4'!$J26*'月%早中晚'!F26</f>
        <v>0</v>
      </c>
      <c r="O26" s="1">
        <f>'ECH4'!$J26*'月%早中晚'!G26</f>
        <v>0</v>
      </c>
      <c r="Q26" s="1">
        <f>'ECH4'!$W26*'月%早中晚'!K26</f>
        <v>12384.6133171997</v>
      </c>
      <c r="R26" s="1">
        <f>'ECH4'!$W26*'月%早中晚'!L26</f>
        <v>27380.4892586983</v>
      </c>
      <c r="S26" s="1">
        <f>'ECH4'!$W26*'月%早中晚'!M26</f>
        <v>28905.6259058262</v>
      </c>
      <c r="T26" s="1">
        <f>'ECH4'!$W26*'月%早中晚'!N26</f>
        <v>25284.5586259405</v>
      </c>
      <c r="U26" s="1">
        <f>'ECH4'!$W26*'月%早中晚'!O26</f>
        <v>4766.04409233539</v>
      </c>
      <c r="V26" s="1">
        <f>'ECH4'!$W26*'月%早中晚'!P26</f>
        <v>0</v>
      </c>
      <c r="X26" s="1">
        <f>'ECH4'!$AJ26*'月%早中晚'!T26</f>
        <v>0</v>
      </c>
      <c r="Y26" s="1">
        <f>'ECH4'!$AJ26*'月%早中晚'!U26</f>
        <v>0</v>
      </c>
      <c r="Z26" s="1">
        <f>'ECH4'!$AJ26*'月%早中晚'!V26</f>
        <v>0</v>
      </c>
    </row>
    <row r="27" ht="13.2" spans="1:26">
      <c r="A27" s="6" t="s">
        <v>42</v>
      </c>
      <c r="B27">
        <f t="shared" si="4"/>
        <v>1608.46500142517</v>
      </c>
      <c r="C27">
        <f t="shared" si="5"/>
        <v>5289.38548499185</v>
      </c>
      <c r="D27">
        <f t="shared" si="2"/>
        <v>18282.8415688118</v>
      </c>
      <c r="E27">
        <f t="shared" si="2"/>
        <v>63890.5502901881</v>
      </c>
      <c r="F27">
        <f t="shared" si="6"/>
        <v>71848.1624326419</v>
      </c>
      <c r="G27">
        <f t="shared" si="3"/>
        <v>26537.020706635</v>
      </c>
      <c r="H27">
        <f t="shared" si="3"/>
        <v>638.832415306299</v>
      </c>
      <c r="L27" s="1">
        <f>'ECH4'!$J27*'月%早中晚'!D27</f>
        <v>1608.46500142517</v>
      </c>
      <c r="M27" s="1">
        <f>'ECH4'!$J27*'月%早中晚'!E27</f>
        <v>5289.38548499185</v>
      </c>
      <c r="N27" s="1">
        <f>'ECH4'!$J27*'月%早中晚'!F27</f>
        <v>1948.06176874085</v>
      </c>
      <c r="O27" s="1">
        <f>'ECH4'!$J27*'月%早中晚'!G27</f>
        <v>1479.26724484214</v>
      </c>
      <c r="Q27" s="1">
        <f>'ECH4'!$W27*'月%早中晚'!K27</f>
        <v>0</v>
      </c>
      <c r="R27" s="1">
        <f>'ECH4'!$W27*'月%早中晚'!L27</f>
        <v>16334.779800071</v>
      </c>
      <c r="S27" s="1">
        <f>'ECH4'!$W27*'月%早中晚'!M27</f>
        <v>62411.283045346</v>
      </c>
      <c r="T27" s="1">
        <f>'ECH4'!$W27*'月%早中晚'!N27</f>
        <v>68520.2214846168</v>
      </c>
      <c r="U27" s="1">
        <f>'ECH4'!$W27*'月%早中晚'!O27</f>
        <v>24941.4004699664</v>
      </c>
      <c r="V27" s="1">
        <f>'ECH4'!$W27*'月%早中晚'!P27</f>
        <v>0</v>
      </c>
      <c r="X27" s="1">
        <f>'ECH4'!$AJ27*'月%早中晚'!T27</f>
        <v>3327.94094802512</v>
      </c>
      <c r="Y27" s="1">
        <f>'ECH4'!$AJ27*'月%早中晚'!U27</f>
        <v>1595.62023666858</v>
      </c>
      <c r="Z27" s="1">
        <f>'ECH4'!$AJ27*'月%早中晚'!V27</f>
        <v>638.832415306299</v>
      </c>
    </row>
    <row r="28" ht="13.2" spans="1:22">
      <c r="A28" s="5" t="s">
        <v>43</v>
      </c>
      <c r="C28">
        <f>Q28</f>
        <v>5.60619497285515</v>
      </c>
      <c r="D28">
        <f t="shared" ref="D28:H33" si="7">R28</f>
        <v>12.3944411751031</v>
      </c>
      <c r="E28">
        <f t="shared" si="7"/>
        <v>13.0848311925427</v>
      </c>
      <c r="F28">
        <f t="shared" si="7"/>
        <v>11.4456674446789</v>
      </c>
      <c r="G28">
        <f t="shared" si="7"/>
        <v>2.15746521482015</v>
      </c>
      <c r="H28">
        <f t="shared" si="7"/>
        <v>0</v>
      </c>
      <c r="Q28" s="1">
        <f>'ECH4'!$W28*'月%早中晚'!K28</f>
        <v>5.60619497285515</v>
      </c>
      <c r="R28" s="1">
        <f>'ECH4'!$W28*'月%早中晚'!L28</f>
        <v>12.3944411751031</v>
      </c>
      <c r="S28" s="1">
        <f>'ECH4'!$W28*'月%早中晚'!M28</f>
        <v>13.0848311925427</v>
      </c>
      <c r="T28" s="1">
        <f>'ECH4'!$W28*'月%早中晚'!N28</f>
        <v>11.4456674446789</v>
      </c>
      <c r="U28" s="1">
        <f>'ECH4'!$W28*'月%早中晚'!O28</f>
        <v>2.15746521482015</v>
      </c>
      <c r="V28" s="1">
        <f>'ECH4'!$W28*'月%早中晚'!P28</f>
        <v>0</v>
      </c>
    </row>
    <row r="29" ht="13.2" spans="1:22">
      <c r="A29" s="5" t="s">
        <v>44</v>
      </c>
      <c r="C29">
        <f t="shared" ref="C29:C33" si="8">Q29</f>
        <v>4264.0118814709</v>
      </c>
      <c r="D29">
        <f t="shared" si="7"/>
        <v>24332.219116387</v>
      </c>
      <c r="E29">
        <f t="shared" si="7"/>
        <v>1826.23140449839</v>
      </c>
      <c r="F29">
        <f t="shared" si="7"/>
        <v>913.115702249197</v>
      </c>
      <c r="G29">
        <f t="shared" si="7"/>
        <v>94.6778953945018</v>
      </c>
      <c r="H29">
        <f t="shared" si="7"/>
        <v>0</v>
      </c>
      <c r="Q29" s="1">
        <f>'ECH4'!$W29*'月%早中晚'!K29</f>
        <v>4264.0118814709</v>
      </c>
      <c r="R29" s="1">
        <f>'ECH4'!$W29*'月%早中晚'!L29</f>
        <v>24332.219116387</v>
      </c>
      <c r="S29" s="1">
        <f>'ECH4'!$W29*'月%早中晚'!M29</f>
        <v>1826.23140449839</v>
      </c>
      <c r="T29" s="1">
        <f>'ECH4'!$W29*'月%早中晚'!N29</f>
        <v>913.115702249197</v>
      </c>
      <c r="U29" s="1">
        <f>'ECH4'!$W29*'月%早中晚'!O29</f>
        <v>94.6778953945018</v>
      </c>
      <c r="V29" s="1">
        <f>'ECH4'!$W29*'月%早中晚'!P29</f>
        <v>0</v>
      </c>
    </row>
    <row r="30" ht="13.2" spans="1:22">
      <c r="A30" s="5" t="s">
        <v>45</v>
      </c>
      <c r="C30">
        <f t="shared" si="8"/>
        <v>133.108044269903</v>
      </c>
      <c r="D30">
        <f t="shared" si="7"/>
        <v>759.569670385577</v>
      </c>
      <c r="E30">
        <f t="shared" si="7"/>
        <v>57.0087742234916</v>
      </c>
      <c r="F30">
        <f t="shared" si="7"/>
        <v>28.5043871117458</v>
      </c>
      <c r="G30">
        <f t="shared" si="7"/>
        <v>2.9555240092824</v>
      </c>
      <c r="H30">
        <f t="shared" si="7"/>
        <v>0</v>
      </c>
      <c r="Q30" s="1">
        <f>'ECH4'!$W30*'月%早中晚'!K30</f>
        <v>133.108044269903</v>
      </c>
      <c r="R30" s="1">
        <f>'ECH4'!$W30*'月%早中晚'!L30</f>
        <v>759.569670385577</v>
      </c>
      <c r="S30" s="1">
        <f>'ECH4'!$W30*'月%早中晚'!M30</f>
        <v>57.0087742234916</v>
      </c>
      <c r="T30" s="1">
        <f>'ECH4'!$W30*'月%早中晚'!N30</f>
        <v>28.5043871117458</v>
      </c>
      <c r="U30" s="1">
        <f>'ECH4'!$W30*'月%早中晚'!O30</f>
        <v>2.9555240092824</v>
      </c>
      <c r="V30" s="1">
        <f>'ECH4'!$W30*'月%早中晚'!P30</f>
        <v>0</v>
      </c>
    </row>
    <row r="31" ht="13.2" spans="1:22">
      <c r="A31" s="5" t="s">
        <v>46</v>
      </c>
      <c r="Q31" s="1">
        <f>'ECH4'!$W31*'月%早中晚'!K31</f>
        <v>0</v>
      </c>
      <c r="R31" s="1">
        <f>'ECH4'!$W31*'月%早中晚'!L31</f>
        <v>0</v>
      </c>
      <c r="S31" s="1">
        <f>'ECH4'!$W31*'月%早中晚'!M31</f>
        <v>0</v>
      </c>
      <c r="T31" s="1">
        <f>'ECH4'!$W31*'月%早中晚'!N31</f>
        <v>0</v>
      </c>
      <c r="U31" s="1">
        <f>'ECH4'!$W31*'月%早中晚'!O31</f>
        <v>0</v>
      </c>
      <c r="V31" s="1">
        <f>'ECH4'!$W31*'月%早中晚'!P31</f>
        <v>0</v>
      </c>
    </row>
    <row r="32" ht="13.2" spans="1:22">
      <c r="A32" s="5" t="s">
        <v>47</v>
      </c>
      <c r="C32">
        <f t="shared" si="8"/>
        <v>3017.78471974295</v>
      </c>
      <c r="D32">
        <f t="shared" si="7"/>
        <v>17220.7304032042</v>
      </c>
      <c r="E32">
        <f t="shared" si="7"/>
        <v>1292.48542931096</v>
      </c>
      <c r="F32">
        <f t="shared" si="7"/>
        <v>646.242714655481</v>
      </c>
      <c r="G32">
        <f t="shared" si="7"/>
        <v>67.0067330863976</v>
      </c>
      <c r="H32">
        <f t="shared" si="7"/>
        <v>0</v>
      </c>
      <c r="Q32" s="1">
        <f>'ECH4'!$W32*'月%早中晚'!K32</f>
        <v>3017.78471974295</v>
      </c>
      <c r="R32" s="1">
        <f>'ECH4'!$W32*'月%早中晚'!L32</f>
        <v>17220.7304032042</v>
      </c>
      <c r="S32" s="1">
        <f>'ECH4'!$W32*'月%早中晚'!M32</f>
        <v>1292.48542931096</v>
      </c>
      <c r="T32" s="1">
        <f>'ECH4'!$W32*'月%早中晚'!N32</f>
        <v>646.242714655481</v>
      </c>
      <c r="U32" s="1">
        <f>'ECH4'!$W32*'月%早中晚'!O32</f>
        <v>67.0067330863976</v>
      </c>
      <c r="V32" s="1">
        <f>'ECH4'!$W32*'月%早中晚'!P32</f>
        <v>0</v>
      </c>
    </row>
    <row r="33" ht="13.2" spans="1:22">
      <c r="A33" s="5" t="s">
        <v>48</v>
      </c>
      <c r="C33">
        <f t="shared" si="8"/>
        <v>3943.89225705105</v>
      </c>
      <c r="D33">
        <f t="shared" si="7"/>
        <v>22505.4838582872</v>
      </c>
      <c r="E33">
        <f t="shared" si="7"/>
        <v>1689.12753903963</v>
      </c>
      <c r="F33">
        <f t="shared" si="7"/>
        <v>844.563769519815</v>
      </c>
      <c r="G33">
        <f t="shared" si="7"/>
        <v>87.5699761022848</v>
      </c>
      <c r="H33">
        <f t="shared" si="7"/>
        <v>0</v>
      </c>
      <c r="Q33" s="1">
        <f>'ECH4'!$W33*'月%早中晚'!K33</f>
        <v>3943.89225705105</v>
      </c>
      <c r="R33" s="1">
        <f>'ECH4'!$W33*'月%早中晚'!L33</f>
        <v>22505.4838582872</v>
      </c>
      <c r="S33" s="1">
        <f>'ECH4'!$W33*'月%早中晚'!M33</f>
        <v>1689.12753903963</v>
      </c>
      <c r="T33" s="1">
        <f>'ECH4'!$W33*'月%早中晚'!N33</f>
        <v>844.563769519815</v>
      </c>
      <c r="U33" s="1">
        <f>'ECH4'!$W33*'月%早中晚'!O33</f>
        <v>87.5699761022848</v>
      </c>
      <c r="V33" s="1">
        <f>'ECH4'!$W33*'月%早中晚'!P33</f>
        <v>0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3"/>
  <sheetViews>
    <sheetView workbookViewId="0">
      <selection activeCell="A1" sqref="A1"/>
    </sheetView>
  </sheetViews>
  <sheetFormatPr defaultColWidth="9" defaultRowHeight="12.4"/>
  <cols>
    <col min="1" max="1" width="21" customWidth="1"/>
    <col min="12" max="26" width="9" style="1"/>
  </cols>
  <sheetData>
    <row r="1" spans="1:23">
      <c r="A1" s="2" t="s">
        <v>103</v>
      </c>
      <c r="L1" s="1" t="s">
        <v>71</v>
      </c>
      <c r="Q1" s="1" t="s">
        <v>72</v>
      </c>
      <c r="W1" s="1" t="s">
        <v>73</v>
      </c>
    </row>
    <row r="2" ht="13.2" spans="1:26">
      <c r="A2" s="3" t="s">
        <v>4</v>
      </c>
      <c r="B2" s="4" t="s">
        <v>84</v>
      </c>
      <c r="C2" s="4" t="s">
        <v>85</v>
      </c>
      <c r="D2" s="4" t="s">
        <v>86</v>
      </c>
      <c r="E2" s="4" t="s">
        <v>87</v>
      </c>
      <c r="F2" s="4" t="s">
        <v>88</v>
      </c>
      <c r="G2" s="4" t="s">
        <v>89</v>
      </c>
      <c r="H2" s="4" t="s">
        <v>90</v>
      </c>
      <c r="L2" s="7" t="s">
        <v>84</v>
      </c>
      <c r="M2" s="7" t="s">
        <v>85</v>
      </c>
      <c r="N2" s="7" t="s">
        <v>86</v>
      </c>
      <c r="O2" s="7" t="s">
        <v>87</v>
      </c>
      <c r="P2" s="7" t="s">
        <v>88</v>
      </c>
      <c r="Q2" s="7" t="s">
        <v>85</v>
      </c>
      <c r="R2" s="7" t="s">
        <v>86</v>
      </c>
      <c r="S2" s="7" t="s">
        <v>87</v>
      </c>
      <c r="T2" s="7" t="s">
        <v>88</v>
      </c>
      <c r="U2" s="7" t="s">
        <v>89</v>
      </c>
      <c r="V2" s="7" t="s">
        <v>90</v>
      </c>
      <c r="W2" s="7" t="s">
        <v>87</v>
      </c>
      <c r="X2" s="7" t="s">
        <v>88</v>
      </c>
      <c r="Y2" s="7" t="s">
        <v>89</v>
      </c>
      <c r="Z2" s="7" t="s">
        <v>90</v>
      </c>
    </row>
    <row r="3" ht="13.2" spans="1:22">
      <c r="A3" s="5" t="s">
        <v>18</v>
      </c>
      <c r="C3">
        <f>Q3</f>
        <v>0.441865469011208</v>
      </c>
      <c r="D3">
        <f t="shared" ref="D3:H12" si="0">R3</f>
        <v>13.8600665516145</v>
      </c>
      <c r="E3">
        <f t="shared" si="0"/>
        <v>26.1366283313738</v>
      </c>
      <c r="F3">
        <f t="shared" si="0"/>
        <v>8.56988809325991</v>
      </c>
      <c r="G3">
        <f t="shared" si="0"/>
        <v>3.0125704456477</v>
      </c>
      <c r="H3">
        <f t="shared" si="0"/>
        <v>0.0237811090930049</v>
      </c>
      <c r="Q3" s="1">
        <f>'ECH4'!$X3*'月%早中晚'!K3</f>
        <v>0.441865469011208</v>
      </c>
      <c r="R3" s="1">
        <f>'ECH4'!$X3*'月%早中晚'!L3</f>
        <v>13.8600665516145</v>
      </c>
      <c r="S3" s="1">
        <f>'ECH4'!$X3*'月%早中晚'!M3</f>
        <v>26.1366283313738</v>
      </c>
      <c r="T3" s="1">
        <f>'ECH4'!$X3*'月%早中晚'!N3</f>
        <v>8.56988809325991</v>
      </c>
      <c r="U3" s="1">
        <f>'ECH4'!$X3*'月%早中晚'!O3</f>
        <v>3.0125704456477</v>
      </c>
      <c r="V3" s="1">
        <f>'ECH4'!$X3*'月%早中晚'!P3</f>
        <v>0.0237811090930049</v>
      </c>
    </row>
    <row r="4" ht="13.2" spans="1:22">
      <c r="A4" s="5" t="s">
        <v>19</v>
      </c>
      <c r="C4">
        <f t="shared" ref="C4:C12" si="1">Q4</f>
        <v>58.2401726887571</v>
      </c>
      <c r="D4">
        <f t="shared" si="0"/>
        <v>1826.8290374671</v>
      </c>
      <c r="E4">
        <f t="shared" si="0"/>
        <v>3444.9438896581</v>
      </c>
      <c r="F4">
        <f t="shared" si="0"/>
        <v>1129.55593382682</v>
      </c>
      <c r="G4">
        <f t="shared" si="0"/>
        <v>397.072492186796</v>
      </c>
      <c r="H4">
        <f t="shared" si="0"/>
        <v>3.13447417243561</v>
      </c>
      <c r="Q4" s="1">
        <f>'ECH4'!$X4*'月%早中晚'!K4</f>
        <v>58.2401726887571</v>
      </c>
      <c r="R4" s="1">
        <f>'ECH4'!$X4*'月%早中晚'!L4</f>
        <v>1826.8290374671</v>
      </c>
      <c r="S4" s="1">
        <f>'ECH4'!$X4*'月%早中晚'!M4</f>
        <v>3444.9438896581</v>
      </c>
      <c r="T4" s="1">
        <f>'ECH4'!$X4*'月%早中晚'!N4</f>
        <v>1129.55593382682</v>
      </c>
      <c r="U4" s="1">
        <f>'ECH4'!$X4*'月%早中晚'!O4</f>
        <v>397.072492186796</v>
      </c>
      <c r="V4" s="1">
        <f>'ECH4'!$X4*'月%早中晚'!P4</f>
        <v>3.13447417243561</v>
      </c>
    </row>
    <row r="5" ht="13.2" spans="1:22">
      <c r="A5" s="5" t="s">
        <v>20</v>
      </c>
      <c r="C5">
        <f t="shared" si="1"/>
        <v>196.420176974589</v>
      </c>
      <c r="D5">
        <f t="shared" si="0"/>
        <v>6161.14386815468</v>
      </c>
      <c r="E5">
        <f t="shared" si="0"/>
        <v>11618.3805307431</v>
      </c>
      <c r="F5">
        <f t="shared" si="0"/>
        <v>3809.52813465458</v>
      </c>
      <c r="G5">
        <f t="shared" si="0"/>
        <v>1339.16239575519</v>
      </c>
      <c r="H5">
        <f t="shared" si="0"/>
        <v>10.5712937178659</v>
      </c>
      <c r="Q5" s="1">
        <f>'ECH4'!$X5*'月%早中晚'!K5</f>
        <v>196.420176974589</v>
      </c>
      <c r="R5" s="1">
        <f>'ECH4'!$X5*'月%早中晚'!L5</f>
        <v>6161.14386815468</v>
      </c>
      <c r="S5" s="1">
        <f>'ECH4'!$X5*'月%早中晚'!M5</f>
        <v>11618.3805307431</v>
      </c>
      <c r="T5" s="1">
        <f>'ECH4'!$X5*'月%早中晚'!N5</f>
        <v>3809.52813465458</v>
      </c>
      <c r="U5" s="1">
        <f>'ECH4'!$X5*'月%早中晚'!O5</f>
        <v>1339.16239575519</v>
      </c>
      <c r="V5" s="1">
        <f>'ECH4'!$X5*'月%早中晚'!P5</f>
        <v>10.5712937178659</v>
      </c>
    </row>
    <row r="6" ht="13.2" spans="1:22">
      <c r="A6" s="5" t="s">
        <v>21</v>
      </c>
      <c r="C6">
        <f t="shared" si="1"/>
        <v>1.42867129468959</v>
      </c>
      <c r="D6">
        <f t="shared" si="0"/>
        <v>44.8133665413821</v>
      </c>
      <c r="E6">
        <f t="shared" si="0"/>
        <v>84.5068312773211</v>
      </c>
      <c r="F6">
        <f t="shared" si="0"/>
        <v>27.7087801066257</v>
      </c>
      <c r="G6">
        <f t="shared" si="0"/>
        <v>9.74045998334831</v>
      </c>
      <c r="H6">
        <f t="shared" si="0"/>
        <v>0.076890796633389</v>
      </c>
      <c r="Q6" s="1">
        <f>'ECH4'!$X6*'月%早中晚'!K6</f>
        <v>1.42867129468959</v>
      </c>
      <c r="R6" s="1">
        <f>'ECH4'!$X6*'月%早中晚'!L6</f>
        <v>44.8133665413821</v>
      </c>
      <c r="S6" s="1">
        <f>'ECH4'!$X6*'月%早中晚'!M6</f>
        <v>84.5068312773211</v>
      </c>
      <c r="T6" s="1">
        <f>'ECH4'!$X6*'月%早中晚'!N6</f>
        <v>27.7087801066257</v>
      </c>
      <c r="U6" s="1">
        <f>'ECH4'!$X6*'月%早中晚'!O6</f>
        <v>9.74045998334831</v>
      </c>
      <c r="V6" s="1">
        <f>'ECH4'!$X6*'月%早中晚'!P6</f>
        <v>0.076890796633389</v>
      </c>
    </row>
    <row r="7" ht="13.2" spans="1:22">
      <c r="A7" s="5" t="s">
        <v>22</v>
      </c>
      <c r="C7">
        <f t="shared" si="1"/>
        <v>77.0381265459574</v>
      </c>
      <c r="D7">
        <f t="shared" si="0"/>
        <v>2416.46753553304</v>
      </c>
      <c r="E7">
        <f t="shared" si="0"/>
        <v>4556.85502056273</v>
      </c>
      <c r="F7">
        <f t="shared" si="0"/>
        <v>1494.13830614699</v>
      </c>
      <c r="G7">
        <f t="shared" si="0"/>
        <v>525.234035010171</v>
      </c>
      <c r="H7">
        <f t="shared" si="0"/>
        <v>4.14617620111804</v>
      </c>
      <c r="Q7" s="1">
        <f>'ECH4'!$X7*'月%早中晚'!K7</f>
        <v>77.0381265459574</v>
      </c>
      <c r="R7" s="1">
        <f>'ECH4'!$X7*'月%早中晚'!L7</f>
        <v>2416.46753553304</v>
      </c>
      <c r="S7" s="1">
        <f>'ECH4'!$X7*'月%早中晚'!M7</f>
        <v>4556.85502056273</v>
      </c>
      <c r="T7" s="1">
        <f>'ECH4'!$X7*'月%早中晚'!N7</f>
        <v>1494.13830614699</v>
      </c>
      <c r="U7" s="1">
        <f>'ECH4'!$X7*'月%早中晚'!O7</f>
        <v>525.234035010171</v>
      </c>
      <c r="V7" s="1">
        <f>'ECH4'!$X7*'月%早中晚'!P7</f>
        <v>4.14617620111804</v>
      </c>
    </row>
    <row r="8" ht="13.2" spans="1:22">
      <c r="A8" s="5" t="s">
        <v>23</v>
      </c>
      <c r="C8">
        <f t="shared" si="1"/>
        <v>9805.22206196443</v>
      </c>
      <c r="D8">
        <f t="shared" si="0"/>
        <v>18710.611538563</v>
      </c>
      <c r="E8">
        <f t="shared" si="0"/>
        <v>26037.2406908371</v>
      </c>
      <c r="F8">
        <f t="shared" si="0"/>
        <v>14815.3903019117</v>
      </c>
      <c r="G8">
        <f t="shared" si="0"/>
        <v>14241.5588398154</v>
      </c>
      <c r="H8">
        <f t="shared" si="0"/>
        <v>3352.36856690837</v>
      </c>
      <c r="Q8" s="1">
        <f>'ECH4'!$X8*'月%早中晚'!K8</f>
        <v>9805.22206196443</v>
      </c>
      <c r="R8" s="1">
        <f>'ECH4'!$X8*'月%早中晚'!L8</f>
        <v>18710.611538563</v>
      </c>
      <c r="S8" s="1">
        <f>'ECH4'!$X8*'月%早中晚'!M8</f>
        <v>26037.2406908371</v>
      </c>
      <c r="T8" s="1">
        <f>'ECH4'!$X8*'月%早中晚'!N8</f>
        <v>14815.3903019117</v>
      </c>
      <c r="U8" s="1">
        <f>'ECH4'!$X8*'月%早中晚'!O8</f>
        <v>14241.5588398154</v>
      </c>
      <c r="V8" s="1">
        <f>'ECH4'!$X8*'月%早中晚'!P8</f>
        <v>3352.36856690837</v>
      </c>
    </row>
    <row r="9" ht="13.2" spans="1:22">
      <c r="A9" s="5" t="s">
        <v>24</v>
      </c>
      <c r="C9">
        <f t="shared" si="1"/>
        <v>0</v>
      </c>
      <c r="D9">
        <f t="shared" si="0"/>
        <v>16477.975676186</v>
      </c>
      <c r="E9">
        <f t="shared" si="0"/>
        <v>36281.1223413871</v>
      </c>
      <c r="F9">
        <f t="shared" si="0"/>
        <v>21393.2008992536</v>
      </c>
      <c r="G9">
        <f t="shared" si="0"/>
        <v>4901.14148317329</v>
      </c>
      <c r="H9">
        <f t="shared" si="0"/>
        <v>0</v>
      </c>
      <c r="Q9" s="1">
        <f>'ECH4'!$X9*'月%早中晚'!K9</f>
        <v>0</v>
      </c>
      <c r="R9" s="1">
        <f>'ECH4'!$X9*'月%早中晚'!L9</f>
        <v>16477.975676186</v>
      </c>
      <c r="S9" s="1">
        <f>'ECH4'!$X9*'月%早中晚'!M9</f>
        <v>36281.1223413871</v>
      </c>
      <c r="T9" s="1">
        <f>'ECH4'!$X9*'月%早中晚'!N9</f>
        <v>21393.2008992536</v>
      </c>
      <c r="U9" s="1">
        <f>'ECH4'!$X9*'月%早中晚'!O9</f>
        <v>4901.14148317329</v>
      </c>
      <c r="V9" s="1">
        <f>'ECH4'!$X9*'月%早中晚'!P9</f>
        <v>0</v>
      </c>
    </row>
    <row r="10" ht="13.2" spans="1:22">
      <c r="A10" s="5" t="s">
        <v>25</v>
      </c>
      <c r="C10">
        <f t="shared" si="1"/>
        <v>25707.0059900479</v>
      </c>
      <c r="D10">
        <f t="shared" si="0"/>
        <v>116197.200841384</v>
      </c>
      <c r="E10">
        <f t="shared" si="0"/>
        <v>121781.986161207</v>
      </c>
      <c r="F10">
        <f t="shared" si="0"/>
        <v>73611.6618481502</v>
      </c>
      <c r="G10">
        <f t="shared" si="0"/>
        <v>7279.43765921074</v>
      </c>
      <c r="H10">
        <f t="shared" si="0"/>
        <v>0</v>
      </c>
      <c r="Q10" s="1">
        <f>'ECH4'!$X10*'月%早中晚'!K10</f>
        <v>25707.0059900479</v>
      </c>
      <c r="R10" s="1">
        <f>'ECH4'!$X10*'月%早中晚'!L10</f>
        <v>116197.200841384</v>
      </c>
      <c r="S10" s="1">
        <f>'ECH4'!$X10*'月%早中晚'!M10</f>
        <v>121781.986161207</v>
      </c>
      <c r="T10" s="1">
        <f>'ECH4'!$X10*'月%早中晚'!N10</f>
        <v>73611.6618481502</v>
      </c>
      <c r="U10" s="1">
        <f>'ECH4'!$X10*'月%早中晚'!O10</f>
        <v>7279.43765921074</v>
      </c>
      <c r="V10" s="1">
        <f>'ECH4'!$X10*'月%早中晚'!P10</f>
        <v>0</v>
      </c>
    </row>
    <row r="11" ht="13.2" spans="1:22">
      <c r="A11" s="5" t="s">
        <v>26</v>
      </c>
      <c r="C11">
        <f t="shared" si="1"/>
        <v>1911.33610623059</v>
      </c>
      <c r="D11">
        <f t="shared" si="0"/>
        <v>5519.9251567854</v>
      </c>
      <c r="E11">
        <f t="shared" si="0"/>
        <v>13597.2690829133</v>
      </c>
      <c r="F11">
        <f t="shared" si="0"/>
        <v>6489.96248852052</v>
      </c>
      <c r="G11">
        <f t="shared" si="0"/>
        <v>2079.14712192317</v>
      </c>
      <c r="H11">
        <f t="shared" si="0"/>
        <v>299.49884362704</v>
      </c>
      <c r="Q11" s="1">
        <f>'ECH4'!$X11*'月%早中晚'!K11</f>
        <v>1911.33610623059</v>
      </c>
      <c r="R11" s="1">
        <f>'ECH4'!$X11*'月%早中晚'!L11</f>
        <v>5519.9251567854</v>
      </c>
      <c r="S11" s="1">
        <f>'ECH4'!$X11*'月%早中晚'!M11</f>
        <v>13597.2690829133</v>
      </c>
      <c r="T11" s="1">
        <f>'ECH4'!$X11*'月%早中晚'!N11</f>
        <v>6489.96248852052</v>
      </c>
      <c r="U11" s="1">
        <f>'ECH4'!$X11*'月%早中晚'!O11</f>
        <v>2079.14712192317</v>
      </c>
      <c r="V11" s="1">
        <f>'ECH4'!$X11*'月%早中晚'!P11</f>
        <v>299.49884362704</v>
      </c>
    </row>
    <row r="12" ht="13.2" spans="1:22">
      <c r="A12" s="5" t="s">
        <v>27</v>
      </c>
      <c r="C12">
        <f t="shared" si="1"/>
        <v>0</v>
      </c>
      <c r="D12">
        <f t="shared" si="0"/>
        <v>54801.6151992902</v>
      </c>
      <c r="E12">
        <f t="shared" si="0"/>
        <v>323539.517968011</v>
      </c>
      <c r="F12">
        <f t="shared" si="0"/>
        <v>156720.413150679</v>
      </c>
      <c r="G12">
        <f t="shared" si="0"/>
        <v>146627.369812691</v>
      </c>
      <c r="H12">
        <f t="shared" si="0"/>
        <v>21121.5104693289</v>
      </c>
      <c r="Q12" s="1">
        <f>'ECH4'!$X12*'月%早中晚'!K12</f>
        <v>0</v>
      </c>
      <c r="R12" s="1">
        <f>'ECH4'!$X12*'月%早中晚'!L12</f>
        <v>54801.6151992902</v>
      </c>
      <c r="S12" s="1">
        <f>'ECH4'!$X12*'月%早中晚'!M12</f>
        <v>323539.517968011</v>
      </c>
      <c r="T12" s="1">
        <f>'ECH4'!$X12*'月%早中晚'!N12</f>
        <v>156720.413150679</v>
      </c>
      <c r="U12" s="1">
        <f>'ECH4'!$X12*'月%早中晚'!O12</f>
        <v>146627.369812691</v>
      </c>
      <c r="V12" s="1">
        <f>'ECH4'!$X12*'月%早中晚'!P12</f>
        <v>21121.5104693289</v>
      </c>
    </row>
    <row r="13" ht="13.2" spans="1:26">
      <c r="A13" s="6" t="s">
        <v>28</v>
      </c>
      <c r="B13">
        <f>L13</f>
        <v>55.9919003370635</v>
      </c>
      <c r="C13">
        <f>M13+Q13</f>
        <v>15950.1512574378</v>
      </c>
      <c r="D13">
        <f t="shared" ref="D13:E27" si="2">N13+R13</f>
        <v>28557.9402917736</v>
      </c>
      <c r="E13">
        <f t="shared" si="2"/>
        <v>55518.3253799883</v>
      </c>
      <c r="F13">
        <f>T13+X13</f>
        <v>60146.5332161094</v>
      </c>
      <c r="G13">
        <f t="shared" ref="G13:H27" si="3">U13+Y13</f>
        <v>15418.847264045</v>
      </c>
      <c r="H13">
        <f t="shared" si="3"/>
        <v>1310.90549030887</v>
      </c>
      <c r="L13" s="1">
        <f>'ECH4'!$K13*'月%早中晚'!D13</f>
        <v>55.9919003370635</v>
      </c>
      <c r="M13" s="1">
        <f>'ECH4'!$K13*'月%早中晚'!E13</f>
        <v>8155.02720857489</v>
      </c>
      <c r="N13" s="1">
        <f>'ECH4'!$K13*'月%早中晚'!F13</f>
        <v>6045.67717001484</v>
      </c>
      <c r="O13" s="1">
        <f>'ECH4'!$K13*'月%早中晚'!G13</f>
        <v>63.7149210732101</v>
      </c>
      <c r="Q13" s="1">
        <f>'ECH4'!$X13*'月%早中晚'!K13</f>
        <v>7795.12404886288</v>
      </c>
      <c r="R13" s="1">
        <f>'ECH4'!$X13*'月%早中晚'!L13</f>
        <v>22512.2631217588</v>
      </c>
      <c r="S13" s="1">
        <f>'ECH4'!$X13*'月%早中晚'!M13</f>
        <v>55454.6104589151</v>
      </c>
      <c r="T13" s="1">
        <f>'ECH4'!$X13*'月%早中晚'!N13</f>
        <v>26468.4282924235</v>
      </c>
      <c r="U13" s="1">
        <f>'ECH4'!$X13*'月%早中晚'!O13</f>
        <v>8479.51842608681</v>
      </c>
      <c r="V13" s="1">
        <f>'ECH4'!$X13*'月%早中晚'!P13</f>
        <v>1221.46525195297</v>
      </c>
      <c r="X13" s="1">
        <f>'ECH4'!$AK13*'月%早中晚'!T13</f>
        <v>33678.104923686</v>
      </c>
      <c r="Y13" s="1">
        <f>'ECH4'!$AK13*'月%早中晚'!U13</f>
        <v>6939.32883795815</v>
      </c>
      <c r="Z13" s="1">
        <f>'ECH4'!$AK13*'月%早中晚'!V13</f>
        <v>89.4402383559048</v>
      </c>
    </row>
    <row r="14" ht="13.2" spans="1:26">
      <c r="A14" s="6" t="s">
        <v>29</v>
      </c>
      <c r="B14">
        <f t="shared" ref="B14:B27" si="4">L14</f>
        <v>231.784496804638</v>
      </c>
      <c r="C14">
        <f t="shared" ref="C14:C27" si="5">M14+Q14</f>
        <v>33758.61270271</v>
      </c>
      <c r="D14">
        <f t="shared" si="2"/>
        <v>78298.7808649385</v>
      </c>
      <c r="E14">
        <f t="shared" si="2"/>
        <v>259634.15692263</v>
      </c>
      <c r="F14">
        <f t="shared" ref="F14:F27" si="6">T14+X14</f>
        <v>301003.526567837</v>
      </c>
      <c r="G14">
        <f t="shared" si="3"/>
        <v>13772.4271616631</v>
      </c>
      <c r="H14">
        <f t="shared" si="3"/>
        <v>177.51128341699</v>
      </c>
      <c r="L14" s="1">
        <f>'ECH4'!$K14*'月%早中晚'!D14</f>
        <v>231.784496804638</v>
      </c>
      <c r="M14" s="1">
        <f>'ECH4'!$K14*'月%早中晚'!E14</f>
        <v>33758.61270271</v>
      </c>
      <c r="N14" s="1">
        <f>'ECH4'!$K14*'月%早中晚'!F14</f>
        <v>25026.7312282594</v>
      </c>
      <c r="O14" s="1">
        <f>'ECH4'!$K14*'月%早中晚'!G14</f>
        <v>263.754772225967</v>
      </c>
      <c r="Q14" s="1">
        <f>'ECH4'!$X14*'月%早中晚'!K14</f>
        <v>0</v>
      </c>
      <c r="R14" s="1">
        <f>'ECH4'!$X14*'月%早中晚'!L14</f>
        <v>53272.049636679</v>
      </c>
      <c r="S14" s="1">
        <f>'ECH4'!$X14*'月%早中晚'!M14</f>
        <v>259370.402150404</v>
      </c>
      <c r="T14" s="1">
        <f>'ECH4'!$X14*'月%早中晚'!N14</f>
        <v>234162.877012917</v>
      </c>
      <c r="U14" s="1">
        <f>'ECH4'!$X14*'月%早中晚'!O14</f>
        <v>0</v>
      </c>
      <c r="V14" s="1">
        <f>'ECH4'!$X14*'月%早中晚'!P14</f>
        <v>0</v>
      </c>
      <c r="X14" s="1">
        <f>'ECH4'!$AK14*'月%早中晚'!T14</f>
        <v>66840.64955492</v>
      </c>
      <c r="Y14" s="1">
        <f>'ECH4'!$AK14*'月%早中晚'!U14</f>
        <v>13772.4271616631</v>
      </c>
      <c r="Z14" s="1">
        <f>'ECH4'!$AK14*'月%早中晚'!V14</f>
        <v>177.51128341699</v>
      </c>
    </row>
    <row r="15" ht="13.2" spans="1:26">
      <c r="A15" s="6" t="s">
        <v>30</v>
      </c>
      <c r="B15">
        <f t="shared" si="4"/>
        <v>98.2048461642173</v>
      </c>
      <c r="C15">
        <f t="shared" si="5"/>
        <v>18937.830175012</v>
      </c>
      <c r="D15">
        <f t="shared" si="2"/>
        <v>19749.8525071156</v>
      </c>
      <c r="E15">
        <f t="shared" si="2"/>
        <v>10495.8404717082</v>
      </c>
      <c r="F15">
        <f t="shared" si="6"/>
        <v>87537.8269269893</v>
      </c>
      <c r="G15">
        <f t="shared" si="3"/>
        <v>18037.0530997254</v>
      </c>
      <c r="H15">
        <f t="shared" si="3"/>
        <v>232.477573285349</v>
      </c>
      <c r="L15" s="1">
        <f>'ECH4'!$K15*'月%早中晚'!D15</f>
        <v>98.2048461642173</v>
      </c>
      <c r="M15" s="1">
        <f>'ECH4'!$K15*'月%早中晚'!E15</f>
        <v>14303.1972064177</v>
      </c>
      <c r="N15" s="1">
        <f>'ECH4'!$K15*'月%早中晚'!F15</f>
        <v>10603.5836052312</v>
      </c>
      <c r="O15" s="1">
        <f>'ECH4'!$K15*'月%早中晚'!G15</f>
        <v>111.750342186868</v>
      </c>
      <c r="Q15" s="1">
        <f>'ECH4'!$X15*'月%早中晚'!K15</f>
        <v>4634.63296859431</v>
      </c>
      <c r="R15" s="1">
        <f>'ECH4'!$X15*'月%早中晚'!L15</f>
        <v>9146.26890188432</v>
      </c>
      <c r="S15" s="1">
        <f>'ECH4'!$X15*'月%早中晚'!M15</f>
        <v>10384.0901295213</v>
      </c>
      <c r="T15" s="1">
        <f>'ECH4'!$X15*'月%早中晚'!N15</f>
        <v>0</v>
      </c>
      <c r="U15" s="1">
        <f>'ECH4'!$X15*'月%早中晚'!O15</f>
        <v>0</v>
      </c>
      <c r="V15" s="1">
        <f>'ECH4'!$X15*'月%早中晚'!P15</f>
        <v>0</v>
      </c>
      <c r="X15" s="1">
        <f>'ECH4'!$AK15*'月%早中晚'!T15</f>
        <v>87537.8269269893</v>
      </c>
      <c r="Y15" s="1">
        <f>'ECH4'!$AK15*'月%早中晚'!U15</f>
        <v>18037.0530997254</v>
      </c>
      <c r="Z15" s="1">
        <f>'ECH4'!$AK15*'月%早中晚'!V15</f>
        <v>232.477573285349</v>
      </c>
    </row>
    <row r="16" ht="13.2" spans="1:26">
      <c r="A16" s="6" t="s">
        <v>31</v>
      </c>
      <c r="B16">
        <f t="shared" si="4"/>
        <v>779.82803184576</v>
      </c>
      <c r="C16">
        <f t="shared" si="5"/>
        <v>119850.785439487</v>
      </c>
      <c r="D16">
        <f t="shared" si="2"/>
        <v>102313.369681089</v>
      </c>
      <c r="E16">
        <f t="shared" si="2"/>
        <v>45503.0744573955</v>
      </c>
      <c r="F16">
        <f t="shared" si="6"/>
        <v>456123.008323345</v>
      </c>
      <c r="G16">
        <f t="shared" si="3"/>
        <v>96417.8773003298</v>
      </c>
      <c r="H16">
        <f t="shared" si="3"/>
        <v>2137.51216650837</v>
      </c>
      <c r="L16" s="1">
        <f>'ECH4'!$K16*'月%早中晚'!D16</f>
        <v>779.82803184576</v>
      </c>
      <c r="M16" s="1">
        <f>'ECH4'!$K16*'月%早中晚'!E16</f>
        <v>113579.263776156</v>
      </c>
      <c r="N16" s="1">
        <f>'ECH4'!$K16*'月%早中晚'!F16</f>
        <v>84201.2594730013</v>
      </c>
      <c r="O16" s="1">
        <f>'ECH4'!$K16*'月%早中晚'!G16</f>
        <v>887.390518996898</v>
      </c>
      <c r="Q16" s="1">
        <f>'ECH4'!$X16*'月%早中晚'!K16</f>
        <v>6271.52166333115</v>
      </c>
      <c r="R16" s="1">
        <f>'ECH4'!$X16*'月%早中晚'!L16</f>
        <v>18112.110208088</v>
      </c>
      <c r="S16" s="1">
        <f>'ECH4'!$X16*'月%早中晚'!M16</f>
        <v>44615.6839383986</v>
      </c>
      <c r="T16" s="1">
        <f>'ECH4'!$X16*'月%早中晚'!N16</f>
        <v>21295.0198598156</v>
      </c>
      <c r="U16" s="1">
        <f>'ECH4'!$X16*'月%早中晚'!O16</f>
        <v>6822.14717437072</v>
      </c>
      <c r="V16" s="1">
        <f>'ECH4'!$X16*'月%早中晚'!P16</f>
        <v>982.722755996008</v>
      </c>
      <c r="X16" s="1">
        <f>'ECH4'!$AK16*'月%早中晚'!T16</f>
        <v>434827.988463529</v>
      </c>
      <c r="Y16" s="1">
        <f>'ECH4'!$AK16*'月%早中晚'!U16</f>
        <v>89595.7301259591</v>
      </c>
      <c r="Z16" s="1">
        <f>'ECH4'!$AK16*'月%早中晚'!V16</f>
        <v>1154.78941051236</v>
      </c>
    </row>
    <row r="17" ht="13.2" spans="1:26">
      <c r="A17" s="5" t="s">
        <v>32</v>
      </c>
      <c r="C17">
        <f t="shared" si="5"/>
        <v>3018.82444811565</v>
      </c>
      <c r="D17">
        <f t="shared" si="2"/>
        <v>8718.34365538951</v>
      </c>
      <c r="E17">
        <f t="shared" si="2"/>
        <v>21475.9550668759</v>
      </c>
      <c r="F17">
        <f t="shared" si="6"/>
        <v>10250.451170693</v>
      </c>
      <c r="G17">
        <f t="shared" si="3"/>
        <v>3283.87045189514</v>
      </c>
      <c r="H17">
        <f t="shared" si="3"/>
        <v>473.037907030777</v>
      </c>
      <c r="L17" s="1">
        <f>'ECH4'!$K17*'月%早中晚'!D17</f>
        <v>0</v>
      </c>
      <c r="M17" s="1">
        <f>'ECH4'!$K17*'月%早中晚'!E17</f>
        <v>0</v>
      </c>
      <c r="N17" s="1">
        <f>'ECH4'!$K17*'月%早中晚'!F17</f>
        <v>0</v>
      </c>
      <c r="O17" s="1">
        <f>'ECH4'!$K17*'月%早中晚'!G17</f>
        <v>0</v>
      </c>
      <c r="Q17" s="1">
        <f>'ECH4'!$X17*'月%早中晚'!K17</f>
        <v>3018.82444811565</v>
      </c>
      <c r="R17" s="1">
        <f>'ECH4'!$X17*'月%早中晚'!L17</f>
        <v>8718.34365538951</v>
      </c>
      <c r="S17" s="1">
        <f>'ECH4'!$X17*'月%早中晚'!M17</f>
        <v>21475.9550668759</v>
      </c>
      <c r="T17" s="1">
        <f>'ECH4'!$X17*'月%早中晚'!N17</f>
        <v>10250.451170693</v>
      </c>
      <c r="U17" s="1">
        <f>'ECH4'!$X17*'月%早中晚'!O17</f>
        <v>3283.87045189514</v>
      </c>
      <c r="V17" s="1">
        <f>'ECH4'!$X17*'月%早中晚'!P17</f>
        <v>473.037907030777</v>
      </c>
      <c r="X17" s="1">
        <f>'ECH4'!$AK17*'月%早中晚'!T17</f>
        <v>0</v>
      </c>
      <c r="Y17" s="1">
        <f>'ECH4'!$AK17*'月%早中晚'!U17</f>
        <v>0</v>
      </c>
      <c r="Z17" s="1">
        <f>'ECH4'!$AK17*'月%早中晚'!V17</f>
        <v>0</v>
      </c>
    </row>
    <row r="18" ht="13.2" spans="1:26">
      <c r="A18" s="5" t="s">
        <v>33</v>
      </c>
      <c r="C18">
        <f t="shared" si="5"/>
        <v>0</v>
      </c>
      <c r="D18">
        <f t="shared" si="2"/>
        <v>11912.9509864637</v>
      </c>
      <c r="E18">
        <f t="shared" si="2"/>
        <v>88843.1696401314</v>
      </c>
      <c r="F18">
        <f t="shared" si="6"/>
        <v>128182.623993495</v>
      </c>
      <c r="G18">
        <f t="shared" si="3"/>
        <v>48362.2092799102</v>
      </c>
      <c r="H18">
        <f t="shared" si="3"/>
        <v>0</v>
      </c>
      <c r="L18" s="1">
        <f>'ECH4'!$K18*'月%早中晚'!D18</f>
        <v>0</v>
      </c>
      <c r="M18" s="1">
        <f>'ECH4'!$K18*'月%早中晚'!E18</f>
        <v>0</v>
      </c>
      <c r="N18" s="1">
        <f>'ECH4'!$K18*'月%早中晚'!F18</f>
        <v>0</v>
      </c>
      <c r="O18" s="1">
        <f>'ECH4'!$K18*'月%早中晚'!G18</f>
        <v>0</v>
      </c>
      <c r="Q18" s="1">
        <f>'ECH4'!$X18*'月%早中晚'!K18</f>
        <v>0</v>
      </c>
      <c r="R18" s="1">
        <f>'ECH4'!$X18*'月%早中晚'!L18</f>
        <v>11912.9509864637</v>
      </c>
      <c r="S18" s="1">
        <f>'ECH4'!$X18*'月%早中晚'!M18</f>
        <v>88843.1696401314</v>
      </c>
      <c r="T18" s="1">
        <f>'ECH4'!$X18*'月%早中晚'!N18</f>
        <v>128182.623993495</v>
      </c>
      <c r="U18" s="1">
        <f>'ECH4'!$X18*'月%早中晚'!O18</f>
        <v>48362.2092799102</v>
      </c>
      <c r="V18" s="1">
        <f>'ECH4'!$X18*'月%早中晚'!P18</f>
        <v>0</v>
      </c>
      <c r="X18" s="1">
        <f>'ECH4'!$AK18*'月%早中晚'!T18</f>
        <v>0</v>
      </c>
      <c r="Y18" s="1">
        <f>'ECH4'!$AK18*'月%早中晚'!U18</f>
        <v>0</v>
      </c>
      <c r="Z18" s="1">
        <f>'ECH4'!$AK18*'月%早中晚'!V18</f>
        <v>0</v>
      </c>
    </row>
    <row r="19" ht="13.2" spans="1:26">
      <c r="A19" s="6" t="s">
        <v>34</v>
      </c>
      <c r="B19">
        <f t="shared" si="4"/>
        <v>9433.65755111224</v>
      </c>
      <c r="C19">
        <f t="shared" si="5"/>
        <v>31022.2797990785</v>
      </c>
      <c r="D19">
        <f t="shared" si="2"/>
        <v>39634.8569521676</v>
      </c>
      <c r="E19">
        <f t="shared" si="2"/>
        <v>219053.511600773</v>
      </c>
      <c r="F19">
        <f t="shared" si="6"/>
        <v>385589.538000376</v>
      </c>
      <c r="G19">
        <f t="shared" si="3"/>
        <v>153863.469268651</v>
      </c>
      <c r="H19">
        <f t="shared" si="3"/>
        <v>15751.769627842</v>
      </c>
      <c r="L19" s="1">
        <f>'ECH4'!$K19*'月%早中晚'!D19</f>
        <v>9433.65755111224</v>
      </c>
      <c r="M19" s="1">
        <f>'ECH4'!$K19*'月%早中晚'!E19</f>
        <v>31022.2797990785</v>
      </c>
      <c r="N19" s="1">
        <f>'ECH4'!$K19*'月%早中晚'!F19</f>
        <v>11425.394769816</v>
      </c>
      <c r="O19" s="1">
        <f>'ECH4'!$K19*'月%早中晚'!G19</f>
        <v>8675.91187999327</v>
      </c>
      <c r="Q19" s="1">
        <f>'ECH4'!$X19*'月%早中晚'!K19</f>
        <v>0</v>
      </c>
      <c r="R19" s="1">
        <f>'ECH4'!$X19*'月%早中晚'!L19</f>
        <v>28209.4621823516</v>
      </c>
      <c r="S19" s="1">
        <f>'ECH4'!$X19*'月%早中晚'!M19</f>
        <v>210377.59972078</v>
      </c>
      <c r="T19" s="1">
        <f>'ECH4'!$X19*'月%早中晚'!N19</f>
        <v>303532.087732735</v>
      </c>
      <c r="U19" s="1">
        <f>'ECH4'!$X19*'月%早中晚'!O19</f>
        <v>114520.064364134</v>
      </c>
      <c r="V19" s="1">
        <f>'ECH4'!$X19*'月%早中晚'!P19</f>
        <v>0</v>
      </c>
      <c r="X19" s="1">
        <f>'ECH4'!$AK19*'月%早中晚'!T19</f>
        <v>82057.4502676412</v>
      </c>
      <c r="Y19" s="1">
        <f>'ECH4'!$AK19*'月%早中晚'!U19</f>
        <v>39343.4049045169</v>
      </c>
      <c r="Z19" s="1">
        <f>'ECH4'!$AK19*'月%早中晚'!V19</f>
        <v>15751.769627842</v>
      </c>
    </row>
    <row r="20" ht="13.2" spans="1:26">
      <c r="A20" s="6" t="s">
        <v>35</v>
      </c>
      <c r="B20">
        <f t="shared" si="4"/>
        <v>0</v>
      </c>
      <c r="C20">
        <f t="shared" si="5"/>
        <v>145960.026633643</v>
      </c>
      <c r="D20">
        <f t="shared" si="2"/>
        <v>54335.2592192182</v>
      </c>
      <c r="E20">
        <f t="shared" si="2"/>
        <v>90586.9561813278</v>
      </c>
      <c r="F20">
        <f t="shared" si="6"/>
        <v>511281.142609166</v>
      </c>
      <c r="G20">
        <f t="shared" si="3"/>
        <v>153507.690404356</v>
      </c>
      <c r="H20">
        <f t="shared" si="3"/>
        <v>46412.7459522894</v>
      </c>
      <c r="L20" s="1">
        <f>'ECH4'!$K20*'月%早中晚'!D20</f>
        <v>0</v>
      </c>
      <c r="M20" s="1">
        <f>'ECH4'!$K20*'月%早中晚'!E20</f>
        <v>145960.026633643</v>
      </c>
      <c r="N20" s="1">
        <f>'ECH4'!$K20*'月%早中晚'!F20</f>
        <v>43264.1565210093</v>
      </c>
      <c r="O20" s="1">
        <f>'ECH4'!$K20*'月%早中晚'!G20</f>
        <v>8022.03534534786</v>
      </c>
      <c r="Q20" s="1">
        <f>'ECH4'!$X20*'月%早中晚'!K20</f>
        <v>0</v>
      </c>
      <c r="R20" s="1">
        <f>'ECH4'!$X20*'月%早中晚'!L20</f>
        <v>11071.1026982089</v>
      </c>
      <c r="S20" s="1">
        <f>'ECH4'!$X20*'月%早中晚'!M20</f>
        <v>82564.9208359799</v>
      </c>
      <c r="T20" s="1">
        <f>'ECH4'!$X20*'月%早中晚'!N20</f>
        <v>119124.387901064</v>
      </c>
      <c r="U20" s="1">
        <f>'ECH4'!$X20*'月%早中晚'!O20</f>
        <v>44944.614164747</v>
      </c>
      <c r="V20" s="1">
        <f>'ECH4'!$X20*'月%早中晚'!P20</f>
        <v>0</v>
      </c>
      <c r="X20" s="1">
        <f>'ECH4'!$AK20*'月%早中晚'!T20</f>
        <v>392156.754708101</v>
      </c>
      <c r="Y20" s="1">
        <f>'ECH4'!$AK20*'月%早中晚'!U20</f>
        <v>108563.076239609</v>
      </c>
      <c r="Z20" s="1">
        <f>'ECH4'!$AK20*'月%早中晚'!V20</f>
        <v>46412.7459522894</v>
      </c>
    </row>
    <row r="21" ht="13.2" spans="1:26">
      <c r="A21" s="6" t="s">
        <v>36</v>
      </c>
      <c r="B21">
        <f t="shared" si="4"/>
        <v>27799.5999085078</v>
      </c>
      <c r="C21">
        <f t="shared" si="5"/>
        <v>62302.6204532892</v>
      </c>
      <c r="D21">
        <f t="shared" si="2"/>
        <v>67797.2921335295</v>
      </c>
      <c r="E21">
        <f t="shared" si="2"/>
        <v>72910.1963046736</v>
      </c>
      <c r="F21">
        <f t="shared" si="6"/>
        <v>454602.869871848</v>
      </c>
      <c r="G21">
        <f t="shared" si="3"/>
        <v>125229.708286702</v>
      </c>
      <c r="H21">
        <f t="shared" si="3"/>
        <v>15495.5398414505</v>
      </c>
      <c r="L21" s="1">
        <f>'ECH4'!$K21*'月%早中晚'!D21</f>
        <v>27799.5999085078</v>
      </c>
      <c r="M21" s="1">
        <f>'ECH4'!$K21*'月%早中晚'!E21</f>
        <v>62302.6204532892</v>
      </c>
      <c r="N21" s="1">
        <f>'ECH4'!$K21*'月%早中晚'!F21</f>
        <v>67797.2921335295</v>
      </c>
      <c r="O21" s="1">
        <f>'ECH4'!$K21*'月%早中晚'!G21</f>
        <v>72910.1963046736</v>
      </c>
      <c r="Q21" s="1">
        <f>'ECH4'!$X21*'月%早中晚'!K21</f>
        <v>0</v>
      </c>
      <c r="R21" s="1">
        <f>'ECH4'!$X21*'月%早中晚'!L21</f>
        <v>0</v>
      </c>
      <c r="S21" s="1">
        <f>'ECH4'!$X21*'月%早中晚'!M21</f>
        <v>0</v>
      </c>
      <c r="T21" s="1">
        <f>'ECH4'!$X21*'月%早中晚'!N21</f>
        <v>0</v>
      </c>
      <c r="U21" s="1">
        <f>'ECH4'!$X21*'月%早中晚'!O21</f>
        <v>0</v>
      </c>
      <c r="V21" s="1">
        <f>'ECH4'!$X21*'月%早中晚'!P21</f>
        <v>0</v>
      </c>
      <c r="X21" s="1">
        <f>'ECH4'!$AK21*'月%早中晚'!T21</f>
        <v>454602.869871848</v>
      </c>
      <c r="Y21" s="1">
        <f>'ECH4'!$AK21*'月%早中晚'!U21</f>
        <v>125229.708286702</v>
      </c>
      <c r="Z21" s="1">
        <f>'ECH4'!$AK21*'月%早中晚'!V21</f>
        <v>15495.5398414505</v>
      </c>
    </row>
    <row r="22" ht="13.2" spans="1:26">
      <c r="A22" s="6" t="s">
        <v>37</v>
      </c>
      <c r="B22">
        <f t="shared" si="4"/>
        <v>69393.4443321197</v>
      </c>
      <c r="C22">
        <f t="shared" si="5"/>
        <v>105405.041440118</v>
      </c>
      <c r="D22">
        <f t="shared" si="2"/>
        <v>11193.3244065678</v>
      </c>
      <c r="E22">
        <f t="shared" si="2"/>
        <v>19157.5487478505</v>
      </c>
      <c r="F22">
        <f t="shared" si="6"/>
        <v>147349.460054922</v>
      </c>
      <c r="G22">
        <f t="shared" si="3"/>
        <v>204782.944055943</v>
      </c>
      <c r="H22">
        <f t="shared" si="3"/>
        <v>104652.810962478</v>
      </c>
      <c r="L22" s="1">
        <f>'ECH4'!$K22*'月%早中晚'!D22</f>
        <v>69393.4443321197</v>
      </c>
      <c r="M22" s="1">
        <f>'ECH4'!$K22*'月%早中晚'!E22</f>
        <v>105405.041440118</v>
      </c>
      <c r="N22" s="1">
        <f>'ECH4'!$K22*'月%早中晚'!F22</f>
        <v>10589.1600113587</v>
      </c>
      <c r="O22" s="1">
        <f>'ECH4'!$K22*'月%早中晚'!G22</f>
        <v>14651.8742164032</v>
      </c>
      <c r="Q22" s="1">
        <f>'ECH4'!$X22*'月%早中晚'!K22</f>
        <v>0</v>
      </c>
      <c r="R22" s="1">
        <f>'ECH4'!$X22*'月%早中晚'!L22</f>
        <v>604.164395209108</v>
      </c>
      <c r="S22" s="1">
        <f>'ECH4'!$X22*'月%早中晚'!M22</f>
        <v>4505.67453144734</v>
      </c>
      <c r="T22" s="1">
        <f>'ECH4'!$X22*'月%早中晚'!N22</f>
        <v>6500.77194049923</v>
      </c>
      <c r="U22" s="1">
        <f>'ECH4'!$X22*'月%早中晚'!O22</f>
        <v>2452.68573284432</v>
      </c>
      <c r="V22" s="1">
        <f>'ECH4'!$X22*'月%早中晚'!P22</f>
        <v>0</v>
      </c>
      <c r="X22" s="1">
        <f>'ECH4'!$AK22*'月%早中晚'!T22</f>
        <v>140848.688114423</v>
      </c>
      <c r="Y22" s="1">
        <f>'ECH4'!$AK22*'月%早中晚'!U22</f>
        <v>202330.258323099</v>
      </c>
      <c r="Z22" s="1">
        <f>'ECH4'!$AK22*'月%早中晚'!V22</f>
        <v>104652.810962478</v>
      </c>
    </row>
    <row r="23" ht="13.2" spans="1:26">
      <c r="A23" s="6" t="s">
        <v>38</v>
      </c>
      <c r="B23">
        <f t="shared" si="4"/>
        <v>9554.20760940061</v>
      </c>
      <c r="C23">
        <f t="shared" si="5"/>
        <v>31418.70479307</v>
      </c>
      <c r="D23">
        <f t="shared" si="2"/>
        <v>11571.3966781963</v>
      </c>
      <c r="E23">
        <f t="shared" si="2"/>
        <v>8786.77891933313</v>
      </c>
      <c r="F23">
        <f t="shared" si="6"/>
        <v>43710.5112374239</v>
      </c>
      <c r="G23">
        <f t="shared" si="3"/>
        <v>20957.516186383</v>
      </c>
      <c r="H23">
        <f t="shared" si="3"/>
        <v>8390.68117619312</v>
      </c>
      <c r="L23" s="1">
        <f>'ECH4'!$K23*'月%早中晚'!D23</f>
        <v>9554.20760940061</v>
      </c>
      <c r="M23" s="1">
        <f>'ECH4'!$K23*'月%早中晚'!E23</f>
        <v>31418.70479307</v>
      </c>
      <c r="N23" s="1">
        <f>'ECH4'!$K23*'月%早中晚'!F23</f>
        <v>11571.3966781963</v>
      </c>
      <c r="O23" s="1">
        <f>'ECH4'!$K23*'月%早中晚'!G23</f>
        <v>8786.77891933313</v>
      </c>
      <c r="Q23" s="1">
        <f>'ECH4'!$X23*'月%早中晚'!K23</f>
        <v>0</v>
      </c>
      <c r="R23" s="1">
        <f>'ECH4'!$X23*'月%早中晚'!L23</f>
        <v>0</v>
      </c>
      <c r="S23" s="1">
        <f>'ECH4'!$X23*'月%早中晚'!M23</f>
        <v>0</v>
      </c>
      <c r="T23" s="1">
        <f>'ECH4'!$X23*'月%早中晚'!N23</f>
        <v>0</v>
      </c>
      <c r="U23" s="1">
        <f>'ECH4'!$X23*'月%早中晚'!O23</f>
        <v>0</v>
      </c>
      <c r="V23" s="1">
        <f>'ECH4'!$X23*'月%早中晚'!P23</f>
        <v>0</v>
      </c>
      <c r="X23" s="1">
        <f>'ECH4'!$AK23*'月%早中晚'!T23</f>
        <v>43710.5112374239</v>
      </c>
      <c r="Y23" s="1">
        <f>'ECH4'!$AK23*'月%早中晚'!U23</f>
        <v>20957.516186383</v>
      </c>
      <c r="Z23" s="1">
        <f>'ECH4'!$AK23*'月%早中晚'!V23</f>
        <v>8390.68117619312</v>
      </c>
    </row>
    <row r="24" ht="13.2" spans="1:26">
      <c r="A24" s="5" t="s">
        <v>39</v>
      </c>
      <c r="C24">
        <f t="shared" si="5"/>
        <v>49355.3503201293</v>
      </c>
      <c r="D24">
        <f t="shared" si="2"/>
        <v>57431.6803725142</v>
      </c>
      <c r="E24">
        <f t="shared" si="2"/>
        <v>34441.9154614928</v>
      </c>
      <c r="F24">
        <f t="shared" si="6"/>
        <v>17349.1534458637</v>
      </c>
      <c r="G24">
        <f t="shared" si="3"/>
        <v>0</v>
      </c>
      <c r="H24">
        <f t="shared" si="3"/>
        <v>0</v>
      </c>
      <c r="L24" s="1">
        <f>'ECH4'!$K24*'月%早中晚'!D24</f>
        <v>0</v>
      </c>
      <c r="M24" s="1">
        <f>'ECH4'!$K24*'月%早中晚'!E24</f>
        <v>0</v>
      </c>
      <c r="N24" s="1">
        <f>'ECH4'!$K24*'月%早中晚'!F24</f>
        <v>0</v>
      </c>
      <c r="O24" s="1">
        <f>'ECH4'!$K24*'月%早中晚'!G24</f>
        <v>0</v>
      </c>
      <c r="Q24" s="1">
        <f>'ECH4'!$X24*'月%早中晚'!K24</f>
        <v>49355.3503201293</v>
      </c>
      <c r="R24" s="1">
        <f>'ECH4'!$X24*'月%早中晚'!L24</f>
        <v>57431.6803725142</v>
      </c>
      <c r="S24" s="1">
        <f>'ECH4'!$X24*'月%早中晚'!M24</f>
        <v>34441.9154614928</v>
      </c>
      <c r="T24" s="1">
        <f>'ECH4'!$X24*'月%早中晚'!N24</f>
        <v>17349.1534458637</v>
      </c>
      <c r="U24" s="1">
        <f>'ECH4'!$X24*'月%早中晚'!O24</f>
        <v>0</v>
      </c>
      <c r="V24" s="1">
        <f>'ECH4'!$X24*'月%早中晚'!P24</f>
        <v>0</v>
      </c>
      <c r="X24" s="1">
        <f>'ECH4'!$AK24*'月%早中晚'!T24</f>
        <v>0</v>
      </c>
      <c r="Y24" s="1">
        <f>'ECH4'!$AK24*'月%早中晚'!U24</f>
        <v>0</v>
      </c>
      <c r="Z24" s="1">
        <f>'ECH4'!$AK24*'月%早中晚'!V24</f>
        <v>0</v>
      </c>
    </row>
    <row r="25" ht="13.2" spans="1:26">
      <c r="A25" s="5" t="s">
        <v>40</v>
      </c>
      <c r="C25">
        <f t="shared" si="5"/>
        <v>31682.1357171861</v>
      </c>
      <c r="D25">
        <f t="shared" si="2"/>
        <v>182477.750427296</v>
      </c>
      <c r="E25">
        <f t="shared" si="2"/>
        <v>145380.804341817</v>
      </c>
      <c r="F25">
        <f t="shared" si="6"/>
        <v>127024.807113701</v>
      </c>
      <c r="G25">
        <f t="shared" si="3"/>
        <v>0</v>
      </c>
      <c r="H25">
        <f t="shared" si="3"/>
        <v>0</v>
      </c>
      <c r="L25" s="1">
        <f>'ECH4'!$K25*'月%早中晚'!D25</f>
        <v>0</v>
      </c>
      <c r="M25" s="1">
        <f>'ECH4'!$K25*'月%早中晚'!E25</f>
        <v>0</v>
      </c>
      <c r="N25" s="1">
        <f>'ECH4'!$K25*'月%早中晚'!F25</f>
        <v>0</v>
      </c>
      <c r="O25" s="1">
        <f>'ECH4'!$K25*'月%早中晚'!G25</f>
        <v>0</v>
      </c>
      <c r="Q25" s="1">
        <f>'ECH4'!$X25*'月%早中晚'!K25</f>
        <v>31682.1357171861</v>
      </c>
      <c r="R25" s="1">
        <f>'ECH4'!$X25*'月%早中晚'!L25</f>
        <v>182477.750427296</v>
      </c>
      <c r="S25" s="1">
        <f>'ECH4'!$X25*'月%早中晚'!M25</f>
        <v>145380.804341817</v>
      </c>
      <c r="T25" s="1">
        <f>'ECH4'!$X25*'月%早中晚'!N25</f>
        <v>127024.807113701</v>
      </c>
      <c r="U25" s="1">
        <f>'ECH4'!$X25*'月%早中晚'!O25</f>
        <v>0</v>
      </c>
      <c r="V25" s="1">
        <f>'ECH4'!$X25*'月%早中晚'!P25</f>
        <v>0</v>
      </c>
      <c r="X25" s="1">
        <f>'ECH4'!$AK25*'月%早中晚'!T25</f>
        <v>0</v>
      </c>
      <c r="Y25" s="1">
        <f>'ECH4'!$AK25*'月%早中晚'!U25</f>
        <v>0</v>
      </c>
      <c r="Z25" s="1">
        <f>'ECH4'!$AK25*'月%早中晚'!V25</f>
        <v>0</v>
      </c>
    </row>
    <row r="26" ht="13.2" spans="1:26">
      <c r="A26" s="5" t="s">
        <v>41</v>
      </c>
      <c r="C26">
        <f t="shared" si="5"/>
        <v>12358.4265359288</v>
      </c>
      <c r="D26">
        <f t="shared" si="2"/>
        <v>27322.5942833008</v>
      </c>
      <c r="E26">
        <f t="shared" si="2"/>
        <v>28844.5060885411</v>
      </c>
      <c r="F26">
        <f t="shared" si="6"/>
        <v>25231.0954140251</v>
      </c>
      <c r="G26">
        <f t="shared" si="3"/>
        <v>4755.96647820431</v>
      </c>
      <c r="H26">
        <f t="shared" si="3"/>
        <v>0</v>
      </c>
      <c r="L26" s="1">
        <f>'ECH4'!$K26*'月%早中晚'!D26</f>
        <v>0</v>
      </c>
      <c r="M26" s="1">
        <f>'ECH4'!$K26*'月%早中晚'!E26</f>
        <v>0</v>
      </c>
      <c r="N26" s="1">
        <f>'ECH4'!$K26*'月%早中晚'!F26</f>
        <v>0</v>
      </c>
      <c r="O26" s="1">
        <f>'ECH4'!$K26*'月%早中晚'!G26</f>
        <v>0</v>
      </c>
      <c r="Q26" s="1">
        <f>'ECH4'!$X26*'月%早中晚'!K26</f>
        <v>12358.4265359288</v>
      </c>
      <c r="R26" s="1">
        <f>'ECH4'!$X26*'月%早中晚'!L26</f>
        <v>27322.5942833008</v>
      </c>
      <c r="S26" s="1">
        <f>'ECH4'!$X26*'月%早中晚'!M26</f>
        <v>28844.5060885411</v>
      </c>
      <c r="T26" s="1">
        <f>'ECH4'!$X26*'月%早中晚'!N26</f>
        <v>25231.0954140251</v>
      </c>
      <c r="U26" s="1">
        <f>'ECH4'!$X26*'月%早中晚'!O26</f>
        <v>4755.96647820431</v>
      </c>
      <c r="V26" s="1">
        <f>'ECH4'!$X26*'月%早中晚'!P26</f>
        <v>0</v>
      </c>
      <c r="X26" s="1">
        <f>'ECH4'!$AK26*'月%早中晚'!T26</f>
        <v>0</v>
      </c>
      <c r="Y26" s="1">
        <f>'ECH4'!$AK26*'月%早中晚'!U26</f>
        <v>0</v>
      </c>
      <c r="Z26" s="1">
        <f>'ECH4'!$AK26*'月%早中晚'!V26</f>
        <v>0</v>
      </c>
    </row>
    <row r="27" ht="13.2" spans="1:26">
      <c r="A27" s="6" t="s">
        <v>42</v>
      </c>
      <c r="B27">
        <f t="shared" si="4"/>
        <v>1642.16693709983</v>
      </c>
      <c r="C27">
        <f t="shared" si="5"/>
        <v>5400.21321777791</v>
      </c>
      <c r="D27">
        <f t="shared" si="2"/>
        <v>19054.0485747296</v>
      </c>
      <c r="E27">
        <f t="shared" si="2"/>
        <v>66712.1887706293</v>
      </c>
      <c r="F27">
        <f t="shared" si="6"/>
        <v>74660.3664936569</v>
      </c>
      <c r="G27">
        <f t="shared" si="3"/>
        <v>27531.6153872203</v>
      </c>
      <c r="H27">
        <f t="shared" si="3"/>
        <v>590.536518886322</v>
      </c>
      <c r="L27" s="1">
        <f>'ECH4'!$K27*'月%早中晚'!D27</f>
        <v>1642.16693709983</v>
      </c>
      <c r="M27" s="1">
        <f>'ECH4'!$K27*'月%早中晚'!E27</f>
        <v>5400.21321777791</v>
      </c>
      <c r="N27" s="1">
        <f>'ECH4'!$K27*'月%早中晚'!F27</f>
        <v>1988.87922660421</v>
      </c>
      <c r="O27" s="1">
        <f>'ECH4'!$K27*'月%早中晚'!G27</f>
        <v>1510.26211851805</v>
      </c>
      <c r="Q27" s="1">
        <f>'ECH4'!$X27*'月%早中晚'!K27</f>
        <v>0</v>
      </c>
      <c r="R27" s="1">
        <f>'ECH4'!$X27*'月%早中晚'!L27</f>
        <v>17065.1693481254</v>
      </c>
      <c r="S27" s="1">
        <f>'ECH4'!$X27*'月%早中晚'!M27</f>
        <v>65201.9266521112</v>
      </c>
      <c r="T27" s="1">
        <f>'ECH4'!$X27*'月%早中晚'!N27</f>
        <v>71584.0187451418</v>
      </c>
      <c r="U27" s="1">
        <f>'ECH4'!$X27*'月%早中晚'!O27</f>
        <v>26056.6244546217</v>
      </c>
      <c r="V27" s="1">
        <f>'ECH4'!$X27*'月%早中晚'!P27</f>
        <v>0</v>
      </c>
      <c r="X27" s="1">
        <f>'ECH4'!$AK27*'月%早中晚'!T27</f>
        <v>3076.34774851511</v>
      </c>
      <c r="Y27" s="1">
        <f>'ECH4'!$AK27*'月%早中晚'!U27</f>
        <v>1474.99093259857</v>
      </c>
      <c r="Z27" s="1">
        <f>'ECH4'!$AK27*'月%早中晚'!V27</f>
        <v>590.536518886322</v>
      </c>
    </row>
    <row r="28" ht="13.2" spans="1:22">
      <c r="A28" s="5" t="s">
        <v>43</v>
      </c>
      <c r="C28">
        <f>Q28</f>
        <v>5.37968204465899</v>
      </c>
      <c r="D28">
        <f t="shared" ref="D28:H33" si="7">R28</f>
        <v>11.8936556730787</v>
      </c>
      <c r="E28">
        <f t="shared" si="7"/>
        <v>12.5561511443592</v>
      </c>
      <c r="F28">
        <f t="shared" si="7"/>
        <v>10.9832162347929</v>
      </c>
      <c r="G28">
        <f t="shared" si="7"/>
        <v>2.07029490311025</v>
      </c>
      <c r="H28">
        <f t="shared" si="7"/>
        <v>0</v>
      </c>
      <c r="Q28" s="1">
        <f>'ECH4'!$X28*'月%早中晚'!K28</f>
        <v>5.37968204465899</v>
      </c>
      <c r="R28" s="1">
        <f>'ECH4'!$X28*'月%早中晚'!L28</f>
        <v>11.8936556730787</v>
      </c>
      <c r="S28" s="1">
        <f>'ECH4'!$X28*'月%早中晚'!M28</f>
        <v>12.5561511443592</v>
      </c>
      <c r="T28" s="1">
        <f>'ECH4'!$X28*'月%早中晚'!N28</f>
        <v>10.9832162347929</v>
      </c>
      <c r="U28" s="1">
        <f>'ECH4'!$X28*'月%早中晚'!O28</f>
        <v>2.07029490311025</v>
      </c>
      <c r="V28" s="1">
        <f>'ECH4'!$X28*'月%早中晚'!P28</f>
        <v>0</v>
      </c>
    </row>
    <row r="29" ht="13.2" spans="1:22">
      <c r="A29" s="5" t="s">
        <v>44</v>
      </c>
      <c r="C29">
        <f t="shared" ref="C29:C33" si="8">Q29</f>
        <v>4484.51010353445</v>
      </c>
      <c r="D29">
        <f t="shared" si="7"/>
        <v>25590.4733621921</v>
      </c>
      <c r="E29">
        <f t="shared" si="7"/>
        <v>1920.6684719743</v>
      </c>
      <c r="F29">
        <f t="shared" si="7"/>
        <v>960.334235987148</v>
      </c>
      <c r="G29">
        <f t="shared" si="7"/>
        <v>99.5738263120313</v>
      </c>
      <c r="H29">
        <f t="shared" si="7"/>
        <v>0</v>
      </c>
      <c r="Q29" s="1">
        <f>'ECH4'!$X29*'月%早中晚'!K29</f>
        <v>4484.51010353445</v>
      </c>
      <c r="R29" s="1">
        <f>'ECH4'!$X29*'月%早中晚'!L29</f>
        <v>25590.4733621921</v>
      </c>
      <c r="S29" s="1">
        <f>'ECH4'!$X29*'月%早中晚'!M29</f>
        <v>1920.6684719743</v>
      </c>
      <c r="T29" s="1">
        <f>'ECH4'!$X29*'月%早中晚'!N29</f>
        <v>960.334235987148</v>
      </c>
      <c r="U29" s="1">
        <f>'ECH4'!$X29*'月%早中晚'!O29</f>
        <v>99.5738263120313</v>
      </c>
      <c r="V29" s="1">
        <f>'ECH4'!$X29*'月%早中晚'!P29</f>
        <v>0</v>
      </c>
    </row>
    <row r="30" ht="13.2" spans="1:22">
      <c r="A30" s="5" t="s">
        <v>45</v>
      </c>
      <c r="C30">
        <f t="shared" si="8"/>
        <v>137.902189932167</v>
      </c>
      <c r="D30">
        <f t="shared" si="7"/>
        <v>786.927052581668</v>
      </c>
      <c r="E30">
        <f t="shared" si="7"/>
        <v>59.0620563459479</v>
      </c>
      <c r="F30">
        <f t="shared" si="7"/>
        <v>29.531028172974</v>
      </c>
      <c r="G30">
        <f t="shared" si="7"/>
        <v>3.06197296724384</v>
      </c>
      <c r="H30">
        <f t="shared" si="7"/>
        <v>0</v>
      </c>
      <c r="Q30" s="1">
        <f>'ECH4'!$X30*'月%早中晚'!K30</f>
        <v>137.902189932167</v>
      </c>
      <c r="R30" s="1">
        <f>'ECH4'!$X30*'月%早中晚'!L30</f>
        <v>786.927052581668</v>
      </c>
      <c r="S30" s="1">
        <f>'ECH4'!$X30*'月%早中晚'!M30</f>
        <v>59.0620563459479</v>
      </c>
      <c r="T30" s="1">
        <f>'ECH4'!$X30*'月%早中晚'!N30</f>
        <v>29.531028172974</v>
      </c>
      <c r="U30" s="1">
        <f>'ECH4'!$X30*'月%早中晚'!O30</f>
        <v>3.06197296724384</v>
      </c>
      <c r="V30" s="1">
        <f>'ECH4'!$X30*'月%早中晚'!P30</f>
        <v>0</v>
      </c>
    </row>
    <row r="31" ht="13.2" spans="1:22">
      <c r="A31" s="5" t="s">
        <v>46</v>
      </c>
      <c r="Q31" s="1">
        <f>'ECH4'!$X31*'月%早中晚'!K31</f>
        <v>0</v>
      </c>
      <c r="R31" s="1">
        <f>'ECH4'!$X31*'月%早中晚'!L31</f>
        <v>0</v>
      </c>
      <c r="S31" s="1">
        <f>'ECH4'!$X31*'月%早中晚'!M31</f>
        <v>0</v>
      </c>
      <c r="T31" s="1">
        <f>'ECH4'!$X31*'月%早中晚'!N31</f>
        <v>0</v>
      </c>
      <c r="U31" s="1">
        <f>'ECH4'!$X31*'月%早中晚'!O31</f>
        <v>0</v>
      </c>
      <c r="V31" s="1">
        <f>'ECH4'!$X31*'月%早中晚'!P31</f>
        <v>0</v>
      </c>
    </row>
    <row r="32" ht="13.2" spans="1:22">
      <c r="A32" s="5" t="s">
        <v>47</v>
      </c>
      <c r="C32">
        <f t="shared" si="8"/>
        <v>3175.92359871474</v>
      </c>
      <c r="D32">
        <f t="shared" si="7"/>
        <v>18123.1363910211</v>
      </c>
      <c r="E32">
        <f t="shared" si="7"/>
        <v>1360.2146465548</v>
      </c>
      <c r="F32">
        <f t="shared" si="7"/>
        <v>680.107323277402</v>
      </c>
      <c r="G32">
        <f t="shared" si="7"/>
        <v>70.5180404319885</v>
      </c>
      <c r="H32">
        <f t="shared" si="7"/>
        <v>0</v>
      </c>
      <c r="Q32" s="1">
        <f>'ECH4'!$X32*'月%早中晚'!K32</f>
        <v>3175.92359871474</v>
      </c>
      <c r="R32" s="1">
        <f>'ECH4'!$X32*'月%早中晚'!L32</f>
        <v>18123.1363910211</v>
      </c>
      <c r="S32" s="1">
        <f>'ECH4'!$X32*'月%早中晚'!M32</f>
        <v>1360.2146465548</v>
      </c>
      <c r="T32" s="1">
        <f>'ECH4'!$X32*'月%早中晚'!N32</f>
        <v>680.107323277402</v>
      </c>
      <c r="U32" s="1">
        <f>'ECH4'!$X32*'月%早中晚'!O32</f>
        <v>70.5180404319885</v>
      </c>
      <c r="V32" s="1">
        <f>'ECH4'!$X32*'月%早中晚'!P32</f>
        <v>0</v>
      </c>
    </row>
    <row r="33" ht="13.2" spans="1:22">
      <c r="A33" s="5" t="s">
        <v>48</v>
      </c>
      <c r="C33">
        <f t="shared" si="8"/>
        <v>4222.80156658336</v>
      </c>
      <c r="D33">
        <f t="shared" si="7"/>
        <v>24097.0559790477</v>
      </c>
      <c r="E33">
        <f t="shared" si="7"/>
        <v>1808.58146042485</v>
      </c>
      <c r="F33">
        <f t="shared" si="7"/>
        <v>904.290730212425</v>
      </c>
      <c r="G33">
        <f t="shared" si="7"/>
        <v>93.7628637317028</v>
      </c>
      <c r="H33">
        <f t="shared" si="7"/>
        <v>0</v>
      </c>
      <c r="Q33" s="1">
        <f>'ECH4'!$X33*'月%早中晚'!K33</f>
        <v>4222.80156658336</v>
      </c>
      <c r="R33" s="1">
        <f>'ECH4'!$X33*'月%早中晚'!L33</f>
        <v>24097.0559790477</v>
      </c>
      <c r="S33" s="1">
        <f>'ECH4'!$X33*'月%早中晚'!M33</f>
        <v>1808.58146042485</v>
      </c>
      <c r="T33" s="1">
        <f>'ECH4'!$X33*'月%早中晚'!N33</f>
        <v>904.290730212425</v>
      </c>
      <c r="U33" s="1">
        <f>'ECH4'!$X33*'月%早中晚'!O33</f>
        <v>93.7628637317028</v>
      </c>
      <c r="V33" s="1">
        <f>'ECH4'!$X33*'月%早中晚'!P33</f>
        <v>0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3"/>
  <sheetViews>
    <sheetView workbookViewId="0">
      <selection activeCell="A1" sqref="A1"/>
    </sheetView>
  </sheetViews>
  <sheetFormatPr defaultColWidth="9" defaultRowHeight="12.4"/>
  <cols>
    <col min="1" max="1" width="21" customWidth="1"/>
    <col min="12" max="26" width="9" style="1"/>
  </cols>
  <sheetData>
    <row r="1" spans="1:23">
      <c r="A1" s="2" t="s">
        <v>104</v>
      </c>
      <c r="L1" s="1" t="s">
        <v>71</v>
      </c>
      <c r="Q1" s="1" t="s">
        <v>72</v>
      </c>
      <c r="W1" s="1" t="s">
        <v>73</v>
      </c>
    </row>
    <row r="2" ht="13.2" spans="1:26">
      <c r="A2" s="3" t="s">
        <v>4</v>
      </c>
      <c r="B2" s="4" t="s">
        <v>84</v>
      </c>
      <c r="C2" s="4" t="s">
        <v>85</v>
      </c>
      <c r="D2" s="4" t="s">
        <v>86</v>
      </c>
      <c r="E2" s="4" t="s">
        <v>87</v>
      </c>
      <c r="F2" s="4" t="s">
        <v>88</v>
      </c>
      <c r="G2" s="4" t="s">
        <v>89</v>
      </c>
      <c r="H2" s="4" t="s">
        <v>90</v>
      </c>
      <c r="L2" s="7" t="s">
        <v>84</v>
      </c>
      <c r="M2" s="7" t="s">
        <v>85</v>
      </c>
      <c r="N2" s="7" t="s">
        <v>86</v>
      </c>
      <c r="O2" s="7" t="s">
        <v>87</v>
      </c>
      <c r="P2" s="7" t="s">
        <v>88</v>
      </c>
      <c r="Q2" s="7" t="s">
        <v>85</v>
      </c>
      <c r="R2" s="7" t="s">
        <v>86</v>
      </c>
      <c r="S2" s="7" t="s">
        <v>87</v>
      </c>
      <c r="T2" s="7" t="s">
        <v>88</v>
      </c>
      <c r="U2" s="7" t="s">
        <v>89</v>
      </c>
      <c r="V2" s="7" t="s">
        <v>90</v>
      </c>
      <c r="W2" s="7" t="s">
        <v>87</v>
      </c>
      <c r="X2" s="7" t="s">
        <v>88</v>
      </c>
      <c r="Y2" s="7" t="s">
        <v>89</v>
      </c>
      <c r="Z2" s="7" t="s">
        <v>90</v>
      </c>
    </row>
    <row r="3" ht="13.2" spans="1:22">
      <c r="A3" s="5" t="s">
        <v>18</v>
      </c>
      <c r="C3">
        <f>Q3</f>
        <v>0.465121546327587</v>
      </c>
      <c r="D3">
        <f t="shared" ref="D3:H12" si="0">R3</f>
        <v>14.5895437385415</v>
      </c>
      <c r="E3">
        <f t="shared" si="0"/>
        <v>27.5122403488145</v>
      </c>
      <c r="F3">
        <f t="shared" si="0"/>
        <v>9.02093483501043</v>
      </c>
      <c r="G3">
        <f t="shared" si="0"/>
        <v>3.17112678489231</v>
      </c>
      <c r="H3">
        <f t="shared" si="0"/>
        <v>0.0250327464136894</v>
      </c>
      <c r="Q3" s="1">
        <f>'ECH4'!$Y3*'月%早中晚'!K3</f>
        <v>0.465121546327587</v>
      </c>
      <c r="R3" s="1">
        <f>'ECH4'!$Y3*'月%早中晚'!L3</f>
        <v>14.5895437385415</v>
      </c>
      <c r="S3" s="1">
        <f>'ECH4'!$Y3*'月%早中晚'!M3</f>
        <v>27.5122403488145</v>
      </c>
      <c r="T3" s="1">
        <f>'ECH4'!$Y3*'月%早中晚'!N3</f>
        <v>9.02093483501043</v>
      </c>
      <c r="U3" s="1">
        <f>'ECH4'!$Y3*'月%早中晚'!O3</f>
        <v>3.17112678489231</v>
      </c>
      <c r="V3" s="1">
        <f>'ECH4'!$Y3*'月%早中晚'!P3</f>
        <v>0.0250327464136894</v>
      </c>
    </row>
    <row r="4" ht="13.2" spans="1:22">
      <c r="A4" s="5" t="s">
        <v>19</v>
      </c>
      <c r="C4">
        <f t="shared" ref="C4:C12" si="1">Q4</f>
        <v>48.5639057530075</v>
      </c>
      <c r="D4">
        <f t="shared" si="0"/>
        <v>1523.31198735501</v>
      </c>
      <c r="E4">
        <f t="shared" si="0"/>
        <v>2872.58644090613</v>
      </c>
      <c r="F4">
        <f t="shared" si="0"/>
        <v>941.886766137725</v>
      </c>
      <c r="G4">
        <f t="shared" si="0"/>
        <v>331.101200381467</v>
      </c>
      <c r="H4">
        <f t="shared" si="0"/>
        <v>2.61369946667045</v>
      </c>
      <c r="Q4" s="1">
        <f>'ECH4'!$Y4*'月%早中晚'!K4</f>
        <v>48.5639057530075</v>
      </c>
      <c r="R4" s="1">
        <f>'ECH4'!$Y4*'月%早中晚'!L4</f>
        <v>1523.31198735501</v>
      </c>
      <c r="S4" s="1">
        <f>'ECH4'!$Y4*'月%早中晚'!M4</f>
        <v>2872.58644090613</v>
      </c>
      <c r="T4" s="1">
        <f>'ECH4'!$Y4*'月%早中晚'!N4</f>
        <v>941.886766137725</v>
      </c>
      <c r="U4" s="1">
        <f>'ECH4'!$Y4*'月%早中晚'!O4</f>
        <v>331.101200381467</v>
      </c>
      <c r="V4" s="1">
        <f>'ECH4'!$Y4*'月%早中晚'!P4</f>
        <v>2.61369946667045</v>
      </c>
    </row>
    <row r="5" ht="13.2" spans="1:22">
      <c r="A5" s="5" t="s">
        <v>20</v>
      </c>
      <c r="C5">
        <f t="shared" si="1"/>
        <v>195.662072323379</v>
      </c>
      <c r="D5">
        <f t="shared" si="0"/>
        <v>6137.36427536962</v>
      </c>
      <c r="E5">
        <f t="shared" si="0"/>
        <v>11573.538150212</v>
      </c>
      <c r="F5">
        <f t="shared" si="0"/>
        <v>3794.82485395153</v>
      </c>
      <c r="G5">
        <f t="shared" si="0"/>
        <v>1333.9937554628</v>
      </c>
      <c r="H5">
        <f t="shared" si="0"/>
        <v>10.5304926807206</v>
      </c>
      <c r="Q5" s="1">
        <f>'ECH4'!$Y5*'月%早中晚'!K5</f>
        <v>195.662072323379</v>
      </c>
      <c r="R5" s="1">
        <f>'ECH4'!$Y5*'月%早中晚'!L5</f>
        <v>6137.36427536962</v>
      </c>
      <c r="S5" s="1">
        <f>'ECH4'!$Y5*'月%早中晚'!M5</f>
        <v>11573.538150212</v>
      </c>
      <c r="T5" s="1">
        <f>'ECH4'!$Y5*'月%早中晚'!N5</f>
        <v>3794.82485395153</v>
      </c>
      <c r="U5" s="1">
        <f>'ECH4'!$Y5*'月%早中晚'!O5</f>
        <v>1333.9937554628</v>
      </c>
      <c r="V5" s="1">
        <f>'ECH4'!$Y5*'月%早中晚'!P5</f>
        <v>10.5304926807206</v>
      </c>
    </row>
    <row r="6" ht="13.2" spans="1:22">
      <c r="A6" s="5" t="s">
        <v>21</v>
      </c>
      <c r="C6">
        <f t="shared" si="1"/>
        <v>1.45562735685355</v>
      </c>
      <c r="D6">
        <f t="shared" si="0"/>
        <v>45.658901759144</v>
      </c>
      <c r="E6">
        <f t="shared" si="0"/>
        <v>86.1012997919875</v>
      </c>
      <c r="F6">
        <f t="shared" si="0"/>
        <v>28.2315872784488</v>
      </c>
      <c r="G6">
        <f t="shared" si="0"/>
        <v>9.92424224718508</v>
      </c>
      <c r="H6">
        <f t="shared" si="0"/>
        <v>0.0783415663811888</v>
      </c>
      <c r="Q6" s="1">
        <f>'ECH4'!$Y6*'月%早中晚'!K6</f>
        <v>1.45562735685355</v>
      </c>
      <c r="R6" s="1">
        <f>'ECH4'!$Y6*'月%早中晚'!L6</f>
        <v>45.658901759144</v>
      </c>
      <c r="S6" s="1">
        <f>'ECH4'!$Y6*'月%早中晚'!M6</f>
        <v>86.1012997919875</v>
      </c>
      <c r="T6" s="1">
        <f>'ECH4'!$Y6*'月%早中晚'!N6</f>
        <v>28.2315872784488</v>
      </c>
      <c r="U6" s="1">
        <f>'ECH4'!$Y6*'月%早中晚'!O6</f>
        <v>9.92424224718508</v>
      </c>
      <c r="V6" s="1">
        <f>'ECH4'!$Y6*'月%早中晚'!P6</f>
        <v>0.0783415663811888</v>
      </c>
    </row>
    <row r="7" ht="13.2" spans="1:22">
      <c r="A7" s="5" t="s">
        <v>22</v>
      </c>
      <c r="C7">
        <f t="shared" si="1"/>
        <v>91.0484596242436</v>
      </c>
      <c r="D7">
        <f t="shared" si="0"/>
        <v>2855.93194833242</v>
      </c>
      <c r="E7">
        <f t="shared" si="0"/>
        <v>5385.57528531967</v>
      </c>
      <c r="F7">
        <f t="shared" si="0"/>
        <v>1765.86577763032</v>
      </c>
      <c r="G7">
        <f t="shared" si="0"/>
        <v>620.75431963385</v>
      </c>
      <c r="H7">
        <f t="shared" si="0"/>
        <v>4.90020945949789</v>
      </c>
      <c r="Q7" s="1">
        <f>'ECH4'!$Y7*'月%早中晚'!K7</f>
        <v>91.0484596242436</v>
      </c>
      <c r="R7" s="1">
        <f>'ECH4'!$Y7*'月%早中晚'!L7</f>
        <v>2855.93194833242</v>
      </c>
      <c r="S7" s="1">
        <f>'ECH4'!$Y7*'月%早中晚'!M7</f>
        <v>5385.57528531967</v>
      </c>
      <c r="T7" s="1">
        <f>'ECH4'!$Y7*'月%早中晚'!N7</f>
        <v>1765.86577763032</v>
      </c>
      <c r="U7" s="1">
        <f>'ECH4'!$Y7*'月%早中晚'!O7</f>
        <v>620.75431963385</v>
      </c>
      <c r="V7" s="1">
        <f>'ECH4'!$Y7*'月%早中晚'!P7</f>
        <v>4.90020945949789</v>
      </c>
    </row>
    <row r="8" ht="13.2" spans="1:22">
      <c r="A8" s="5" t="s">
        <v>23</v>
      </c>
      <c r="C8">
        <f t="shared" si="1"/>
        <v>10163.0558278181</v>
      </c>
      <c r="D8">
        <f t="shared" si="0"/>
        <v>19393.4403970996</v>
      </c>
      <c r="E8">
        <f t="shared" si="0"/>
        <v>26987.4490420566</v>
      </c>
      <c r="F8">
        <f t="shared" si="0"/>
        <v>15356.0661653263</v>
      </c>
      <c r="G8">
        <f t="shared" si="0"/>
        <v>14761.2931812788</v>
      </c>
      <c r="H8">
        <f t="shared" si="0"/>
        <v>3474.71058642056</v>
      </c>
      <c r="Q8" s="1">
        <f>'ECH4'!$Y8*'月%早中晚'!K8</f>
        <v>10163.0558278181</v>
      </c>
      <c r="R8" s="1">
        <f>'ECH4'!$Y8*'月%早中晚'!L8</f>
        <v>19393.4403970996</v>
      </c>
      <c r="S8" s="1">
        <f>'ECH4'!$Y8*'月%早中晚'!M8</f>
        <v>26987.4490420566</v>
      </c>
      <c r="T8" s="1">
        <f>'ECH4'!$Y8*'月%早中晚'!N8</f>
        <v>15356.0661653263</v>
      </c>
      <c r="U8" s="1">
        <f>'ECH4'!$Y8*'月%早中晚'!O8</f>
        <v>14761.2931812788</v>
      </c>
      <c r="V8" s="1">
        <f>'ECH4'!$Y8*'月%早中晚'!P8</f>
        <v>3474.71058642056</v>
      </c>
    </row>
    <row r="9" ht="13.2" spans="1:22">
      <c r="A9" s="5" t="s">
        <v>24</v>
      </c>
      <c r="C9">
        <f t="shared" si="1"/>
        <v>0</v>
      </c>
      <c r="D9">
        <f t="shared" si="0"/>
        <v>15858.4107441521</v>
      </c>
      <c r="E9">
        <f t="shared" si="0"/>
        <v>34916.9674512907</v>
      </c>
      <c r="F9">
        <f t="shared" si="0"/>
        <v>20588.8255729633</v>
      </c>
      <c r="G9">
        <f t="shared" si="0"/>
        <v>4716.86063159395</v>
      </c>
      <c r="H9">
        <f t="shared" si="0"/>
        <v>0</v>
      </c>
      <c r="Q9" s="1">
        <f>'ECH4'!$Y9*'月%早中晚'!K9</f>
        <v>0</v>
      </c>
      <c r="R9" s="1">
        <f>'ECH4'!$Y9*'月%早中晚'!L9</f>
        <v>15858.4107441521</v>
      </c>
      <c r="S9" s="1">
        <f>'ECH4'!$Y9*'月%早中晚'!M9</f>
        <v>34916.9674512907</v>
      </c>
      <c r="T9" s="1">
        <f>'ECH4'!$Y9*'月%早中晚'!N9</f>
        <v>20588.8255729633</v>
      </c>
      <c r="U9" s="1">
        <f>'ECH4'!$Y9*'月%早中晚'!O9</f>
        <v>4716.86063159395</v>
      </c>
      <c r="V9" s="1">
        <f>'ECH4'!$Y9*'月%早中晚'!P9</f>
        <v>0</v>
      </c>
    </row>
    <row r="10" ht="13.2" spans="1:22">
      <c r="A10" s="5" t="s">
        <v>25</v>
      </c>
      <c r="C10">
        <f t="shared" si="1"/>
        <v>24174.8303200797</v>
      </c>
      <c r="D10">
        <f t="shared" si="0"/>
        <v>109271.675398379</v>
      </c>
      <c r="E10">
        <f t="shared" si="0"/>
        <v>114523.59923319</v>
      </c>
      <c r="F10">
        <f t="shared" si="0"/>
        <v>69224.2976660543</v>
      </c>
      <c r="G10">
        <f t="shared" si="0"/>
        <v>6845.57238229709</v>
      </c>
      <c r="H10">
        <f t="shared" si="0"/>
        <v>0</v>
      </c>
      <c r="Q10" s="1">
        <f>'ECH4'!$Y10*'月%早中晚'!K10</f>
        <v>24174.8303200797</v>
      </c>
      <c r="R10" s="1">
        <f>'ECH4'!$Y10*'月%早中晚'!L10</f>
        <v>109271.675398379</v>
      </c>
      <c r="S10" s="1">
        <f>'ECH4'!$Y10*'月%早中晚'!M10</f>
        <v>114523.59923319</v>
      </c>
      <c r="T10" s="1">
        <f>'ECH4'!$Y10*'月%早中晚'!N10</f>
        <v>69224.2976660543</v>
      </c>
      <c r="U10" s="1">
        <f>'ECH4'!$Y10*'月%早中晚'!O10</f>
        <v>6845.57238229709</v>
      </c>
      <c r="V10" s="1">
        <f>'ECH4'!$Y10*'月%早中晚'!P10</f>
        <v>0</v>
      </c>
    </row>
    <row r="11" ht="13.2" spans="1:22">
      <c r="A11" s="5" t="s">
        <v>26</v>
      </c>
      <c r="C11">
        <f t="shared" si="1"/>
        <v>1957.6089824417</v>
      </c>
      <c r="D11">
        <f t="shared" si="0"/>
        <v>5653.56089601612</v>
      </c>
      <c r="E11">
        <f t="shared" si="0"/>
        <v>13926.4549058733</v>
      </c>
      <c r="F11">
        <f t="shared" si="0"/>
        <v>6647.08254180004</v>
      </c>
      <c r="G11">
        <f t="shared" si="0"/>
        <v>2129.48265269863</v>
      </c>
      <c r="H11">
        <f t="shared" si="0"/>
        <v>306.749621170218</v>
      </c>
      <c r="Q11" s="1">
        <f>'ECH4'!$Y11*'月%早中晚'!K11</f>
        <v>1957.6089824417</v>
      </c>
      <c r="R11" s="1">
        <f>'ECH4'!$Y11*'月%早中晚'!L11</f>
        <v>5653.56089601612</v>
      </c>
      <c r="S11" s="1">
        <f>'ECH4'!$Y11*'月%早中晚'!M11</f>
        <v>13926.4549058733</v>
      </c>
      <c r="T11" s="1">
        <f>'ECH4'!$Y11*'月%早中晚'!N11</f>
        <v>6647.08254180004</v>
      </c>
      <c r="U11" s="1">
        <f>'ECH4'!$Y11*'月%早中晚'!O11</f>
        <v>2129.48265269863</v>
      </c>
      <c r="V11" s="1">
        <f>'ECH4'!$Y11*'月%早中晚'!P11</f>
        <v>306.749621170218</v>
      </c>
    </row>
    <row r="12" ht="13.2" spans="1:22">
      <c r="A12" s="5" t="s">
        <v>27</v>
      </c>
      <c r="C12">
        <f t="shared" si="1"/>
        <v>0</v>
      </c>
      <c r="D12">
        <f t="shared" si="0"/>
        <v>54778.7593816258</v>
      </c>
      <c r="E12">
        <f t="shared" si="0"/>
        <v>323404.581065093</v>
      </c>
      <c r="F12">
        <f t="shared" si="0"/>
        <v>156655.050602984</v>
      </c>
      <c r="G12">
        <f t="shared" si="0"/>
        <v>146566.216716804</v>
      </c>
      <c r="H12">
        <f t="shared" si="0"/>
        <v>21112.7014334943</v>
      </c>
      <c r="Q12" s="1">
        <f>'ECH4'!$Y12*'月%早中晚'!K12</f>
        <v>0</v>
      </c>
      <c r="R12" s="1">
        <f>'ECH4'!$Y12*'月%早中晚'!L12</f>
        <v>54778.7593816258</v>
      </c>
      <c r="S12" s="1">
        <f>'ECH4'!$Y12*'月%早中晚'!M12</f>
        <v>323404.581065093</v>
      </c>
      <c r="T12" s="1">
        <f>'ECH4'!$Y12*'月%早中晚'!N12</f>
        <v>156655.050602984</v>
      </c>
      <c r="U12" s="1">
        <f>'ECH4'!$Y12*'月%早中晚'!O12</f>
        <v>146566.216716804</v>
      </c>
      <c r="V12" s="1">
        <f>'ECH4'!$Y12*'月%早中晚'!P12</f>
        <v>21112.7014334943</v>
      </c>
    </row>
    <row r="13" ht="13.2" spans="1:26">
      <c r="A13" s="6" t="s">
        <v>28</v>
      </c>
      <c r="B13">
        <f>L13</f>
        <v>55.4143573412431</v>
      </c>
      <c r="C13">
        <f>M13+Q13</f>
        <v>16191.8566847235</v>
      </c>
      <c r="D13">
        <f t="shared" ref="D13:E27" si="2">N13+R13</f>
        <v>29436.5538713985</v>
      </c>
      <c r="E13">
        <f t="shared" si="2"/>
        <v>57835.5740561155</v>
      </c>
      <c r="F13">
        <f>T13+X13</f>
        <v>62555.0144444762</v>
      </c>
      <c r="G13">
        <f t="shared" ref="G13:H27" si="3">U13+Y13</f>
        <v>16041.5820188236</v>
      </c>
      <c r="H13">
        <f t="shared" si="3"/>
        <v>1365.41876712149</v>
      </c>
      <c r="L13" s="1">
        <f>'ECH4'!$L13*'月%早中晚'!D13</f>
        <v>55.4143573412431</v>
      </c>
      <c r="M13" s="1">
        <f>'ECH4'!$L13*'月%早中晚'!E13</f>
        <v>8070.91006276122</v>
      </c>
      <c r="N13" s="1">
        <f>'ECH4'!$L13*'月%早中晚'!F13</f>
        <v>5983.31746292302</v>
      </c>
      <c r="O13" s="1">
        <f>'ECH4'!$L13*'月%早中晚'!G13</f>
        <v>63.0577169745179</v>
      </c>
      <c r="Q13" s="1">
        <f>'ECH4'!$Y13*'月%早中晚'!K13</f>
        <v>8120.94662196229</v>
      </c>
      <c r="R13" s="1">
        <f>'ECH4'!$Y13*'月%早中晚'!L13</f>
        <v>23453.2364084755</v>
      </c>
      <c r="S13" s="1">
        <f>'ECH4'!$Y13*'月%早中晚'!M13</f>
        <v>57772.5163391409</v>
      </c>
      <c r="T13" s="1">
        <f>'ECH4'!$Y13*'月%早中晚'!N13</f>
        <v>27574.7623748673</v>
      </c>
      <c r="U13" s="1">
        <f>'ECH4'!$Y13*'月%早中晚'!O13</f>
        <v>8833.94748903861</v>
      </c>
      <c r="V13" s="1">
        <f>'ECH4'!$Y13*'月%早中晚'!P13</f>
        <v>1272.52036651537</v>
      </c>
      <c r="X13" s="1">
        <f>'ECH4'!$AL13*'月%早中晚'!T13</f>
        <v>34980.2520696089</v>
      </c>
      <c r="Y13" s="1">
        <f>'ECH4'!$AL13*'月%早中晚'!U13</f>
        <v>7207.63452978503</v>
      </c>
      <c r="Z13" s="1">
        <f>'ECH4'!$AL13*'月%早中晚'!V13</f>
        <v>92.8984006061179</v>
      </c>
    </row>
    <row r="14" ht="13.2" spans="1:26">
      <c r="A14" s="6" t="s">
        <v>29</v>
      </c>
      <c r="B14">
        <f t="shared" ref="B14:B27" si="4">L14</f>
        <v>233.578913738708</v>
      </c>
      <c r="C14">
        <f t="shared" ref="C14:C27" si="5">M14+Q14</f>
        <v>34019.9633415127</v>
      </c>
      <c r="D14">
        <f t="shared" si="2"/>
        <v>78381.7404983403</v>
      </c>
      <c r="E14">
        <f t="shared" si="2"/>
        <v>259096.780832613</v>
      </c>
      <c r="F14">
        <f t="shared" ref="F14:F27" si="6">T14+X14</f>
        <v>304277.934182789</v>
      </c>
      <c r="G14">
        <f t="shared" si="3"/>
        <v>14547.4588502699</v>
      </c>
      <c r="H14">
        <f t="shared" si="3"/>
        <v>187.500580736812</v>
      </c>
      <c r="L14" s="1">
        <f>'ECH4'!$L14*'月%早中晚'!D14</f>
        <v>233.578913738708</v>
      </c>
      <c r="M14" s="1">
        <f>'ECH4'!$L14*'月%早中晚'!E14</f>
        <v>34019.9633415127</v>
      </c>
      <c r="N14" s="1">
        <f>'ECH4'!$L14*'月%早中晚'!F14</f>
        <v>25220.4818498045</v>
      </c>
      <c r="O14" s="1">
        <f>'ECH4'!$L14*'月%早中晚'!G14</f>
        <v>265.796694944047</v>
      </c>
      <c r="Q14" s="1">
        <f>'ECH4'!$Y14*'月%早中晚'!K14</f>
        <v>0</v>
      </c>
      <c r="R14" s="1">
        <f>'ECH4'!$Y14*'月%早中晚'!L14</f>
        <v>53161.2586485358</v>
      </c>
      <c r="S14" s="1">
        <f>'ECH4'!$Y14*'月%早中晚'!M14</f>
        <v>258830.984137669</v>
      </c>
      <c r="T14" s="1">
        <f>'ECH4'!$Y14*'月%早中晚'!N14</f>
        <v>233675.883613795</v>
      </c>
      <c r="U14" s="1">
        <f>'ECH4'!$Y14*'月%早中晚'!O14</f>
        <v>0</v>
      </c>
      <c r="V14" s="1">
        <f>'ECH4'!$Y14*'月%早中晚'!P14</f>
        <v>0</v>
      </c>
      <c r="X14" s="1">
        <f>'ECH4'!$AL14*'月%早中晚'!T14</f>
        <v>70602.0505689933</v>
      </c>
      <c r="Y14" s="1">
        <f>'ECH4'!$AL14*'月%早中晚'!U14</f>
        <v>14547.4588502699</v>
      </c>
      <c r="Z14" s="1">
        <f>'ECH4'!$AL14*'月%早中晚'!V14</f>
        <v>187.500580736812</v>
      </c>
    </row>
    <row r="15" ht="13.2" spans="1:26">
      <c r="A15" s="6" t="s">
        <v>30</v>
      </c>
      <c r="B15">
        <f t="shared" si="4"/>
        <v>102.740122421464</v>
      </c>
      <c r="C15">
        <f t="shared" si="5"/>
        <v>19710.103725812</v>
      </c>
      <c r="D15">
        <f t="shared" si="2"/>
        <v>20460.0323911019</v>
      </c>
      <c r="E15">
        <f t="shared" si="2"/>
        <v>10751.3285606645</v>
      </c>
      <c r="F15">
        <f t="shared" si="6"/>
        <v>90377.6487781268</v>
      </c>
      <c r="G15">
        <f t="shared" si="3"/>
        <v>18622.194624491</v>
      </c>
      <c r="H15">
        <f t="shared" si="3"/>
        <v>240.019397382328</v>
      </c>
      <c r="L15" s="1">
        <f>'ECH4'!$L15*'月%早中晚'!D15</f>
        <v>102.740122421464</v>
      </c>
      <c r="M15" s="1">
        <f>'ECH4'!$L15*'月%早中晚'!E15</f>
        <v>14963.744554402</v>
      </c>
      <c r="N15" s="1">
        <f>'ECH4'!$L15*'月%早中晚'!F15</f>
        <v>11093.2761493866</v>
      </c>
      <c r="O15" s="1">
        <f>'ECH4'!$L15*'月%早中晚'!G15</f>
        <v>116.911173789942</v>
      </c>
      <c r="Q15" s="1">
        <f>'ECH4'!$Y15*'月%早中晚'!K15</f>
        <v>4746.35917140999</v>
      </c>
      <c r="R15" s="1">
        <f>'ECH4'!$Y15*'月%早中晚'!L15</f>
        <v>9366.75624171538</v>
      </c>
      <c r="S15" s="1">
        <f>'ECH4'!$Y15*'月%早中晚'!M15</f>
        <v>10634.4173868746</v>
      </c>
      <c r="T15" s="1">
        <f>'ECH4'!$Y15*'月%早中晚'!N15</f>
        <v>0</v>
      </c>
      <c r="U15" s="1">
        <f>'ECH4'!$Y15*'月%早中晚'!O15</f>
        <v>0</v>
      </c>
      <c r="V15" s="1">
        <f>'ECH4'!$Y15*'月%早中晚'!P15</f>
        <v>0</v>
      </c>
      <c r="X15" s="1">
        <f>'ECH4'!$AL15*'月%早中晚'!T15</f>
        <v>90377.6487781268</v>
      </c>
      <c r="Y15" s="1">
        <f>'ECH4'!$AL15*'月%早中晚'!U15</f>
        <v>18622.194624491</v>
      </c>
      <c r="Z15" s="1">
        <f>'ECH4'!$AL15*'月%早中晚'!V15</f>
        <v>240.019397382328</v>
      </c>
    </row>
    <row r="16" ht="13.2" spans="1:26">
      <c r="A16" s="6" t="s">
        <v>31</v>
      </c>
      <c r="B16">
        <f t="shared" si="4"/>
        <v>785.422496642847</v>
      </c>
      <c r="C16">
        <f t="shared" si="5"/>
        <v>120149.088889135</v>
      </c>
      <c r="D16">
        <f t="shared" si="2"/>
        <v>101425.746915778</v>
      </c>
      <c r="E16">
        <f t="shared" si="2"/>
        <v>41834.9744225837</v>
      </c>
      <c r="F16">
        <f t="shared" si="6"/>
        <v>459228.603309363</v>
      </c>
      <c r="G16">
        <f t="shared" si="3"/>
        <v>96857.2935169542</v>
      </c>
      <c r="H16">
        <f t="shared" si="3"/>
        <v>2069.4822495444</v>
      </c>
      <c r="L16" s="1">
        <f>'ECH4'!$L16*'月%早中晚'!D16</f>
        <v>785.422496642847</v>
      </c>
      <c r="M16" s="1">
        <f>'ECH4'!$L16*'月%早中晚'!E16</f>
        <v>114394.078282594</v>
      </c>
      <c r="N16" s="1">
        <f>'ECH4'!$L16*'月%早中晚'!F16</f>
        <v>84805.3169866523</v>
      </c>
      <c r="O16" s="1">
        <f>'ECH4'!$L16*'月%早中晚'!G16</f>
        <v>893.756634110826</v>
      </c>
      <c r="Q16" s="1">
        <f>'ECH4'!$Y16*'月%早中晚'!K16</f>
        <v>5755.01060654103</v>
      </c>
      <c r="R16" s="1">
        <f>'ECH4'!$Y16*'月%早中晚'!L16</f>
        <v>16620.4299291252</v>
      </c>
      <c r="S16" s="1">
        <f>'ECH4'!$Y16*'月%早中晚'!M16</f>
        <v>40941.2177884728</v>
      </c>
      <c r="T16" s="1">
        <f>'ECH4'!$Y16*'月%早中晚'!N16</f>
        <v>19541.2009618485</v>
      </c>
      <c r="U16" s="1">
        <f>'ECH4'!$Y16*'月%早中晚'!O16</f>
        <v>6260.28760730349</v>
      </c>
      <c r="V16" s="1">
        <f>'ECH4'!$Y16*'月%早中晚'!P16</f>
        <v>901.787506708901</v>
      </c>
      <c r="X16" s="1">
        <f>'ECH4'!$AL16*'月%早中晚'!T16</f>
        <v>439687.402347514</v>
      </c>
      <c r="Y16" s="1">
        <f>'ECH4'!$AL16*'月%早中晚'!U16</f>
        <v>90597.0059096507</v>
      </c>
      <c r="Z16" s="1">
        <f>'ECH4'!$AL16*'月%早中晚'!V16</f>
        <v>1167.69474283549</v>
      </c>
    </row>
    <row r="17" ht="13.2" spans="1:26">
      <c r="A17" s="5" t="s">
        <v>32</v>
      </c>
      <c r="C17">
        <f t="shared" si="5"/>
        <v>3034.17812053281</v>
      </c>
      <c r="D17">
        <f t="shared" si="2"/>
        <v>8762.68495274073</v>
      </c>
      <c r="E17">
        <f t="shared" si="2"/>
        <v>21585.1812854286</v>
      </c>
      <c r="F17">
        <f t="shared" si="6"/>
        <v>10302.5847319874</v>
      </c>
      <c r="G17">
        <f t="shared" si="3"/>
        <v>3300.57214225353</v>
      </c>
      <c r="H17">
        <f t="shared" si="3"/>
        <v>475.443767056847</v>
      </c>
      <c r="L17" s="1">
        <f>'ECH4'!$L17*'月%早中晚'!D17</f>
        <v>0</v>
      </c>
      <c r="M17" s="1">
        <f>'ECH4'!$L17*'月%早中晚'!E17</f>
        <v>0</v>
      </c>
      <c r="N17" s="1">
        <f>'ECH4'!$L17*'月%早中晚'!F17</f>
        <v>0</v>
      </c>
      <c r="O17" s="1">
        <f>'ECH4'!$L17*'月%早中晚'!G17</f>
        <v>0</v>
      </c>
      <c r="Q17" s="1">
        <f>'ECH4'!$Y17*'月%早中晚'!K17</f>
        <v>3034.17812053281</v>
      </c>
      <c r="R17" s="1">
        <f>'ECH4'!$Y17*'月%早中晚'!L17</f>
        <v>8762.68495274073</v>
      </c>
      <c r="S17" s="1">
        <f>'ECH4'!$Y17*'月%早中晚'!M17</f>
        <v>21585.1812854286</v>
      </c>
      <c r="T17" s="1">
        <f>'ECH4'!$Y17*'月%早中晚'!N17</f>
        <v>10302.5847319874</v>
      </c>
      <c r="U17" s="1">
        <f>'ECH4'!$Y17*'月%早中晚'!O17</f>
        <v>3300.57214225353</v>
      </c>
      <c r="V17" s="1">
        <f>'ECH4'!$Y17*'月%早中晚'!P17</f>
        <v>475.443767056847</v>
      </c>
      <c r="X17" s="1">
        <f>'ECH4'!$AL17*'月%早中晚'!T17</f>
        <v>0</v>
      </c>
      <c r="Y17" s="1">
        <f>'ECH4'!$AL17*'月%早中晚'!U17</f>
        <v>0</v>
      </c>
      <c r="Z17" s="1">
        <f>'ECH4'!$AL17*'月%早中晚'!V17</f>
        <v>0</v>
      </c>
    </row>
    <row r="18" ht="13.2" spans="1:26">
      <c r="A18" s="5" t="s">
        <v>33</v>
      </c>
      <c r="C18">
        <f t="shared" si="5"/>
        <v>0</v>
      </c>
      <c r="D18">
        <f t="shared" si="2"/>
        <v>12123.5339457806</v>
      </c>
      <c r="E18">
        <f t="shared" si="2"/>
        <v>90413.6333815809</v>
      </c>
      <c r="F18">
        <f t="shared" si="6"/>
        <v>130448.483756052</v>
      </c>
      <c r="G18">
        <f t="shared" si="3"/>
        <v>49217.0988165863</v>
      </c>
      <c r="H18">
        <f t="shared" si="3"/>
        <v>0</v>
      </c>
      <c r="L18" s="1">
        <f>'ECH4'!$L18*'月%早中晚'!D18</f>
        <v>0</v>
      </c>
      <c r="M18" s="1">
        <f>'ECH4'!$L18*'月%早中晚'!E18</f>
        <v>0</v>
      </c>
      <c r="N18" s="1">
        <f>'ECH4'!$L18*'月%早中晚'!F18</f>
        <v>0</v>
      </c>
      <c r="O18" s="1">
        <f>'ECH4'!$L18*'月%早中晚'!G18</f>
        <v>0</v>
      </c>
      <c r="Q18" s="1">
        <f>'ECH4'!$Y18*'月%早中晚'!K18</f>
        <v>0</v>
      </c>
      <c r="R18" s="1">
        <f>'ECH4'!$Y18*'月%早中晚'!L18</f>
        <v>12123.5339457806</v>
      </c>
      <c r="S18" s="1">
        <f>'ECH4'!$Y18*'月%早中晚'!M18</f>
        <v>90413.6333815809</v>
      </c>
      <c r="T18" s="1">
        <f>'ECH4'!$Y18*'月%早中晚'!N18</f>
        <v>130448.483756052</v>
      </c>
      <c r="U18" s="1">
        <f>'ECH4'!$Y18*'月%早中晚'!O18</f>
        <v>49217.0988165863</v>
      </c>
      <c r="V18" s="1">
        <f>'ECH4'!$Y18*'月%早中晚'!P18</f>
        <v>0</v>
      </c>
      <c r="X18" s="1">
        <f>'ECH4'!$AL18*'月%早中晚'!T18</f>
        <v>0</v>
      </c>
      <c r="Y18" s="1">
        <f>'ECH4'!$AL18*'月%早中晚'!U18</f>
        <v>0</v>
      </c>
      <c r="Z18" s="1">
        <f>'ECH4'!$AL18*'月%早中晚'!V18</f>
        <v>0</v>
      </c>
    </row>
    <row r="19" ht="13.2" spans="1:26">
      <c r="A19" s="6" t="s">
        <v>34</v>
      </c>
      <c r="B19">
        <f t="shared" si="4"/>
        <v>9305.20566615517</v>
      </c>
      <c r="C19">
        <f t="shared" si="5"/>
        <v>30599.8699019345</v>
      </c>
      <c r="D19">
        <f t="shared" si="2"/>
        <v>37627.8196034663</v>
      </c>
      <c r="E19">
        <f t="shared" si="2"/>
        <v>205127.711702979</v>
      </c>
      <c r="F19">
        <f t="shared" si="6"/>
        <v>364551.56957032</v>
      </c>
      <c r="G19">
        <f t="shared" si="3"/>
        <v>145811.969268518</v>
      </c>
      <c r="H19">
        <f t="shared" si="3"/>
        <v>15537.4814866274</v>
      </c>
      <c r="L19" s="1">
        <f>'ECH4'!$L19*'月%早中晚'!D19</f>
        <v>9305.20566615517</v>
      </c>
      <c r="M19" s="1">
        <f>'ECH4'!$L19*'月%早中晚'!E19</f>
        <v>30599.8699019345</v>
      </c>
      <c r="N19" s="1">
        <f>'ECH4'!$L19*'月%早中晚'!F19</f>
        <v>11269.8227144801</v>
      </c>
      <c r="O19" s="1">
        <f>'ECH4'!$L19*'月%早中晚'!G19</f>
        <v>8557.77771743029</v>
      </c>
      <c r="Q19" s="1">
        <f>'ECH4'!$Y19*'月%早中晚'!K19</f>
        <v>0</v>
      </c>
      <c r="R19" s="1">
        <f>'ECH4'!$Y19*'月%早中晚'!L19</f>
        <v>26357.9968889862</v>
      </c>
      <c r="S19" s="1">
        <f>'ECH4'!$Y19*'月%早中晚'!M19</f>
        <v>196569.933985549</v>
      </c>
      <c r="T19" s="1">
        <f>'ECH4'!$Y19*'月%早中晚'!N19</f>
        <v>283610.43441559</v>
      </c>
      <c r="U19" s="1">
        <f>'ECH4'!$Y19*'月%早中晚'!O19</f>
        <v>107003.794709875</v>
      </c>
      <c r="V19" s="1">
        <f>'ECH4'!$Y19*'月%早中晚'!P19</f>
        <v>0</v>
      </c>
      <c r="X19" s="1">
        <f>'ECH4'!$AL19*'月%早中晚'!T19</f>
        <v>80941.1351547299</v>
      </c>
      <c r="Y19" s="1">
        <f>'ECH4'!$AL19*'月%早中晚'!U19</f>
        <v>38808.1745586427</v>
      </c>
      <c r="Z19" s="1">
        <f>'ECH4'!$AL19*'月%早中晚'!V19</f>
        <v>15537.4814866274</v>
      </c>
    </row>
    <row r="20" ht="13.2" spans="1:26">
      <c r="A20" s="6" t="s">
        <v>35</v>
      </c>
      <c r="B20">
        <f t="shared" si="4"/>
        <v>0</v>
      </c>
      <c r="C20">
        <f t="shared" si="5"/>
        <v>143085.670742507</v>
      </c>
      <c r="D20">
        <f t="shared" si="2"/>
        <v>53541.7296207622</v>
      </c>
      <c r="E20">
        <f t="shared" si="2"/>
        <v>90864.9651877048</v>
      </c>
      <c r="F20">
        <f t="shared" si="6"/>
        <v>515550.875737707</v>
      </c>
      <c r="G20">
        <f t="shared" si="3"/>
        <v>154752.896229379</v>
      </c>
      <c r="H20">
        <f t="shared" si="3"/>
        <v>46843.6314819395</v>
      </c>
      <c r="L20" s="1">
        <f>'ECH4'!$L20*'月%早中晚'!D20</f>
        <v>0</v>
      </c>
      <c r="M20" s="1">
        <f>'ECH4'!$L20*'月%早中晚'!E20</f>
        <v>143085.670742507</v>
      </c>
      <c r="N20" s="1">
        <f>'ECH4'!$L20*'月%早中晚'!F20</f>
        <v>42412.1658353451</v>
      </c>
      <c r="O20" s="1">
        <f>'ECH4'!$L20*'月%早中晚'!G20</f>
        <v>7864.05932214753</v>
      </c>
      <c r="Q20" s="1">
        <f>'ECH4'!$Y20*'月%早中晚'!K20</f>
        <v>0</v>
      </c>
      <c r="R20" s="1">
        <f>'ECH4'!$Y20*'月%早中晚'!L20</f>
        <v>11129.5637854171</v>
      </c>
      <c r="S20" s="1">
        <f>'ECH4'!$Y20*'月%早中晚'!M20</f>
        <v>83000.9058655573</v>
      </c>
      <c r="T20" s="1">
        <f>'ECH4'!$Y20*'月%早中晚'!N20</f>
        <v>119753.425623823</v>
      </c>
      <c r="U20" s="1">
        <f>'ECH4'!$Y20*'月%早中晚'!O20</f>
        <v>45181.9447252025</v>
      </c>
      <c r="V20" s="1">
        <f>'ECH4'!$Y20*'月%早中晚'!P20</f>
        <v>0</v>
      </c>
      <c r="X20" s="1">
        <f>'ECH4'!$AL20*'月%早中晚'!T20</f>
        <v>395797.450113884</v>
      </c>
      <c r="Y20" s="1">
        <f>'ECH4'!$AL20*'月%早中晚'!U20</f>
        <v>109570.951504176</v>
      </c>
      <c r="Z20" s="1">
        <f>'ECH4'!$AL20*'月%早中晚'!V20</f>
        <v>46843.6314819395</v>
      </c>
    </row>
    <row r="21" ht="13.2" spans="1:26">
      <c r="A21" s="6" t="s">
        <v>36</v>
      </c>
      <c r="B21">
        <f t="shared" si="4"/>
        <v>28866.9509528941</v>
      </c>
      <c r="C21">
        <f t="shared" si="5"/>
        <v>64694.6968582618</v>
      </c>
      <c r="D21">
        <f t="shared" si="2"/>
        <v>70400.3335730985</v>
      </c>
      <c r="E21">
        <f t="shared" si="2"/>
        <v>75709.5450157457</v>
      </c>
      <c r="F21">
        <f t="shared" si="6"/>
        <v>461394.894405264</v>
      </c>
      <c r="G21">
        <f t="shared" si="3"/>
        <v>127100.71110557</v>
      </c>
      <c r="H21">
        <f t="shared" si="3"/>
        <v>15727.051989166</v>
      </c>
      <c r="L21" s="1">
        <f>'ECH4'!$L21*'月%早中晚'!D21</f>
        <v>28866.9509528941</v>
      </c>
      <c r="M21" s="1">
        <f>'ECH4'!$L21*'月%早中晚'!E21</f>
        <v>64694.6968582618</v>
      </c>
      <c r="N21" s="1">
        <f>'ECH4'!$L21*'月%早中晚'!F21</f>
        <v>70400.3335730985</v>
      </c>
      <c r="O21" s="1">
        <f>'ECH4'!$L21*'月%早中晚'!G21</f>
        <v>75709.5450157457</v>
      </c>
      <c r="Q21" s="1">
        <f>'ECH4'!$Y21*'月%早中晚'!K21</f>
        <v>0</v>
      </c>
      <c r="R21" s="1">
        <f>'ECH4'!$Y21*'月%早中晚'!L21</f>
        <v>0</v>
      </c>
      <c r="S21" s="1">
        <f>'ECH4'!$Y21*'月%早中晚'!M21</f>
        <v>0</v>
      </c>
      <c r="T21" s="1">
        <f>'ECH4'!$Y21*'月%早中晚'!N21</f>
        <v>0</v>
      </c>
      <c r="U21" s="1">
        <f>'ECH4'!$Y21*'月%早中晚'!O21</f>
        <v>0</v>
      </c>
      <c r="V21" s="1">
        <f>'ECH4'!$Y21*'月%早中晚'!P21</f>
        <v>0</v>
      </c>
      <c r="X21" s="1">
        <f>'ECH4'!$AL21*'月%早中晚'!T21</f>
        <v>461394.894405264</v>
      </c>
      <c r="Y21" s="1">
        <f>'ECH4'!$AL21*'月%早中晚'!U21</f>
        <v>127100.71110557</v>
      </c>
      <c r="Z21" s="1">
        <f>'ECH4'!$AL21*'月%早中晚'!V21</f>
        <v>15727.051989166</v>
      </c>
    </row>
    <row r="22" ht="13.2" spans="1:26">
      <c r="A22" s="6" t="s">
        <v>37</v>
      </c>
      <c r="B22">
        <f t="shared" si="4"/>
        <v>69988.2229234405</v>
      </c>
      <c r="C22">
        <f t="shared" si="5"/>
        <v>106308.479260063</v>
      </c>
      <c r="D22">
        <f t="shared" si="2"/>
        <v>11277.1902774565</v>
      </c>
      <c r="E22">
        <f t="shared" si="2"/>
        <v>19231.7111092918</v>
      </c>
      <c r="F22">
        <f t="shared" si="6"/>
        <v>149917.126466503</v>
      </c>
      <c r="G22">
        <f t="shared" si="3"/>
        <v>208549.999651434</v>
      </c>
      <c r="H22">
        <f t="shared" si="3"/>
        <v>106615.751611812</v>
      </c>
      <c r="L22" s="1">
        <f>'ECH4'!$L22*'月%早中晚'!D22</f>
        <v>69988.2229234405</v>
      </c>
      <c r="M22" s="1">
        <f>'ECH4'!$L22*'月%早中晚'!E22</f>
        <v>106308.479260063</v>
      </c>
      <c r="N22" s="1">
        <f>'ECH4'!$L22*'月%早中晚'!F22</f>
        <v>10679.9208279667</v>
      </c>
      <c r="O22" s="1">
        <f>'ECH4'!$L22*'月%早中晚'!G22</f>
        <v>14777.4569885298</v>
      </c>
      <c r="Q22" s="1">
        <f>'ECH4'!$Y22*'月%早中晚'!K22</f>
        <v>0</v>
      </c>
      <c r="R22" s="1">
        <f>'ECH4'!$Y22*'月%早中晚'!L22</f>
        <v>597.269449489818</v>
      </c>
      <c r="S22" s="1">
        <f>'ECH4'!$Y22*'月%早中晚'!M22</f>
        <v>4454.25412076199</v>
      </c>
      <c r="T22" s="1">
        <f>'ECH4'!$Y22*'月%早中晚'!N22</f>
        <v>6426.58274626888</v>
      </c>
      <c r="U22" s="1">
        <f>'ECH4'!$Y22*'月%早中晚'!O22</f>
        <v>2424.69478347931</v>
      </c>
      <c r="V22" s="1">
        <f>'ECH4'!$Y22*'月%早中晚'!P22</f>
        <v>0</v>
      </c>
      <c r="X22" s="1">
        <f>'ECH4'!$AL22*'月%早中晚'!T22</f>
        <v>143490.543720234</v>
      </c>
      <c r="Y22" s="1">
        <f>'ECH4'!$AL22*'月%早中晚'!U22</f>
        <v>206125.304867955</v>
      </c>
      <c r="Z22" s="1">
        <f>'ECH4'!$AL22*'月%早中晚'!V22</f>
        <v>106615.751611812</v>
      </c>
    </row>
    <row r="23" ht="13.2" spans="1:26">
      <c r="A23" s="6" t="s">
        <v>38</v>
      </c>
      <c r="B23">
        <f t="shared" si="4"/>
        <v>9482.07984025337</v>
      </c>
      <c r="C23">
        <f t="shared" si="5"/>
        <v>31181.5149413453</v>
      </c>
      <c r="D23">
        <f t="shared" si="2"/>
        <v>11484.0405035728</v>
      </c>
      <c r="E23">
        <f t="shared" si="2"/>
        <v>8720.44471482852</v>
      </c>
      <c r="F23">
        <f t="shared" si="6"/>
        <v>48698.5339945196</v>
      </c>
      <c r="G23">
        <f t="shared" si="3"/>
        <v>23349.0820754677</v>
      </c>
      <c r="H23">
        <f t="shared" si="3"/>
        <v>9348.18333001264</v>
      </c>
      <c r="L23" s="1">
        <f>'ECH4'!$L23*'月%早中晚'!D23</f>
        <v>9482.07984025337</v>
      </c>
      <c r="M23" s="1">
        <f>'ECH4'!$L23*'月%早中晚'!E23</f>
        <v>31181.5149413453</v>
      </c>
      <c r="N23" s="1">
        <f>'ECH4'!$L23*'月%早中晚'!F23</f>
        <v>11484.0405035728</v>
      </c>
      <c r="O23" s="1">
        <f>'ECH4'!$L23*'月%早中晚'!G23</f>
        <v>8720.44471482852</v>
      </c>
      <c r="Q23" s="1">
        <f>'ECH4'!$Y23*'月%早中晚'!K23</f>
        <v>0</v>
      </c>
      <c r="R23" s="1">
        <f>'ECH4'!$Y23*'月%早中晚'!L23</f>
        <v>0</v>
      </c>
      <c r="S23" s="1">
        <f>'ECH4'!$Y23*'月%早中晚'!M23</f>
        <v>0</v>
      </c>
      <c r="T23" s="1">
        <f>'ECH4'!$Y23*'月%早中晚'!N23</f>
        <v>0</v>
      </c>
      <c r="U23" s="1">
        <f>'ECH4'!$Y23*'月%早中晚'!O23</f>
        <v>0</v>
      </c>
      <c r="V23" s="1">
        <f>'ECH4'!$Y23*'月%早中晚'!P23</f>
        <v>0</v>
      </c>
      <c r="X23" s="1">
        <f>'ECH4'!$AL23*'月%早中晚'!T23</f>
        <v>48698.5339945196</v>
      </c>
      <c r="Y23" s="1">
        <f>'ECH4'!$AL23*'月%早中晚'!U23</f>
        <v>23349.0820754677</v>
      </c>
      <c r="Z23" s="1">
        <f>'ECH4'!$AL23*'月%早中晚'!V23</f>
        <v>9348.18333001264</v>
      </c>
    </row>
    <row r="24" ht="13.2" spans="1:26">
      <c r="A24" s="5" t="s">
        <v>39</v>
      </c>
      <c r="C24">
        <f t="shared" si="5"/>
        <v>49536.9234163298</v>
      </c>
      <c r="D24">
        <f t="shared" si="2"/>
        <v>57642.9654299111</v>
      </c>
      <c r="E24">
        <f t="shared" si="2"/>
        <v>34568.6236134734</v>
      </c>
      <c r="F24">
        <f t="shared" si="6"/>
        <v>17412.9791402856</v>
      </c>
      <c r="G24">
        <f t="shared" si="3"/>
        <v>0</v>
      </c>
      <c r="H24">
        <f t="shared" si="3"/>
        <v>0</v>
      </c>
      <c r="L24" s="1">
        <f>'ECH4'!$L24*'月%早中晚'!D24</f>
        <v>0</v>
      </c>
      <c r="M24" s="1">
        <f>'ECH4'!$L24*'月%早中晚'!E24</f>
        <v>0</v>
      </c>
      <c r="N24" s="1">
        <f>'ECH4'!$L24*'月%早中晚'!F24</f>
        <v>0</v>
      </c>
      <c r="O24" s="1">
        <f>'ECH4'!$L24*'月%早中晚'!G24</f>
        <v>0</v>
      </c>
      <c r="Q24" s="1">
        <f>'ECH4'!$Y24*'月%早中晚'!K24</f>
        <v>49536.9234163298</v>
      </c>
      <c r="R24" s="1">
        <f>'ECH4'!$Y24*'月%早中晚'!L24</f>
        <v>57642.9654299111</v>
      </c>
      <c r="S24" s="1">
        <f>'ECH4'!$Y24*'月%早中晚'!M24</f>
        <v>34568.6236134734</v>
      </c>
      <c r="T24" s="1">
        <f>'ECH4'!$Y24*'月%早中晚'!N24</f>
        <v>17412.9791402856</v>
      </c>
      <c r="U24" s="1">
        <f>'ECH4'!$Y24*'月%早中晚'!O24</f>
        <v>0</v>
      </c>
      <c r="V24" s="1">
        <f>'ECH4'!$Y24*'月%早中晚'!P24</f>
        <v>0</v>
      </c>
      <c r="X24" s="1">
        <f>'ECH4'!$AL24*'月%早中晚'!T24</f>
        <v>0</v>
      </c>
      <c r="Y24" s="1">
        <f>'ECH4'!$AL24*'月%早中晚'!U24</f>
        <v>0</v>
      </c>
      <c r="Z24" s="1">
        <f>'ECH4'!$AL24*'月%早中晚'!V24</f>
        <v>0</v>
      </c>
    </row>
    <row r="25" ht="13.2" spans="1:26">
      <c r="A25" s="5" t="s">
        <v>40</v>
      </c>
      <c r="C25">
        <f t="shared" si="5"/>
        <v>32087.0144596685</v>
      </c>
      <c r="D25">
        <f t="shared" si="2"/>
        <v>184809.706921124</v>
      </c>
      <c r="E25">
        <f t="shared" si="2"/>
        <v>147238.684055749</v>
      </c>
      <c r="F25">
        <f t="shared" si="6"/>
        <v>128648.108163458</v>
      </c>
      <c r="G25">
        <f t="shared" si="3"/>
        <v>0</v>
      </c>
      <c r="H25">
        <f t="shared" si="3"/>
        <v>0</v>
      </c>
      <c r="L25" s="1">
        <f>'ECH4'!$L25*'月%早中晚'!D25</f>
        <v>0</v>
      </c>
      <c r="M25" s="1">
        <f>'ECH4'!$L25*'月%早中晚'!E25</f>
        <v>0</v>
      </c>
      <c r="N25" s="1">
        <f>'ECH4'!$L25*'月%早中晚'!F25</f>
        <v>0</v>
      </c>
      <c r="O25" s="1">
        <f>'ECH4'!$L25*'月%早中晚'!G25</f>
        <v>0</v>
      </c>
      <c r="Q25" s="1">
        <f>'ECH4'!$Y25*'月%早中晚'!K25</f>
        <v>32087.0144596685</v>
      </c>
      <c r="R25" s="1">
        <f>'ECH4'!$Y25*'月%早中晚'!L25</f>
        <v>184809.706921124</v>
      </c>
      <c r="S25" s="1">
        <f>'ECH4'!$Y25*'月%早中晚'!M25</f>
        <v>147238.684055749</v>
      </c>
      <c r="T25" s="1">
        <f>'ECH4'!$Y25*'月%早中晚'!N25</f>
        <v>128648.108163458</v>
      </c>
      <c r="U25" s="1">
        <f>'ECH4'!$Y25*'月%早中晚'!O25</f>
        <v>0</v>
      </c>
      <c r="V25" s="1">
        <f>'ECH4'!$Y25*'月%早中晚'!P25</f>
        <v>0</v>
      </c>
      <c r="X25" s="1">
        <f>'ECH4'!$AL25*'月%早中晚'!T25</f>
        <v>0</v>
      </c>
      <c r="Y25" s="1">
        <f>'ECH4'!$AL25*'月%早中晚'!U25</f>
        <v>0</v>
      </c>
      <c r="Z25" s="1">
        <f>'ECH4'!$AL25*'月%早中晚'!V25</f>
        <v>0</v>
      </c>
    </row>
    <row r="26" ht="13.2" spans="1:26">
      <c r="A26" s="5" t="s">
        <v>41</v>
      </c>
      <c r="C26">
        <f t="shared" si="5"/>
        <v>12260.4428841537</v>
      </c>
      <c r="D26">
        <f t="shared" si="2"/>
        <v>27105.9673886015</v>
      </c>
      <c r="E26">
        <f t="shared" si="2"/>
        <v>28615.8127324744</v>
      </c>
      <c r="F26">
        <f t="shared" si="6"/>
        <v>25031.0509455998</v>
      </c>
      <c r="G26">
        <f t="shared" si="3"/>
        <v>4718.25884917081</v>
      </c>
      <c r="H26">
        <f t="shared" si="3"/>
        <v>0</v>
      </c>
      <c r="L26" s="1">
        <f>'ECH4'!$L26*'月%早中晚'!D26</f>
        <v>0</v>
      </c>
      <c r="M26" s="1">
        <f>'ECH4'!$L26*'月%早中晚'!E26</f>
        <v>0</v>
      </c>
      <c r="N26" s="1">
        <f>'ECH4'!$L26*'月%早中晚'!F26</f>
        <v>0</v>
      </c>
      <c r="O26" s="1">
        <f>'ECH4'!$L26*'月%早中晚'!G26</f>
        <v>0</v>
      </c>
      <c r="Q26" s="1">
        <f>'ECH4'!$Y26*'月%早中晚'!K26</f>
        <v>12260.4428841537</v>
      </c>
      <c r="R26" s="1">
        <f>'ECH4'!$Y26*'月%早中晚'!L26</f>
        <v>27105.9673886015</v>
      </c>
      <c r="S26" s="1">
        <f>'ECH4'!$Y26*'月%早中晚'!M26</f>
        <v>28615.8127324744</v>
      </c>
      <c r="T26" s="1">
        <f>'ECH4'!$Y26*'月%早中晚'!N26</f>
        <v>25031.0509455998</v>
      </c>
      <c r="U26" s="1">
        <f>'ECH4'!$Y26*'月%早中晚'!O26</f>
        <v>4718.25884917081</v>
      </c>
      <c r="V26" s="1">
        <f>'ECH4'!$Y26*'月%早中晚'!P26</f>
        <v>0</v>
      </c>
      <c r="X26" s="1">
        <f>'ECH4'!$AL26*'月%早中晚'!T26</f>
        <v>0</v>
      </c>
      <c r="Y26" s="1">
        <f>'ECH4'!$AL26*'月%早中晚'!U26</f>
        <v>0</v>
      </c>
      <c r="Z26" s="1">
        <f>'ECH4'!$AL26*'月%早中晚'!V26</f>
        <v>0</v>
      </c>
    </row>
    <row r="27" ht="13.2" spans="1:26">
      <c r="A27" s="6" t="s">
        <v>42</v>
      </c>
      <c r="B27">
        <f t="shared" si="4"/>
        <v>1365.73082186363</v>
      </c>
      <c r="C27">
        <f t="shared" si="5"/>
        <v>4491.16193337796</v>
      </c>
      <c r="D27">
        <f t="shared" si="2"/>
        <v>18168.8314716869</v>
      </c>
      <c r="E27">
        <f t="shared" si="2"/>
        <v>64354.9463239881</v>
      </c>
      <c r="F27">
        <f t="shared" si="6"/>
        <v>72395.7807745733</v>
      </c>
      <c r="G27">
        <f t="shared" si="3"/>
        <v>26712.4165360821</v>
      </c>
      <c r="H27">
        <f t="shared" si="3"/>
        <v>599.034938428035</v>
      </c>
      <c r="L27" s="1">
        <f>'ECH4'!$L27*'月%早中晚'!D27</f>
        <v>1365.73082186363</v>
      </c>
      <c r="M27" s="1">
        <f>'ECH4'!$L27*'月%早中晚'!E27</f>
        <v>4491.16193337796</v>
      </c>
      <c r="N27" s="1">
        <f>'ECH4'!$L27*'月%早中晚'!F27</f>
        <v>1654.07888770114</v>
      </c>
      <c r="O27" s="1">
        <f>'ECH4'!$L27*'月%早中晚'!G27</f>
        <v>1256.03035705728</v>
      </c>
      <c r="Q27" s="1">
        <f>'ECH4'!$Y27*'月%早中晚'!K27</f>
        <v>0</v>
      </c>
      <c r="R27" s="1">
        <f>'ECH4'!$Y27*'月%早中晚'!L27</f>
        <v>16514.7525839858</v>
      </c>
      <c r="S27" s="1">
        <f>'ECH4'!$Y27*'月%早中晚'!M27</f>
        <v>63098.9159669309</v>
      </c>
      <c r="T27" s="1">
        <f>'ECH4'!$Y27*'月%早中晚'!N27</f>
        <v>69275.1612613375</v>
      </c>
      <c r="U27" s="1">
        <f>'ECH4'!$Y27*'月%早中晚'!O27</f>
        <v>25216.1989877459</v>
      </c>
      <c r="V27" s="1">
        <f>'ECH4'!$Y27*'月%早中晚'!P27</f>
        <v>0</v>
      </c>
      <c r="X27" s="1">
        <f>'ECH4'!$AL27*'月%早中晚'!T27</f>
        <v>3120.61951323575</v>
      </c>
      <c r="Y27" s="1">
        <f>'ECH4'!$AL27*'月%早中晚'!U27</f>
        <v>1496.21754833621</v>
      </c>
      <c r="Z27" s="1">
        <f>'ECH4'!$AL27*'月%早中晚'!V27</f>
        <v>599.034938428035</v>
      </c>
    </row>
    <row r="28" ht="13.2" spans="1:22">
      <c r="A28" s="5" t="s">
        <v>43</v>
      </c>
      <c r="C28">
        <f>Q28</f>
        <v>5.49293850875707</v>
      </c>
      <c r="D28">
        <f t="shared" ref="D28:H33" si="7">R28</f>
        <v>12.1440484240909</v>
      </c>
      <c r="E28">
        <f t="shared" si="7"/>
        <v>12.820491168451</v>
      </c>
      <c r="F28">
        <f t="shared" si="7"/>
        <v>11.2144418397359</v>
      </c>
      <c r="G28">
        <f t="shared" si="7"/>
        <v>2.1138800589652</v>
      </c>
      <c r="H28">
        <f t="shared" si="7"/>
        <v>0</v>
      </c>
      <c r="Q28" s="1">
        <f>'ECH4'!$Y28*'月%早中晚'!K28</f>
        <v>5.49293850875707</v>
      </c>
      <c r="R28" s="1">
        <f>'ECH4'!$Y28*'月%早中晚'!L28</f>
        <v>12.1440484240909</v>
      </c>
      <c r="S28" s="1">
        <f>'ECH4'!$Y28*'月%早中晚'!M28</f>
        <v>12.820491168451</v>
      </c>
      <c r="T28" s="1">
        <f>'ECH4'!$Y28*'月%早中晚'!N28</f>
        <v>11.2144418397359</v>
      </c>
      <c r="U28" s="1">
        <f>'ECH4'!$Y28*'月%早中晚'!O28</f>
        <v>2.1138800589652</v>
      </c>
      <c r="V28" s="1">
        <f>'ECH4'!$Y28*'月%早中晚'!P28</f>
        <v>0</v>
      </c>
    </row>
    <row r="29" ht="13.2" spans="1:22">
      <c r="A29" s="5" t="s">
        <v>44</v>
      </c>
      <c r="C29">
        <f t="shared" ref="C29:C33" si="8">Q29</f>
        <v>4467.24689753659</v>
      </c>
      <c r="D29">
        <f t="shared" si="7"/>
        <v>25491.9623536237</v>
      </c>
      <c r="E29">
        <f t="shared" si="7"/>
        <v>1913.27482256337</v>
      </c>
      <c r="F29">
        <f t="shared" si="7"/>
        <v>956.637411281686</v>
      </c>
      <c r="G29">
        <f t="shared" si="7"/>
        <v>99.1905149946446</v>
      </c>
      <c r="H29">
        <f t="shared" si="7"/>
        <v>0</v>
      </c>
      <c r="Q29" s="1">
        <f>'ECH4'!$Y29*'月%早中晚'!K29</f>
        <v>4467.24689753659</v>
      </c>
      <c r="R29" s="1">
        <f>'ECH4'!$Y29*'月%早中晚'!L29</f>
        <v>25491.9623536237</v>
      </c>
      <c r="S29" s="1">
        <f>'ECH4'!$Y29*'月%早中晚'!M29</f>
        <v>1913.27482256337</v>
      </c>
      <c r="T29" s="1">
        <f>'ECH4'!$Y29*'月%早中晚'!N29</f>
        <v>956.637411281686</v>
      </c>
      <c r="U29" s="1">
        <f>'ECH4'!$Y29*'月%早中晚'!O29</f>
        <v>99.1905149946446</v>
      </c>
      <c r="V29" s="1">
        <f>'ECH4'!$Y29*'月%早中晚'!P29</f>
        <v>0</v>
      </c>
    </row>
    <row r="30" ht="13.2" spans="1:22">
      <c r="A30" s="5" t="s">
        <v>45</v>
      </c>
      <c r="C30">
        <f t="shared" si="8"/>
        <v>146.080438414852</v>
      </c>
      <c r="D30">
        <f t="shared" si="7"/>
        <v>833.595528092646</v>
      </c>
      <c r="E30">
        <f t="shared" si="7"/>
        <v>62.5647140842557</v>
      </c>
      <c r="F30">
        <f t="shared" si="7"/>
        <v>31.2823570421278</v>
      </c>
      <c r="G30">
        <f t="shared" si="7"/>
        <v>3.24356236611924</v>
      </c>
      <c r="H30">
        <f t="shared" si="7"/>
        <v>0</v>
      </c>
      <c r="Q30" s="1">
        <f>'ECH4'!$Y30*'月%早中晚'!K30</f>
        <v>146.080438414852</v>
      </c>
      <c r="R30" s="1">
        <f>'ECH4'!$Y30*'月%早中晚'!L30</f>
        <v>833.595528092646</v>
      </c>
      <c r="S30" s="1">
        <f>'ECH4'!$Y30*'月%早中晚'!M30</f>
        <v>62.5647140842557</v>
      </c>
      <c r="T30" s="1">
        <f>'ECH4'!$Y30*'月%早中晚'!N30</f>
        <v>31.2823570421278</v>
      </c>
      <c r="U30" s="1">
        <f>'ECH4'!$Y30*'月%早中晚'!O30</f>
        <v>3.24356236611924</v>
      </c>
      <c r="V30" s="1">
        <f>'ECH4'!$Y30*'月%早中晚'!P30</f>
        <v>0</v>
      </c>
    </row>
    <row r="31" ht="13.2" spans="1:22">
      <c r="A31" s="5" t="s">
        <v>46</v>
      </c>
      <c r="Q31" s="1">
        <f>'ECH4'!$Y31*'月%早中晚'!K31</f>
        <v>0</v>
      </c>
      <c r="R31" s="1">
        <f>'ECH4'!$Y31*'月%早中晚'!L31</f>
        <v>0</v>
      </c>
      <c r="S31" s="1">
        <f>'ECH4'!$Y31*'月%早中晚'!M31</f>
        <v>0</v>
      </c>
      <c r="T31" s="1">
        <f>'ECH4'!$Y31*'月%早中晚'!N31</f>
        <v>0</v>
      </c>
      <c r="U31" s="1">
        <f>'ECH4'!$Y31*'月%早中晚'!O31</f>
        <v>0</v>
      </c>
      <c r="V31" s="1">
        <f>'ECH4'!$Y31*'月%早中晚'!P31</f>
        <v>0</v>
      </c>
    </row>
    <row r="32" ht="13.2" spans="1:22">
      <c r="A32" s="5" t="s">
        <v>47</v>
      </c>
      <c r="C32">
        <f t="shared" si="8"/>
        <v>3260.98607640128</v>
      </c>
      <c r="D32">
        <f t="shared" si="7"/>
        <v>18608.538144859</v>
      </c>
      <c r="E32">
        <f t="shared" si="7"/>
        <v>1396.64601035345</v>
      </c>
      <c r="F32">
        <f t="shared" si="7"/>
        <v>698.323005176723</v>
      </c>
      <c r="G32">
        <f t="shared" si="7"/>
        <v>72.4067632095679</v>
      </c>
      <c r="H32">
        <f t="shared" si="7"/>
        <v>0</v>
      </c>
      <c r="Q32" s="1">
        <f>'ECH4'!$Y32*'月%早中晚'!K32</f>
        <v>3260.98607640128</v>
      </c>
      <c r="R32" s="1">
        <f>'ECH4'!$Y32*'月%早中晚'!L32</f>
        <v>18608.538144859</v>
      </c>
      <c r="S32" s="1">
        <f>'ECH4'!$Y32*'月%早中晚'!M32</f>
        <v>1396.64601035345</v>
      </c>
      <c r="T32" s="1">
        <f>'ECH4'!$Y32*'月%早中晚'!N32</f>
        <v>698.323005176723</v>
      </c>
      <c r="U32" s="1">
        <f>'ECH4'!$Y32*'月%早中晚'!O32</f>
        <v>72.4067632095679</v>
      </c>
      <c r="V32" s="1">
        <f>'ECH4'!$Y32*'月%早中晚'!P32</f>
        <v>0</v>
      </c>
    </row>
    <row r="33" ht="13.2" spans="1:22">
      <c r="A33" s="5" t="s">
        <v>48</v>
      </c>
      <c r="C33">
        <f t="shared" si="8"/>
        <v>4033.67813066761</v>
      </c>
      <c r="D33">
        <f t="shared" si="7"/>
        <v>23017.8392670252</v>
      </c>
      <c r="E33">
        <f t="shared" si="7"/>
        <v>1727.58188359515</v>
      </c>
      <c r="F33">
        <f t="shared" si="7"/>
        <v>863.790941797573</v>
      </c>
      <c r="G33">
        <f t="shared" si="7"/>
        <v>89.5635769144947</v>
      </c>
      <c r="H33">
        <f t="shared" si="7"/>
        <v>0</v>
      </c>
      <c r="Q33" s="1">
        <f>'ECH4'!$Y33*'月%早中晚'!K33</f>
        <v>4033.67813066761</v>
      </c>
      <c r="R33" s="1">
        <f>'ECH4'!$Y33*'月%早中晚'!L33</f>
        <v>23017.8392670252</v>
      </c>
      <c r="S33" s="1">
        <f>'ECH4'!$Y33*'月%早中晚'!M33</f>
        <v>1727.58188359515</v>
      </c>
      <c r="T33" s="1">
        <f>'ECH4'!$Y33*'月%早中晚'!N33</f>
        <v>863.790941797573</v>
      </c>
      <c r="U33" s="1">
        <f>'ECH4'!$Y33*'月%早中晚'!O33</f>
        <v>89.5635769144947</v>
      </c>
      <c r="V33" s="1">
        <f>'ECH4'!$Y33*'月%早中晚'!P33</f>
        <v>0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3"/>
  <sheetViews>
    <sheetView workbookViewId="0">
      <selection activeCell="A1" sqref="A1"/>
    </sheetView>
  </sheetViews>
  <sheetFormatPr defaultColWidth="9" defaultRowHeight="12.4"/>
  <cols>
    <col min="1" max="1" width="21" customWidth="1"/>
    <col min="12" max="26" width="9" style="1"/>
  </cols>
  <sheetData>
    <row r="1" spans="1:23">
      <c r="A1" s="2" t="s">
        <v>105</v>
      </c>
      <c r="L1" s="1" t="s">
        <v>71</v>
      </c>
      <c r="Q1" s="1" t="s">
        <v>72</v>
      </c>
      <c r="W1" s="1" t="s">
        <v>73</v>
      </c>
    </row>
    <row r="2" ht="13.2" spans="1:26">
      <c r="A2" s="3" t="s">
        <v>4</v>
      </c>
      <c r="B2" s="4" t="s">
        <v>84</v>
      </c>
      <c r="C2" s="4" t="s">
        <v>85</v>
      </c>
      <c r="D2" s="4" t="s">
        <v>86</v>
      </c>
      <c r="E2" s="4" t="s">
        <v>87</v>
      </c>
      <c r="F2" s="4" t="s">
        <v>88</v>
      </c>
      <c r="G2" s="4" t="s">
        <v>89</v>
      </c>
      <c r="H2" s="4" t="s">
        <v>90</v>
      </c>
      <c r="L2" s="7" t="s">
        <v>84</v>
      </c>
      <c r="M2" s="7" t="s">
        <v>85</v>
      </c>
      <c r="N2" s="7" t="s">
        <v>86</v>
      </c>
      <c r="O2" s="7" t="s">
        <v>87</v>
      </c>
      <c r="P2" s="7" t="s">
        <v>88</v>
      </c>
      <c r="Q2" s="7" t="s">
        <v>85</v>
      </c>
      <c r="R2" s="7" t="s">
        <v>86</v>
      </c>
      <c r="S2" s="7" t="s">
        <v>87</v>
      </c>
      <c r="T2" s="7" t="s">
        <v>88</v>
      </c>
      <c r="U2" s="7" t="s">
        <v>89</v>
      </c>
      <c r="V2" s="7" t="s">
        <v>90</v>
      </c>
      <c r="W2" s="7" t="s">
        <v>87</v>
      </c>
      <c r="X2" s="7" t="s">
        <v>88</v>
      </c>
      <c r="Y2" s="7" t="s">
        <v>89</v>
      </c>
      <c r="Z2" s="7" t="s">
        <v>90</v>
      </c>
    </row>
    <row r="3" ht="13.2" spans="1:22">
      <c r="A3" s="5" t="s">
        <v>18</v>
      </c>
      <c r="C3">
        <f>Q3</f>
        <v>0.534889778276725</v>
      </c>
      <c r="D3">
        <f t="shared" ref="D3:H12" si="0">R3</f>
        <v>16.7779752993228</v>
      </c>
      <c r="E3">
        <f t="shared" si="0"/>
        <v>31.6390764011367</v>
      </c>
      <c r="F3">
        <f t="shared" si="0"/>
        <v>10.374075060262</v>
      </c>
      <c r="G3">
        <f t="shared" si="0"/>
        <v>3.64679580262616</v>
      </c>
      <c r="H3">
        <f t="shared" si="0"/>
        <v>0.0287876583757428</v>
      </c>
      <c r="Q3" s="1">
        <f>'ECH4'!$Z3*'月%早中晚'!K3</f>
        <v>0.534889778276725</v>
      </c>
      <c r="R3" s="1">
        <f>'ECH4'!$Z3*'月%早中晚'!L3</f>
        <v>16.7779752993228</v>
      </c>
      <c r="S3" s="1">
        <f>'ECH4'!$Z3*'月%早中晚'!M3</f>
        <v>31.6390764011367</v>
      </c>
      <c r="T3" s="1">
        <f>'ECH4'!$Z3*'月%早中晚'!N3</f>
        <v>10.374075060262</v>
      </c>
      <c r="U3" s="1">
        <f>'ECH4'!$Z3*'月%早中晚'!O3</f>
        <v>3.64679580262616</v>
      </c>
      <c r="V3" s="1">
        <f>'ECH4'!$Z3*'月%早中晚'!P3</f>
        <v>0.0287876583757428</v>
      </c>
    </row>
    <row r="4" ht="13.2" spans="1:22">
      <c r="A4" s="5" t="s">
        <v>19</v>
      </c>
      <c r="C4">
        <f t="shared" ref="C4:C12" si="1">Q4</f>
        <v>45.4862790726343</v>
      </c>
      <c r="D4">
        <f t="shared" si="0"/>
        <v>1426.77556710373</v>
      </c>
      <c r="E4">
        <f t="shared" si="0"/>
        <v>2690.54283186911</v>
      </c>
      <c r="F4">
        <f t="shared" si="0"/>
        <v>882.196842182702</v>
      </c>
      <c r="G4">
        <f t="shared" si="0"/>
        <v>310.118417543114</v>
      </c>
      <c r="H4">
        <f t="shared" si="0"/>
        <v>2.44806222871819</v>
      </c>
      <c r="Q4" s="1">
        <f>'ECH4'!$Z4*'月%早中晚'!K4</f>
        <v>45.4862790726343</v>
      </c>
      <c r="R4" s="1">
        <f>'ECH4'!$Z4*'月%早中晚'!L4</f>
        <v>1426.77556710373</v>
      </c>
      <c r="S4" s="1">
        <f>'ECH4'!$Z4*'月%早中晚'!M4</f>
        <v>2690.54283186911</v>
      </c>
      <c r="T4" s="1">
        <f>'ECH4'!$Z4*'月%早中晚'!N4</f>
        <v>882.196842182702</v>
      </c>
      <c r="U4" s="1">
        <f>'ECH4'!$Z4*'月%早中晚'!O4</f>
        <v>310.118417543114</v>
      </c>
      <c r="V4" s="1">
        <f>'ECH4'!$Z4*'月%早中晚'!P4</f>
        <v>2.44806222871819</v>
      </c>
    </row>
    <row r="5" ht="13.2" spans="1:22">
      <c r="A5" s="5" t="s">
        <v>20</v>
      </c>
      <c r="C5">
        <f t="shared" si="1"/>
        <v>190.307958224204</v>
      </c>
      <c r="D5">
        <f t="shared" si="0"/>
        <v>5969.42090132512</v>
      </c>
      <c r="E5">
        <f t="shared" si="0"/>
        <v>11256.8388377107</v>
      </c>
      <c r="F5">
        <f t="shared" si="0"/>
        <v>3690.98293398627</v>
      </c>
      <c r="G5">
        <f t="shared" si="0"/>
        <v>1297.49023339783</v>
      </c>
      <c r="H5">
        <f t="shared" si="0"/>
        <v>10.2423353558819</v>
      </c>
      <c r="Q5" s="1">
        <f>'ECH4'!$Z5*'月%早中晚'!K5</f>
        <v>190.307958224204</v>
      </c>
      <c r="R5" s="1">
        <f>'ECH4'!$Z5*'月%早中晚'!L5</f>
        <v>5969.42090132512</v>
      </c>
      <c r="S5" s="1">
        <f>'ECH4'!$Z5*'月%早中晚'!M5</f>
        <v>11256.8388377107</v>
      </c>
      <c r="T5" s="1">
        <f>'ECH4'!$Z5*'月%早中晚'!N5</f>
        <v>3690.98293398627</v>
      </c>
      <c r="U5" s="1">
        <f>'ECH4'!$Z5*'月%早中晚'!O5</f>
        <v>1297.49023339783</v>
      </c>
      <c r="V5" s="1">
        <f>'ECH4'!$Z5*'月%早中晚'!P5</f>
        <v>10.2423353558819</v>
      </c>
    </row>
    <row r="6" ht="13.2" spans="1:22">
      <c r="A6" s="5" t="s">
        <v>21</v>
      </c>
      <c r="C6">
        <f t="shared" si="1"/>
        <v>1.45562735685355</v>
      </c>
      <c r="D6">
        <f t="shared" si="0"/>
        <v>45.658901759144</v>
      </c>
      <c r="E6">
        <f t="shared" si="0"/>
        <v>86.1012997919875</v>
      </c>
      <c r="F6">
        <f t="shared" si="0"/>
        <v>28.2315872784488</v>
      </c>
      <c r="G6">
        <f t="shared" si="0"/>
        <v>9.92424224718508</v>
      </c>
      <c r="H6">
        <f t="shared" si="0"/>
        <v>0.0783415663811888</v>
      </c>
      <c r="Q6" s="1">
        <f>'ECH4'!$Z6*'月%早中晚'!K6</f>
        <v>1.45562735685355</v>
      </c>
      <c r="R6" s="1">
        <f>'ECH4'!$Z6*'月%早中晚'!L6</f>
        <v>45.658901759144</v>
      </c>
      <c r="S6" s="1">
        <f>'ECH4'!$Z6*'月%早中晚'!M6</f>
        <v>86.1012997919875</v>
      </c>
      <c r="T6" s="1">
        <f>'ECH4'!$Z6*'月%早中晚'!N6</f>
        <v>28.2315872784488</v>
      </c>
      <c r="U6" s="1">
        <f>'ECH4'!$Z6*'月%早中晚'!O6</f>
        <v>9.92424224718508</v>
      </c>
      <c r="V6" s="1">
        <f>'ECH4'!$Z6*'月%早中晚'!P6</f>
        <v>0.0783415663811888</v>
      </c>
    </row>
    <row r="7" ht="13.2" spans="1:22">
      <c r="A7" s="5" t="s">
        <v>22</v>
      </c>
      <c r="C7">
        <f t="shared" si="1"/>
        <v>88.8225188547963</v>
      </c>
      <c r="D7">
        <f t="shared" si="0"/>
        <v>2786.11049956991</v>
      </c>
      <c r="E7">
        <f t="shared" si="0"/>
        <v>5253.90944886296</v>
      </c>
      <c r="F7">
        <f t="shared" si="0"/>
        <v>1722.6941232825</v>
      </c>
      <c r="G7">
        <f t="shared" si="0"/>
        <v>605.57819964691</v>
      </c>
      <c r="H7">
        <f t="shared" si="0"/>
        <v>4.78040978293287</v>
      </c>
      <c r="Q7" s="1">
        <f>'ECH4'!$Z7*'月%早中晚'!K7</f>
        <v>88.8225188547963</v>
      </c>
      <c r="R7" s="1">
        <f>'ECH4'!$Z7*'月%早中晚'!L7</f>
        <v>2786.11049956991</v>
      </c>
      <c r="S7" s="1">
        <f>'ECH4'!$Z7*'月%早中晚'!M7</f>
        <v>5253.90944886296</v>
      </c>
      <c r="T7" s="1">
        <f>'ECH4'!$Z7*'月%早中晚'!N7</f>
        <v>1722.6941232825</v>
      </c>
      <c r="U7" s="1">
        <f>'ECH4'!$Z7*'月%早中晚'!O7</f>
        <v>605.57819964691</v>
      </c>
      <c r="V7" s="1">
        <f>'ECH4'!$Z7*'月%早中晚'!P7</f>
        <v>4.78040978293287</v>
      </c>
    </row>
    <row r="8" ht="13.2" spans="1:22">
      <c r="A8" s="5" t="s">
        <v>23</v>
      </c>
      <c r="C8">
        <f t="shared" si="1"/>
        <v>10299.1310673698</v>
      </c>
      <c r="D8">
        <f t="shared" si="0"/>
        <v>19653.1031493738</v>
      </c>
      <c r="E8">
        <f t="shared" si="0"/>
        <v>27348.7895340804</v>
      </c>
      <c r="F8">
        <f t="shared" si="0"/>
        <v>15561.6716856954</v>
      </c>
      <c r="G8">
        <f t="shared" si="0"/>
        <v>14958.9351641397</v>
      </c>
      <c r="H8">
        <f t="shared" si="0"/>
        <v>3521.2341993408</v>
      </c>
      <c r="Q8" s="1">
        <f>'ECH4'!$Z8*'月%早中晚'!K8</f>
        <v>10299.1310673698</v>
      </c>
      <c r="R8" s="1">
        <f>'ECH4'!$Z8*'月%早中晚'!L8</f>
        <v>19653.1031493738</v>
      </c>
      <c r="S8" s="1">
        <f>'ECH4'!$Z8*'月%早中晚'!M8</f>
        <v>27348.7895340804</v>
      </c>
      <c r="T8" s="1">
        <f>'ECH4'!$Z8*'月%早中晚'!N8</f>
        <v>15561.6716856954</v>
      </c>
      <c r="U8" s="1">
        <f>'ECH4'!$Z8*'月%早中晚'!O8</f>
        <v>14958.9351641397</v>
      </c>
      <c r="V8" s="1">
        <f>'ECH4'!$Z8*'月%早中晚'!P8</f>
        <v>3521.2341993408</v>
      </c>
    </row>
    <row r="9" ht="13.2" spans="1:22">
      <c r="A9" s="5" t="s">
        <v>24</v>
      </c>
      <c r="C9">
        <f t="shared" si="1"/>
        <v>0</v>
      </c>
      <c r="D9">
        <f t="shared" si="0"/>
        <v>15549.074008302</v>
      </c>
      <c r="E9">
        <f t="shared" si="0"/>
        <v>34235.8714126383</v>
      </c>
      <c r="F9">
        <f t="shared" si="0"/>
        <v>20187.2165971032</v>
      </c>
      <c r="G9">
        <f t="shared" si="0"/>
        <v>4624.8527819565</v>
      </c>
      <c r="H9">
        <f t="shared" si="0"/>
        <v>0</v>
      </c>
      <c r="Q9" s="1">
        <f>'ECH4'!$Z9*'月%早中晚'!K9</f>
        <v>0</v>
      </c>
      <c r="R9" s="1">
        <f>'ECH4'!$Z9*'月%早中晚'!L9</f>
        <v>15549.074008302</v>
      </c>
      <c r="S9" s="1">
        <f>'ECH4'!$Z9*'月%早中晚'!M9</f>
        <v>34235.8714126383</v>
      </c>
      <c r="T9" s="1">
        <f>'ECH4'!$Z9*'月%早中晚'!N9</f>
        <v>20187.2165971032</v>
      </c>
      <c r="U9" s="1">
        <f>'ECH4'!$Z9*'月%早中晚'!O9</f>
        <v>4624.8527819565</v>
      </c>
      <c r="V9" s="1">
        <f>'ECH4'!$Z9*'月%早中晚'!P9</f>
        <v>0</v>
      </c>
    </row>
    <row r="10" ht="13.2" spans="1:22">
      <c r="A10" s="5" t="s">
        <v>25</v>
      </c>
      <c r="C10">
        <f t="shared" si="1"/>
        <v>22887.1528926965</v>
      </c>
      <c r="D10">
        <f t="shared" si="0"/>
        <v>103451.296599444</v>
      </c>
      <c r="E10">
        <f t="shared" si="0"/>
        <v>108423.475605321</v>
      </c>
      <c r="F10">
        <f t="shared" si="0"/>
        <v>65537.0508746261</v>
      </c>
      <c r="G10">
        <f t="shared" si="0"/>
        <v>6480.94152791297</v>
      </c>
      <c r="H10">
        <f t="shared" si="0"/>
        <v>0</v>
      </c>
      <c r="Q10" s="1">
        <f>'ECH4'!$Z10*'月%早中晚'!K10</f>
        <v>22887.1528926965</v>
      </c>
      <c r="R10" s="1">
        <f>'ECH4'!$Z10*'月%早中晚'!L10</f>
        <v>103451.296599444</v>
      </c>
      <c r="S10" s="1">
        <f>'ECH4'!$Z10*'月%早中晚'!M10</f>
        <v>108423.475605321</v>
      </c>
      <c r="T10" s="1">
        <f>'ECH4'!$Z10*'月%早中晚'!N10</f>
        <v>65537.0508746261</v>
      </c>
      <c r="U10" s="1">
        <f>'ECH4'!$Z10*'月%早中晚'!O10</f>
        <v>6480.94152791297</v>
      </c>
      <c r="V10" s="1">
        <f>'ECH4'!$Z10*'月%早中晚'!P10</f>
        <v>0</v>
      </c>
    </row>
    <row r="11" ht="13.2" spans="1:22">
      <c r="A11" s="5" t="s">
        <v>26</v>
      </c>
      <c r="C11">
        <f t="shared" si="1"/>
        <v>1973.58810516208</v>
      </c>
      <c r="D11">
        <f t="shared" si="0"/>
        <v>5699.70848941953</v>
      </c>
      <c r="E11">
        <f t="shared" si="0"/>
        <v>14040.1305857444</v>
      </c>
      <c r="F11">
        <f t="shared" si="0"/>
        <v>6701.33982638577</v>
      </c>
      <c r="G11">
        <f t="shared" si="0"/>
        <v>2146.8647064916</v>
      </c>
      <c r="H11">
        <f t="shared" si="0"/>
        <v>309.253486796639</v>
      </c>
      <c r="Q11" s="1">
        <f>'ECH4'!$Z11*'月%早中晚'!K11</f>
        <v>1973.58810516208</v>
      </c>
      <c r="R11" s="1">
        <f>'ECH4'!$Z11*'月%早中晚'!L11</f>
        <v>5699.70848941953</v>
      </c>
      <c r="S11" s="1">
        <f>'ECH4'!$Z11*'月%早中晚'!M11</f>
        <v>14040.1305857444</v>
      </c>
      <c r="T11" s="1">
        <f>'ECH4'!$Z11*'月%早中晚'!N11</f>
        <v>6701.33982638577</v>
      </c>
      <c r="U11" s="1">
        <f>'ECH4'!$Z11*'月%早中晚'!O11</f>
        <v>2146.8647064916</v>
      </c>
      <c r="V11" s="1">
        <f>'ECH4'!$Z11*'月%早中晚'!P11</f>
        <v>309.253486796639</v>
      </c>
    </row>
    <row r="12" ht="13.2" spans="1:22">
      <c r="A12" s="5" t="s">
        <v>27</v>
      </c>
      <c r="C12">
        <f t="shared" si="1"/>
        <v>0</v>
      </c>
      <c r="D12">
        <f t="shared" si="0"/>
        <v>54749.022242514</v>
      </c>
      <c r="E12">
        <f t="shared" si="0"/>
        <v>323229.017997855</v>
      </c>
      <c r="F12">
        <f t="shared" si="0"/>
        <v>156570.00900867</v>
      </c>
      <c r="G12">
        <f t="shared" si="0"/>
        <v>146486.651936134</v>
      </c>
      <c r="H12">
        <f t="shared" si="0"/>
        <v>21101.2402148278</v>
      </c>
      <c r="Q12" s="1">
        <f>'ECH4'!$Z12*'月%早中晚'!K12</f>
        <v>0</v>
      </c>
      <c r="R12" s="1">
        <f>'ECH4'!$Z12*'月%早中晚'!L12</f>
        <v>54749.022242514</v>
      </c>
      <c r="S12" s="1">
        <f>'ECH4'!$Z12*'月%早中晚'!M12</f>
        <v>323229.017997855</v>
      </c>
      <c r="T12" s="1">
        <f>'ECH4'!$Z12*'月%早中晚'!N12</f>
        <v>156570.00900867</v>
      </c>
      <c r="U12" s="1">
        <f>'ECH4'!$Z12*'月%早中晚'!O12</f>
        <v>146486.651936134</v>
      </c>
      <c r="V12" s="1">
        <f>'ECH4'!$Z12*'月%早中晚'!P12</f>
        <v>21101.2402148278</v>
      </c>
    </row>
    <row r="13" ht="13.2" spans="1:26">
      <c r="A13" s="6" t="s">
        <v>28</v>
      </c>
      <c r="B13">
        <f>L13</f>
        <v>57.5935401914521</v>
      </c>
      <c r="C13">
        <f>M13+Q13</f>
        <v>17302.9670305066</v>
      </c>
      <c r="D13">
        <f t="shared" ref="D13:E27" si="2">N13+R13</f>
        <v>31964.1066553023</v>
      </c>
      <c r="E13">
        <f t="shared" si="2"/>
        <v>63484.5870046287</v>
      </c>
      <c r="F13">
        <f>T13+X13</f>
        <v>72543.4900038773</v>
      </c>
      <c r="G13">
        <f t="shared" ref="G13:H27" si="3">U13+Y13</f>
        <v>18407.7822788402</v>
      </c>
      <c r="H13">
        <f t="shared" si="3"/>
        <v>1509.16088665346</v>
      </c>
      <c r="L13" s="1">
        <f>'ECH4'!$M13*'月%早中晚'!D13</f>
        <v>57.5935401914521</v>
      </c>
      <c r="M13" s="1">
        <f>'ECH4'!$M13*'月%早中晚'!E13</f>
        <v>8388.30053047054</v>
      </c>
      <c r="N13" s="1">
        <f>'ECH4'!$M13*'月%早中晚'!F13</f>
        <v>6218.61285256843</v>
      </c>
      <c r="O13" s="1">
        <f>'ECH4'!$M13*'月%早中晚'!G13</f>
        <v>65.5374767695833</v>
      </c>
      <c r="Q13" s="1">
        <f>'ECH4'!$Z13*'月%早中晚'!K13</f>
        <v>8914.66650003608</v>
      </c>
      <c r="R13" s="1">
        <f>'ECH4'!$Z13*'月%早中晚'!L13</f>
        <v>25745.4938027339</v>
      </c>
      <c r="S13" s="1">
        <f>'ECH4'!$Z13*'月%早中晚'!M13</f>
        <v>63419.0495278591</v>
      </c>
      <c r="T13" s="1">
        <f>'ECH4'!$Z13*'月%早中晚'!N13</f>
        <v>30269.8468334824</v>
      </c>
      <c r="U13" s="1">
        <f>'ECH4'!$Z13*'月%早中晚'!O13</f>
        <v>9697.35418905897</v>
      </c>
      <c r="V13" s="1">
        <f>'ECH4'!$Z13*'月%早中晚'!P13</f>
        <v>1396.89314682961</v>
      </c>
      <c r="X13" s="1">
        <f>'ECH4'!$AM13*'月%早中晚'!T13</f>
        <v>42273.6431703949</v>
      </c>
      <c r="Y13" s="1">
        <f>'ECH4'!$AM13*'月%早中晚'!U13</f>
        <v>8710.42808978124</v>
      </c>
      <c r="Z13" s="1">
        <f>'ECH4'!$AM13*'月%早中晚'!V13</f>
        <v>112.267739823847</v>
      </c>
    </row>
    <row r="14" ht="13.2" spans="1:26">
      <c r="A14" s="6" t="s">
        <v>29</v>
      </c>
      <c r="B14">
        <f t="shared" ref="B14:B27" si="4">L14</f>
        <v>240.070978778482</v>
      </c>
      <c r="C14">
        <f t="shared" ref="C14:C27" si="5">M14+Q14</f>
        <v>34965.5102281246</v>
      </c>
      <c r="D14">
        <f t="shared" si="2"/>
        <v>78611.6311547098</v>
      </c>
      <c r="E14">
        <f t="shared" si="2"/>
        <v>256810.557180105</v>
      </c>
      <c r="F14">
        <f t="shared" ref="F14:F27" si="6">T14+X14</f>
        <v>304458.274699327</v>
      </c>
      <c r="G14">
        <f t="shared" si="3"/>
        <v>15011.2830002841</v>
      </c>
      <c r="H14">
        <f t="shared" si="3"/>
        <v>193.478758670328</v>
      </c>
      <c r="L14" s="1">
        <f>'ECH4'!$M14*'月%早中晚'!D14</f>
        <v>240.070978778482</v>
      </c>
      <c r="M14" s="1">
        <f>'ECH4'!$M14*'月%早中晚'!E14</f>
        <v>34965.5102281246</v>
      </c>
      <c r="N14" s="1">
        <f>'ECH4'!$M14*'月%早中晚'!F14</f>
        <v>25921.4569758663</v>
      </c>
      <c r="O14" s="1">
        <f>'ECH4'!$M14*'月%早中晚'!G14</f>
        <v>273.184217230686</v>
      </c>
      <c r="Q14" s="1">
        <f>'ECH4'!$Z14*'月%早中晚'!K14</f>
        <v>0</v>
      </c>
      <c r="R14" s="1">
        <f>'ECH4'!$Z14*'月%早中晚'!L14</f>
        <v>52690.1741788435</v>
      </c>
      <c r="S14" s="1">
        <f>'ECH4'!$Z14*'月%早中晚'!M14</f>
        <v>256537.372962875</v>
      </c>
      <c r="T14" s="1">
        <f>'ECH4'!$Z14*'月%早中晚'!N14</f>
        <v>231605.182458282</v>
      </c>
      <c r="U14" s="1">
        <f>'ECH4'!$Z14*'月%早中晚'!O14</f>
        <v>0</v>
      </c>
      <c r="V14" s="1">
        <f>'ECH4'!$Z14*'月%早中晚'!P14</f>
        <v>0</v>
      </c>
      <c r="X14" s="1">
        <f>'ECH4'!$AM14*'月%早中晚'!T14</f>
        <v>72853.0922410456</v>
      </c>
      <c r="Y14" s="1">
        <f>'ECH4'!$AM14*'月%早中晚'!U14</f>
        <v>15011.2830002841</v>
      </c>
      <c r="Z14" s="1">
        <f>'ECH4'!$AM14*'月%早中晚'!V14</f>
        <v>193.478758670328</v>
      </c>
    </row>
    <row r="15" ht="13.2" spans="1:26">
      <c r="A15" s="6" t="s">
        <v>30</v>
      </c>
      <c r="B15">
        <f t="shared" si="4"/>
        <v>106.38330753674</v>
      </c>
      <c r="C15">
        <f t="shared" si="5"/>
        <v>20395.150740815</v>
      </c>
      <c r="D15">
        <f t="shared" si="2"/>
        <v>21158.1631353068</v>
      </c>
      <c r="E15">
        <f t="shared" si="2"/>
        <v>11101.4804163414</v>
      </c>
      <c r="F15">
        <f t="shared" si="6"/>
        <v>95344.1533608335</v>
      </c>
      <c r="G15">
        <f t="shared" si="3"/>
        <v>19645.5363045743</v>
      </c>
      <c r="H15">
        <f t="shared" si="3"/>
        <v>253.209134592291</v>
      </c>
      <c r="L15" s="1">
        <f>'ECH4'!$M15*'月%早中晚'!D15</f>
        <v>106.38330753674</v>
      </c>
      <c r="M15" s="1">
        <f>'ECH4'!$M15*'月%早中晚'!E15</f>
        <v>15494.3619037347</v>
      </c>
      <c r="N15" s="1">
        <f>'ECH4'!$M15*'月%早中晚'!F15</f>
        <v>11486.6459215316</v>
      </c>
      <c r="O15" s="1">
        <f>'ECH4'!$M15*'月%早中晚'!G15</f>
        <v>121.05686719698</v>
      </c>
      <c r="Q15" s="1">
        <f>'ECH4'!$Z15*'月%早中晚'!K15</f>
        <v>4900.78883708034</v>
      </c>
      <c r="R15" s="1">
        <f>'ECH4'!$Z15*'月%早中晚'!L15</f>
        <v>9671.51721377516</v>
      </c>
      <c r="S15" s="1">
        <f>'ECH4'!$Z15*'月%早中晚'!M15</f>
        <v>10980.4235491445</v>
      </c>
      <c r="T15" s="1">
        <f>'ECH4'!$Z15*'月%早中晚'!N15</f>
        <v>0</v>
      </c>
      <c r="U15" s="1">
        <f>'ECH4'!$Z15*'月%早中晚'!O15</f>
        <v>0</v>
      </c>
      <c r="V15" s="1">
        <f>'ECH4'!$Z15*'月%早中晚'!P15</f>
        <v>0</v>
      </c>
      <c r="X15" s="1">
        <f>'ECH4'!$AM15*'月%早中晚'!T15</f>
        <v>95344.1533608335</v>
      </c>
      <c r="Y15" s="1">
        <f>'ECH4'!$AM15*'月%早中晚'!U15</f>
        <v>19645.5363045743</v>
      </c>
      <c r="Z15" s="1">
        <f>'ECH4'!$AM15*'月%早中晚'!V15</f>
        <v>253.209134592291</v>
      </c>
    </row>
    <row r="16" ht="13.2" spans="1:26">
      <c r="A16" s="6" t="s">
        <v>31</v>
      </c>
      <c r="B16">
        <f t="shared" si="4"/>
        <v>786.13441751382</v>
      </c>
      <c r="C16">
        <f t="shared" si="5"/>
        <v>119782.371263695</v>
      </c>
      <c r="D16">
        <f t="shared" si="2"/>
        <v>100144.085470758</v>
      </c>
      <c r="E16">
        <f t="shared" si="2"/>
        <v>38489.307174438</v>
      </c>
      <c r="F16">
        <f t="shared" si="6"/>
        <v>460784.813791199</v>
      </c>
      <c r="G16">
        <f t="shared" si="3"/>
        <v>96995.3569511419</v>
      </c>
      <c r="H16">
        <f t="shared" si="3"/>
        <v>2004.14623125406</v>
      </c>
      <c r="L16" s="1">
        <f>'ECH4'!$M16*'月%早中晚'!D16</f>
        <v>786.13441751382</v>
      </c>
      <c r="M16" s="1">
        <f>'ECH4'!$M16*'月%早中晚'!E16</f>
        <v>114497.767102552</v>
      </c>
      <c r="N16" s="1">
        <f>'ECH4'!$M16*'月%早中晚'!F16</f>
        <v>84882.1860289707</v>
      </c>
      <c r="O16" s="1">
        <f>'ECH4'!$M16*'月%早中晚'!G16</f>
        <v>894.566750964001</v>
      </c>
      <c r="Q16" s="1">
        <f>'ECH4'!$Z16*'月%早中晚'!K16</f>
        <v>5284.60416114359</v>
      </c>
      <c r="R16" s="1">
        <f>'ECH4'!$Z16*'月%早中晚'!L16</f>
        <v>15261.8994417877</v>
      </c>
      <c r="S16" s="1">
        <f>'ECH4'!$Z16*'月%早中晚'!M16</f>
        <v>37594.740423474</v>
      </c>
      <c r="T16" s="1">
        <f>'ECH4'!$Z16*'月%早中晚'!N16</f>
        <v>17943.9307721442</v>
      </c>
      <c r="U16" s="1">
        <f>'ECH4'!$Z16*'月%早中晚'!O16</f>
        <v>5748.58053292031</v>
      </c>
      <c r="V16" s="1">
        <f>'ECH4'!$Z16*'月%早中晚'!P16</f>
        <v>828.076668530322</v>
      </c>
      <c r="X16" s="1">
        <f>'ECH4'!$AM16*'月%早中晚'!T16</f>
        <v>442840.883019055</v>
      </c>
      <c r="Y16" s="1">
        <f>'ECH4'!$AM16*'月%早中晚'!U16</f>
        <v>91246.7764182216</v>
      </c>
      <c r="Z16" s="1">
        <f>'ECH4'!$AM16*'月%早中晚'!V16</f>
        <v>1176.06956272374</v>
      </c>
    </row>
    <row r="17" ht="13.2" spans="1:26">
      <c r="A17" s="5" t="s">
        <v>32</v>
      </c>
      <c r="C17">
        <f t="shared" si="5"/>
        <v>3048.06953843404</v>
      </c>
      <c r="D17">
        <f t="shared" si="2"/>
        <v>8802.80326939183</v>
      </c>
      <c r="E17">
        <f t="shared" si="2"/>
        <v>21684.0050069764</v>
      </c>
      <c r="F17">
        <f t="shared" si="6"/>
        <v>10349.7531922062</v>
      </c>
      <c r="G17">
        <f t="shared" si="3"/>
        <v>3315.68319543493</v>
      </c>
      <c r="H17">
        <f t="shared" si="3"/>
        <v>477.620497556626</v>
      </c>
      <c r="L17" s="1">
        <f>'ECH4'!$M17*'月%早中晚'!D17</f>
        <v>0</v>
      </c>
      <c r="M17" s="1">
        <f>'ECH4'!$M17*'月%早中晚'!E17</f>
        <v>0</v>
      </c>
      <c r="N17" s="1">
        <f>'ECH4'!$M17*'月%早中晚'!F17</f>
        <v>0</v>
      </c>
      <c r="O17" s="1">
        <f>'ECH4'!$M17*'月%早中晚'!G17</f>
        <v>0</v>
      </c>
      <c r="Q17" s="1">
        <f>'ECH4'!$Z17*'月%早中晚'!K17</f>
        <v>3048.06953843404</v>
      </c>
      <c r="R17" s="1">
        <f>'ECH4'!$Z17*'月%早中晚'!L17</f>
        <v>8802.80326939183</v>
      </c>
      <c r="S17" s="1">
        <f>'ECH4'!$Z17*'月%早中晚'!M17</f>
        <v>21684.0050069764</v>
      </c>
      <c r="T17" s="1">
        <f>'ECH4'!$Z17*'月%早中晚'!N17</f>
        <v>10349.7531922062</v>
      </c>
      <c r="U17" s="1">
        <f>'ECH4'!$Z17*'月%早中晚'!O17</f>
        <v>3315.68319543493</v>
      </c>
      <c r="V17" s="1">
        <f>'ECH4'!$Z17*'月%早中晚'!P17</f>
        <v>477.620497556626</v>
      </c>
      <c r="X17" s="1">
        <f>'ECH4'!$AM17*'月%早中晚'!T17</f>
        <v>0</v>
      </c>
      <c r="Y17" s="1">
        <f>'ECH4'!$AM17*'月%早中晚'!U17</f>
        <v>0</v>
      </c>
      <c r="Z17" s="1">
        <f>'ECH4'!$AM17*'月%早中晚'!V17</f>
        <v>0</v>
      </c>
    </row>
    <row r="18" ht="13.2" spans="1:26">
      <c r="A18" s="5" t="s">
        <v>33</v>
      </c>
      <c r="C18">
        <f t="shared" si="5"/>
        <v>0</v>
      </c>
      <c r="D18">
        <f t="shared" si="2"/>
        <v>12016.4876081279</v>
      </c>
      <c r="E18">
        <f t="shared" si="2"/>
        <v>89615.3143130108</v>
      </c>
      <c r="F18">
        <f t="shared" si="6"/>
        <v>129296.671710085</v>
      </c>
      <c r="G18">
        <f t="shared" si="3"/>
        <v>48782.5299687759</v>
      </c>
      <c r="H18">
        <f t="shared" si="3"/>
        <v>0</v>
      </c>
      <c r="L18" s="1">
        <f>'ECH4'!$M18*'月%早中晚'!D18</f>
        <v>0</v>
      </c>
      <c r="M18" s="1">
        <f>'ECH4'!$M18*'月%早中晚'!E18</f>
        <v>0</v>
      </c>
      <c r="N18" s="1">
        <f>'ECH4'!$M18*'月%早中晚'!F18</f>
        <v>0</v>
      </c>
      <c r="O18" s="1">
        <f>'ECH4'!$M18*'月%早中晚'!G18</f>
        <v>0</v>
      </c>
      <c r="Q18" s="1">
        <f>'ECH4'!$Z18*'月%早中晚'!K18</f>
        <v>0</v>
      </c>
      <c r="R18" s="1">
        <f>'ECH4'!$Z18*'月%早中晚'!L18</f>
        <v>12016.4876081279</v>
      </c>
      <c r="S18" s="1">
        <f>'ECH4'!$Z18*'月%早中晚'!M18</f>
        <v>89615.3143130108</v>
      </c>
      <c r="T18" s="1">
        <f>'ECH4'!$Z18*'月%早中晚'!N18</f>
        <v>129296.671710085</v>
      </c>
      <c r="U18" s="1">
        <f>'ECH4'!$Z18*'月%早中晚'!O18</f>
        <v>48782.5299687759</v>
      </c>
      <c r="V18" s="1">
        <f>'ECH4'!$Z18*'月%早中晚'!P18</f>
        <v>0</v>
      </c>
      <c r="X18" s="1">
        <f>'ECH4'!$AM18*'月%早中晚'!T18</f>
        <v>0</v>
      </c>
      <c r="Y18" s="1">
        <f>'ECH4'!$AM18*'月%早中晚'!U18</f>
        <v>0</v>
      </c>
      <c r="Z18" s="1">
        <f>'ECH4'!$AM18*'月%早中晚'!V18</f>
        <v>0</v>
      </c>
    </row>
    <row r="19" ht="13.2" spans="1:26">
      <c r="A19" s="6" t="s">
        <v>34</v>
      </c>
      <c r="B19">
        <f t="shared" si="4"/>
        <v>9116.30583533594</v>
      </c>
      <c r="C19">
        <f t="shared" si="5"/>
        <v>29978.6788767227</v>
      </c>
      <c r="D19">
        <f t="shared" si="2"/>
        <v>37494.2680395013</v>
      </c>
      <c r="E19">
        <f t="shared" si="2"/>
        <v>205664.187895977</v>
      </c>
      <c r="F19">
        <f t="shared" si="6"/>
        <v>363932.169959849</v>
      </c>
      <c r="G19">
        <f t="shared" si="3"/>
        <v>145410.299239706</v>
      </c>
      <c r="H19">
        <f t="shared" si="3"/>
        <v>15221.883852908</v>
      </c>
      <c r="L19" s="1">
        <f>'ECH4'!$M19*'月%早中晚'!D19</f>
        <v>9116.30583533594</v>
      </c>
      <c r="M19" s="1">
        <f>'ECH4'!$M19*'月%早中晚'!E19</f>
        <v>29978.6788767227</v>
      </c>
      <c r="N19" s="1">
        <f>'ECH4'!$M19*'月%早中晚'!F19</f>
        <v>11041.0402801626</v>
      </c>
      <c r="O19" s="1">
        <f>'ECH4'!$M19*'月%早中晚'!G19</f>
        <v>8384.05100777884</v>
      </c>
      <c r="Q19" s="1">
        <f>'ECH4'!$Z19*'月%早中晚'!K19</f>
        <v>0</v>
      </c>
      <c r="R19" s="1">
        <f>'ECH4'!$Z19*'月%早中晚'!L19</f>
        <v>26453.2277593387</v>
      </c>
      <c r="S19" s="1">
        <f>'ECH4'!$Z19*'月%早中晚'!M19</f>
        <v>197280.136888198</v>
      </c>
      <c r="T19" s="1">
        <f>'ECH4'!$Z19*'月%早中晚'!N19</f>
        <v>284635.112756065</v>
      </c>
      <c r="U19" s="1">
        <f>'ECH4'!$Z19*'月%早中晚'!O19</f>
        <v>107390.397096398</v>
      </c>
      <c r="V19" s="1">
        <f>'ECH4'!$Z19*'月%早中晚'!P19</f>
        <v>0</v>
      </c>
      <c r="X19" s="1">
        <f>'ECH4'!$AM19*'月%早中晚'!T19</f>
        <v>79297.0572037838</v>
      </c>
      <c r="Y19" s="1">
        <f>'ECH4'!$AM19*'月%早中晚'!U19</f>
        <v>38019.9021433082</v>
      </c>
      <c r="Z19" s="1">
        <f>'ECH4'!$AM19*'月%早中晚'!V19</f>
        <v>15221.883852908</v>
      </c>
    </row>
    <row r="20" ht="13.2" spans="1:26">
      <c r="A20" s="6" t="s">
        <v>35</v>
      </c>
      <c r="B20">
        <f t="shared" si="4"/>
        <v>0</v>
      </c>
      <c r="C20">
        <f t="shared" si="5"/>
        <v>139490.283359986</v>
      </c>
      <c r="D20">
        <f t="shared" si="2"/>
        <v>52742.3400049314</v>
      </c>
      <c r="E20">
        <f t="shared" si="2"/>
        <v>92653.5149403029</v>
      </c>
      <c r="F20">
        <f t="shared" si="6"/>
        <v>507779.239735143</v>
      </c>
      <c r="G20">
        <f t="shared" si="3"/>
        <v>152889.295249961</v>
      </c>
      <c r="H20">
        <f t="shared" si="3"/>
        <v>45584.6857096759</v>
      </c>
      <c r="L20" s="1">
        <f>'ECH4'!$M20*'月%早中晚'!D20</f>
        <v>0</v>
      </c>
      <c r="M20" s="1">
        <f>'ECH4'!$M20*'月%早中晚'!E20</f>
        <v>139490.283359986</v>
      </c>
      <c r="N20" s="1">
        <f>'ECH4'!$M20*'月%早中晚'!F20</f>
        <v>41346.453488899</v>
      </c>
      <c r="O20" s="1">
        <f>'ECH4'!$M20*'月%早中晚'!G20</f>
        <v>7666.45505111517</v>
      </c>
      <c r="Q20" s="1">
        <f>'ECH4'!$Z20*'月%早中晚'!K20</f>
        <v>0</v>
      </c>
      <c r="R20" s="1">
        <f>'ECH4'!$Z20*'月%早中晚'!L20</f>
        <v>11395.8865160324</v>
      </c>
      <c r="S20" s="1">
        <f>'ECH4'!$Z20*'月%早中晚'!M20</f>
        <v>84987.0598891877</v>
      </c>
      <c r="T20" s="1">
        <f>'ECH4'!$Z20*'月%早中晚'!N20</f>
        <v>122619.041916391</v>
      </c>
      <c r="U20" s="1">
        <f>'ECH4'!$Z20*'月%早中晚'!O20</f>
        <v>46263.1172783884</v>
      </c>
      <c r="V20" s="1">
        <f>'ECH4'!$Z20*'月%早中晚'!P20</f>
        <v>0</v>
      </c>
      <c r="X20" s="1">
        <f>'ECH4'!$AM20*'月%早中晚'!T20</f>
        <v>385160.197818752</v>
      </c>
      <c r="Y20" s="1">
        <f>'ECH4'!$AM20*'月%早中晚'!U20</f>
        <v>106626.177971572</v>
      </c>
      <c r="Z20" s="1">
        <f>'ECH4'!$AM20*'月%早中晚'!V20</f>
        <v>45584.6857096759</v>
      </c>
    </row>
    <row r="21" ht="13.2" spans="1:26">
      <c r="A21" s="6" t="s">
        <v>36</v>
      </c>
      <c r="B21">
        <f t="shared" si="4"/>
        <v>28746.5611052043</v>
      </c>
      <c r="C21">
        <f t="shared" si="5"/>
        <v>64424.8871123759</v>
      </c>
      <c r="D21">
        <f t="shared" si="2"/>
        <v>70106.7284240821</v>
      </c>
      <c r="E21">
        <f t="shared" si="2"/>
        <v>75393.7977583377</v>
      </c>
      <c r="F21">
        <f t="shared" si="6"/>
        <v>463082.382950731</v>
      </c>
      <c r="G21">
        <f t="shared" si="3"/>
        <v>127565.564524435</v>
      </c>
      <c r="H21">
        <f t="shared" si="3"/>
        <v>15784.5715248338</v>
      </c>
      <c r="L21" s="1">
        <f>'ECH4'!$M21*'月%早中晚'!D21</f>
        <v>28746.5611052043</v>
      </c>
      <c r="M21" s="1">
        <f>'ECH4'!$M21*'月%早中晚'!E21</f>
        <v>64424.8871123759</v>
      </c>
      <c r="N21" s="1">
        <f>'ECH4'!$M21*'月%早中晚'!F21</f>
        <v>70106.7284240821</v>
      </c>
      <c r="O21" s="1">
        <f>'ECH4'!$M21*'月%早中晚'!G21</f>
        <v>75393.7977583377</v>
      </c>
      <c r="Q21" s="1">
        <f>'ECH4'!$Z21*'月%早中晚'!K21</f>
        <v>0</v>
      </c>
      <c r="R21" s="1">
        <f>'ECH4'!$Z21*'月%早中晚'!L21</f>
        <v>0</v>
      </c>
      <c r="S21" s="1">
        <f>'ECH4'!$Z21*'月%早中晚'!M21</f>
        <v>0</v>
      </c>
      <c r="T21" s="1">
        <f>'ECH4'!$Z21*'月%早中晚'!N21</f>
        <v>0</v>
      </c>
      <c r="U21" s="1">
        <f>'ECH4'!$Z21*'月%早中晚'!O21</f>
        <v>0</v>
      </c>
      <c r="V21" s="1">
        <f>'ECH4'!$Z21*'月%早中晚'!P21</f>
        <v>0</v>
      </c>
      <c r="X21" s="1">
        <f>'ECH4'!$AM21*'月%早中晚'!T21</f>
        <v>463082.382950731</v>
      </c>
      <c r="Y21" s="1">
        <f>'ECH4'!$AM21*'月%早中晚'!U21</f>
        <v>127565.564524435</v>
      </c>
      <c r="Z21" s="1">
        <f>'ECH4'!$AM21*'月%早中晚'!V21</f>
        <v>15784.5715248338</v>
      </c>
    </row>
    <row r="22" ht="13.2" spans="1:26">
      <c r="A22" s="6" t="s">
        <v>37</v>
      </c>
      <c r="B22">
        <f t="shared" si="4"/>
        <v>71313.9530993581</v>
      </c>
      <c r="C22">
        <f t="shared" si="5"/>
        <v>108322.194611361</v>
      </c>
      <c r="D22">
        <f t="shared" si="2"/>
        <v>11492.9887393806</v>
      </c>
      <c r="E22">
        <f t="shared" si="2"/>
        <v>19612.2878481446</v>
      </c>
      <c r="F22">
        <f t="shared" si="6"/>
        <v>152038.416673781</v>
      </c>
      <c r="G22">
        <f t="shared" si="3"/>
        <v>211443.418835433</v>
      </c>
      <c r="H22">
        <f t="shared" si="3"/>
        <v>108083.994992542</v>
      </c>
      <c r="L22" s="1">
        <f>'ECH4'!$M22*'月%早中晚'!D22</f>
        <v>71313.9530993581</v>
      </c>
      <c r="M22" s="1">
        <f>'ECH4'!$M22*'月%早中晚'!E22</f>
        <v>108322.194611361</v>
      </c>
      <c r="N22" s="1">
        <f>'ECH4'!$M22*'月%早中晚'!F22</f>
        <v>10882.2219113009</v>
      </c>
      <c r="O22" s="1">
        <f>'ECH4'!$M22*'月%早中晚'!G22</f>
        <v>15057.3743779804</v>
      </c>
      <c r="Q22" s="1">
        <f>'ECH4'!$Z22*'月%早中晚'!K22</f>
        <v>0</v>
      </c>
      <c r="R22" s="1">
        <f>'ECH4'!$Z22*'月%早中晚'!L22</f>
        <v>610.766828079701</v>
      </c>
      <c r="S22" s="1">
        <f>'ECH4'!$Z22*'月%早中晚'!M22</f>
        <v>4554.91347016422</v>
      </c>
      <c r="T22" s="1">
        <f>'ECH4'!$Z22*'月%早中晚'!N22</f>
        <v>6571.81371436829</v>
      </c>
      <c r="U22" s="1">
        <f>'ECH4'!$Z22*'月%早中晚'!O22</f>
        <v>2479.48918738778</v>
      </c>
      <c r="V22" s="1">
        <f>'ECH4'!$Z22*'月%早中晚'!P22</f>
        <v>0</v>
      </c>
      <c r="X22" s="1">
        <f>'ECH4'!$AM22*'月%早中晚'!T22</f>
        <v>145466.602959413</v>
      </c>
      <c r="Y22" s="1">
        <f>'ECH4'!$AM22*'月%早中晚'!U22</f>
        <v>208963.929648045</v>
      </c>
      <c r="Z22" s="1">
        <f>'ECH4'!$AM22*'月%早中晚'!V22</f>
        <v>108083.994992542</v>
      </c>
    </row>
    <row r="23" ht="13.2" spans="1:26">
      <c r="A23" s="6" t="s">
        <v>38</v>
      </c>
      <c r="B23">
        <f t="shared" si="4"/>
        <v>9388.85810088381</v>
      </c>
      <c r="C23">
        <f t="shared" si="5"/>
        <v>30874.9582461918</v>
      </c>
      <c r="D23">
        <f t="shared" si="2"/>
        <v>11371.1367684462</v>
      </c>
      <c r="E23">
        <f t="shared" si="2"/>
        <v>8634.71088447821</v>
      </c>
      <c r="F23">
        <f t="shared" si="6"/>
        <v>48671.194040309</v>
      </c>
      <c r="G23">
        <f t="shared" si="3"/>
        <v>23335.9736144435</v>
      </c>
      <c r="H23">
        <f t="shared" si="3"/>
        <v>9342.93514524749</v>
      </c>
      <c r="L23" s="1">
        <f>'ECH4'!$M23*'月%早中晚'!D23</f>
        <v>9388.85810088381</v>
      </c>
      <c r="M23" s="1">
        <f>'ECH4'!$M23*'月%早中晚'!E23</f>
        <v>30874.9582461918</v>
      </c>
      <c r="N23" s="1">
        <f>'ECH4'!$M23*'月%早中晚'!F23</f>
        <v>11371.1367684462</v>
      </c>
      <c r="O23" s="1">
        <f>'ECH4'!$M23*'月%早中晚'!G23</f>
        <v>8634.71088447821</v>
      </c>
      <c r="Q23" s="1">
        <f>'ECH4'!$Z23*'月%早中晚'!K23</f>
        <v>0</v>
      </c>
      <c r="R23" s="1">
        <f>'ECH4'!$Z23*'月%早中晚'!L23</f>
        <v>0</v>
      </c>
      <c r="S23" s="1">
        <f>'ECH4'!$Z23*'月%早中晚'!M23</f>
        <v>0</v>
      </c>
      <c r="T23" s="1">
        <f>'ECH4'!$Z23*'月%早中晚'!N23</f>
        <v>0</v>
      </c>
      <c r="U23" s="1">
        <f>'ECH4'!$Z23*'月%早中晚'!O23</f>
        <v>0</v>
      </c>
      <c r="V23" s="1">
        <f>'ECH4'!$Z23*'月%早中晚'!P23</f>
        <v>0</v>
      </c>
      <c r="X23" s="1">
        <f>'ECH4'!$AM23*'月%早中晚'!T23</f>
        <v>48671.194040309</v>
      </c>
      <c r="Y23" s="1">
        <f>'ECH4'!$AM23*'月%早中晚'!U23</f>
        <v>23335.9736144435</v>
      </c>
      <c r="Z23" s="1">
        <f>'ECH4'!$AM23*'月%早中晚'!V23</f>
        <v>9342.93514524749</v>
      </c>
    </row>
    <row r="24" ht="13.2" spans="1:26">
      <c r="A24" s="5" t="s">
        <v>39</v>
      </c>
      <c r="C24">
        <f t="shared" si="5"/>
        <v>49692.0171026677</v>
      </c>
      <c r="D24">
        <f t="shared" si="2"/>
        <v>57823.4380831043</v>
      </c>
      <c r="E24">
        <f t="shared" si="2"/>
        <v>34676.8534932902</v>
      </c>
      <c r="F24">
        <f t="shared" si="6"/>
        <v>17467.4969209378</v>
      </c>
      <c r="G24">
        <f t="shared" si="3"/>
        <v>0</v>
      </c>
      <c r="H24">
        <f t="shared" si="3"/>
        <v>0</v>
      </c>
      <c r="L24" s="1">
        <f>'ECH4'!$M24*'月%早中晚'!D24</f>
        <v>0</v>
      </c>
      <c r="M24" s="1">
        <f>'ECH4'!$M24*'月%早中晚'!E24</f>
        <v>0</v>
      </c>
      <c r="N24" s="1">
        <f>'ECH4'!$M24*'月%早中晚'!F24</f>
        <v>0</v>
      </c>
      <c r="O24" s="1">
        <f>'ECH4'!$M24*'月%早中晚'!G24</f>
        <v>0</v>
      </c>
      <c r="Q24" s="1">
        <f>'ECH4'!$Z24*'月%早中晚'!K24</f>
        <v>49692.0171026677</v>
      </c>
      <c r="R24" s="1">
        <f>'ECH4'!$Z24*'月%早中晚'!L24</f>
        <v>57823.4380831043</v>
      </c>
      <c r="S24" s="1">
        <f>'ECH4'!$Z24*'月%早中晚'!M24</f>
        <v>34676.8534932902</v>
      </c>
      <c r="T24" s="1">
        <f>'ECH4'!$Z24*'月%早中晚'!N24</f>
        <v>17467.4969209378</v>
      </c>
      <c r="U24" s="1">
        <f>'ECH4'!$Z24*'月%早中晚'!O24</f>
        <v>0</v>
      </c>
      <c r="V24" s="1">
        <f>'ECH4'!$Z24*'月%早中晚'!P24</f>
        <v>0</v>
      </c>
      <c r="X24" s="1">
        <f>'ECH4'!$AM24*'月%早中晚'!T24</f>
        <v>0</v>
      </c>
      <c r="Y24" s="1">
        <f>'ECH4'!$AM24*'月%早中晚'!U24</f>
        <v>0</v>
      </c>
      <c r="Z24" s="1">
        <f>'ECH4'!$AM24*'月%早中晚'!V24</f>
        <v>0</v>
      </c>
    </row>
    <row r="25" ht="13.2" spans="1:26">
      <c r="A25" s="5" t="s">
        <v>40</v>
      </c>
      <c r="C25">
        <f t="shared" si="5"/>
        <v>32309.9887486496</v>
      </c>
      <c r="D25">
        <f t="shared" si="2"/>
        <v>186093.958936822</v>
      </c>
      <c r="E25">
        <f t="shared" si="2"/>
        <v>148261.853130239</v>
      </c>
      <c r="F25">
        <f t="shared" si="6"/>
        <v>129542.09038429</v>
      </c>
      <c r="G25">
        <f t="shared" si="3"/>
        <v>0</v>
      </c>
      <c r="H25">
        <f t="shared" si="3"/>
        <v>0</v>
      </c>
      <c r="L25" s="1">
        <f>'ECH4'!$M25*'月%早中晚'!D25</f>
        <v>0</v>
      </c>
      <c r="M25" s="1">
        <f>'ECH4'!$M25*'月%早中晚'!E25</f>
        <v>0</v>
      </c>
      <c r="N25" s="1">
        <f>'ECH4'!$M25*'月%早中晚'!F25</f>
        <v>0</v>
      </c>
      <c r="O25" s="1">
        <f>'ECH4'!$M25*'月%早中晚'!G25</f>
        <v>0</v>
      </c>
      <c r="Q25" s="1">
        <f>'ECH4'!$Z25*'月%早中晚'!K25</f>
        <v>32309.9887486496</v>
      </c>
      <c r="R25" s="1">
        <f>'ECH4'!$Z25*'月%早中晚'!L25</f>
        <v>186093.958936822</v>
      </c>
      <c r="S25" s="1">
        <f>'ECH4'!$Z25*'月%早中晚'!M25</f>
        <v>148261.853130239</v>
      </c>
      <c r="T25" s="1">
        <f>'ECH4'!$Z25*'月%早中晚'!N25</f>
        <v>129542.09038429</v>
      </c>
      <c r="U25" s="1">
        <f>'ECH4'!$Z25*'月%早中晚'!O25</f>
        <v>0</v>
      </c>
      <c r="V25" s="1">
        <f>'ECH4'!$Z25*'月%早中晚'!P25</f>
        <v>0</v>
      </c>
      <c r="X25" s="1">
        <f>'ECH4'!$AM25*'月%早中晚'!T25</f>
        <v>0</v>
      </c>
      <c r="Y25" s="1">
        <f>'ECH4'!$AM25*'月%早中晚'!U25</f>
        <v>0</v>
      </c>
      <c r="Z25" s="1">
        <f>'ECH4'!$AM25*'月%早中晚'!V25</f>
        <v>0</v>
      </c>
    </row>
    <row r="26" ht="13.2" spans="1:26">
      <c r="A26" s="5" t="s">
        <v>41</v>
      </c>
      <c r="C26">
        <f t="shared" si="5"/>
        <v>12164.0200339112</v>
      </c>
      <c r="D26">
        <f t="shared" si="2"/>
        <v>26892.7911878</v>
      </c>
      <c r="E26">
        <f t="shared" si="2"/>
        <v>28390.7622794247</v>
      </c>
      <c r="F26">
        <f t="shared" si="6"/>
        <v>24834.193026229</v>
      </c>
      <c r="G26">
        <f t="shared" si="3"/>
        <v>4681.15187263519</v>
      </c>
      <c r="H26">
        <f t="shared" si="3"/>
        <v>0</v>
      </c>
      <c r="L26" s="1">
        <f>'ECH4'!$M26*'月%早中晚'!D26</f>
        <v>0</v>
      </c>
      <c r="M26" s="1">
        <f>'ECH4'!$M26*'月%早中晚'!E26</f>
        <v>0</v>
      </c>
      <c r="N26" s="1">
        <f>'ECH4'!$M26*'月%早中晚'!F26</f>
        <v>0</v>
      </c>
      <c r="O26" s="1">
        <f>'ECH4'!$M26*'月%早中晚'!G26</f>
        <v>0</v>
      </c>
      <c r="Q26" s="1">
        <f>'ECH4'!$Z26*'月%早中晚'!K26</f>
        <v>12164.0200339112</v>
      </c>
      <c r="R26" s="1">
        <f>'ECH4'!$Z26*'月%早中晚'!L26</f>
        <v>26892.7911878</v>
      </c>
      <c r="S26" s="1">
        <f>'ECH4'!$Z26*'月%早中晚'!M26</f>
        <v>28390.7622794247</v>
      </c>
      <c r="T26" s="1">
        <f>'ECH4'!$Z26*'月%早中晚'!N26</f>
        <v>24834.193026229</v>
      </c>
      <c r="U26" s="1">
        <f>'ECH4'!$Z26*'月%早中晚'!O26</f>
        <v>4681.15187263519</v>
      </c>
      <c r="V26" s="1">
        <f>'ECH4'!$Z26*'月%早中晚'!P26</f>
        <v>0</v>
      </c>
      <c r="X26" s="1">
        <f>'ECH4'!$AM26*'月%早中晚'!T26</f>
        <v>0</v>
      </c>
      <c r="Y26" s="1">
        <f>'ECH4'!$AM26*'月%早中晚'!U26</f>
        <v>0</v>
      </c>
      <c r="Z26" s="1">
        <f>'ECH4'!$AM26*'月%早中晚'!V26</f>
        <v>0</v>
      </c>
    </row>
    <row r="27" ht="13.2" spans="1:26">
      <c r="A27" s="6" t="s">
        <v>42</v>
      </c>
      <c r="B27">
        <f t="shared" si="4"/>
        <v>1448.38080697053</v>
      </c>
      <c r="C27">
        <f t="shared" si="5"/>
        <v>4762.95375425806</v>
      </c>
      <c r="D27">
        <f t="shared" si="2"/>
        <v>18670.1207586858</v>
      </c>
      <c r="E27">
        <f t="shared" si="2"/>
        <v>65963.805949512</v>
      </c>
      <c r="F27">
        <f t="shared" si="6"/>
        <v>73992.2834290177</v>
      </c>
      <c r="G27">
        <f t="shared" si="3"/>
        <v>27283.5704451606</v>
      </c>
      <c r="H27">
        <f t="shared" si="3"/>
        <v>582.452656395425</v>
      </c>
      <c r="L27" s="1">
        <f>'ECH4'!$M27*'月%早中晚'!D27</f>
        <v>1448.38080697053</v>
      </c>
      <c r="M27" s="1">
        <f>'ECH4'!$M27*'月%早中晚'!E27</f>
        <v>4762.95375425806</v>
      </c>
      <c r="N27" s="1">
        <f>'ECH4'!$M27*'月%早中晚'!F27</f>
        <v>1754.17884388986</v>
      </c>
      <c r="O27" s="1">
        <f>'ECH4'!$M27*'月%早中晚'!G27</f>
        <v>1332.04159488154</v>
      </c>
      <c r="Q27" s="1">
        <f>'ECH4'!$Z27*'月%早中晚'!K27</f>
        <v>0</v>
      </c>
      <c r="R27" s="1">
        <f>'ECH4'!$Z27*'月%早中晚'!L27</f>
        <v>16915.941914796</v>
      </c>
      <c r="S27" s="1">
        <f>'ECH4'!$Z27*'月%早中晚'!M27</f>
        <v>64631.7643546305</v>
      </c>
      <c r="T27" s="1">
        <f>'ECH4'!$Z27*'月%早中晚'!N27</f>
        <v>70958.0478469442</v>
      </c>
      <c r="U27" s="1">
        <f>'ECH4'!$Z27*'月%早中晚'!O27</f>
        <v>25828.7706836295</v>
      </c>
      <c r="V27" s="1">
        <f>'ECH4'!$Z27*'月%早中晚'!P27</f>
        <v>0</v>
      </c>
      <c r="X27" s="1">
        <f>'ECH4'!$AM27*'月%早中晚'!T27</f>
        <v>3034.23558207352</v>
      </c>
      <c r="Y27" s="1">
        <f>'ECH4'!$AM27*'月%早中晚'!U27</f>
        <v>1454.79976153106</v>
      </c>
      <c r="Z27" s="1">
        <f>'ECH4'!$AM27*'月%早中晚'!V27</f>
        <v>582.452656395425</v>
      </c>
    </row>
    <row r="28" ht="13.2" spans="1:22">
      <c r="A28" s="5" t="s">
        <v>43</v>
      </c>
      <c r="C28">
        <f>Q28</f>
        <v>5.6628232049042</v>
      </c>
      <c r="D28">
        <f t="shared" ref="D28:H33" si="7">R28</f>
        <v>12.5196375506091</v>
      </c>
      <c r="E28">
        <f t="shared" si="7"/>
        <v>13.2170012045886</v>
      </c>
      <c r="F28">
        <f t="shared" si="7"/>
        <v>11.5612802471504</v>
      </c>
      <c r="G28">
        <f t="shared" si="7"/>
        <v>2.17925779274763</v>
      </c>
      <c r="H28">
        <f t="shared" si="7"/>
        <v>0</v>
      </c>
      <c r="Q28" s="1">
        <f>'ECH4'!$Z28*'月%早中晚'!K28</f>
        <v>5.6628232049042</v>
      </c>
      <c r="R28" s="1">
        <f>'ECH4'!$Z28*'月%早中晚'!L28</f>
        <v>12.5196375506091</v>
      </c>
      <c r="S28" s="1">
        <f>'ECH4'!$Z28*'月%早中晚'!M28</f>
        <v>13.2170012045886</v>
      </c>
      <c r="T28" s="1">
        <f>'ECH4'!$Z28*'月%早中晚'!N28</f>
        <v>11.5612802471504</v>
      </c>
      <c r="U28" s="1">
        <f>'ECH4'!$Z28*'月%早中晚'!O28</f>
        <v>2.17925779274763</v>
      </c>
      <c r="V28" s="1">
        <f>'ECH4'!$Z28*'月%早中晚'!P28</f>
        <v>0</v>
      </c>
    </row>
    <row r="29" ht="13.2" spans="1:22">
      <c r="A29" s="5" t="s">
        <v>44</v>
      </c>
      <c r="C29">
        <f t="shared" ref="C29:C33" si="8">Q29</f>
        <v>4438.99801499464</v>
      </c>
      <c r="D29">
        <f t="shared" si="7"/>
        <v>25330.7625214209</v>
      </c>
      <c r="E29">
        <f t="shared" si="7"/>
        <v>1901.17612352731</v>
      </c>
      <c r="F29">
        <f t="shared" si="7"/>
        <v>950.588061763657</v>
      </c>
      <c r="G29">
        <f t="shared" si="7"/>
        <v>98.5632782934665</v>
      </c>
      <c r="H29">
        <f t="shared" si="7"/>
        <v>0</v>
      </c>
      <c r="Q29" s="1">
        <f>'ECH4'!$Z29*'月%早中晚'!K29</f>
        <v>4438.99801499464</v>
      </c>
      <c r="R29" s="1">
        <f>'ECH4'!$Z29*'月%早中晚'!L29</f>
        <v>25330.7625214209</v>
      </c>
      <c r="S29" s="1">
        <f>'ECH4'!$Z29*'月%早中晚'!M29</f>
        <v>1901.17612352731</v>
      </c>
      <c r="T29" s="1">
        <f>'ECH4'!$Z29*'月%早中晚'!N29</f>
        <v>950.588061763657</v>
      </c>
      <c r="U29" s="1">
        <f>'ECH4'!$Z29*'月%早中晚'!O29</f>
        <v>98.5632782934665</v>
      </c>
      <c r="V29" s="1">
        <f>'ECH4'!$Z29*'月%早中晚'!P29</f>
        <v>0</v>
      </c>
    </row>
    <row r="30" ht="13.2" spans="1:22">
      <c r="A30" s="5" t="s">
        <v>45</v>
      </c>
      <c r="C30">
        <f t="shared" si="8"/>
        <v>150.02855837201</v>
      </c>
      <c r="D30">
        <f t="shared" si="7"/>
        <v>856.125136960015</v>
      </c>
      <c r="E30">
        <f t="shared" si="7"/>
        <v>64.2556523027491</v>
      </c>
      <c r="F30">
        <f t="shared" si="7"/>
        <v>32.1278261513745</v>
      </c>
      <c r="G30">
        <f t="shared" si="7"/>
        <v>3.33122621385219</v>
      </c>
      <c r="H30">
        <f t="shared" si="7"/>
        <v>0</v>
      </c>
      <c r="Q30" s="1">
        <f>'ECH4'!$Z30*'月%早中晚'!K30</f>
        <v>150.02855837201</v>
      </c>
      <c r="R30" s="1">
        <f>'ECH4'!$Z30*'月%早中晚'!L30</f>
        <v>856.125136960015</v>
      </c>
      <c r="S30" s="1">
        <f>'ECH4'!$Z30*'月%早中晚'!M30</f>
        <v>64.2556523027491</v>
      </c>
      <c r="T30" s="1">
        <f>'ECH4'!$Z30*'月%早中晚'!N30</f>
        <v>32.1278261513745</v>
      </c>
      <c r="U30" s="1">
        <f>'ECH4'!$Z30*'月%早中晚'!O30</f>
        <v>3.33122621385219</v>
      </c>
      <c r="V30" s="1">
        <f>'ECH4'!$Z30*'月%早中晚'!P30</f>
        <v>0</v>
      </c>
    </row>
    <row r="31" ht="13.2" spans="1:22">
      <c r="A31" s="5" t="s">
        <v>46</v>
      </c>
      <c r="Q31" s="1">
        <f>'ECH4'!$Z31*'月%早中晚'!K31</f>
        <v>0</v>
      </c>
      <c r="R31" s="1">
        <f>'ECH4'!$Z31*'月%早中晚'!L31</f>
        <v>0</v>
      </c>
      <c r="S31" s="1">
        <f>'ECH4'!$Z31*'月%早中晚'!M31</f>
        <v>0</v>
      </c>
      <c r="T31" s="1">
        <f>'ECH4'!$Z31*'月%早中晚'!N31</f>
        <v>0</v>
      </c>
      <c r="U31" s="1">
        <f>'ECH4'!$Z31*'月%早中晚'!O31</f>
        <v>0</v>
      </c>
      <c r="V31" s="1">
        <f>'ECH4'!$Z31*'月%早中晚'!P31</f>
        <v>0</v>
      </c>
    </row>
    <row r="32" ht="13.2" spans="1:22">
      <c r="A32" s="5" t="s">
        <v>47</v>
      </c>
      <c r="C32">
        <f t="shared" si="8"/>
        <v>3245.52017136737</v>
      </c>
      <c r="D32">
        <f t="shared" si="7"/>
        <v>18520.2832805248</v>
      </c>
      <c r="E32">
        <f t="shared" si="7"/>
        <v>1390.02212602642</v>
      </c>
      <c r="F32">
        <f t="shared" si="7"/>
        <v>695.01106301321</v>
      </c>
      <c r="G32">
        <f t="shared" si="7"/>
        <v>72.0633590681898</v>
      </c>
      <c r="H32">
        <f t="shared" si="7"/>
        <v>0</v>
      </c>
      <c r="Q32" s="1">
        <f>'ECH4'!$Z32*'月%早中晚'!K32</f>
        <v>3245.52017136737</v>
      </c>
      <c r="R32" s="1">
        <f>'ECH4'!$Z32*'月%早中晚'!L32</f>
        <v>18520.2832805248</v>
      </c>
      <c r="S32" s="1">
        <f>'ECH4'!$Z32*'月%早中晚'!M32</f>
        <v>1390.02212602642</v>
      </c>
      <c r="T32" s="1">
        <f>'ECH4'!$Z32*'月%早中晚'!N32</f>
        <v>695.01106301321</v>
      </c>
      <c r="U32" s="1">
        <f>'ECH4'!$Z32*'月%早中晚'!O32</f>
        <v>72.0633590681898</v>
      </c>
      <c r="V32" s="1">
        <f>'ECH4'!$Z32*'月%早中晚'!P32</f>
        <v>0</v>
      </c>
    </row>
    <row r="33" ht="13.2" spans="1:22">
      <c r="A33" s="5" t="s">
        <v>48</v>
      </c>
      <c r="C33">
        <f t="shared" si="8"/>
        <v>3721.33791074616</v>
      </c>
      <c r="D33">
        <f t="shared" si="7"/>
        <v>21235.4965153517</v>
      </c>
      <c r="E33">
        <f t="shared" si="7"/>
        <v>1593.80985519457</v>
      </c>
      <c r="F33">
        <f t="shared" si="7"/>
        <v>796.904927597287</v>
      </c>
      <c r="G33">
        <f t="shared" si="7"/>
        <v>82.6283911103176</v>
      </c>
      <c r="H33">
        <f t="shared" si="7"/>
        <v>0</v>
      </c>
      <c r="Q33" s="1">
        <f>'ECH4'!$Z33*'月%早中晚'!K33</f>
        <v>3721.33791074616</v>
      </c>
      <c r="R33" s="1">
        <f>'ECH4'!$Z33*'月%早中晚'!L33</f>
        <v>21235.4965153517</v>
      </c>
      <c r="S33" s="1">
        <f>'ECH4'!$Z33*'月%早中晚'!M33</f>
        <v>1593.80985519457</v>
      </c>
      <c r="T33" s="1">
        <f>'ECH4'!$Z33*'月%早中晚'!N33</f>
        <v>796.904927597287</v>
      </c>
      <c r="U33" s="1">
        <f>'ECH4'!$Z33*'月%早中晚'!O33</f>
        <v>82.6283911103176</v>
      </c>
      <c r="V33" s="1">
        <f>'ECH4'!$Z33*'月%早中晚'!P33</f>
        <v>0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3"/>
  <sheetViews>
    <sheetView workbookViewId="0">
      <selection activeCell="A1" sqref="A1"/>
    </sheetView>
  </sheetViews>
  <sheetFormatPr defaultColWidth="9" defaultRowHeight="12.4"/>
  <cols>
    <col min="1" max="1" width="21" customWidth="1"/>
    <col min="12" max="26" width="9" style="1"/>
  </cols>
  <sheetData>
    <row r="1" spans="1:23">
      <c r="A1" s="2" t="s">
        <v>106</v>
      </c>
      <c r="L1" s="1" t="s">
        <v>71</v>
      </c>
      <c r="Q1" s="1" t="s">
        <v>72</v>
      </c>
      <c r="W1" s="1" t="s">
        <v>73</v>
      </c>
    </row>
    <row r="2" ht="13.2" spans="1:26">
      <c r="A2" s="3" t="s">
        <v>4</v>
      </c>
      <c r="B2" s="4" t="s">
        <v>84</v>
      </c>
      <c r="C2" s="4" t="s">
        <v>85</v>
      </c>
      <c r="D2" s="4" t="s">
        <v>86</v>
      </c>
      <c r="E2" s="4" t="s">
        <v>87</v>
      </c>
      <c r="F2" s="4" t="s">
        <v>88</v>
      </c>
      <c r="G2" s="4" t="s">
        <v>89</v>
      </c>
      <c r="H2" s="4" t="s">
        <v>90</v>
      </c>
      <c r="L2" s="7" t="s">
        <v>84</v>
      </c>
      <c r="M2" s="7" t="s">
        <v>85</v>
      </c>
      <c r="N2" s="7" t="s">
        <v>86</v>
      </c>
      <c r="O2" s="7" t="s">
        <v>87</v>
      </c>
      <c r="P2" s="7" t="s">
        <v>88</v>
      </c>
      <c r="Q2" s="7" t="s">
        <v>85</v>
      </c>
      <c r="R2" s="7" t="s">
        <v>86</v>
      </c>
      <c r="S2" s="7" t="s">
        <v>87</v>
      </c>
      <c r="T2" s="7" t="s">
        <v>88</v>
      </c>
      <c r="U2" s="7" t="s">
        <v>89</v>
      </c>
      <c r="V2" s="7" t="s">
        <v>90</v>
      </c>
      <c r="W2" s="7" t="s">
        <v>87</v>
      </c>
      <c r="X2" s="7" t="s">
        <v>88</v>
      </c>
      <c r="Y2" s="7" t="s">
        <v>89</v>
      </c>
      <c r="Z2" s="7" t="s">
        <v>90</v>
      </c>
    </row>
    <row r="3" ht="13.2" spans="1:22">
      <c r="A3" s="5" t="s">
        <v>18</v>
      </c>
      <c r="C3">
        <f>Q3</f>
        <v>0.697682319491381</v>
      </c>
      <c r="D3">
        <f t="shared" ref="D3:H12" si="0">R3</f>
        <v>21.8843156078123</v>
      </c>
      <c r="E3">
        <f t="shared" si="0"/>
        <v>41.2683605232217</v>
      </c>
      <c r="F3">
        <f t="shared" si="0"/>
        <v>13.5314022525156</v>
      </c>
      <c r="G3">
        <f t="shared" si="0"/>
        <v>4.75669017733847</v>
      </c>
      <c r="H3">
        <f t="shared" si="0"/>
        <v>0.0375491196205341</v>
      </c>
      <c r="Q3" s="1">
        <f>'ECH4'!$AA3*'月%早中晚'!K3</f>
        <v>0.697682319491381</v>
      </c>
      <c r="R3" s="1">
        <f>'ECH4'!$AA3*'月%早中晚'!L3</f>
        <v>21.8843156078123</v>
      </c>
      <c r="S3" s="1">
        <f>'ECH4'!$AA3*'月%早中晚'!M3</f>
        <v>41.2683605232217</v>
      </c>
      <c r="T3" s="1">
        <f>'ECH4'!$AA3*'月%早中晚'!N3</f>
        <v>13.5314022525156</v>
      </c>
      <c r="U3" s="1">
        <f>'ECH4'!$AA3*'月%早中晚'!O3</f>
        <v>4.75669017733847</v>
      </c>
      <c r="V3" s="1">
        <f>'ECH4'!$AA3*'月%早中晚'!P3</f>
        <v>0.0375491196205341</v>
      </c>
    </row>
    <row r="4" ht="13.2" spans="1:22">
      <c r="A4" s="5" t="s">
        <v>19</v>
      </c>
      <c r="C4">
        <f t="shared" ref="C4:C12" si="1">Q4</f>
        <v>46.6860318463391</v>
      </c>
      <c r="D4">
        <f t="shared" si="0"/>
        <v>1464.4084088966</v>
      </c>
      <c r="E4">
        <f t="shared" si="0"/>
        <v>2761.50898454456</v>
      </c>
      <c r="F4">
        <f t="shared" si="0"/>
        <v>905.465795588897</v>
      </c>
      <c r="G4">
        <f t="shared" si="0"/>
        <v>318.2981464462</v>
      </c>
      <c r="H4">
        <f t="shared" si="0"/>
        <v>2.51263267741144</v>
      </c>
      <c r="Q4" s="1">
        <f>'ECH4'!$AA4*'月%早中晚'!K4</f>
        <v>46.6860318463391</v>
      </c>
      <c r="R4" s="1">
        <f>'ECH4'!$AA4*'月%早中晚'!L4</f>
        <v>1464.4084088966</v>
      </c>
      <c r="S4" s="1">
        <f>'ECH4'!$AA4*'月%早中晚'!M4</f>
        <v>2761.50898454456</v>
      </c>
      <c r="T4" s="1">
        <f>'ECH4'!$AA4*'月%早中晚'!N4</f>
        <v>905.465795588897</v>
      </c>
      <c r="U4" s="1">
        <f>'ECH4'!$AA4*'月%早中晚'!O4</f>
        <v>318.2981464462</v>
      </c>
      <c r="V4" s="1">
        <f>'ECH4'!$AA4*'月%早中晚'!P4</f>
        <v>2.51263267741144</v>
      </c>
    </row>
    <row r="5" ht="13.2" spans="1:22">
      <c r="A5" s="5" t="s">
        <v>20</v>
      </c>
      <c r="C5">
        <f t="shared" si="1"/>
        <v>183.887759459264</v>
      </c>
      <c r="D5">
        <f t="shared" si="0"/>
        <v>5768.03747492663</v>
      </c>
      <c r="E5">
        <f t="shared" si="0"/>
        <v>10877.0799275875</v>
      </c>
      <c r="F5">
        <f t="shared" si="0"/>
        <v>3566.46452553236</v>
      </c>
      <c r="G5">
        <f t="shared" si="0"/>
        <v>1253.71831092169</v>
      </c>
      <c r="H5">
        <f t="shared" si="0"/>
        <v>9.89680157255758</v>
      </c>
      <c r="Q5" s="1">
        <f>'ECH4'!$AA5*'月%早中晚'!K5</f>
        <v>183.887759459264</v>
      </c>
      <c r="R5" s="1">
        <f>'ECH4'!$AA5*'月%早中晚'!L5</f>
        <v>5768.03747492663</v>
      </c>
      <c r="S5" s="1">
        <f>'ECH4'!$AA5*'月%早中晚'!M5</f>
        <v>10877.0799275875</v>
      </c>
      <c r="T5" s="1">
        <f>'ECH4'!$AA5*'月%早中晚'!N5</f>
        <v>3566.46452553236</v>
      </c>
      <c r="U5" s="1">
        <f>'ECH4'!$AA5*'月%早中晚'!O5</f>
        <v>1253.71831092169</v>
      </c>
      <c r="V5" s="1">
        <f>'ECH4'!$AA5*'月%早中晚'!P5</f>
        <v>9.89680157255758</v>
      </c>
    </row>
    <row r="6" ht="13.2" spans="1:22">
      <c r="A6" s="5" t="s">
        <v>21</v>
      </c>
      <c r="C6">
        <f t="shared" si="1"/>
        <v>1.46910538793553</v>
      </c>
      <c r="D6">
        <f t="shared" si="0"/>
        <v>46.081669368025</v>
      </c>
      <c r="E6">
        <f t="shared" si="0"/>
        <v>86.8985340493207</v>
      </c>
      <c r="F6">
        <f t="shared" si="0"/>
        <v>28.4929908643604</v>
      </c>
      <c r="G6">
        <f t="shared" si="0"/>
        <v>10.0161333791035</v>
      </c>
      <c r="H6">
        <f t="shared" si="0"/>
        <v>0.0790669512550887</v>
      </c>
      <c r="Q6" s="1">
        <f>'ECH4'!$AA6*'月%早中晚'!K6</f>
        <v>1.46910538793553</v>
      </c>
      <c r="R6" s="1">
        <f>'ECH4'!$AA6*'月%早中晚'!L6</f>
        <v>46.081669368025</v>
      </c>
      <c r="S6" s="1">
        <f>'ECH4'!$AA6*'月%早中晚'!M6</f>
        <v>86.8985340493207</v>
      </c>
      <c r="T6" s="1">
        <f>'ECH4'!$AA6*'月%早中晚'!N6</f>
        <v>28.4929908643604</v>
      </c>
      <c r="U6" s="1">
        <f>'ECH4'!$AA6*'月%早中晚'!O6</f>
        <v>10.0161333791035</v>
      </c>
      <c r="V6" s="1">
        <f>'ECH4'!$AA6*'月%早中晚'!P6</f>
        <v>0.0790669512550887</v>
      </c>
    </row>
    <row r="7" ht="13.2" spans="1:22">
      <c r="A7" s="5" t="s">
        <v>22</v>
      </c>
      <c r="C7">
        <f t="shared" si="1"/>
        <v>88.8973403932651</v>
      </c>
      <c r="D7">
        <f t="shared" si="0"/>
        <v>2788.45743902411</v>
      </c>
      <c r="E7">
        <f t="shared" si="0"/>
        <v>5258.33519126487</v>
      </c>
      <c r="F7">
        <f t="shared" si="0"/>
        <v>1724.1452713278</v>
      </c>
      <c r="G7">
        <f t="shared" si="0"/>
        <v>606.088321327143</v>
      </c>
      <c r="H7">
        <f t="shared" si="0"/>
        <v>4.78443666281741</v>
      </c>
      <c r="Q7" s="1">
        <f>'ECH4'!$AA7*'月%早中晚'!K7</f>
        <v>88.8973403932651</v>
      </c>
      <c r="R7" s="1">
        <f>'ECH4'!$AA7*'月%早中晚'!L7</f>
        <v>2788.45743902411</v>
      </c>
      <c r="S7" s="1">
        <f>'ECH4'!$AA7*'月%早中晚'!M7</f>
        <v>5258.33519126487</v>
      </c>
      <c r="T7" s="1">
        <f>'ECH4'!$AA7*'月%早中晚'!N7</f>
        <v>1724.1452713278</v>
      </c>
      <c r="U7" s="1">
        <f>'ECH4'!$AA7*'月%早中晚'!O7</f>
        <v>606.088321327143</v>
      </c>
      <c r="V7" s="1">
        <f>'ECH4'!$AA7*'月%早中晚'!P7</f>
        <v>4.78443666281741</v>
      </c>
    </row>
    <row r="8" ht="13.2" spans="1:22">
      <c r="A8" s="5" t="s">
        <v>23</v>
      </c>
      <c r="C8">
        <f t="shared" si="1"/>
        <v>10755.8823702044</v>
      </c>
      <c r="D8">
        <f t="shared" si="0"/>
        <v>20524.6893452868</v>
      </c>
      <c r="E8">
        <f t="shared" si="0"/>
        <v>28561.6680933421</v>
      </c>
      <c r="F8">
        <f t="shared" si="0"/>
        <v>16251.8089186552</v>
      </c>
      <c r="G8">
        <f t="shared" si="0"/>
        <v>15622.3419195781</v>
      </c>
      <c r="H8">
        <f t="shared" si="0"/>
        <v>3677.39575293342</v>
      </c>
      <c r="Q8" s="1">
        <f>'ECH4'!$AA8*'月%早中晚'!K8</f>
        <v>10755.8823702044</v>
      </c>
      <c r="R8" s="1">
        <f>'ECH4'!$AA8*'月%早中晚'!L8</f>
        <v>20524.6893452868</v>
      </c>
      <c r="S8" s="1">
        <f>'ECH4'!$AA8*'月%早中晚'!M8</f>
        <v>28561.6680933421</v>
      </c>
      <c r="T8" s="1">
        <f>'ECH4'!$AA8*'月%早中晚'!N8</f>
        <v>16251.8089186552</v>
      </c>
      <c r="U8" s="1">
        <f>'ECH4'!$AA8*'月%早中晚'!O8</f>
        <v>15622.3419195781</v>
      </c>
      <c r="V8" s="1">
        <f>'ECH4'!$AA8*'月%早中晚'!P8</f>
        <v>3677.39575293342</v>
      </c>
    </row>
    <row r="9" ht="13.2" spans="1:22">
      <c r="A9" s="5" t="s">
        <v>24</v>
      </c>
      <c r="C9">
        <f t="shared" si="1"/>
        <v>0</v>
      </c>
      <c r="D9">
        <f t="shared" si="0"/>
        <v>15159.0601122374</v>
      </c>
      <c r="E9">
        <f t="shared" si="0"/>
        <v>33377.1408163546</v>
      </c>
      <c r="F9">
        <f t="shared" si="0"/>
        <v>19680.8652226399</v>
      </c>
      <c r="G9">
        <f t="shared" si="0"/>
        <v>4508.84864876806</v>
      </c>
      <c r="H9">
        <f t="shared" si="0"/>
        <v>0</v>
      </c>
      <c r="Q9" s="1">
        <f>'ECH4'!$AA9*'月%早中晚'!K9</f>
        <v>0</v>
      </c>
      <c r="R9" s="1">
        <f>'ECH4'!$AA9*'月%早中晚'!L9</f>
        <v>15159.0601122374</v>
      </c>
      <c r="S9" s="1">
        <f>'ECH4'!$AA9*'月%早中晚'!M9</f>
        <v>33377.1408163546</v>
      </c>
      <c r="T9" s="1">
        <f>'ECH4'!$AA9*'月%早中晚'!N9</f>
        <v>19680.8652226399</v>
      </c>
      <c r="U9" s="1">
        <f>'ECH4'!$AA9*'月%早中晚'!O9</f>
        <v>4508.84864876806</v>
      </c>
      <c r="V9" s="1">
        <f>'ECH4'!$AA9*'月%早中晚'!P9</f>
        <v>0</v>
      </c>
    </row>
    <row r="10" ht="13.2" spans="1:22">
      <c r="A10" s="5" t="s">
        <v>25</v>
      </c>
      <c r="C10">
        <f t="shared" si="1"/>
        <v>20903.8007271521</v>
      </c>
      <c r="D10">
        <f t="shared" si="0"/>
        <v>94486.4264777277</v>
      </c>
      <c r="E10">
        <f t="shared" si="0"/>
        <v>99027.7269883623</v>
      </c>
      <c r="F10">
        <f t="shared" si="0"/>
        <v>59857.7489367663</v>
      </c>
      <c r="G10">
        <f t="shared" si="0"/>
        <v>5919.31686999168</v>
      </c>
      <c r="H10">
        <f t="shared" si="0"/>
        <v>0</v>
      </c>
      <c r="Q10" s="1">
        <f>'ECH4'!$AA10*'月%早中晚'!K10</f>
        <v>20903.8007271521</v>
      </c>
      <c r="R10" s="1">
        <f>'ECH4'!$AA10*'月%早中晚'!L10</f>
        <v>94486.4264777277</v>
      </c>
      <c r="S10" s="1">
        <f>'ECH4'!$AA10*'月%早中晚'!M10</f>
        <v>99027.7269883623</v>
      </c>
      <c r="T10" s="1">
        <f>'ECH4'!$AA10*'月%早中晚'!N10</f>
        <v>59857.7489367663</v>
      </c>
      <c r="U10" s="1">
        <f>'ECH4'!$AA10*'月%早中晚'!O10</f>
        <v>5919.31686999168</v>
      </c>
      <c r="V10" s="1">
        <f>'ECH4'!$AA10*'月%早中晚'!P10</f>
        <v>0</v>
      </c>
    </row>
    <row r="11" ht="13.2" spans="1:22">
      <c r="A11" s="5" t="s">
        <v>26</v>
      </c>
      <c r="C11">
        <f t="shared" si="1"/>
        <v>2005.21345221283</v>
      </c>
      <c r="D11">
        <f t="shared" si="0"/>
        <v>5791.04226803045</v>
      </c>
      <c r="E11">
        <f t="shared" si="0"/>
        <v>14265.1137021559</v>
      </c>
      <c r="F11">
        <f t="shared" si="0"/>
        <v>6808.7240354617</v>
      </c>
      <c r="G11">
        <f t="shared" si="0"/>
        <v>2181.26668795684</v>
      </c>
      <c r="H11">
        <f t="shared" si="0"/>
        <v>314.209054182265</v>
      </c>
      <c r="Q11" s="1">
        <f>'ECH4'!$AA11*'月%早中晚'!K11</f>
        <v>2005.21345221283</v>
      </c>
      <c r="R11" s="1">
        <f>'ECH4'!$AA11*'月%早中晚'!L11</f>
        <v>5791.04226803045</v>
      </c>
      <c r="S11" s="1">
        <f>'ECH4'!$AA11*'月%早中晚'!M11</f>
        <v>14265.1137021559</v>
      </c>
      <c r="T11" s="1">
        <f>'ECH4'!$AA11*'月%早中晚'!N11</f>
        <v>6808.7240354617</v>
      </c>
      <c r="U11" s="1">
        <f>'ECH4'!$AA11*'月%早中晚'!O11</f>
        <v>2181.26668795684</v>
      </c>
      <c r="V11" s="1">
        <f>'ECH4'!$AA11*'月%早中晚'!P11</f>
        <v>314.209054182265</v>
      </c>
    </row>
    <row r="12" ht="13.2" spans="1:22">
      <c r="A12" s="5" t="s">
        <v>27</v>
      </c>
      <c r="C12">
        <f t="shared" si="1"/>
        <v>0</v>
      </c>
      <c r="D12">
        <f t="shared" si="0"/>
        <v>54678.4886976787</v>
      </c>
      <c r="E12">
        <f t="shared" si="0"/>
        <v>322812.599813581</v>
      </c>
      <c r="F12">
        <f t="shared" si="0"/>
        <v>156368.298780835</v>
      </c>
      <c r="G12">
        <f t="shared" si="0"/>
        <v>146297.932167106</v>
      </c>
      <c r="H12">
        <f t="shared" si="0"/>
        <v>21074.0553408006</v>
      </c>
      <c r="Q12" s="1">
        <f>'ECH4'!$AA12*'月%早中晚'!K12</f>
        <v>0</v>
      </c>
      <c r="R12" s="1">
        <f>'ECH4'!$AA12*'月%早中晚'!L12</f>
        <v>54678.4886976787</v>
      </c>
      <c r="S12" s="1">
        <f>'ECH4'!$AA12*'月%早中晚'!M12</f>
        <v>322812.599813581</v>
      </c>
      <c r="T12" s="1">
        <f>'ECH4'!$AA12*'月%早中晚'!N12</f>
        <v>156368.298780835</v>
      </c>
      <c r="U12" s="1">
        <f>'ECH4'!$AA12*'月%早中晚'!O12</f>
        <v>146297.932167106</v>
      </c>
      <c r="V12" s="1">
        <f>'ECH4'!$AA12*'月%早中晚'!P12</f>
        <v>21074.0553408006</v>
      </c>
    </row>
    <row r="13" ht="13.2" spans="1:26">
      <c r="A13" s="6" t="s">
        <v>28</v>
      </c>
      <c r="B13">
        <f>L13</f>
        <v>62.3925057031145</v>
      </c>
      <c r="C13">
        <f>M13+Q13</f>
        <v>18374.4033926913</v>
      </c>
      <c r="D13">
        <f t="shared" ref="D13:E27" si="2">N13+R13</f>
        <v>33558.0007743226</v>
      </c>
      <c r="E13">
        <f t="shared" si="2"/>
        <v>66139.9007915896</v>
      </c>
      <c r="F13">
        <f>T13+X13</f>
        <v>79543.1778302154</v>
      </c>
      <c r="G13">
        <f t="shared" ref="G13:H27" si="3">U13+Y13</f>
        <v>19994.6408712417</v>
      </c>
      <c r="H13">
        <f t="shared" si="3"/>
        <v>1582.75803423633</v>
      </c>
      <c r="L13" s="1">
        <f>'ECH4'!$N13*'月%早中晚'!D13</f>
        <v>62.3925057031145</v>
      </c>
      <c r="M13" s="1">
        <f>'ECH4'!$N13*'月%早中晚'!E13</f>
        <v>9087.25330908723</v>
      </c>
      <c r="N13" s="1">
        <f>'ECH4'!$N13*'月%早中晚'!F13</f>
        <v>6736.77701665094</v>
      </c>
      <c r="O13" s="1">
        <f>'ECH4'!$N13*'月%早中晚'!G13</f>
        <v>70.9983685587164</v>
      </c>
      <c r="Q13" s="1">
        <f>'ECH4'!$AA13*'月%早中晚'!K13</f>
        <v>9287.15008360405</v>
      </c>
      <c r="R13" s="1">
        <f>'ECH4'!$AA13*'月%早中晚'!L13</f>
        <v>26821.2237576717</v>
      </c>
      <c r="S13" s="1">
        <f>'ECH4'!$AA13*'月%早中晚'!M13</f>
        <v>66068.9024230309</v>
      </c>
      <c r="T13" s="1">
        <f>'ECH4'!$AA13*'月%早中晚'!N13</f>
        <v>31534.6188832886</v>
      </c>
      <c r="U13" s="1">
        <f>'ECH4'!$AA13*'月%早中晚'!O13</f>
        <v>10102.5409943594</v>
      </c>
      <c r="V13" s="1">
        <f>'ECH4'!$AA13*'月%早中晚'!P13</f>
        <v>1455.2598580454</v>
      </c>
      <c r="X13" s="1">
        <f>'ECH4'!$AN13*'月%早中晚'!T13</f>
        <v>48008.5589469268</v>
      </c>
      <c r="Y13" s="1">
        <f>'ECH4'!$AN13*'月%早中晚'!U13</f>
        <v>9892.0998768823</v>
      </c>
      <c r="Z13" s="1">
        <f>'ECH4'!$AN13*'月%早中晚'!V13</f>
        <v>127.498176190927</v>
      </c>
    </row>
    <row r="14" ht="13.2" spans="1:26">
      <c r="A14" s="6" t="s">
        <v>29</v>
      </c>
      <c r="B14">
        <f t="shared" ref="B14:B27" si="4">L14</f>
        <v>246.385294971012</v>
      </c>
      <c r="C14">
        <f t="shared" ref="C14:C27" si="5">M14+Q14</f>
        <v>35885.1686080625</v>
      </c>
      <c r="D14">
        <f t="shared" si="2"/>
        <v>79007.0801883614</v>
      </c>
      <c r="E14">
        <f t="shared" si="2"/>
        <v>255423.643336524</v>
      </c>
      <c r="F14">
        <f t="shared" ref="F14:F27" si="6">T14+X14</f>
        <v>305010.514095445</v>
      </c>
      <c r="G14">
        <f t="shared" si="3"/>
        <v>15384.4061748272</v>
      </c>
      <c r="H14">
        <f t="shared" si="3"/>
        <v>198.287901808883</v>
      </c>
      <c r="L14" s="1">
        <f>'ECH4'!$N14*'月%早中晚'!D14</f>
        <v>246.385294971012</v>
      </c>
      <c r="M14" s="1">
        <f>'ECH4'!$N14*'月%早中晚'!E14</f>
        <v>35885.1686080625</v>
      </c>
      <c r="N14" s="1">
        <f>'ECH4'!$N14*'月%早中晚'!F14</f>
        <v>26603.2398233787</v>
      </c>
      <c r="O14" s="1">
        <f>'ECH4'!$N14*'月%早中晚'!G14</f>
        <v>280.369473587704</v>
      </c>
      <c r="Q14" s="1">
        <f>'ECH4'!$AA14*'月%早中晚'!K14</f>
        <v>0</v>
      </c>
      <c r="R14" s="1">
        <f>'ECH4'!$AA14*'月%早中晚'!L14</f>
        <v>52403.8403649827</v>
      </c>
      <c r="S14" s="1">
        <f>'ECH4'!$AA14*'月%早中晚'!M14</f>
        <v>255143.273862937</v>
      </c>
      <c r="T14" s="1">
        <f>'ECH4'!$AA14*'月%早中晚'!N14</f>
        <v>230346.572172081</v>
      </c>
      <c r="U14" s="1">
        <f>'ECH4'!$AA14*'月%早中晚'!O14</f>
        <v>0</v>
      </c>
      <c r="V14" s="1">
        <f>'ECH4'!$AA14*'月%早中晚'!P14</f>
        <v>0</v>
      </c>
      <c r="X14" s="1">
        <f>'ECH4'!$AN14*'月%早中晚'!T14</f>
        <v>74663.941923364</v>
      </c>
      <c r="Y14" s="1">
        <f>'ECH4'!$AN14*'月%早中晚'!U14</f>
        <v>15384.4061748272</v>
      </c>
      <c r="Z14" s="1">
        <f>'ECH4'!$AN14*'月%早中晚'!V14</f>
        <v>198.287901808883</v>
      </c>
    </row>
    <row r="15" ht="13.2" spans="1:26">
      <c r="A15" s="6" t="s">
        <v>30</v>
      </c>
      <c r="B15">
        <f t="shared" si="4"/>
        <v>110.584769044088</v>
      </c>
      <c r="C15">
        <f t="shared" si="5"/>
        <v>21097.7150427229</v>
      </c>
      <c r="D15">
        <f t="shared" si="2"/>
        <v>21790.6788043434</v>
      </c>
      <c r="E15">
        <f t="shared" si="2"/>
        <v>11309.3349838896</v>
      </c>
      <c r="F15">
        <f t="shared" si="6"/>
        <v>99037.1952300256</v>
      </c>
      <c r="G15">
        <f t="shared" si="3"/>
        <v>20406.4826820722</v>
      </c>
      <c r="H15">
        <f t="shared" si="3"/>
        <v>263.016887902263</v>
      </c>
      <c r="L15" s="1">
        <f>'ECH4'!$N15*'月%早中晚'!D15</f>
        <v>110.584769044088</v>
      </c>
      <c r="M15" s="1">
        <f>'ECH4'!$N15*'月%早中晚'!E15</f>
        <v>16106.2902844816</v>
      </c>
      <c r="N15" s="1">
        <f>'ECH4'!$N15*'月%早中晚'!F15</f>
        <v>11940.2951058379</v>
      </c>
      <c r="O15" s="1">
        <f>'ECH4'!$N15*'月%早中晚'!G15</f>
        <v>125.837840636376</v>
      </c>
      <c r="Q15" s="1">
        <f>'ECH4'!$AA15*'月%早中晚'!K15</f>
        <v>4991.42475824127</v>
      </c>
      <c r="R15" s="1">
        <f>'ECH4'!$AA15*'月%早中晚'!L15</f>
        <v>9850.38369850551</v>
      </c>
      <c r="S15" s="1">
        <f>'ECH4'!$AA15*'月%早中晚'!M15</f>
        <v>11183.4971432532</v>
      </c>
      <c r="T15" s="1">
        <f>'ECH4'!$AA15*'月%早中晚'!N15</f>
        <v>0</v>
      </c>
      <c r="U15" s="1">
        <f>'ECH4'!$AA15*'月%早中晚'!O15</f>
        <v>0</v>
      </c>
      <c r="V15" s="1">
        <f>'ECH4'!$AA15*'月%早中晚'!P15</f>
        <v>0</v>
      </c>
      <c r="X15" s="1">
        <f>'ECH4'!$AN15*'月%早中晚'!T15</f>
        <v>99037.1952300256</v>
      </c>
      <c r="Y15" s="1">
        <f>'ECH4'!$AN15*'月%早中晚'!U15</f>
        <v>20406.4826820722</v>
      </c>
      <c r="Z15" s="1">
        <f>'ECH4'!$AN15*'月%早中晚'!V15</f>
        <v>263.016887902263</v>
      </c>
    </row>
    <row r="16" ht="13.2" spans="1:26">
      <c r="A16" s="6" t="s">
        <v>31</v>
      </c>
      <c r="B16">
        <f t="shared" si="4"/>
        <v>778.404190103815</v>
      </c>
      <c r="C16">
        <f t="shared" si="5"/>
        <v>118601.324088504</v>
      </c>
      <c r="D16">
        <f t="shared" si="2"/>
        <v>99150.1012090716</v>
      </c>
      <c r="E16">
        <f t="shared" si="2"/>
        <v>38088.0576054179</v>
      </c>
      <c r="F16">
        <f t="shared" si="6"/>
        <v>457209.119519393</v>
      </c>
      <c r="G16">
        <f t="shared" si="3"/>
        <v>96237.1767266174</v>
      </c>
      <c r="H16">
        <f t="shared" si="3"/>
        <v>1986.50326089264</v>
      </c>
      <c r="L16" s="1">
        <f>'ECH4'!$N16*'月%早中晚'!D16</f>
        <v>778.404190103815</v>
      </c>
      <c r="M16" s="1">
        <f>'ECH4'!$N16*'月%早中晚'!E16</f>
        <v>113371.886136241</v>
      </c>
      <c r="N16" s="1">
        <f>'ECH4'!$N16*'月%早中晚'!F16</f>
        <v>84047.5213883646</v>
      </c>
      <c r="O16" s="1">
        <f>'ECH4'!$N16*'月%早中晚'!G16</f>
        <v>885.770285290548</v>
      </c>
      <c r="Q16" s="1">
        <f>'ECH4'!$AA16*'月%早中晚'!K16</f>
        <v>5229.43795226336</v>
      </c>
      <c r="R16" s="1">
        <f>'ECH4'!$AA16*'月%早中晚'!L16</f>
        <v>15102.579820707</v>
      </c>
      <c r="S16" s="1">
        <f>'ECH4'!$AA16*'月%早中晚'!M16</f>
        <v>37202.2873201273</v>
      </c>
      <c r="T16" s="1">
        <f>'ECH4'!$AA16*'月%早中晚'!N16</f>
        <v>17756.6133112855</v>
      </c>
      <c r="U16" s="1">
        <f>'ECH4'!$AA16*'月%早中晚'!O16</f>
        <v>5688.57085484912</v>
      </c>
      <c r="V16" s="1">
        <f>'ECH4'!$AA16*'月%早中晚'!P16</f>
        <v>819.432340767634</v>
      </c>
      <c r="X16" s="1">
        <f>'ECH4'!$AN16*'月%早中晚'!T16</f>
        <v>439452.506208107</v>
      </c>
      <c r="Y16" s="1">
        <f>'ECH4'!$AN16*'月%早中晚'!U16</f>
        <v>90548.6058717683</v>
      </c>
      <c r="Z16" s="1">
        <f>'ECH4'!$AN16*'月%早中晚'!V16</f>
        <v>1167.07092012501</v>
      </c>
    </row>
    <row r="17" ht="13.2" spans="1:26">
      <c r="A17" s="5" t="s">
        <v>32</v>
      </c>
      <c r="C17">
        <f t="shared" si="5"/>
        <v>3135.56110030322</v>
      </c>
      <c r="D17">
        <f t="shared" si="2"/>
        <v>9055.47828128211</v>
      </c>
      <c r="E17">
        <f t="shared" si="2"/>
        <v>22306.4210777771</v>
      </c>
      <c r="F17">
        <f t="shared" si="6"/>
        <v>10646.8317398996</v>
      </c>
      <c r="G17">
        <f t="shared" si="3"/>
        <v>3410.85631985815</v>
      </c>
      <c r="H17">
        <f t="shared" si="3"/>
        <v>491.330080879791</v>
      </c>
      <c r="L17" s="1">
        <f>'ECH4'!$N17*'月%早中晚'!D17</f>
        <v>0</v>
      </c>
      <c r="M17" s="1">
        <f>'ECH4'!$N17*'月%早中晚'!E17</f>
        <v>0</v>
      </c>
      <c r="N17" s="1">
        <f>'ECH4'!$N17*'月%早中晚'!F17</f>
        <v>0</v>
      </c>
      <c r="O17" s="1">
        <f>'ECH4'!$N17*'月%早中晚'!G17</f>
        <v>0</v>
      </c>
      <c r="Q17" s="1">
        <f>'ECH4'!$AA17*'月%早中晚'!K17</f>
        <v>3135.56110030322</v>
      </c>
      <c r="R17" s="1">
        <f>'ECH4'!$AA17*'月%早中晚'!L17</f>
        <v>9055.47828128211</v>
      </c>
      <c r="S17" s="1">
        <f>'ECH4'!$AA17*'月%早中晚'!M17</f>
        <v>22306.4210777771</v>
      </c>
      <c r="T17" s="1">
        <f>'ECH4'!$AA17*'月%早中晚'!N17</f>
        <v>10646.8317398996</v>
      </c>
      <c r="U17" s="1">
        <f>'ECH4'!$AA17*'月%早中晚'!O17</f>
        <v>3410.85631985815</v>
      </c>
      <c r="V17" s="1">
        <f>'ECH4'!$AA17*'月%早中晚'!P17</f>
        <v>491.330080879791</v>
      </c>
      <c r="X17" s="1">
        <f>'ECH4'!$AN17*'月%早中晚'!T17</f>
        <v>0</v>
      </c>
      <c r="Y17" s="1">
        <f>'ECH4'!$AN17*'月%早中晚'!U17</f>
        <v>0</v>
      </c>
      <c r="Z17" s="1">
        <f>'ECH4'!$AN17*'月%早中晚'!V17</f>
        <v>0</v>
      </c>
    </row>
    <row r="18" ht="13.2" spans="1:26">
      <c r="A18" s="5" t="s">
        <v>33</v>
      </c>
      <c r="C18">
        <f t="shared" si="5"/>
        <v>0</v>
      </c>
      <c r="D18">
        <f t="shared" si="2"/>
        <v>11910.4161915831</v>
      </c>
      <c r="E18">
        <f t="shared" si="2"/>
        <v>88824.2659099103</v>
      </c>
      <c r="F18">
        <f t="shared" si="6"/>
        <v>128155.349755612</v>
      </c>
      <c r="G18">
        <f t="shared" si="3"/>
        <v>48351.9189428946</v>
      </c>
      <c r="H18">
        <f t="shared" si="3"/>
        <v>0</v>
      </c>
      <c r="L18" s="1">
        <f>'ECH4'!$N18*'月%早中晚'!D18</f>
        <v>0</v>
      </c>
      <c r="M18" s="1">
        <f>'ECH4'!$N18*'月%早中晚'!E18</f>
        <v>0</v>
      </c>
      <c r="N18" s="1">
        <f>'ECH4'!$N18*'月%早中晚'!F18</f>
        <v>0</v>
      </c>
      <c r="O18" s="1">
        <f>'ECH4'!$N18*'月%早中晚'!G18</f>
        <v>0</v>
      </c>
      <c r="Q18" s="1">
        <f>'ECH4'!$AA18*'月%早中晚'!K18</f>
        <v>0</v>
      </c>
      <c r="R18" s="1">
        <f>'ECH4'!$AA18*'月%早中晚'!L18</f>
        <v>11910.4161915831</v>
      </c>
      <c r="S18" s="1">
        <f>'ECH4'!$AA18*'月%早中晚'!M18</f>
        <v>88824.2659099103</v>
      </c>
      <c r="T18" s="1">
        <f>'ECH4'!$AA18*'月%早中晚'!N18</f>
        <v>128155.349755612</v>
      </c>
      <c r="U18" s="1">
        <f>'ECH4'!$AA18*'月%早中晚'!O18</f>
        <v>48351.9189428946</v>
      </c>
      <c r="V18" s="1">
        <f>'ECH4'!$AA18*'月%早中晚'!P18</f>
        <v>0</v>
      </c>
      <c r="X18" s="1">
        <f>'ECH4'!$AN18*'月%早中晚'!T18</f>
        <v>0</v>
      </c>
      <c r="Y18" s="1">
        <f>'ECH4'!$AN18*'月%早中晚'!U18</f>
        <v>0</v>
      </c>
      <c r="Z18" s="1">
        <f>'ECH4'!$AN18*'月%早中晚'!V18</f>
        <v>0</v>
      </c>
    </row>
    <row r="19" ht="13.2" spans="1:26">
      <c r="A19" s="6" t="s">
        <v>34</v>
      </c>
      <c r="B19">
        <f t="shared" si="4"/>
        <v>11522.8896799729</v>
      </c>
      <c r="C19">
        <f t="shared" si="5"/>
        <v>37892.6525379213</v>
      </c>
      <c r="D19">
        <f t="shared" si="2"/>
        <v>38148.4581870395</v>
      </c>
      <c r="E19">
        <f t="shared" si="2"/>
        <v>191019.358278447</v>
      </c>
      <c r="F19">
        <f t="shared" si="6"/>
        <v>360543.020553344</v>
      </c>
      <c r="G19">
        <f t="shared" si="3"/>
        <v>146270.400446403</v>
      </c>
      <c r="H19">
        <f t="shared" si="3"/>
        <v>19240.3169168717</v>
      </c>
      <c r="L19" s="1">
        <f>'ECH4'!$N19*'月%早中晚'!D19</f>
        <v>11522.8896799729</v>
      </c>
      <c r="M19" s="1">
        <f>'ECH4'!$N19*'月%早中晚'!E19</f>
        <v>37892.6525379213</v>
      </c>
      <c r="N19" s="1">
        <f>'ECH4'!$N19*'月%早中晚'!F19</f>
        <v>13955.7284933675</v>
      </c>
      <c r="O19" s="1">
        <f>'ECH4'!$N19*'月%早中晚'!G19</f>
        <v>10597.3292887383</v>
      </c>
      <c r="Q19" s="1">
        <f>'ECH4'!$AA19*'月%早中晚'!K19</f>
        <v>0</v>
      </c>
      <c r="R19" s="1">
        <f>'ECH4'!$AA19*'月%早中晚'!L19</f>
        <v>24192.729693672</v>
      </c>
      <c r="S19" s="1">
        <f>'ECH4'!$AA19*'月%早中晚'!M19</f>
        <v>180422.028989709</v>
      </c>
      <c r="T19" s="1">
        <f>'ECH4'!$AA19*'月%早中晚'!N19</f>
        <v>260312.291826254</v>
      </c>
      <c r="U19" s="1">
        <f>'ECH4'!$AA19*'月%早中晚'!O19</f>
        <v>98213.6044903656</v>
      </c>
      <c r="V19" s="1">
        <f>'ECH4'!$AA19*'月%早中晚'!P19</f>
        <v>0</v>
      </c>
      <c r="X19" s="1">
        <f>'ECH4'!$AN19*'月%早中晚'!T19</f>
        <v>100230.728727091</v>
      </c>
      <c r="Y19" s="1">
        <f>'ECH4'!$AN19*'月%早中晚'!U19</f>
        <v>48056.7959560375</v>
      </c>
      <c r="Z19" s="1">
        <f>'ECH4'!$AN19*'月%早中晚'!V19</f>
        <v>19240.3169168717</v>
      </c>
    </row>
    <row r="20" ht="13.2" spans="1:26">
      <c r="A20" s="6" t="s">
        <v>35</v>
      </c>
      <c r="B20">
        <f t="shared" si="4"/>
        <v>0</v>
      </c>
      <c r="C20">
        <f t="shared" si="5"/>
        <v>135387.829115636</v>
      </c>
      <c r="D20">
        <f t="shared" si="2"/>
        <v>51577.4694814041</v>
      </c>
      <c r="E20">
        <f t="shared" si="2"/>
        <v>92809.4436377313</v>
      </c>
      <c r="F20">
        <f t="shared" si="6"/>
        <v>503373.414444796</v>
      </c>
      <c r="G20">
        <f t="shared" si="3"/>
        <v>151724.883721105</v>
      </c>
      <c r="H20">
        <f t="shared" si="3"/>
        <v>44998.1174993272</v>
      </c>
      <c r="L20" s="1">
        <f>'ECH4'!$N20*'月%早中晚'!D20</f>
        <v>0</v>
      </c>
      <c r="M20" s="1">
        <f>'ECH4'!$N20*'月%早中晚'!E20</f>
        <v>135387.829115636</v>
      </c>
      <c r="N20" s="1">
        <f>'ECH4'!$N20*'月%早中晚'!F20</f>
        <v>40130.4409501145</v>
      </c>
      <c r="O20" s="1">
        <f>'ECH4'!$N20*'月%早中晚'!G20</f>
        <v>7440.9821342497</v>
      </c>
      <c r="Q20" s="1">
        <f>'ECH4'!$AA20*'月%早中晚'!K20</f>
        <v>0</v>
      </c>
      <c r="R20" s="1">
        <f>'ECH4'!$AA20*'月%早中晚'!L20</f>
        <v>11447.0285312897</v>
      </c>
      <c r="S20" s="1">
        <f>'ECH4'!$AA20*'月%早中晚'!M20</f>
        <v>85368.4615034816</v>
      </c>
      <c r="T20" s="1">
        <f>'ECH4'!$AA20*'月%早中晚'!N20</f>
        <v>123169.326872608</v>
      </c>
      <c r="U20" s="1">
        <f>'ECH4'!$AA20*'月%早中晚'!O20</f>
        <v>46470.7350926209</v>
      </c>
      <c r="V20" s="1">
        <f>'ECH4'!$AA20*'月%早中晚'!P20</f>
        <v>0</v>
      </c>
      <c r="X20" s="1">
        <f>'ECH4'!$AN20*'月%早中晚'!T20</f>
        <v>380204.087572189</v>
      </c>
      <c r="Y20" s="1">
        <f>'ECH4'!$AN20*'月%早中晚'!U20</f>
        <v>105254.148628484</v>
      </c>
      <c r="Z20" s="1">
        <f>'ECH4'!$AN20*'月%早中晚'!V20</f>
        <v>44998.1174993272</v>
      </c>
    </row>
    <row r="21" ht="13.2" spans="1:26">
      <c r="A21" s="6" t="s">
        <v>36</v>
      </c>
      <c r="B21">
        <f t="shared" si="4"/>
        <v>29294.3349121927</v>
      </c>
      <c r="C21">
        <f t="shared" si="5"/>
        <v>65652.5214561567</v>
      </c>
      <c r="D21">
        <f t="shared" si="2"/>
        <v>71442.6318521067</v>
      </c>
      <c r="E21">
        <f t="shared" si="2"/>
        <v>76830.4477795439</v>
      </c>
      <c r="F21">
        <f t="shared" si="6"/>
        <v>464405.261782773</v>
      </c>
      <c r="G21">
        <f t="shared" si="3"/>
        <v>127929.978700444</v>
      </c>
      <c r="H21">
        <f t="shared" si="3"/>
        <v>15829.6630167839</v>
      </c>
      <c r="L21" s="1">
        <f>'ECH4'!$N21*'月%早中晚'!D21</f>
        <v>29294.3349121927</v>
      </c>
      <c r="M21" s="1">
        <f>'ECH4'!$N21*'月%早中晚'!E21</f>
        <v>65652.5214561567</v>
      </c>
      <c r="N21" s="1">
        <f>'ECH4'!$N21*'月%早中晚'!F21</f>
        <v>71442.6318521067</v>
      </c>
      <c r="O21" s="1">
        <f>'ECH4'!$N21*'月%早中晚'!G21</f>
        <v>76830.4477795439</v>
      </c>
      <c r="Q21" s="1">
        <f>'ECH4'!$AA21*'月%早中晚'!K21</f>
        <v>0</v>
      </c>
      <c r="R21" s="1">
        <f>'ECH4'!$AA21*'月%早中晚'!L21</f>
        <v>0</v>
      </c>
      <c r="S21" s="1">
        <f>'ECH4'!$AA21*'月%早中晚'!M21</f>
        <v>0</v>
      </c>
      <c r="T21" s="1">
        <f>'ECH4'!$AA21*'月%早中晚'!N21</f>
        <v>0</v>
      </c>
      <c r="U21" s="1">
        <f>'ECH4'!$AA21*'月%早中晚'!O21</f>
        <v>0</v>
      </c>
      <c r="V21" s="1">
        <f>'ECH4'!$AA21*'月%早中晚'!P21</f>
        <v>0</v>
      </c>
      <c r="X21" s="1">
        <f>'ECH4'!$AN21*'月%早中晚'!T21</f>
        <v>464405.261782773</v>
      </c>
      <c r="Y21" s="1">
        <f>'ECH4'!$AN21*'月%早中晚'!U21</f>
        <v>127929.978700444</v>
      </c>
      <c r="Z21" s="1">
        <f>'ECH4'!$AN21*'月%早中晚'!V21</f>
        <v>15829.6630167839</v>
      </c>
    </row>
    <row r="22" ht="13.2" spans="1:26">
      <c r="A22" s="6" t="s">
        <v>37</v>
      </c>
      <c r="B22">
        <f t="shared" si="4"/>
        <v>73570.9813327384</v>
      </c>
      <c r="C22">
        <f t="shared" si="5"/>
        <v>111750.503391256</v>
      </c>
      <c r="D22">
        <f t="shared" si="2"/>
        <v>11837.1096411339</v>
      </c>
      <c r="E22">
        <f t="shared" si="2"/>
        <v>20086.6599482987</v>
      </c>
      <c r="F22">
        <f t="shared" si="6"/>
        <v>152007.845146785</v>
      </c>
      <c r="G22">
        <f t="shared" si="3"/>
        <v>211402.836393779</v>
      </c>
      <c r="H22">
        <f t="shared" si="3"/>
        <v>108063.618446009</v>
      </c>
      <c r="L22" s="1">
        <f>'ECH4'!$N22*'月%早中晚'!D22</f>
        <v>73570.9813327384</v>
      </c>
      <c r="M22" s="1">
        <f>'ECH4'!$N22*'月%早中晚'!E22</f>
        <v>111750.503391256</v>
      </c>
      <c r="N22" s="1">
        <f>'ECH4'!$N22*'月%早中晚'!F22</f>
        <v>11226.6353259029</v>
      </c>
      <c r="O22" s="1">
        <f>'ECH4'!$N22*'月%早中晚'!G22</f>
        <v>15533.927950103</v>
      </c>
      <c r="Q22" s="1">
        <f>'ECH4'!$AA22*'月%早中晚'!K22</f>
        <v>0</v>
      </c>
      <c r="R22" s="1">
        <f>'ECH4'!$AA22*'月%早中晚'!L22</f>
        <v>610.474315231004</v>
      </c>
      <c r="S22" s="1">
        <f>'ECH4'!$AA22*'月%早中晚'!M22</f>
        <v>4552.73199819575</v>
      </c>
      <c r="T22" s="1">
        <f>'ECH4'!$AA22*'月%早中晚'!N22</f>
        <v>6568.66629400701</v>
      </c>
      <c r="U22" s="1">
        <f>'ECH4'!$AA22*'月%早中晚'!O22</f>
        <v>2478.30169256623</v>
      </c>
      <c r="V22" s="1">
        <f>'ECH4'!$AA22*'月%早中晚'!P22</f>
        <v>0</v>
      </c>
      <c r="X22" s="1">
        <f>'ECH4'!$AN22*'月%早中晚'!T22</f>
        <v>145439.178852778</v>
      </c>
      <c r="Y22" s="1">
        <f>'ECH4'!$AN22*'月%早中晚'!U22</f>
        <v>208924.534701213</v>
      </c>
      <c r="Z22" s="1">
        <f>'ECH4'!$AN22*'月%早中晚'!V22</f>
        <v>108063.618446009</v>
      </c>
    </row>
    <row r="23" ht="13.2" spans="1:26">
      <c r="A23" s="6" t="s">
        <v>38</v>
      </c>
      <c r="B23">
        <f t="shared" si="4"/>
        <v>9384.77539696982</v>
      </c>
      <c r="C23">
        <f t="shared" si="5"/>
        <v>30861.5324055282</v>
      </c>
      <c r="D23">
        <f t="shared" si="2"/>
        <v>11366.1920793165</v>
      </c>
      <c r="E23">
        <f t="shared" si="2"/>
        <v>8630.9561181855</v>
      </c>
      <c r="F23">
        <f t="shared" si="6"/>
        <v>51547.9647778057</v>
      </c>
      <c r="G23">
        <f t="shared" si="3"/>
        <v>24715.2750133249</v>
      </c>
      <c r="H23">
        <f t="shared" si="3"/>
        <v>9895.16080886935</v>
      </c>
      <c r="L23" s="1">
        <f>'ECH4'!$N23*'月%早中晚'!D23</f>
        <v>9384.77539696982</v>
      </c>
      <c r="M23" s="1">
        <f>'ECH4'!$N23*'月%早中晚'!E23</f>
        <v>30861.5324055282</v>
      </c>
      <c r="N23" s="1">
        <f>'ECH4'!$N23*'月%早中晚'!F23</f>
        <v>11366.1920793165</v>
      </c>
      <c r="O23" s="1">
        <f>'ECH4'!$N23*'月%早中晚'!G23</f>
        <v>8630.9561181855</v>
      </c>
      <c r="Q23" s="1">
        <f>'ECH4'!$AA23*'月%早中晚'!K23</f>
        <v>0</v>
      </c>
      <c r="R23" s="1">
        <f>'ECH4'!$AA23*'月%早中晚'!L23</f>
        <v>0</v>
      </c>
      <c r="S23" s="1">
        <f>'ECH4'!$AA23*'月%早中晚'!M23</f>
        <v>0</v>
      </c>
      <c r="T23" s="1">
        <f>'ECH4'!$AA23*'月%早中晚'!N23</f>
        <v>0</v>
      </c>
      <c r="U23" s="1">
        <f>'ECH4'!$AA23*'月%早中晚'!O23</f>
        <v>0</v>
      </c>
      <c r="V23" s="1">
        <f>'ECH4'!$AA23*'月%早中晚'!P23</f>
        <v>0</v>
      </c>
      <c r="X23" s="1">
        <f>'ECH4'!$AN23*'月%早中晚'!T23</f>
        <v>51547.9647778057</v>
      </c>
      <c r="Y23" s="1">
        <f>'ECH4'!$AN23*'月%早中晚'!U23</f>
        <v>24715.2750133249</v>
      </c>
      <c r="Z23" s="1">
        <f>'ECH4'!$AN23*'月%早中晚'!V23</f>
        <v>9895.16080886935</v>
      </c>
    </row>
    <row r="24" ht="13.2" spans="1:26">
      <c r="A24" s="5" t="s">
        <v>39</v>
      </c>
      <c r="C24">
        <f t="shared" si="5"/>
        <v>49787.342978173</v>
      </c>
      <c r="D24">
        <f t="shared" si="2"/>
        <v>57934.3627382377</v>
      </c>
      <c r="E24">
        <f t="shared" si="2"/>
        <v>34743.37527308</v>
      </c>
      <c r="F24">
        <f t="shared" si="6"/>
        <v>17501.0054105093</v>
      </c>
      <c r="G24">
        <f t="shared" si="3"/>
        <v>0</v>
      </c>
      <c r="H24">
        <f t="shared" si="3"/>
        <v>0</v>
      </c>
      <c r="L24" s="1">
        <f>'ECH4'!$N24*'月%早中晚'!D24</f>
        <v>0</v>
      </c>
      <c r="M24" s="1">
        <f>'ECH4'!$N24*'月%早中晚'!E24</f>
        <v>0</v>
      </c>
      <c r="N24" s="1">
        <f>'ECH4'!$N24*'月%早中晚'!F24</f>
        <v>0</v>
      </c>
      <c r="O24" s="1">
        <f>'ECH4'!$N24*'月%早中晚'!G24</f>
        <v>0</v>
      </c>
      <c r="Q24" s="1">
        <f>'ECH4'!$AA24*'月%早中晚'!K24</f>
        <v>49787.342978173</v>
      </c>
      <c r="R24" s="1">
        <f>'ECH4'!$AA24*'月%早中晚'!L24</f>
        <v>57934.3627382377</v>
      </c>
      <c r="S24" s="1">
        <f>'ECH4'!$AA24*'月%早中晚'!M24</f>
        <v>34743.37527308</v>
      </c>
      <c r="T24" s="1">
        <f>'ECH4'!$AA24*'月%早中晚'!N24</f>
        <v>17501.0054105093</v>
      </c>
      <c r="U24" s="1">
        <f>'ECH4'!$AA24*'月%早中晚'!O24</f>
        <v>0</v>
      </c>
      <c r="V24" s="1">
        <f>'ECH4'!$AA24*'月%早中晚'!P24</f>
        <v>0</v>
      </c>
      <c r="X24" s="1">
        <f>'ECH4'!$AN24*'月%早中晚'!T24</f>
        <v>0</v>
      </c>
      <c r="Y24" s="1">
        <f>'ECH4'!$AN24*'月%早中晚'!U24</f>
        <v>0</v>
      </c>
      <c r="Z24" s="1">
        <f>'ECH4'!$AN24*'月%早中晚'!V24</f>
        <v>0</v>
      </c>
    </row>
    <row r="25" ht="13.2" spans="1:26">
      <c r="A25" s="5" t="s">
        <v>40</v>
      </c>
      <c r="C25">
        <f t="shared" si="5"/>
        <v>32704.8910128779</v>
      </c>
      <c r="D25">
        <f t="shared" si="2"/>
        <v>188368.45449035</v>
      </c>
      <c r="E25">
        <f t="shared" si="2"/>
        <v>150073.953467236</v>
      </c>
      <c r="F25">
        <f t="shared" si="6"/>
        <v>131125.392229536</v>
      </c>
      <c r="G25">
        <f t="shared" si="3"/>
        <v>0</v>
      </c>
      <c r="H25">
        <f t="shared" si="3"/>
        <v>0</v>
      </c>
      <c r="L25" s="1">
        <f>'ECH4'!$N25*'月%早中晚'!D25</f>
        <v>0</v>
      </c>
      <c r="M25" s="1">
        <f>'ECH4'!$N25*'月%早中晚'!E25</f>
        <v>0</v>
      </c>
      <c r="N25" s="1">
        <f>'ECH4'!$N25*'月%早中晚'!F25</f>
        <v>0</v>
      </c>
      <c r="O25" s="1">
        <f>'ECH4'!$N25*'月%早中晚'!G25</f>
        <v>0</v>
      </c>
      <c r="Q25" s="1">
        <f>'ECH4'!$AA25*'月%早中晚'!K25</f>
        <v>32704.8910128779</v>
      </c>
      <c r="R25" s="1">
        <f>'ECH4'!$AA25*'月%早中晚'!L25</f>
        <v>188368.45449035</v>
      </c>
      <c r="S25" s="1">
        <f>'ECH4'!$AA25*'月%早中晚'!M25</f>
        <v>150073.953467236</v>
      </c>
      <c r="T25" s="1">
        <f>'ECH4'!$AA25*'月%早中晚'!N25</f>
        <v>131125.392229536</v>
      </c>
      <c r="U25" s="1">
        <f>'ECH4'!$AA25*'月%早中晚'!O25</f>
        <v>0</v>
      </c>
      <c r="V25" s="1">
        <f>'ECH4'!$AA25*'月%早中晚'!P25</f>
        <v>0</v>
      </c>
      <c r="X25" s="1">
        <f>'ECH4'!$AN25*'月%早中晚'!T25</f>
        <v>0</v>
      </c>
      <c r="Y25" s="1">
        <f>'ECH4'!$AN25*'月%早中晚'!U25</f>
        <v>0</v>
      </c>
      <c r="Z25" s="1">
        <f>'ECH4'!$AN25*'月%早中晚'!V25</f>
        <v>0</v>
      </c>
    </row>
    <row r="26" ht="13.2" spans="1:26">
      <c r="A26" s="5" t="s">
        <v>41</v>
      </c>
      <c r="C26">
        <f t="shared" si="5"/>
        <v>12348.19461477</v>
      </c>
      <c r="D26">
        <f t="shared" si="2"/>
        <v>27299.9730677481</v>
      </c>
      <c r="E26">
        <f t="shared" si="2"/>
        <v>28820.6248354297</v>
      </c>
      <c r="F26">
        <f t="shared" si="6"/>
        <v>25210.2058146674</v>
      </c>
      <c r="G26">
        <f t="shared" si="3"/>
        <v>4752.02886738489</v>
      </c>
      <c r="H26">
        <f t="shared" si="3"/>
        <v>0</v>
      </c>
      <c r="L26" s="1">
        <f>'ECH4'!$N26*'月%早中晚'!D26</f>
        <v>0</v>
      </c>
      <c r="M26" s="1">
        <f>'ECH4'!$N26*'月%早中晚'!E26</f>
        <v>0</v>
      </c>
      <c r="N26" s="1">
        <f>'ECH4'!$N26*'月%早中晚'!F26</f>
        <v>0</v>
      </c>
      <c r="O26" s="1">
        <f>'ECH4'!$N26*'月%早中晚'!G26</f>
        <v>0</v>
      </c>
      <c r="Q26" s="1">
        <f>'ECH4'!$AA26*'月%早中晚'!K26</f>
        <v>12348.19461477</v>
      </c>
      <c r="R26" s="1">
        <f>'ECH4'!$AA26*'月%早中晚'!L26</f>
        <v>27299.9730677481</v>
      </c>
      <c r="S26" s="1">
        <f>'ECH4'!$AA26*'月%早中晚'!M26</f>
        <v>28820.6248354297</v>
      </c>
      <c r="T26" s="1">
        <f>'ECH4'!$AA26*'月%早中晚'!N26</f>
        <v>25210.2058146674</v>
      </c>
      <c r="U26" s="1">
        <f>'ECH4'!$AA26*'月%早中晚'!O26</f>
        <v>4752.02886738489</v>
      </c>
      <c r="V26" s="1">
        <f>'ECH4'!$AA26*'月%早中晚'!P26</f>
        <v>0</v>
      </c>
      <c r="X26" s="1">
        <f>'ECH4'!$AN26*'月%早中晚'!T26</f>
        <v>0</v>
      </c>
      <c r="Y26" s="1">
        <f>'ECH4'!$AN26*'月%早中晚'!U26</f>
        <v>0</v>
      </c>
      <c r="Z26" s="1">
        <f>'ECH4'!$AN26*'月%早中晚'!V26</f>
        <v>0</v>
      </c>
    </row>
    <row r="27" ht="13.2" spans="1:26">
      <c r="A27" s="6" t="s">
        <v>42</v>
      </c>
      <c r="B27">
        <f t="shared" si="4"/>
        <v>1413.07401721613</v>
      </c>
      <c r="C27">
        <f t="shared" si="5"/>
        <v>4646.84851038695</v>
      </c>
      <c r="D27">
        <f t="shared" si="2"/>
        <v>18031.7621805846</v>
      </c>
      <c r="E27">
        <f t="shared" si="2"/>
        <v>63655.6999296007</v>
      </c>
      <c r="F27">
        <f t="shared" si="6"/>
        <v>71411.8398708284</v>
      </c>
      <c r="G27">
        <f t="shared" si="3"/>
        <v>26334.812202919</v>
      </c>
      <c r="H27">
        <f t="shared" si="3"/>
        <v>566.699488464446</v>
      </c>
      <c r="L27" s="1">
        <f>'ECH4'!$N27*'月%早中晚'!D27</f>
        <v>1413.07401721613</v>
      </c>
      <c r="M27" s="1">
        <f>'ECH4'!$N27*'月%早中晚'!E27</f>
        <v>4646.84851038695</v>
      </c>
      <c r="N27" s="1">
        <f>'ECH4'!$N27*'月%早中晚'!F27</f>
        <v>1711.41769755681</v>
      </c>
      <c r="O27" s="1">
        <f>'ECH4'!$N27*'月%早中晚'!G27</f>
        <v>1299.57077484011</v>
      </c>
      <c r="Q27" s="1">
        <f>'ECH4'!$AA27*'月%早中晚'!K27</f>
        <v>0</v>
      </c>
      <c r="R27" s="1">
        <f>'ECH4'!$AA27*'月%早中晚'!L27</f>
        <v>16320.3444830278</v>
      </c>
      <c r="S27" s="1">
        <f>'ECH4'!$AA27*'月%早中晚'!M27</f>
        <v>62356.1291547606</v>
      </c>
      <c r="T27" s="1">
        <f>'ECH4'!$AA27*'月%早中晚'!N27</f>
        <v>68459.669023359</v>
      </c>
      <c r="U27" s="1">
        <f>'ECH4'!$AA27*'月%早中晚'!O27</f>
        <v>24919.3593388528</v>
      </c>
      <c r="V27" s="1">
        <f>'ECH4'!$AA27*'月%早中晚'!P27</f>
        <v>0</v>
      </c>
      <c r="X27" s="1">
        <f>'ECH4'!$AN27*'月%早中晚'!T27</f>
        <v>2952.1708474694</v>
      </c>
      <c r="Y27" s="1">
        <f>'ECH4'!$AN27*'月%早中晚'!U27</f>
        <v>1415.45286406616</v>
      </c>
      <c r="Z27" s="1">
        <f>'ECH4'!$AN27*'月%早中晚'!V27</f>
        <v>566.699488464446</v>
      </c>
    </row>
    <row r="28" ht="13.2" spans="1:22">
      <c r="A28" s="5" t="s">
        <v>43</v>
      </c>
      <c r="C28">
        <f>Q28</f>
        <v>5.54956674080611</v>
      </c>
      <c r="D28">
        <f t="shared" ref="D28:H33" si="7">R28</f>
        <v>12.269244799597</v>
      </c>
      <c r="E28">
        <f t="shared" si="7"/>
        <v>12.9526611804969</v>
      </c>
      <c r="F28">
        <f t="shared" si="7"/>
        <v>11.3300546422074</v>
      </c>
      <c r="G28">
        <f t="shared" si="7"/>
        <v>2.13567263689268</v>
      </c>
      <c r="H28">
        <f t="shared" si="7"/>
        <v>0</v>
      </c>
      <c r="Q28" s="1">
        <f>'ECH4'!$AA28*'月%早中晚'!K28</f>
        <v>5.54956674080611</v>
      </c>
      <c r="R28" s="1">
        <f>'ECH4'!$AA28*'月%早中晚'!L28</f>
        <v>12.269244799597</v>
      </c>
      <c r="S28" s="1">
        <f>'ECH4'!$AA28*'月%早中晚'!M28</f>
        <v>12.9526611804969</v>
      </c>
      <c r="T28" s="1">
        <f>'ECH4'!$AA28*'月%早中晚'!N28</f>
        <v>11.3300546422074</v>
      </c>
      <c r="U28" s="1">
        <f>'ECH4'!$AA28*'月%早中晚'!O28</f>
        <v>2.13567263689268</v>
      </c>
      <c r="V28" s="1">
        <f>'ECH4'!$AA28*'月%早中晚'!P28</f>
        <v>0</v>
      </c>
    </row>
    <row r="29" ht="13.2" spans="1:22">
      <c r="A29" s="5" t="s">
        <v>44</v>
      </c>
      <c r="C29">
        <f t="shared" ref="C29:C33" si="8">Q29</f>
        <v>4523.35231702963</v>
      </c>
      <c r="D29">
        <f t="shared" si="7"/>
        <v>25812.1231314709</v>
      </c>
      <c r="E29">
        <f t="shared" si="7"/>
        <v>1937.30418314888</v>
      </c>
      <c r="F29">
        <f t="shared" si="7"/>
        <v>968.652091574438</v>
      </c>
      <c r="G29">
        <f t="shared" si="7"/>
        <v>100.436276776151</v>
      </c>
      <c r="H29">
        <f t="shared" si="7"/>
        <v>0</v>
      </c>
      <c r="Q29" s="1">
        <f>'ECH4'!$AA29*'月%早中晚'!K29</f>
        <v>4523.35231702963</v>
      </c>
      <c r="R29" s="1">
        <f>'ECH4'!$AA29*'月%早中晚'!L29</f>
        <v>25812.1231314709</v>
      </c>
      <c r="S29" s="1">
        <f>'ECH4'!$AA29*'月%早中晚'!M29</f>
        <v>1937.30418314888</v>
      </c>
      <c r="T29" s="1">
        <f>'ECH4'!$AA29*'月%早中晚'!N29</f>
        <v>968.652091574438</v>
      </c>
      <c r="U29" s="1">
        <f>'ECH4'!$AA29*'月%早中晚'!O29</f>
        <v>100.436276776151</v>
      </c>
      <c r="V29" s="1">
        <f>'ECH4'!$AA29*'月%早中晚'!P29</f>
        <v>0</v>
      </c>
    </row>
    <row r="30" ht="13.2" spans="1:22">
      <c r="A30" s="5" t="s">
        <v>45</v>
      </c>
      <c r="C30">
        <f t="shared" si="8"/>
        <v>157.642789717958</v>
      </c>
      <c r="D30">
        <f t="shared" si="7"/>
        <v>899.575096918512</v>
      </c>
      <c r="E30">
        <f t="shared" si="7"/>
        <v>67.5167474384149</v>
      </c>
      <c r="F30">
        <f t="shared" si="7"/>
        <v>33.7583737192075</v>
      </c>
      <c r="G30">
        <f t="shared" si="7"/>
        <v>3.5002922059086</v>
      </c>
      <c r="H30">
        <f t="shared" si="7"/>
        <v>0</v>
      </c>
      <c r="Q30" s="1">
        <f>'ECH4'!$AA30*'月%早中晚'!K30</f>
        <v>157.642789717958</v>
      </c>
      <c r="R30" s="1">
        <f>'ECH4'!$AA30*'月%早中晚'!L30</f>
        <v>899.575096918512</v>
      </c>
      <c r="S30" s="1">
        <f>'ECH4'!$AA30*'月%早中晚'!M30</f>
        <v>67.5167474384149</v>
      </c>
      <c r="T30" s="1">
        <f>'ECH4'!$AA30*'月%早中晚'!N30</f>
        <v>33.7583737192075</v>
      </c>
      <c r="U30" s="1">
        <f>'ECH4'!$AA30*'月%早中晚'!O30</f>
        <v>3.5002922059086</v>
      </c>
      <c r="V30" s="1">
        <f>'ECH4'!$AA30*'月%早中晚'!P30</f>
        <v>0</v>
      </c>
    </row>
    <row r="31" ht="13.2" spans="1:22">
      <c r="A31" s="5" t="s">
        <v>46</v>
      </c>
      <c r="Q31" s="1">
        <f>'ECH4'!$AA31*'月%早中晚'!K31</f>
        <v>0</v>
      </c>
      <c r="R31" s="1">
        <f>'ECH4'!$AA31*'月%早中晚'!L31</f>
        <v>0</v>
      </c>
      <c r="S31" s="1">
        <f>'ECH4'!$AA31*'月%早中晚'!M31</f>
        <v>0</v>
      </c>
      <c r="T31" s="1">
        <f>'ECH4'!$AA31*'月%早中晚'!N31</f>
        <v>0</v>
      </c>
      <c r="U31" s="1">
        <f>'ECH4'!$AA31*'月%早中晚'!O31</f>
        <v>0</v>
      </c>
      <c r="V31" s="1">
        <f>'ECH4'!$AA31*'月%早中晚'!P31</f>
        <v>0</v>
      </c>
    </row>
    <row r="32" ht="13.2" spans="1:22">
      <c r="A32" s="5" t="s">
        <v>47</v>
      </c>
      <c r="C32">
        <f t="shared" si="8"/>
        <v>3215.36165655123</v>
      </c>
      <c r="D32">
        <f t="shared" si="7"/>
        <v>18348.1862950732</v>
      </c>
      <c r="E32">
        <f t="shared" si="7"/>
        <v>1377.10555158872</v>
      </c>
      <c r="F32">
        <f t="shared" si="7"/>
        <v>688.55277579436</v>
      </c>
      <c r="G32">
        <f t="shared" si="7"/>
        <v>71.3937209925026</v>
      </c>
      <c r="H32">
        <f t="shared" si="7"/>
        <v>0</v>
      </c>
      <c r="Q32" s="1">
        <f>'ECH4'!$AA32*'月%早中晚'!K32</f>
        <v>3215.36165655123</v>
      </c>
      <c r="R32" s="1">
        <f>'ECH4'!$AA32*'月%早中晚'!L32</f>
        <v>18348.1862950732</v>
      </c>
      <c r="S32" s="1">
        <f>'ECH4'!$AA32*'月%早中晚'!M32</f>
        <v>1377.10555158872</v>
      </c>
      <c r="T32" s="1">
        <f>'ECH4'!$AA32*'月%早中晚'!N32</f>
        <v>688.55277579436</v>
      </c>
      <c r="U32" s="1">
        <f>'ECH4'!$AA32*'月%早中晚'!O32</f>
        <v>71.3937209925026</v>
      </c>
      <c r="V32" s="1">
        <f>'ECH4'!$AA32*'月%早中晚'!P32</f>
        <v>0</v>
      </c>
    </row>
    <row r="33" ht="13.2" spans="1:22">
      <c r="A33" s="5" t="s">
        <v>48</v>
      </c>
      <c r="C33">
        <f t="shared" si="8"/>
        <v>3374.13402713316</v>
      </c>
      <c r="D33">
        <f t="shared" si="7"/>
        <v>19254.2072485831</v>
      </c>
      <c r="E33">
        <f t="shared" si="7"/>
        <v>1445.10608662085</v>
      </c>
      <c r="F33">
        <f t="shared" si="7"/>
        <v>722.553043310425</v>
      </c>
      <c r="G33">
        <f t="shared" si="7"/>
        <v>74.9190943524633</v>
      </c>
      <c r="H33">
        <f t="shared" si="7"/>
        <v>0</v>
      </c>
      <c r="Q33" s="1">
        <f>'ECH4'!$AA33*'月%早中晚'!K33</f>
        <v>3374.13402713316</v>
      </c>
      <c r="R33" s="1">
        <f>'ECH4'!$AA33*'月%早中晚'!L33</f>
        <v>19254.2072485831</v>
      </c>
      <c r="S33" s="1">
        <f>'ECH4'!$AA33*'月%早中晚'!M33</f>
        <v>1445.10608662085</v>
      </c>
      <c r="T33" s="1">
        <f>'ECH4'!$AA33*'月%早中晚'!N33</f>
        <v>722.553043310425</v>
      </c>
      <c r="U33" s="1">
        <f>'ECH4'!$AA33*'月%早中晚'!O33</f>
        <v>74.9190943524633</v>
      </c>
      <c r="V33" s="1">
        <f>'ECH4'!$AA33*'月%早中晚'!P33</f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selection activeCell="F3" sqref="F3:H33"/>
    </sheetView>
  </sheetViews>
  <sheetFormatPr defaultColWidth="9" defaultRowHeight="12.4"/>
  <cols>
    <col min="1" max="1" width="16.625" customWidth="1"/>
  </cols>
  <sheetData>
    <row r="1" spans="1:13">
      <c r="A1" t="s">
        <v>54</v>
      </c>
      <c r="J1" t="s">
        <v>55</v>
      </c>
      <c r="M1" t="s">
        <v>56</v>
      </c>
    </row>
    <row r="2" ht="13.2" spans="1:15">
      <c r="A2" s="44" t="s">
        <v>4</v>
      </c>
      <c r="B2" t="s">
        <v>57</v>
      </c>
      <c r="C2" t="s">
        <v>58</v>
      </c>
      <c r="D2" t="s">
        <v>59</v>
      </c>
      <c r="E2" t="s">
        <v>60</v>
      </c>
      <c r="F2" s="59" t="s">
        <v>58</v>
      </c>
      <c r="G2" s="59" t="s">
        <v>59</v>
      </c>
      <c r="H2" s="59" t="s">
        <v>60</v>
      </c>
      <c r="J2" t="s">
        <v>61</v>
      </c>
      <c r="K2" t="s">
        <v>62</v>
      </c>
      <c r="L2" t="s">
        <v>63</v>
      </c>
      <c r="M2" t="s">
        <v>61</v>
      </c>
      <c r="N2" t="s">
        <v>62</v>
      </c>
      <c r="O2" t="s">
        <v>63</v>
      </c>
    </row>
    <row r="3" ht="13.2" spans="1:14">
      <c r="A3" s="5" t="s">
        <v>18</v>
      </c>
      <c r="B3" t="s">
        <v>64</v>
      </c>
      <c r="D3">
        <v>234</v>
      </c>
      <c r="F3" s="60"/>
      <c r="G3" s="60">
        <v>273.92</v>
      </c>
      <c r="H3" s="60"/>
      <c r="K3">
        <v>212.0475</v>
      </c>
      <c r="N3">
        <v>273.92</v>
      </c>
    </row>
    <row r="4" ht="13.2" spans="1:14">
      <c r="A4" s="5" t="s">
        <v>19</v>
      </c>
      <c r="B4" t="s">
        <v>64</v>
      </c>
      <c r="D4">
        <v>234</v>
      </c>
      <c r="F4" s="60"/>
      <c r="G4" s="60">
        <v>307.2</v>
      </c>
      <c r="H4" s="60"/>
      <c r="K4">
        <v>215.755</v>
      </c>
      <c r="N4">
        <v>307.2</v>
      </c>
    </row>
    <row r="5" ht="13.2" spans="1:14">
      <c r="A5" s="5" t="s">
        <v>20</v>
      </c>
      <c r="B5" t="s">
        <v>64</v>
      </c>
      <c r="D5">
        <v>234</v>
      </c>
      <c r="F5" s="60"/>
      <c r="G5" s="60">
        <v>279.04</v>
      </c>
      <c r="H5" s="60"/>
      <c r="K5">
        <v>218.4525</v>
      </c>
      <c r="N5">
        <v>279.04</v>
      </c>
    </row>
    <row r="6" ht="13.2" spans="1:14">
      <c r="A6" s="5" t="s">
        <v>21</v>
      </c>
      <c r="B6" t="s">
        <v>64</v>
      </c>
      <c r="D6">
        <v>234</v>
      </c>
      <c r="F6" s="60"/>
      <c r="G6" s="60">
        <v>158.75</v>
      </c>
      <c r="H6" s="60"/>
      <c r="K6">
        <v>167.11125</v>
      </c>
      <c r="N6">
        <v>234</v>
      </c>
    </row>
    <row r="7" ht="13.2" spans="1:14">
      <c r="A7" s="5" t="s">
        <v>22</v>
      </c>
      <c r="B7" t="s">
        <v>64</v>
      </c>
      <c r="D7">
        <v>234</v>
      </c>
      <c r="F7" s="60"/>
      <c r="G7" s="60">
        <v>110.16</v>
      </c>
      <c r="H7" s="60"/>
      <c r="K7">
        <v>123.42125</v>
      </c>
      <c r="N7">
        <v>234</v>
      </c>
    </row>
    <row r="8" ht="13.2" spans="1:14">
      <c r="A8" s="5" t="s">
        <v>23</v>
      </c>
      <c r="B8" t="s">
        <v>65</v>
      </c>
      <c r="D8">
        <v>168</v>
      </c>
      <c r="F8" s="60"/>
      <c r="G8" s="60">
        <v>150.48</v>
      </c>
      <c r="H8" s="60"/>
      <c r="K8">
        <v>154.95</v>
      </c>
      <c r="N8">
        <v>211.12</v>
      </c>
    </row>
    <row r="9" ht="13.2" spans="1:14">
      <c r="A9" s="5" t="s">
        <v>24</v>
      </c>
      <c r="B9" t="s">
        <v>65</v>
      </c>
      <c r="D9">
        <v>168</v>
      </c>
      <c r="F9" s="60"/>
      <c r="G9" s="60">
        <v>106.92</v>
      </c>
      <c r="H9" s="60"/>
      <c r="K9">
        <v>97.91125</v>
      </c>
      <c r="N9">
        <v>168</v>
      </c>
    </row>
    <row r="10" ht="13.2" spans="1:14">
      <c r="A10" s="5" t="s">
        <v>25</v>
      </c>
      <c r="B10" t="s">
        <v>65</v>
      </c>
      <c r="D10">
        <v>168</v>
      </c>
      <c r="F10" s="60"/>
      <c r="G10" s="60">
        <v>89.25</v>
      </c>
      <c r="H10" s="60"/>
      <c r="K10">
        <v>100.15625</v>
      </c>
      <c r="N10">
        <v>168</v>
      </c>
    </row>
    <row r="11" ht="13.2" spans="1:14">
      <c r="A11" s="5" t="s">
        <v>26</v>
      </c>
      <c r="B11" t="s">
        <v>66</v>
      </c>
      <c r="C11">
        <v>211.4</v>
      </c>
      <c r="D11">
        <v>215.5</v>
      </c>
      <c r="E11">
        <v>224</v>
      </c>
      <c r="F11" s="60"/>
      <c r="G11" s="60">
        <v>260.36</v>
      </c>
      <c r="H11" s="60"/>
      <c r="K11">
        <v>192.93</v>
      </c>
      <c r="N11">
        <v>260.36</v>
      </c>
    </row>
    <row r="12" ht="13.2" spans="1:14">
      <c r="A12" s="5" t="s">
        <v>27</v>
      </c>
      <c r="B12" t="s">
        <v>66</v>
      </c>
      <c r="C12">
        <v>211.4</v>
      </c>
      <c r="D12">
        <v>215.5</v>
      </c>
      <c r="E12">
        <v>224</v>
      </c>
      <c r="F12" s="60"/>
      <c r="G12" s="60">
        <v>315.18</v>
      </c>
      <c r="H12" s="60"/>
      <c r="K12">
        <v>217.9225</v>
      </c>
      <c r="N12">
        <v>315.18</v>
      </c>
    </row>
    <row r="13" ht="13.2" spans="1:15">
      <c r="A13" s="6" t="s">
        <v>28</v>
      </c>
      <c r="B13" t="s">
        <v>66</v>
      </c>
      <c r="C13">
        <v>211.4</v>
      </c>
      <c r="D13">
        <v>215.5</v>
      </c>
      <c r="E13">
        <v>224</v>
      </c>
      <c r="F13" s="60">
        <v>152.28</v>
      </c>
      <c r="G13" s="60">
        <v>251.68</v>
      </c>
      <c r="H13" s="60">
        <v>413.1</v>
      </c>
      <c r="J13">
        <v>183.8895</v>
      </c>
      <c r="K13">
        <v>223.5165</v>
      </c>
      <c r="L13">
        <v>337.247</v>
      </c>
      <c r="M13">
        <v>228.228</v>
      </c>
      <c r="N13">
        <v>251.68</v>
      </c>
      <c r="O13">
        <v>413.1</v>
      </c>
    </row>
    <row r="14" ht="13.2" spans="1:15">
      <c r="A14" s="6" t="s">
        <v>29</v>
      </c>
      <c r="B14" t="s">
        <v>66</v>
      </c>
      <c r="C14">
        <v>211.4</v>
      </c>
      <c r="D14">
        <v>215.5</v>
      </c>
      <c r="E14">
        <v>224</v>
      </c>
      <c r="F14" s="60">
        <v>216.48</v>
      </c>
      <c r="G14" s="60">
        <v>304.88</v>
      </c>
      <c r="H14" s="60">
        <v>318.6</v>
      </c>
      <c r="J14">
        <v>205.8895</v>
      </c>
      <c r="K14">
        <v>244.1665</v>
      </c>
      <c r="L14">
        <v>298.097</v>
      </c>
      <c r="M14">
        <v>228.228</v>
      </c>
      <c r="N14">
        <v>304.88</v>
      </c>
      <c r="O14">
        <v>401.388</v>
      </c>
    </row>
    <row r="15" ht="13.2" spans="1:15">
      <c r="A15" s="6" t="s">
        <v>30</v>
      </c>
      <c r="B15" t="s">
        <v>66</v>
      </c>
      <c r="C15">
        <v>211.4</v>
      </c>
      <c r="D15">
        <v>215.5</v>
      </c>
      <c r="E15">
        <v>224</v>
      </c>
      <c r="F15" s="60">
        <v>147.2</v>
      </c>
      <c r="G15" s="60">
        <v>90.88</v>
      </c>
      <c r="H15" s="60">
        <v>384.81</v>
      </c>
      <c r="J15">
        <v>166.0445</v>
      </c>
      <c r="K15">
        <v>162.8415</v>
      </c>
      <c r="L15">
        <v>370.8995</v>
      </c>
      <c r="M15">
        <v>228.228</v>
      </c>
      <c r="N15">
        <v>249.436</v>
      </c>
      <c r="O15">
        <v>473.4</v>
      </c>
    </row>
    <row r="16" ht="13.2" spans="1:15">
      <c r="A16" s="6" t="s">
        <v>31</v>
      </c>
      <c r="B16" t="s">
        <v>66</v>
      </c>
      <c r="C16">
        <v>211.4</v>
      </c>
      <c r="D16">
        <v>215.5</v>
      </c>
      <c r="E16">
        <v>224</v>
      </c>
      <c r="F16" s="60">
        <v>143.37</v>
      </c>
      <c r="G16" s="60">
        <v>155.76</v>
      </c>
      <c r="H16" s="60">
        <v>354.9</v>
      </c>
      <c r="J16">
        <v>184.4245</v>
      </c>
      <c r="K16">
        <v>202.949</v>
      </c>
      <c r="L16">
        <v>348.122</v>
      </c>
      <c r="M16">
        <v>228.228</v>
      </c>
      <c r="N16">
        <v>249.436</v>
      </c>
      <c r="O16">
        <v>412.2</v>
      </c>
    </row>
    <row r="17" ht="13.2" spans="1:14">
      <c r="A17" s="5" t="s">
        <v>32</v>
      </c>
      <c r="B17" t="s">
        <v>66</v>
      </c>
      <c r="C17">
        <v>211.4</v>
      </c>
      <c r="D17">
        <v>215.5</v>
      </c>
      <c r="E17">
        <v>224</v>
      </c>
      <c r="F17" s="60"/>
      <c r="G17" s="60">
        <v>381.21</v>
      </c>
      <c r="H17" s="60"/>
      <c r="K17">
        <v>253.2075</v>
      </c>
      <c r="N17">
        <v>381.21</v>
      </c>
    </row>
    <row r="18" ht="13.2" spans="1:14">
      <c r="A18" s="5" t="s">
        <v>33</v>
      </c>
      <c r="B18" t="s">
        <v>67</v>
      </c>
      <c r="C18">
        <v>241</v>
      </c>
      <c r="D18">
        <v>236.7</v>
      </c>
      <c r="E18">
        <v>273.2</v>
      </c>
      <c r="F18" s="60"/>
      <c r="G18" s="60">
        <v>453.87</v>
      </c>
      <c r="H18" s="60"/>
      <c r="K18">
        <v>251.845</v>
      </c>
      <c r="N18">
        <v>453.87</v>
      </c>
    </row>
    <row r="19" ht="13.2" spans="1:15">
      <c r="A19" s="6" t="s">
        <v>34</v>
      </c>
      <c r="B19" t="s">
        <v>67</v>
      </c>
      <c r="C19">
        <v>241</v>
      </c>
      <c r="D19">
        <v>236.7</v>
      </c>
      <c r="E19">
        <v>273.2</v>
      </c>
      <c r="F19" s="60">
        <v>242.52</v>
      </c>
      <c r="G19" s="60">
        <v>396.55</v>
      </c>
      <c r="H19" s="60">
        <v>461.84</v>
      </c>
      <c r="J19">
        <v>205.234</v>
      </c>
      <c r="K19">
        <v>248.0275</v>
      </c>
      <c r="L19">
        <v>344.98</v>
      </c>
      <c r="M19">
        <v>242.52</v>
      </c>
      <c r="N19">
        <v>396.55</v>
      </c>
      <c r="O19">
        <v>461.84</v>
      </c>
    </row>
    <row r="20" ht="13.2" spans="1:15">
      <c r="A20" s="6" t="s">
        <v>35</v>
      </c>
      <c r="B20" t="s">
        <v>67</v>
      </c>
      <c r="C20">
        <v>241</v>
      </c>
      <c r="D20">
        <v>236.7</v>
      </c>
      <c r="E20">
        <v>273.2</v>
      </c>
      <c r="F20" s="60">
        <v>132.03</v>
      </c>
      <c r="G20" s="60">
        <v>212.96</v>
      </c>
      <c r="H20" s="60">
        <v>361.27</v>
      </c>
      <c r="J20">
        <v>187.077</v>
      </c>
      <c r="K20">
        <v>220.1865</v>
      </c>
      <c r="L20">
        <v>335.6895</v>
      </c>
      <c r="M20">
        <v>241</v>
      </c>
      <c r="N20">
        <v>249.436</v>
      </c>
      <c r="O20">
        <v>401.388</v>
      </c>
    </row>
    <row r="21" ht="13.2" spans="1:15">
      <c r="A21" s="6" t="s">
        <v>36</v>
      </c>
      <c r="B21" t="s">
        <v>67</v>
      </c>
      <c r="C21">
        <v>241</v>
      </c>
      <c r="D21">
        <v>236.7</v>
      </c>
      <c r="E21">
        <v>273.2</v>
      </c>
      <c r="F21" s="60">
        <v>263.04</v>
      </c>
      <c r="G21" s="60"/>
      <c r="H21" s="60">
        <v>612.15</v>
      </c>
      <c r="J21">
        <v>220.6795</v>
      </c>
      <c r="L21">
        <v>437.7845</v>
      </c>
      <c r="M21">
        <v>263.04</v>
      </c>
      <c r="O21">
        <v>612.15</v>
      </c>
    </row>
    <row r="22" ht="13.2" spans="1:15">
      <c r="A22" s="6" t="s">
        <v>37</v>
      </c>
      <c r="B22" t="s">
        <v>67</v>
      </c>
      <c r="C22">
        <v>241</v>
      </c>
      <c r="D22">
        <v>236.7</v>
      </c>
      <c r="E22">
        <v>273.2</v>
      </c>
      <c r="F22" s="60">
        <v>225.6</v>
      </c>
      <c r="G22" s="60">
        <v>97.27</v>
      </c>
      <c r="H22" s="60">
        <v>484.42</v>
      </c>
      <c r="J22">
        <v>204.732</v>
      </c>
      <c r="K22">
        <v>184.1765</v>
      </c>
      <c r="L22">
        <v>400.227</v>
      </c>
      <c r="M22">
        <v>241</v>
      </c>
      <c r="N22">
        <v>249.436</v>
      </c>
      <c r="O22">
        <v>484.42</v>
      </c>
    </row>
    <row r="23" ht="13.2" spans="1:15">
      <c r="A23" s="6" t="s">
        <v>38</v>
      </c>
      <c r="B23" t="s">
        <v>67</v>
      </c>
      <c r="C23">
        <v>241</v>
      </c>
      <c r="D23">
        <v>236.7</v>
      </c>
      <c r="E23">
        <v>273.2</v>
      </c>
      <c r="F23" s="60">
        <v>436.8</v>
      </c>
      <c r="G23" s="60"/>
      <c r="H23" s="60">
        <v>507.74</v>
      </c>
      <c r="J23">
        <v>260.082</v>
      </c>
      <c r="L23">
        <v>406.732</v>
      </c>
      <c r="M23">
        <v>436.8</v>
      </c>
      <c r="O23">
        <v>507.74</v>
      </c>
    </row>
    <row r="24" ht="13.2" spans="1:14">
      <c r="A24" s="5" t="s">
        <v>39</v>
      </c>
      <c r="B24" t="s">
        <v>68</v>
      </c>
      <c r="C24">
        <v>156.2</v>
      </c>
      <c r="D24">
        <v>156.2</v>
      </c>
      <c r="E24">
        <v>171.7</v>
      </c>
      <c r="F24" s="60"/>
      <c r="G24" s="60">
        <v>243.08</v>
      </c>
      <c r="H24" s="60"/>
      <c r="K24">
        <v>213.3125</v>
      </c>
      <c r="N24">
        <v>373.12</v>
      </c>
    </row>
    <row r="25" ht="13.2" spans="1:14">
      <c r="A25" s="5" t="s">
        <v>40</v>
      </c>
      <c r="B25" t="s">
        <v>68</v>
      </c>
      <c r="C25">
        <v>156.2</v>
      </c>
      <c r="D25">
        <v>156.2</v>
      </c>
      <c r="E25">
        <v>171.7</v>
      </c>
      <c r="F25" s="60"/>
      <c r="G25" s="60">
        <v>255.36</v>
      </c>
      <c r="H25" s="60"/>
      <c r="K25">
        <v>216.3825</v>
      </c>
      <c r="N25">
        <v>373.12</v>
      </c>
    </row>
    <row r="26" ht="13.2" spans="1:14">
      <c r="A26" s="5" t="s">
        <v>41</v>
      </c>
      <c r="B26" t="s">
        <v>68</v>
      </c>
      <c r="C26">
        <v>156.2</v>
      </c>
      <c r="D26">
        <v>156.2</v>
      </c>
      <c r="E26">
        <v>171.7</v>
      </c>
      <c r="F26" s="60"/>
      <c r="G26" s="60">
        <v>138.24</v>
      </c>
      <c r="H26" s="60"/>
      <c r="K26">
        <v>182.64</v>
      </c>
      <c r="N26">
        <v>373.12</v>
      </c>
    </row>
    <row r="27" ht="13.2" spans="1:15">
      <c r="A27" s="6" t="s">
        <v>42</v>
      </c>
      <c r="B27" t="s">
        <v>68</v>
      </c>
      <c r="C27">
        <v>156.2</v>
      </c>
      <c r="D27">
        <v>156.2</v>
      </c>
      <c r="E27">
        <v>171.7</v>
      </c>
      <c r="F27" s="60">
        <v>257.55</v>
      </c>
      <c r="G27" s="60">
        <v>197.64</v>
      </c>
      <c r="H27" s="60">
        <v>180.48</v>
      </c>
      <c r="J27">
        <v>202.6675</v>
      </c>
      <c r="K27">
        <v>189.09</v>
      </c>
      <c r="L27">
        <v>198.425</v>
      </c>
      <c r="M27">
        <v>373.12</v>
      </c>
      <c r="N27">
        <v>373.12</v>
      </c>
      <c r="O27">
        <v>373.12</v>
      </c>
    </row>
    <row r="28" ht="13.2" spans="1:14">
      <c r="A28" s="5" t="s">
        <v>43</v>
      </c>
      <c r="B28" t="s">
        <v>68</v>
      </c>
      <c r="C28">
        <v>156.2</v>
      </c>
      <c r="D28">
        <v>156.2</v>
      </c>
      <c r="E28">
        <v>171.7</v>
      </c>
      <c r="F28" s="60"/>
      <c r="G28" s="60">
        <v>45.14</v>
      </c>
      <c r="H28" s="60"/>
      <c r="K28">
        <v>82.59125</v>
      </c>
      <c r="N28">
        <v>156.2</v>
      </c>
    </row>
    <row r="29" ht="13.2" spans="1:14">
      <c r="A29" s="5" t="s">
        <v>44</v>
      </c>
      <c r="B29" t="s">
        <v>69</v>
      </c>
      <c r="D29">
        <v>231.2</v>
      </c>
      <c r="F29" s="60"/>
      <c r="G29" s="60">
        <v>289.2</v>
      </c>
      <c r="H29" s="60"/>
      <c r="K29">
        <v>176.19375</v>
      </c>
      <c r="N29">
        <v>289.2</v>
      </c>
    </row>
    <row r="30" ht="13.2" spans="1:14">
      <c r="A30" s="5" t="s">
        <v>45</v>
      </c>
      <c r="B30" t="s">
        <v>69</v>
      </c>
      <c r="D30">
        <v>231.2</v>
      </c>
      <c r="F30" s="60"/>
      <c r="G30" s="60">
        <v>207.87</v>
      </c>
      <c r="H30" s="60"/>
      <c r="K30">
        <v>142.02375</v>
      </c>
      <c r="N30">
        <v>231.2</v>
      </c>
    </row>
    <row r="31" ht="13.2" spans="1:14">
      <c r="A31" s="5" t="s">
        <v>46</v>
      </c>
      <c r="B31" t="s">
        <v>69</v>
      </c>
      <c r="D31">
        <v>231.2</v>
      </c>
      <c r="F31" s="60"/>
      <c r="G31" s="60"/>
      <c r="H31" s="60"/>
      <c r="N31">
        <v>0</v>
      </c>
    </row>
    <row r="32" ht="13.2" spans="1:14">
      <c r="A32" s="5" t="s">
        <v>47</v>
      </c>
      <c r="B32" t="s">
        <v>69</v>
      </c>
      <c r="D32">
        <v>231.2</v>
      </c>
      <c r="F32" s="60"/>
      <c r="G32" s="60">
        <v>285</v>
      </c>
      <c r="H32" s="60"/>
      <c r="K32">
        <v>162.5875</v>
      </c>
      <c r="N32">
        <v>285</v>
      </c>
    </row>
    <row r="33" ht="13.2" spans="1:14">
      <c r="A33" s="5" t="s">
        <v>48</v>
      </c>
      <c r="B33" t="s">
        <v>69</v>
      </c>
      <c r="D33">
        <v>231.2</v>
      </c>
      <c r="F33" s="60"/>
      <c r="G33" s="60">
        <v>352.03</v>
      </c>
      <c r="H33" s="60"/>
      <c r="K33">
        <v>187.0325</v>
      </c>
      <c r="N33">
        <v>352.03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3"/>
  <sheetViews>
    <sheetView topLeftCell="I1" workbookViewId="0">
      <selection activeCell="O3" sqref="O3"/>
    </sheetView>
  </sheetViews>
  <sheetFormatPr defaultColWidth="9" defaultRowHeight="12.4"/>
  <cols>
    <col min="1" max="3" width="17" customWidth="1"/>
    <col min="4" max="4" width="13.875" customWidth="1"/>
    <col min="5" max="14" width="10.5" customWidth="1"/>
    <col min="15" max="15" width="13" customWidth="1"/>
    <col min="16" max="40" width="10.5" customWidth="1"/>
    <col min="41" max="41" width="12.75" customWidth="1"/>
    <col min="42" max="42" width="10.5" customWidth="1"/>
    <col min="43" max="46" width="11.625" customWidth="1"/>
  </cols>
  <sheetData>
    <row r="1" spans="1:46">
      <c r="A1" t="s">
        <v>70</v>
      </c>
      <c r="B1" s="50" t="s">
        <v>71</v>
      </c>
      <c r="C1" s="51"/>
      <c r="D1" s="51"/>
      <c r="E1" s="51"/>
      <c r="F1" s="51"/>
      <c r="G1" s="51"/>
      <c r="H1" s="51"/>
      <c r="I1" s="53"/>
      <c r="J1" s="51"/>
      <c r="K1" s="51"/>
      <c r="L1" s="51"/>
      <c r="M1" s="51"/>
      <c r="N1" s="51"/>
      <c r="O1" s="13" t="s">
        <v>72</v>
      </c>
      <c r="P1" s="54"/>
      <c r="Q1" s="54"/>
      <c r="R1" s="54"/>
      <c r="S1" s="54"/>
      <c r="T1" s="54"/>
      <c r="U1" s="54"/>
      <c r="V1" s="57"/>
      <c r="W1" s="54"/>
      <c r="X1" s="54"/>
      <c r="Y1" s="54"/>
      <c r="Z1" s="54"/>
      <c r="AA1" s="54"/>
      <c r="AB1" s="50" t="s">
        <v>73</v>
      </c>
      <c r="AC1" s="51"/>
      <c r="AD1" s="51"/>
      <c r="AE1" s="51"/>
      <c r="AF1" s="51"/>
      <c r="AG1" s="51"/>
      <c r="AH1" s="51"/>
      <c r="AI1" s="53"/>
      <c r="AJ1" s="12"/>
      <c r="AK1" s="12"/>
      <c r="AL1" s="12"/>
      <c r="AM1" s="12"/>
      <c r="AN1" s="12"/>
      <c r="AO1" s="34" t="s">
        <v>74</v>
      </c>
      <c r="AP1" s="34"/>
      <c r="AQ1" s="34"/>
      <c r="AR1" s="34"/>
      <c r="AS1" s="34"/>
      <c r="AT1" s="34"/>
    </row>
    <row r="2" ht="17.75" spans="1:46">
      <c r="A2" s="44" t="s">
        <v>4</v>
      </c>
      <c r="B2" s="45" t="s">
        <v>17</v>
      </c>
      <c r="C2" s="52" t="s">
        <v>75</v>
      </c>
      <c r="D2" s="52" t="s">
        <v>6</v>
      </c>
      <c r="E2" s="52" t="s">
        <v>7</v>
      </c>
      <c r="F2" s="52" t="s">
        <v>8</v>
      </c>
      <c r="G2" s="52" t="s">
        <v>9</v>
      </c>
      <c r="H2" s="52" t="s">
        <v>10</v>
      </c>
      <c r="I2" s="52" t="s">
        <v>11</v>
      </c>
      <c r="J2" s="49" t="s">
        <v>12</v>
      </c>
      <c r="K2" s="49" t="s">
        <v>13</v>
      </c>
      <c r="L2" s="49" t="s">
        <v>14</v>
      </c>
      <c r="M2" s="49" t="s">
        <v>15</v>
      </c>
      <c r="N2" s="49" t="s">
        <v>16</v>
      </c>
      <c r="O2" s="45" t="s">
        <v>17</v>
      </c>
      <c r="P2" s="52" t="s">
        <v>75</v>
      </c>
      <c r="Q2" s="52" t="s">
        <v>6</v>
      </c>
      <c r="R2" s="52" t="s">
        <v>7</v>
      </c>
      <c r="S2" s="52" t="s">
        <v>8</v>
      </c>
      <c r="T2" s="52" t="s">
        <v>9</v>
      </c>
      <c r="U2" s="52" t="s">
        <v>10</v>
      </c>
      <c r="V2" s="52" t="s">
        <v>11</v>
      </c>
      <c r="W2" s="49" t="s">
        <v>12</v>
      </c>
      <c r="X2" s="49" t="s">
        <v>13</v>
      </c>
      <c r="Y2" s="49" t="s">
        <v>14</v>
      </c>
      <c r="Z2" s="49" t="s">
        <v>15</v>
      </c>
      <c r="AA2" s="49" t="s">
        <v>16</v>
      </c>
      <c r="AB2" s="45" t="s">
        <v>17</v>
      </c>
      <c r="AC2" s="52" t="s">
        <v>75</v>
      </c>
      <c r="AD2" s="52" t="s">
        <v>6</v>
      </c>
      <c r="AE2" s="52" t="s">
        <v>7</v>
      </c>
      <c r="AF2" s="52" t="s">
        <v>8</v>
      </c>
      <c r="AG2" s="52" t="s">
        <v>9</v>
      </c>
      <c r="AH2" s="52" t="s">
        <v>10</v>
      </c>
      <c r="AI2" s="52" t="s">
        <v>11</v>
      </c>
      <c r="AJ2" s="49" t="s">
        <v>12</v>
      </c>
      <c r="AK2" s="49" t="s">
        <v>13</v>
      </c>
      <c r="AL2" s="49" t="s">
        <v>14</v>
      </c>
      <c r="AM2" s="49" t="s">
        <v>15</v>
      </c>
      <c r="AN2" s="49" t="s">
        <v>16</v>
      </c>
      <c r="AO2" s="58" t="s">
        <v>6</v>
      </c>
      <c r="AP2" s="58" t="s">
        <v>7</v>
      </c>
      <c r="AQ2" s="58" t="s">
        <v>8</v>
      </c>
      <c r="AR2" s="58" t="s">
        <v>9</v>
      </c>
      <c r="AS2" s="58" t="s">
        <v>10</v>
      </c>
      <c r="AT2" s="58" t="s">
        <v>11</v>
      </c>
    </row>
    <row r="3" ht="13.2" spans="1:46">
      <c r="A3" s="5" t="s">
        <v>18</v>
      </c>
      <c r="B3">
        <f>面积数据!O3*甲烷排放因子!F3</f>
        <v>0</v>
      </c>
      <c r="C3">
        <f>面积数据!P3*甲烷排放因子!F3</f>
        <v>0</v>
      </c>
      <c r="D3">
        <f>面积数据!Q3*甲烷排放因子!F3</f>
        <v>0</v>
      </c>
      <c r="E3">
        <f>面积数据!R3*甲烷排放因子!F3</f>
        <v>0</v>
      </c>
      <c r="F3">
        <f>面积数据!S3*甲烷排放因子!F3</f>
        <v>0</v>
      </c>
      <c r="G3">
        <f>面积数据!T3*甲烷排放因子!F3</f>
        <v>0</v>
      </c>
      <c r="H3">
        <f>面积数据!U3*甲烷排放因子!F3</f>
        <v>0</v>
      </c>
      <c r="I3">
        <f>面积数据!V3*甲烷排放因子!F3</f>
        <v>0</v>
      </c>
      <c r="J3">
        <f>面积数据!W3*甲烷排放因子!F3</f>
        <v>0</v>
      </c>
      <c r="K3">
        <f>面积数据!X3*甲烷排放因子!F3</f>
        <v>0</v>
      </c>
      <c r="L3">
        <f>面积数据!Y3*甲烷排放因子!F3</f>
        <v>0</v>
      </c>
      <c r="M3">
        <f>面积数据!Z3*甲烷排放因子!F3</f>
        <v>0</v>
      </c>
      <c r="N3">
        <f>面积数据!AA3*甲烷排放因子!F3</f>
        <v>0</v>
      </c>
      <c r="O3">
        <f>面积数据!AC3*甲烷排放因子!G3</f>
        <v>35.3356800000004</v>
      </c>
      <c r="P3" s="55">
        <f>面积数据!AD3*甲烷排放因子!G3</f>
        <v>37.9005672727271</v>
      </c>
      <c r="Q3">
        <f>面积数据!AE3*甲烷排放因子!G3</f>
        <v>54.784</v>
      </c>
      <c r="R3">
        <f>面积数据!AF3*甲烷排放因子!G3</f>
        <v>41.088</v>
      </c>
      <c r="S3">
        <f>面积数据!AG3*甲烷排放因子!G3</f>
        <v>46.5664</v>
      </c>
      <c r="T3">
        <f>面积数据!AH3*甲烷排放因子!G3</f>
        <v>32.8704</v>
      </c>
      <c r="U3">
        <f>面积数据!AI3*甲烷排放因子!G3</f>
        <v>54.784</v>
      </c>
      <c r="V3">
        <f>面积数据!AJ3*甲烷排放因子!G3</f>
        <v>54.784</v>
      </c>
      <c r="W3">
        <f>面积数据!AK3*甲烷排放因子!G3</f>
        <v>49.3056</v>
      </c>
      <c r="X3">
        <f>面积数据!AL3*甲烷排放因子!G3</f>
        <v>52.0448</v>
      </c>
      <c r="Y3">
        <f>面积数据!AM3*甲烷排放因子!G3</f>
        <v>54.784</v>
      </c>
      <c r="Z3">
        <f>面积数据!AN3*甲烷排放因子!G3</f>
        <v>63.0016</v>
      </c>
      <c r="AA3">
        <f>面积数据!AO3*甲烷排放因子!G3</f>
        <v>82.176</v>
      </c>
      <c r="AB3">
        <f>面积数据!AQ3*甲烷排放因子!H3</f>
        <v>0</v>
      </c>
      <c r="AC3">
        <f>面积数据!AR3*甲烷排放因子!H3</f>
        <v>0</v>
      </c>
      <c r="AD3">
        <f>面积数据!AS3*甲烷排放因子!H3</f>
        <v>0</v>
      </c>
      <c r="AE3">
        <f>面积数据!AT3*甲烷排放因子!H3</f>
        <v>0</v>
      </c>
      <c r="AF3">
        <f>面积数据!AU3*甲烷排放因子!H3</f>
        <v>0</v>
      </c>
      <c r="AG3">
        <f>面积数据!AV3*甲烷排放因子!H3</f>
        <v>0</v>
      </c>
      <c r="AH3">
        <f>面积数据!AW3*甲烷排放因子!H3</f>
        <v>0</v>
      </c>
      <c r="AI3">
        <f>面积数据!AX3*甲烷排放因子!H3</f>
        <v>0</v>
      </c>
      <c r="AJ3">
        <f>面积数据!AY3*甲烷排放因子!H3</f>
        <v>0</v>
      </c>
      <c r="AK3">
        <f>面积数据!AZ3*甲烷排放因子!H3</f>
        <v>0</v>
      </c>
      <c r="AL3">
        <f>面积数据!BA3*甲烷排放因子!H3</f>
        <v>0</v>
      </c>
      <c r="AM3">
        <f>面积数据!BB3*甲烷排放因子!H3</f>
        <v>0</v>
      </c>
      <c r="AN3">
        <f>面积数据!BC3*甲烷排放因子!H3</f>
        <v>0</v>
      </c>
      <c r="AO3" s="34">
        <f t="shared" ref="AO3:AO33" si="0">D3+Q3+AD3</f>
        <v>54.784</v>
      </c>
      <c r="AP3" s="34">
        <f t="shared" ref="AP3:AP33" si="1">E3+R3+AE3</f>
        <v>41.088</v>
      </c>
      <c r="AQ3" s="34">
        <f t="shared" ref="AQ3:AQ33" si="2">F3+S3+AF3</f>
        <v>46.5664</v>
      </c>
      <c r="AR3" s="34">
        <f t="shared" ref="AR3:AR33" si="3">G3+T3+AG3</f>
        <v>32.8704</v>
      </c>
      <c r="AS3" s="34">
        <f t="shared" ref="AS3:AS33" si="4">H3+U3+AH3</f>
        <v>54.784</v>
      </c>
      <c r="AT3" s="34">
        <f t="shared" ref="AT3:AT33" si="5">I3+V3+AI3</f>
        <v>54.784</v>
      </c>
    </row>
    <row r="4" ht="13.2" spans="1:46">
      <c r="A4" s="5" t="s">
        <v>19</v>
      </c>
      <c r="B4">
        <f>面积数据!O4*甲烷排放因子!F4</f>
        <v>0</v>
      </c>
      <c r="C4">
        <f>面积数据!P4*甲烷排放因子!F4</f>
        <v>0</v>
      </c>
      <c r="D4">
        <f>面积数据!Q4*甲烷排放因子!F4</f>
        <v>0</v>
      </c>
      <c r="E4">
        <f>面积数据!R4*甲烷排放因子!F4</f>
        <v>0</v>
      </c>
      <c r="F4">
        <f>面积数据!S4*甲烷排放因子!F4</f>
        <v>0</v>
      </c>
      <c r="G4">
        <f>面积数据!T4*甲烷排放因子!F4</f>
        <v>0</v>
      </c>
      <c r="H4">
        <f>面积数据!U4*甲烷排放因子!F4</f>
        <v>0</v>
      </c>
      <c r="I4">
        <f>面积数据!V4*甲烷排放因子!F4</f>
        <v>0</v>
      </c>
      <c r="J4">
        <f>面积数据!W4*甲烷排放因子!F4</f>
        <v>0</v>
      </c>
      <c r="K4">
        <f>面积数据!X4*甲烷排放因子!F4</f>
        <v>0</v>
      </c>
      <c r="L4">
        <f>面积数据!Y4*甲烷排放因子!F4</f>
        <v>0</v>
      </c>
      <c r="M4">
        <f>面积数据!Z4*甲烷排放因子!F4</f>
        <v>0</v>
      </c>
      <c r="N4">
        <f>面积数据!AA4*甲烷排放因子!F4</f>
        <v>0</v>
      </c>
      <c r="O4">
        <f>面积数据!AC4*甲烷排放因子!G4</f>
        <v>16162.6577454546</v>
      </c>
      <c r="P4" s="55">
        <f>面积数据!AD4*甲烷排放因子!G4</f>
        <v>15116.6976000002</v>
      </c>
      <c r="Q4">
        <f>面积数据!AE4*甲烷排放因子!G4</f>
        <v>16419.84</v>
      </c>
      <c r="R4">
        <f>面积数据!AF4*甲烷排放因子!G4</f>
        <v>13986.816</v>
      </c>
      <c r="S4">
        <f>面积数据!AG4*甲烷排放因子!G4</f>
        <v>12257.28</v>
      </c>
      <c r="T4">
        <f>面积数据!AH4*甲烷排放因子!G4</f>
        <v>9366.528</v>
      </c>
      <c r="U4">
        <f>面积数据!AI4*甲烷排放因子!G4</f>
        <v>8143.872</v>
      </c>
      <c r="V4">
        <f>面积数据!AJ4*甲烷排放因子!G4</f>
        <v>6804.48</v>
      </c>
      <c r="W4">
        <f>面积数据!AK4*甲烷排放因子!G4</f>
        <v>6835.2</v>
      </c>
      <c r="X4">
        <f>面积数据!AL4*甲烷排放因子!G4</f>
        <v>6859.776</v>
      </c>
      <c r="Y4">
        <f>面积数据!AM4*甲烷排放因子!G4</f>
        <v>5720.064</v>
      </c>
      <c r="Z4">
        <f>面积数据!AN4*甲烷排放因子!G4</f>
        <v>5357.568</v>
      </c>
      <c r="AA4">
        <f>面积数据!AO4*甲烷排放因子!G4</f>
        <v>5498.88</v>
      </c>
      <c r="AB4">
        <f>面积数据!AQ4*甲烷排放因子!H4</f>
        <v>0</v>
      </c>
      <c r="AC4">
        <f>面积数据!AR4*甲烷排放因子!H4</f>
        <v>0</v>
      </c>
      <c r="AD4">
        <f>面积数据!AS4*甲烷排放因子!H4</f>
        <v>0</v>
      </c>
      <c r="AE4">
        <f>面积数据!AT4*甲烷排放因子!H4</f>
        <v>0</v>
      </c>
      <c r="AF4">
        <f>面积数据!AU4*甲烷排放因子!H4</f>
        <v>0</v>
      </c>
      <c r="AG4">
        <f>面积数据!AV4*甲烷排放因子!H4</f>
        <v>0</v>
      </c>
      <c r="AH4">
        <f>面积数据!AW4*甲烷排放因子!H4</f>
        <v>0</v>
      </c>
      <c r="AI4">
        <f>面积数据!AX4*甲烷排放因子!H4</f>
        <v>0</v>
      </c>
      <c r="AJ4">
        <f>面积数据!AY4*甲烷排放因子!H4</f>
        <v>0</v>
      </c>
      <c r="AK4">
        <f>面积数据!AZ4*甲烷排放因子!H4</f>
        <v>0</v>
      </c>
      <c r="AL4">
        <f>面积数据!BA4*甲烷排放因子!H4</f>
        <v>0</v>
      </c>
      <c r="AM4">
        <f>面积数据!BB4*甲烷排放因子!H4</f>
        <v>0</v>
      </c>
      <c r="AN4">
        <f>面积数据!BC4*甲烷排放因子!H4</f>
        <v>0</v>
      </c>
      <c r="AO4" s="34">
        <f t="shared" si="0"/>
        <v>16419.84</v>
      </c>
      <c r="AP4" s="34">
        <f t="shared" si="1"/>
        <v>13986.816</v>
      </c>
      <c r="AQ4" s="34">
        <f t="shared" si="2"/>
        <v>12257.28</v>
      </c>
      <c r="AR4" s="34">
        <f t="shared" si="3"/>
        <v>9366.528</v>
      </c>
      <c r="AS4" s="34">
        <f t="shared" si="4"/>
        <v>8143.872</v>
      </c>
      <c r="AT4" s="34">
        <f t="shared" si="5"/>
        <v>6804.48</v>
      </c>
    </row>
    <row r="5" ht="13.2" spans="1:46">
      <c r="A5" s="5" t="s">
        <v>20</v>
      </c>
      <c r="B5">
        <f>面积数据!O5*甲烷排放因子!F5</f>
        <v>0</v>
      </c>
      <c r="C5">
        <f>面积数据!P5*甲烷排放因子!F5</f>
        <v>0</v>
      </c>
      <c r="D5">
        <f>面积数据!Q5*甲烷排放因子!F5</f>
        <v>0</v>
      </c>
      <c r="E5">
        <f>面积数据!R5*甲烷排放因子!F5</f>
        <v>0</v>
      </c>
      <c r="F5">
        <f>面积数据!S5*甲烷排放因子!F5</f>
        <v>0</v>
      </c>
      <c r="G5">
        <f>面积数据!T5*甲烷排放因子!F5</f>
        <v>0</v>
      </c>
      <c r="H5">
        <f>面积数据!U5*甲烷排放因子!F5</f>
        <v>0</v>
      </c>
      <c r="I5">
        <f>面积数据!V5*甲烷排放因子!F5</f>
        <v>0</v>
      </c>
      <c r="J5">
        <f>面积数据!W5*甲烷排放因子!F5</f>
        <v>0</v>
      </c>
      <c r="K5">
        <f>面积数据!X5*甲烷排放因子!F5</f>
        <v>0</v>
      </c>
      <c r="L5">
        <f>面积数据!Y5*甲烷排放因子!F5</f>
        <v>0</v>
      </c>
      <c r="M5">
        <f>面积数据!Z5*甲烷排放因子!F5</f>
        <v>0</v>
      </c>
      <c r="N5">
        <f>面积数据!AA5*甲烷排放因子!F5</f>
        <v>0</v>
      </c>
      <c r="O5">
        <f>面积数据!AC5*甲烷排放因子!G5</f>
        <v>21450.8448581818</v>
      </c>
      <c r="P5" s="55">
        <f>面积数据!AD5*甲烷排放因子!G5</f>
        <v>21541.0762472727</v>
      </c>
      <c r="Q5">
        <f>面积数据!AE5*甲烷排放因子!G5</f>
        <v>21966.0288</v>
      </c>
      <c r="R5">
        <f>面积数据!AF5*甲烷排放因子!G5</f>
        <v>21812.5568</v>
      </c>
      <c r="S5">
        <f>面积数据!AG5*甲烷排放因子!G5</f>
        <v>21885.1072</v>
      </c>
      <c r="T5">
        <f>面积数据!AH5*甲烷排放因子!G5</f>
        <v>20933.5808</v>
      </c>
      <c r="U5">
        <f>面积数据!AI5*甲烷排放因子!G5</f>
        <v>21296.3328</v>
      </c>
      <c r="V5">
        <f>面积数据!AJ5*甲烷排放因子!G5</f>
        <v>22298.0864</v>
      </c>
      <c r="W5">
        <f>面积数据!AK5*甲烷排放因子!G5</f>
        <v>22459.9296</v>
      </c>
      <c r="X5">
        <f>面积数据!AL5*甲烷排放因子!G5</f>
        <v>23135.2064</v>
      </c>
      <c r="Y5">
        <f>面积数据!AM5*甲烷排放因子!G5</f>
        <v>23045.9136</v>
      </c>
      <c r="Z5">
        <f>面积数据!AN5*甲烷排放因子!G5</f>
        <v>22415.2832</v>
      </c>
      <c r="AA5">
        <f>面积数据!AO5*甲烷排放因子!G5</f>
        <v>21659.0848</v>
      </c>
      <c r="AB5">
        <f>面积数据!AQ5*甲烷排放因子!H5</f>
        <v>0</v>
      </c>
      <c r="AC5">
        <f>面积数据!AR5*甲烷排放因子!H5</f>
        <v>0</v>
      </c>
      <c r="AD5">
        <f>面积数据!AS5*甲烷排放因子!H5</f>
        <v>0</v>
      </c>
      <c r="AE5">
        <f>面积数据!AT5*甲烷排放因子!H5</f>
        <v>0</v>
      </c>
      <c r="AF5">
        <f>面积数据!AU5*甲烷排放因子!H5</f>
        <v>0</v>
      </c>
      <c r="AG5">
        <f>面积数据!AV5*甲烷排放因子!H5</f>
        <v>0</v>
      </c>
      <c r="AH5">
        <f>面积数据!AW5*甲烷排放因子!H5</f>
        <v>0</v>
      </c>
      <c r="AI5">
        <f>面积数据!AX5*甲烷排放因子!H5</f>
        <v>0</v>
      </c>
      <c r="AJ5">
        <f>面积数据!AY5*甲烷排放因子!H5</f>
        <v>0</v>
      </c>
      <c r="AK5">
        <f>面积数据!AZ5*甲烷排放因子!H5</f>
        <v>0</v>
      </c>
      <c r="AL5">
        <f>面积数据!BA5*甲烷排放因子!H5</f>
        <v>0</v>
      </c>
      <c r="AM5">
        <f>面积数据!BB5*甲烷排放因子!H5</f>
        <v>0</v>
      </c>
      <c r="AN5">
        <f>面积数据!BC5*甲烷排放因子!H5</f>
        <v>0</v>
      </c>
      <c r="AO5" s="34">
        <f t="shared" si="0"/>
        <v>21966.0288</v>
      </c>
      <c r="AP5" s="34">
        <f t="shared" si="1"/>
        <v>21812.5568</v>
      </c>
      <c r="AQ5" s="34">
        <f t="shared" si="2"/>
        <v>21885.1072</v>
      </c>
      <c r="AR5" s="34">
        <f t="shared" si="3"/>
        <v>20933.5808</v>
      </c>
      <c r="AS5" s="34">
        <f t="shared" si="4"/>
        <v>21296.3328</v>
      </c>
      <c r="AT5" s="34">
        <f t="shared" si="5"/>
        <v>22298.0864</v>
      </c>
    </row>
    <row r="6" ht="13.2" spans="1:46">
      <c r="A6" s="5" t="s">
        <v>21</v>
      </c>
      <c r="B6">
        <f>面积数据!O6*甲烷排放因子!F6</f>
        <v>0</v>
      </c>
      <c r="C6">
        <f>面积数据!P6*甲烷排放因子!F6</f>
        <v>0</v>
      </c>
      <c r="D6">
        <f>面积数据!Q6*甲烷排放因子!F6</f>
        <v>0</v>
      </c>
      <c r="E6">
        <f>面积数据!R6*甲烷排放因子!F6</f>
        <v>0</v>
      </c>
      <c r="F6">
        <f>面积数据!S6*甲烷排放因子!F6</f>
        <v>0</v>
      </c>
      <c r="G6">
        <f>面积数据!T6*甲烷排放因子!F6</f>
        <v>0</v>
      </c>
      <c r="H6">
        <f>面积数据!U6*甲烷排放因子!F6</f>
        <v>0</v>
      </c>
      <c r="I6">
        <f>面积数据!V6*甲烷排放因子!F6</f>
        <v>0</v>
      </c>
      <c r="J6">
        <f>面积数据!W6*甲烷排放因子!F6</f>
        <v>0</v>
      </c>
      <c r="K6">
        <f>面积数据!X6*甲烷排放因子!F6</f>
        <v>0</v>
      </c>
      <c r="L6">
        <f>面积数据!Y6*甲烷排放因子!F6</f>
        <v>0</v>
      </c>
      <c r="M6">
        <f>面积数据!Z6*甲烷排放因子!F6</f>
        <v>0</v>
      </c>
      <c r="N6">
        <f>面积数据!AA6*甲烷排放因子!F6</f>
        <v>0</v>
      </c>
      <c r="O6">
        <f>面积数据!AC6*甲烷排放因子!G6</f>
        <v>304.251590909091</v>
      </c>
      <c r="P6" s="55">
        <f>面积数据!AD6*甲烷排放因子!G6</f>
        <v>288.434318181818</v>
      </c>
      <c r="Q6">
        <f>面积数据!AE6*甲烷排放因子!G6</f>
        <v>388.9375</v>
      </c>
      <c r="R6">
        <f>面积数据!AF6*甲烷排放因子!G6</f>
        <v>401.6375</v>
      </c>
      <c r="S6">
        <f>面积数据!AG6*甲烷排放因子!G6</f>
        <v>127</v>
      </c>
      <c r="T6">
        <f>面积数据!AH6*甲烷排放因子!G6</f>
        <v>120.65</v>
      </c>
      <c r="U6">
        <f>面积数据!AI6*甲烷排放因子!G6</f>
        <v>125.4125</v>
      </c>
      <c r="V6">
        <f>面积数据!AJ6*甲烷排放因子!G6</f>
        <v>123.825</v>
      </c>
      <c r="W6">
        <f>面积数据!AK6*甲烷排放因子!G6</f>
        <v>157.1625</v>
      </c>
      <c r="X6">
        <f>面积数据!AL6*甲烷排放因子!G6</f>
        <v>168.275</v>
      </c>
      <c r="Y6">
        <f>面积数据!AM6*甲烷排放因子!G6</f>
        <v>171.45</v>
      </c>
      <c r="Z6">
        <f>面积数据!AN6*甲烷排放因子!G6</f>
        <v>171.45</v>
      </c>
      <c r="AA6">
        <f>面积数据!AO6*甲烷排放因子!G6</f>
        <v>173.0375</v>
      </c>
      <c r="AB6">
        <f>面积数据!AQ6*甲烷排放因子!H6</f>
        <v>0</v>
      </c>
      <c r="AC6">
        <f>面积数据!AR6*甲烷排放因子!H6</f>
        <v>0</v>
      </c>
      <c r="AD6">
        <f>面积数据!AS6*甲烷排放因子!H6</f>
        <v>0</v>
      </c>
      <c r="AE6">
        <f>面积数据!AT6*甲烷排放因子!H6</f>
        <v>0</v>
      </c>
      <c r="AF6">
        <f>面积数据!AU6*甲烷排放因子!H6</f>
        <v>0</v>
      </c>
      <c r="AG6">
        <f>面积数据!AV6*甲烷排放因子!H6</f>
        <v>0</v>
      </c>
      <c r="AH6">
        <f>面积数据!AW6*甲烷排放因子!H6</f>
        <v>0</v>
      </c>
      <c r="AI6">
        <f>面积数据!AX6*甲烷排放因子!H6</f>
        <v>0</v>
      </c>
      <c r="AJ6">
        <f>面积数据!AY6*甲烷排放因子!H6</f>
        <v>0</v>
      </c>
      <c r="AK6">
        <f>面积数据!AZ6*甲烷排放因子!H6</f>
        <v>0</v>
      </c>
      <c r="AL6">
        <f>面积数据!BA6*甲烷排放因子!H6</f>
        <v>0</v>
      </c>
      <c r="AM6">
        <f>面积数据!BB6*甲烷排放因子!H6</f>
        <v>0</v>
      </c>
      <c r="AN6">
        <f>面积数据!BC6*甲烷排放因子!H6</f>
        <v>0</v>
      </c>
      <c r="AO6" s="34">
        <f t="shared" si="0"/>
        <v>388.9375</v>
      </c>
      <c r="AP6" s="34">
        <f t="shared" si="1"/>
        <v>401.6375</v>
      </c>
      <c r="AQ6" s="34">
        <f t="shared" si="2"/>
        <v>127</v>
      </c>
      <c r="AR6" s="34">
        <f t="shared" si="3"/>
        <v>120.65</v>
      </c>
      <c r="AS6" s="34">
        <f t="shared" si="4"/>
        <v>125.4125</v>
      </c>
      <c r="AT6" s="34">
        <f t="shared" si="5"/>
        <v>123.825</v>
      </c>
    </row>
    <row r="7" ht="13.2" spans="1:46">
      <c r="A7" s="5" t="s">
        <v>22</v>
      </c>
      <c r="B7">
        <f>面积数据!O7*甲烷排放因子!F7</f>
        <v>0</v>
      </c>
      <c r="C7">
        <f>面积数据!P7*甲烷排放因子!F7</f>
        <v>0</v>
      </c>
      <c r="D7">
        <f>面积数据!Q7*甲烷排放因子!F7</f>
        <v>0</v>
      </c>
      <c r="E7">
        <f>面积数据!R7*甲烷排放因子!F7</f>
        <v>0</v>
      </c>
      <c r="F7">
        <f>面积数据!S7*甲烷排放因子!F7</f>
        <v>0</v>
      </c>
      <c r="G7">
        <f>面积数据!T7*甲烷排放因子!F7</f>
        <v>0</v>
      </c>
      <c r="H7">
        <f>面积数据!U7*甲烷排放因子!F7</f>
        <v>0</v>
      </c>
      <c r="I7">
        <f>面积数据!V7*甲烷排放因子!F7</f>
        <v>0</v>
      </c>
      <c r="J7">
        <f>面积数据!W7*甲烷排放因子!F7</f>
        <v>0</v>
      </c>
      <c r="K7">
        <f>面积数据!X7*甲烷排放因子!F7</f>
        <v>0</v>
      </c>
      <c r="L7">
        <f>面积数据!Y7*甲烷排放因子!F7</f>
        <v>0</v>
      </c>
      <c r="M7">
        <f>面积数据!Z7*甲烷排放因子!F7</f>
        <v>0</v>
      </c>
      <c r="N7">
        <f>面积数据!AA7*甲烷排放因子!F7</f>
        <v>0</v>
      </c>
      <c r="O7">
        <f>面积数据!AC7*甲烷排放因子!G7</f>
        <v>18471.0579709091</v>
      </c>
      <c r="P7" s="55">
        <f>面积数据!AD7*甲烷排放因子!G7</f>
        <v>17616.0260945457</v>
      </c>
      <c r="Q7">
        <f>面积数据!AE7*甲烷排放因子!G7</f>
        <v>17720.3376</v>
      </c>
      <c r="R7">
        <f>面积数据!AF7*甲烷排放因子!G7</f>
        <v>17702.712</v>
      </c>
      <c r="S7">
        <f>面积数据!AG7*甲烷排放因子!G7</f>
        <v>16573.572</v>
      </c>
      <c r="T7">
        <f>面积数据!AH7*甲烷排放因子!G7</f>
        <v>13460.4504</v>
      </c>
      <c r="U7">
        <f>面积数据!AI7*甲烷排放因子!G7</f>
        <v>11989.8144</v>
      </c>
      <c r="V7">
        <f>面积数据!AJ7*甲烷排放因子!G7</f>
        <v>9697.3848</v>
      </c>
      <c r="W7">
        <f>面积数据!AK7*甲烷排放因子!G7</f>
        <v>9469.3536</v>
      </c>
      <c r="X7">
        <f>面积数据!AL7*甲烷排放因子!G7</f>
        <v>9073.8792</v>
      </c>
      <c r="Y7">
        <f>面积数据!AM7*甲烷排放因子!G7</f>
        <v>10724.076</v>
      </c>
      <c r="Z7">
        <f>面积数据!AN7*甲烷排放因子!G7</f>
        <v>10461.8952</v>
      </c>
      <c r="AA7">
        <f>面积数据!AO7*甲烷排放因子!G7</f>
        <v>10470.708</v>
      </c>
      <c r="AB7">
        <f>面积数据!AQ7*甲烷排放因子!H7</f>
        <v>0</v>
      </c>
      <c r="AC7">
        <f>面积数据!AR7*甲烷排放因子!H7</f>
        <v>0</v>
      </c>
      <c r="AD7">
        <f>面积数据!AS7*甲烷排放因子!H7</f>
        <v>0</v>
      </c>
      <c r="AE7">
        <f>面积数据!AT7*甲烷排放因子!H7</f>
        <v>0</v>
      </c>
      <c r="AF7">
        <f>面积数据!AU7*甲烷排放因子!H7</f>
        <v>0</v>
      </c>
      <c r="AG7">
        <f>面积数据!AV7*甲烷排放因子!H7</f>
        <v>0</v>
      </c>
      <c r="AH7">
        <f>面积数据!AW7*甲烷排放因子!H7</f>
        <v>0</v>
      </c>
      <c r="AI7">
        <f>面积数据!AX7*甲烷排放因子!H7</f>
        <v>0</v>
      </c>
      <c r="AJ7">
        <f>面积数据!AY7*甲烷排放因子!H7</f>
        <v>0</v>
      </c>
      <c r="AK7">
        <f>面积数据!AZ7*甲烷排放因子!H7</f>
        <v>0</v>
      </c>
      <c r="AL7">
        <f>面积数据!BA7*甲烷排放因子!H7</f>
        <v>0</v>
      </c>
      <c r="AM7">
        <f>面积数据!BB7*甲烷排放因子!H7</f>
        <v>0</v>
      </c>
      <c r="AN7">
        <f>面积数据!BC7*甲烷排放因子!H7</f>
        <v>0</v>
      </c>
      <c r="AO7" s="34">
        <f t="shared" si="0"/>
        <v>17720.3376</v>
      </c>
      <c r="AP7" s="34">
        <f t="shared" si="1"/>
        <v>17702.712</v>
      </c>
      <c r="AQ7" s="34">
        <f t="shared" si="2"/>
        <v>16573.572</v>
      </c>
      <c r="AR7" s="34">
        <f t="shared" si="3"/>
        <v>13460.4504</v>
      </c>
      <c r="AS7" s="34">
        <f t="shared" si="4"/>
        <v>11989.8144</v>
      </c>
      <c r="AT7" s="34">
        <f t="shared" si="5"/>
        <v>9697.3848</v>
      </c>
    </row>
    <row r="8" ht="13.2" spans="1:46">
      <c r="A8" s="5" t="s">
        <v>23</v>
      </c>
      <c r="B8">
        <f>面积数据!O8*甲烷排放因子!F8</f>
        <v>0</v>
      </c>
      <c r="C8">
        <f>面积数据!P8*甲烷排放因子!F8</f>
        <v>0</v>
      </c>
      <c r="D8">
        <f>面积数据!Q8*甲烷排放因子!F8</f>
        <v>0</v>
      </c>
      <c r="E8">
        <f>面积数据!R8*甲烷排放因子!F8</f>
        <v>0</v>
      </c>
      <c r="F8">
        <f>面积数据!S8*甲烷排放因子!F8</f>
        <v>0</v>
      </c>
      <c r="G8">
        <f>面积数据!T8*甲烷排放因子!F8</f>
        <v>0</v>
      </c>
      <c r="H8">
        <f>面积数据!U8*甲烷排放因子!F8</f>
        <v>0</v>
      </c>
      <c r="I8">
        <f>面积数据!V8*甲烷排放因子!F8</f>
        <v>0</v>
      </c>
      <c r="J8">
        <f>面积数据!W8*甲烷排放因子!F8</f>
        <v>0</v>
      </c>
      <c r="K8">
        <f>面积数据!X8*甲烷排放因子!F8</f>
        <v>0</v>
      </c>
      <c r="L8">
        <f>面积数据!Y8*甲烷排放因子!F8</f>
        <v>0</v>
      </c>
      <c r="M8">
        <f>面积数据!Z8*甲烷排放因子!F8</f>
        <v>0</v>
      </c>
      <c r="N8">
        <f>面积数据!AA8*甲烷排放因子!F8</f>
        <v>0</v>
      </c>
      <c r="O8">
        <f>面积数据!AC8*甲烷排放因子!G8</f>
        <v>65998.1203200004</v>
      </c>
      <c r="P8" s="55">
        <f>面积数据!AD8*甲烷排放因子!G8</f>
        <v>68029.98336</v>
      </c>
      <c r="Q8">
        <f>面积数据!AE8*甲烷排放因子!G8</f>
        <v>78311.2968</v>
      </c>
      <c r="R8">
        <f>面积数据!AF8*甲烷排放因子!G8</f>
        <v>76309.9128</v>
      </c>
      <c r="S8">
        <f>面积数据!AG8*甲烷排放因子!G8</f>
        <v>73488.4128</v>
      </c>
      <c r="T8">
        <f>面积数据!AH8*甲烷排放因子!G8</f>
        <v>74136.9816</v>
      </c>
      <c r="U8">
        <f>面积数据!AI8*甲烷排放因子!G8</f>
        <v>71687.1672</v>
      </c>
      <c r="V8">
        <f>面积数据!AJ8*甲烷排放因子!G8</f>
        <v>70609.7304</v>
      </c>
      <c r="W8">
        <f>面积数据!AK8*甲烷排放因子!G8</f>
        <v>74054.2176</v>
      </c>
      <c r="X8">
        <f>面积数据!AL8*甲烷排放因子!G8</f>
        <v>86962.392</v>
      </c>
      <c r="Y8">
        <f>面积数据!AM8*甲烷排放因子!G8</f>
        <v>90136.0152</v>
      </c>
      <c r="Z8">
        <f>面积数据!AN8*甲烷排放因子!G8</f>
        <v>91342.8648</v>
      </c>
      <c r="AA8">
        <f>面积数据!AO8*甲烷排放因子!G8</f>
        <v>95393.7864</v>
      </c>
      <c r="AB8">
        <f>面积数据!AQ8*甲烷排放因子!H8</f>
        <v>0</v>
      </c>
      <c r="AC8">
        <f>面积数据!AR8*甲烷排放因子!H8</f>
        <v>0</v>
      </c>
      <c r="AD8">
        <f>面积数据!AS8*甲烷排放因子!H8</f>
        <v>0</v>
      </c>
      <c r="AE8">
        <f>面积数据!AT8*甲烷排放因子!H8</f>
        <v>0</v>
      </c>
      <c r="AF8">
        <f>面积数据!AU8*甲烷排放因子!H8</f>
        <v>0</v>
      </c>
      <c r="AG8">
        <f>面积数据!AV8*甲烷排放因子!H8</f>
        <v>0</v>
      </c>
      <c r="AH8">
        <f>面积数据!AW8*甲烷排放因子!H8</f>
        <v>0</v>
      </c>
      <c r="AI8">
        <f>面积数据!AX8*甲烷排放因子!H8</f>
        <v>0</v>
      </c>
      <c r="AJ8">
        <f>面积数据!AY8*甲烷排放因子!H8</f>
        <v>0</v>
      </c>
      <c r="AK8">
        <f>面积数据!AZ8*甲烷排放因子!H8</f>
        <v>0</v>
      </c>
      <c r="AL8">
        <f>面积数据!BA8*甲烷排放因子!H8</f>
        <v>0</v>
      </c>
      <c r="AM8">
        <f>面积数据!BB8*甲烷排放因子!H8</f>
        <v>0</v>
      </c>
      <c r="AN8">
        <f>面积数据!BC8*甲烷排放因子!H8</f>
        <v>0</v>
      </c>
      <c r="AO8" s="34">
        <f t="shared" si="0"/>
        <v>78311.2968</v>
      </c>
      <c r="AP8" s="34">
        <f t="shared" si="1"/>
        <v>76309.9128</v>
      </c>
      <c r="AQ8" s="34">
        <f t="shared" si="2"/>
        <v>73488.4128</v>
      </c>
      <c r="AR8" s="34">
        <f t="shared" si="3"/>
        <v>74136.9816</v>
      </c>
      <c r="AS8" s="34">
        <f t="shared" si="4"/>
        <v>71687.1672</v>
      </c>
      <c r="AT8" s="34">
        <f t="shared" si="5"/>
        <v>70609.7304</v>
      </c>
    </row>
    <row r="9" ht="13.2" spans="1:46">
      <c r="A9" s="5" t="s">
        <v>24</v>
      </c>
      <c r="B9">
        <f>面积数据!O9*甲烷排放因子!F9</f>
        <v>0</v>
      </c>
      <c r="C9">
        <f>面积数据!P9*甲烷排放因子!F9</f>
        <v>0</v>
      </c>
      <c r="D9">
        <f>面积数据!Q9*甲烷排放因子!F9</f>
        <v>0</v>
      </c>
      <c r="E9">
        <f>面积数据!R9*甲烷排放因子!F9</f>
        <v>0</v>
      </c>
      <c r="F9">
        <f>面积数据!S9*甲烷排放因子!F9</f>
        <v>0</v>
      </c>
      <c r="G9">
        <f>面积数据!T9*甲烷排放因子!F9</f>
        <v>0</v>
      </c>
      <c r="H9">
        <f>面积数据!U9*甲烷排放因子!F9</f>
        <v>0</v>
      </c>
      <c r="I9">
        <f>面积数据!V9*甲烷排放因子!F9</f>
        <v>0</v>
      </c>
      <c r="J9">
        <f>面积数据!W9*甲烷排放因子!F9</f>
        <v>0</v>
      </c>
      <c r="K9">
        <f>面积数据!X9*甲烷排放因子!F9</f>
        <v>0</v>
      </c>
      <c r="L9">
        <f>面积数据!Y9*甲烷排放因子!F9</f>
        <v>0</v>
      </c>
      <c r="M9">
        <f>面积数据!Z9*甲烷排放因子!F9</f>
        <v>0</v>
      </c>
      <c r="N9">
        <f>面积数据!AA9*甲烷排放因子!F9</f>
        <v>0</v>
      </c>
      <c r="O9">
        <f>面积数据!AC9*甲烷排放因子!G9</f>
        <v>95889.3454800001</v>
      </c>
      <c r="P9" s="55">
        <f>面积数据!AD9*甲烷排放因子!G9</f>
        <v>93997.7654400001</v>
      </c>
      <c r="Q9">
        <f>面积数据!AE9*甲烷排放因子!G9</f>
        <v>89507.0088</v>
      </c>
      <c r="R9">
        <f>面积数据!AF9*甲烷排放因子!G9</f>
        <v>89854.4988</v>
      </c>
      <c r="S9">
        <f>面积数据!AG9*甲烷排放因子!G9</f>
        <v>89781.7932</v>
      </c>
      <c r="T9">
        <f>面积数据!AH9*甲烷排放因子!G9</f>
        <v>87763.1436</v>
      </c>
      <c r="U9">
        <f>面积数据!AI9*甲烷排放因子!G9</f>
        <v>85556.3148</v>
      </c>
      <c r="V9">
        <f>面积数据!AJ9*甲烷排放因子!G9</f>
        <v>83271.4344</v>
      </c>
      <c r="W9">
        <f>面积数据!AK9*甲烷排放因子!G9</f>
        <v>80939.5092</v>
      </c>
      <c r="X9">
        <f>面积数据!AL9*甲烷排放因子!G9</f>
        <v>79053.4404</v>
      </c>
      <c r="Y9">
        <f>面积数据!AM9*甲烷排放因子!G9</f>
        <v>76081.0644</v>
      </c>
      <c r="Z9">
        <f>面积数据!AN9*甲烷排放因子!G9</f>
        <v>74597.0148</v>
      </c>
      <c r="AA9">
        <f>面积数据!AO9*甲烷排放因子!G9</f>
        <v>72725.9148</v>
      </c>
      <c r="AB9">
        <f>面积数据!AQ9*甲烷排放因子!H9</f>
        <v>0</v>
      </c>
      <c r="AC9">
        <f>面积数据!AR9*甲烷排放因子!H9</f>
        <v>0</v>
      </c>
      <c r="AD9">
        <f>面积数据!AS9*甲烷排放因子!H9</f>
        <v>0</v>
      </c>
      <c r="AE9">
        <f>面积数据!AT9*甲烷排放因子!H9</f>
        <v>0</v>
      </c>
      <c r="AF9">
        <f>面积数据!AU9*甲烷排放因子!H9</f>
        <v>0</v>
      </c>
      <c r="AG9">
        <f>面积数据!AV9*甲烷排放因子!H9</f>
        <v>0</v>
      </c>
      <c r="AH9">
        <f>面积数据!AW9*甲烷排放因子!H9</f>
        <v>0</v>
      </c>
      <c r="AI9">
        <f>面积数据!AX9*甲烷排放因子!H9</f>
        <v>0</v>
      </c>
      <c r="AJ9">
        <f>面积数据!AY9*甲烷排放因子!H9</f>
        <v>0</v>
      </c>
      <c r="AK9">
        <f>面积数据!AZ9*甲烷排放因子!H9</f>
        <v>0</v>
      </c>
      <c r="AL9">
        <f>面积数据!BA9*甲烷排放因子!H9</f>
        <v>0</v>
      </c>
      <c r="AM9">
        <f>面积数据!BB9*甲烷排放因子!H9</f>
        <v>0</v>
      </c>
      <c r="AN9">
        <f>面积数据!BC9*甲烷排放因子!H9</f>
        <v>0</v>
      </c>
      <c r="AO9" s="34">
        <f t="shared" si="0"/>
        <v>89507.0088</v>
      </c>
      <c r="AP9" s="34">
        <f t="shared" si="1"/>
        <v>89854.4988</v>
      </c>
      <c r="AQ9" s="34">
        <f t="shared" si="2"/>
        <v>89781.7932</v>
      </c>
      <c r="AR9" s="34">
        <f t="shared" si="3"/>
        <v>87763.1436</v>
      </c>
      <c r="AS9" s="34">
        <f t="shared" si="4"/>
        <v>85556.3148</v>
      </c>
      <c r="AT9" s="34">
        <f t="shared" si="5"/>
        <v>83271.4344</v>
      </c>
    </row>
    <row r="10" ht="13.2" spans="1:46">
      <c r="A10" s="5" t="s">
        <v>25</v>
      </c>
      <c r="B10">
        <f>面积数据!O10*甲烷排放因子!F10</f>
        <v>0</v>
      </c>
      <c r="C10">
        <f>面积数据!P10*甲烷排放因子!F10</f>
        <v>0</v>
      </c>
      <c r="D10">
        <f>面积数据!Q10*甲烷排放因子!F10</f>
        <v>0</v>
      </c>
      <c r="E10">
        <f>面积数据!R10*甲烷排放因子!F10</f>
        <v>0</v>
      </c>
      <c r="F10">
        <f>面积数据!S10*甲烷排放因子!F10</f>
        <v>0</v>
      </c>
      <c r="G10">
        <f>面积数据!T10*甲烷排放因子!F10</f>
        <v>0</v>
      </c>
      <c r="H10">
        <f>面积数据!U10*甲烷排放因子!F10</f>
        <v>0</v>
      </c>
      <c r="I10">
        <f>面积数据!V10*甲烷排放因子!F10</f>
        <v>0</v>
      </c>
      <c r="J10">
        <f>面积数据!W10*甲烷排放因子!F10</f>
        <v>0</v>
      </c>
      <c r="K10">
        <f>面积数据!X10*甲烷排放因子!F10</f>
        <v>0</v>
      </c>
      <c r="L10">
        <f>面积数据!Y10*甲烷排放因子!F10</f>
        <v>0</v>
      </c>
      <c r="M10">
        <f>面积数据!Z10*甲烷排放因子!F10</f>
        <v>0</v>
      </c>
      <c r="N10">
        <f>面积数据!AA10*甲烷排放因子!F10</f>
        <v>0</v>
      </c>
      <c r="O10">
        <f>面积数据!AC10*甲烷排放因子!G10</f>
        <v>367749.545863637</v>
      </c>
      <c r="P10" s="55">
        <f>面积数据!AD10*甲烷排放因子!G10</f>
        <v>363080.862136364</v>
      </c>
      <c r="Q10">
        <f>面积数据!AE10*甲烷排放因子!G10</f>
        <v>345578.6775</v>
      </c>
      <c r="R10">
        <f>面积数据!AF10*甲烷排放因子!G10</f>
        <v>340270.0875</v>
      </c>
      <c r="S10">
        <f>面积数据!AG10*甲烷排放因子!G10</f>
        <v>337641.675</v>
      </c>
      <c r="T10">
        <f>面积数据!AH10*甲烷排放因子!G10</f>
        <v>352438.4325</v>
      </c>
      <c r="U10">
        <f>面积数据!AI10*甲烷排放因子!G10</f>
        <v>350335.7025</v>
      </c>
      <c r="V10">
        <f>面积数据!AJ10*甲烷排放因子!G10</f>
        <v>349712.7375</v>
      </c>
      <c r="W10">
        <f>面积数据!AK10*甲烷排放因子!G10</f>
        <v>354186.84</v>
      </c>
      <c r="X10">
        <f>面积数据!AL10*甲烷排放因子!G10</f>
        <v>344577.2925</v>
      </c>
      <c r="Y10">
        <f>面积数据!AM10*甲烷排放因子!G10</f>
        <v>324039.975</v>
      </c>
      <c r="Z10">
        <f>面积数据!AN10*甲烷排放因子!G10</f>
        <v>306779.9175</v>
      </c>
      <c r="AA10">
        <f>面积数据!AO10*甲烷排放因子!G10</f>
        <v>280195.02</v>
      </c>
      <c r="AB10">
        <f>面积数据!AQ10*甲烷排放因子!H10</f>
        <v>0</v>
      </c>
      <c r="AC10">
        <f>面积数据!AR10*甲烷排放因子!H10</f>
        <v>0</v>
      </c>
      <c r="AD10">
        <f>面积数据!AS10*甲烷排放因子!H10</f>
        <v>0</v>
      </c>
      <c r="AE10">
        <f>面积数据!AT10*甲烷排放因子!H10</f>
        <v>0</v>
      </c>
      <c r="AF10">
        <f>面积数据!AU10*甲烷排放因子!H10</f>
        <v>0</v>
      </c>
      <c r="AG10">
        <f>面积数据!AV10*甲烷排放因子!H10</f>
        <v>0</v>
      </c>
      <c r="AH10">
        <f>面积数据!AW10*甲烷排放因子!H10</f>
        <v>0</v>
      </c>
      <c r="AI10">
        <f>面积数据!AX10*甲烷排放因子!H10</f>
        <v>0</v>
      </c>
      <c r="AJ10">
        <f>面积数据!AY10*甲烷排放因子!H10</f>
        <v>0</v>
      </c>
      <c r="AK10">
        <f>面积数据!AZ10*甲烷排放因子!H10</f>
        <v>0</v>
      </c>
      <c r="AL10">
        <f>面积数据!BA10*甲烷排放因子!H10</f>
        <v>0</v>
      </c>
      <c r="AM10">
        <f>面积数据!BB10*甲烷排放因子!H10</f>
        <v>0</v>
      </c>
      <c r="AN10">
        <f>面积数据!BC10*甲烷排放因子!H10</f>
        <v>0</v>
      </c>
      <c r="AO10" s="34">
        <f t="shared" si="0"/>
        <v>345578.6775</v>
      </c>
      <c r="AP10" s="34">
        <f t="shared" si="1"/>
        <v>340270.0875</v>
      </c>
      <c r="AQ10" s="34">
        <f t="shared" si="2"/>
        <v>337641.675</v>
      </c>
      <c r="AR10" s="34">
        <f t="shared" si="3"/>
        <v>352438.4325</v>
      </c>
      <c r="AS10" s="34">
        <f t="shared" si="4"/>
        <v>350335.7025</v>
      </c>
      <c r="AT10" s="34">
        <f t="shared" si="5"/>
        <v>349712.7375</v>
      </c>
    </row>
    <row r="11" ht="13.2" spans="1:46">
      <c r="A11" s="5" t="s">
        <v>26</v>
      </c>
      <c r="B11">
        <f>面积数据!O11*甲烷排放因子!F11</f>
        <v>0</v>
      </c>
      <c r="C11">
        <f>面积数据!P11*甲烷排放因子!F11</f>
        <v>0</v>
      </c>
      <c r="D11">
        <f>面积数据!Q11*甲烷排放因子!F11</f>
        <v>0</v>
      </c>
      <c r="E11">
        <f>面积数据!R11*甲烷排放因子!F11</f>
        <v>0</v>
      </c>
      <c r="F11">
        <f>面积数据!S11*甲烷排放因子!F11</f>
        <v>0</v>
      </c>
      <c r="G11">
        <f>面积数据!T11*甲烷排放因子!F11</f>
        <v>0</v>
      </c>
      <c r="H11">
        <f>面积数据!U11*甲烷排放因子!F11</f>
        <v>0</v>
      </c>
      <c r="I11">
        <f>面积数据!V11*甲烷排放因子!F11</f>
        <v>0</v>
      </c>
      <c r="J11">
        <f>面积数据!W11*甲烷排放因子!F11</f>
        <v>0</v>
      </c>
      <c r="K11">
        <f>面积数据!X11*甲烷排放因子!F11</f>
        <v>0</v>
      </c>
      <c r="L11">
        <f>面积数据!Y11*甲烷排放因子!F11</f>
        <v>0</v>
      </c>
      <c r="M11">
        <f>面积数据!Z11*甲烷排放因子!F11</f>
        <v>0</v>
      </c>
      <c r="N11">
        <f>面积数据!AA11*甲烷排放因子!F11</f>
        <v>0</v>
      </c>
      <c r="O11">
        <f>面积数据!AC11*甲烷排放因子!G11</f>
        <v>25265.0030327273</v>
      </c>
      <c r="P11" s="55">
        <f>面积数据!AD11*甲烷排放因子!G11</f>
        <v>25762.5746618183</v>
      </c>
      <c r="Q11">
        <f>面积数据!AE11*甲烷排放因子!G11</f>
        <v>27093.0616</v>
      </c>
      <c r="R11">
        <f>面积数据!AF11*甲烷排放因子!G11</f>
        <v>26986.314</v>
      </c>
      <c r="S11">
        <f>面积数据!AG11*甲烷排放因子!G11</f>
        <v>26968.0888</v>
      </c>
      <c r="T11">
        <f>面积数据!AH11*甲烷排放因子!G11</f>
        <v>27106.0796</v>
      </c>
      <c r="U11">
        <f>面积数据!AI11*甲烷排放因子!G11</f>
        <v>27673.6644</v>
      </c>
      <c r="V11">
        <f>面积数据!AJ11*甲烷排放因子!G11</f>
        <v>28681.2576</v>
      </c>
      <c r="W11">
        <f>面积数据!AK11*甲烷排放因子!G11</f>
        <v>28965.05</v>
      </c>
      <c r="X11">
        <f>面积数据!AL11*甲烷排放因子!G11</f>
        <v>29897.1388</v>
      </c>
      <c r="Y11">
        <f>面积数据!AM11*甲烷排放因子!G11</f>
        <v>30620.9396</v>
      </c>
      <c r="Z11">
        <f>面积数据!AN11*甲烷排放因子!G11</f>
        <v>30870.8852</v>
      </c>
      <c r="AA11">
        <f>面积数据!AO11*甲烷排放因子!G11</f>
        <v>31365.5692</v>
      </c>
      <c r="AB11">
        <f>面积数据!AQ11*甲烷排放因子!H11</f>
        <v>0</v>
      </c>
      <c r="AC11">
        <f>面积数据!AR11*甲烷排放因子!H11</f>
        <v>0</v>
      </c>
      <c r="AD11">
        <f>面积数据!AS11*甲烷排放因子!H11</f>
        <v>0</v>
      </c>
      <c r="AE11">
        <f>面积数据!AT11*甲烷排放因子!H11</f>
        <v>0</v>
      </c>
      <c r="AF11">
        <f>面积数据!AU11*甲烷排放因子!H11</f>
        <v>0</v>
      </c>
      <c r="AG11">
        <f>面积数据!AV11*甲烷排放因子!H11</f>
        <v>0</v>
      </c>
      <c r="AH11">
        <f>面积数据!AW11*甲烷排放因子!H11</f>
        <v>0</v>
      </c>
      <c r="AI11">
        <f>面积数据!AX11*甲烷排放因子!H11</f>
        <v>0</v>
      </c>
      <c r="AJ11">
        <f>面积数据!AY11*甲烷排放因子!H11</f>
        <v>0</v>
      </c>
      <c r="AK11">
        <f>面积数据!AZ11*甲烷排放因子!H11</f>
        <v>0</v>
      </c>
      <c r="AL11">
        <f>面积数据!BA11*甲烷排放因子!H11</f>
        <v>0</v>
      </c>
      <c r="AM11">
        <f>面积数据!BB11*甲烷排放因子!H11</f>
        <v>0</v>
      </c>
      <c r="AN11">
        <f>面积数据!BC11*甲烷排放因子!H11</f>
        <v>0</v>
      </c>
      <c r="AO11" s="34">
        <f t="shared" si="0"/>
        <v>27093.0616</v>
      </c>
      <c r="AP11" s="34">
        <f t="shared" si="1"/>
        <v>26986.314</v>
      </c>
      <c r="AQ11" s="34">
        <f t="shared" si="2"/>
        <v>26968.0888</v>
      </c>
      <c r="AR11" s="34">
        <f t="shared" si="3"/>
        <v>27106.0796</v>
      </c>
      <c r="AS11" s="34">
        <f t="shared" si="4"/>
        <v>27673.6644</v>
      </c>
      <c r="AT11" s="34">
        <f t="shared" si="5"/>
        <v>28681.2576</v>
      </c>
    </row>
    <row r="12" ht="13.2" spans="1:46">
      <c r="A12" s="5" t="s">
        <v>27</v>
      </c>
      <c r="B12">
        <f>面积数据!O12*甲烷排放因子!F12</f>
        <v>0</v>
      </c>
      <c r="C12">
        <f>面积数据!P12*甲烷排放因子!F12</f>
        <v>0</v>
      </c>
      <c r="D12">
        <f>面积数据!Q12*甲烷排放因子!F12</f>
        <v>0</v>
      </c>
      <c r="E12">
        <f>面积数据!R12*甲烷排放因子!F12</f>
        <v>0</v>
      </c>
      <c r="F12">
        <f>面积数据!S12*甲烷排放因子!F12</f>
        <v>0</v>
      </c>
      <c r="G12">
        <f>面积数据!T12*甲烷排放因子!F12</f>
        <v>0</v>
      </c>
      <c r="H12">
        <f>面积数据!U12*甲烷排放因子!F12</f>
        <v>0</v>
      </c>
      <c r="I12">
        <f>面积数据!V12*甲烷排放因子!F12</f>
        <v>0</v>
      </c>
      <c r="J12">
        <f>面积数据!W12*甲烷排放因子!F12</f>
        <v>0</v>
      </c>
      <c r="K12">
        <f>面积数据!X12*甲烷排放因子!F12</f>
        <v>0</v>
      </c>
      <c r="L12">
        <f>面积数据!Y12*甲烷排放因子!F12</f>
        <v>0</v>
      </c>
      <c r="M12">
        <f>面积数据!Z12*甲烷排放因子!F12</f>
        <v>0</v>
      </c>
      <c r="N12">
        <f>面积数据!AA12*甲烷排放因子!F12</f>
        <v>0</v>
      </c>
      <c r="O12">
        <f>面积数据!AC12*甲烷排放因子!G12</f>
        <v>695985.289658182</v>
      </c>
      <c r="P12" s="55">
        <f>面积数据!AD12*甲烷排放因子!G12</f>
        <v>696819.828992727</v>
      </c>
      <c r="Q12">
        <f>面积数据!AE12*甲烷排放因子!G12</f>
        <v>694291.1112</v>
      </c>
      <c r="R12">
        <f>面积数据!AF12*甲烷排放因子!G12</f>
        <v>688444.5222</v>
      </c>
      <c r="S12">
        <f>面积数据!AG12*甲烷排放因子!G12</f>
        <v>698035.4496</v>
      </c>
      <c r="T12">
        <f>面积数据!AH12*甲烷排放因子!G12</f>
        <v>705284.5896</v>
      </c>
      <c r="U12">
        <f>面积数据!AI12*甲烷排放因子!G12</f>
        <v>711128.0268</v>
      </c>
      <c r="V12">
        <f>面积数据!AJ12*甲烷排放因子!G12</f>
        <v>709255.8576</v>
      </c>
      <c r="W12">
        <f>面积数据!AK12*甲烷排放因子!G12</f>
        <v>704963.106</v>
      </c>
      <c r="X12">
        <f>面积数据!AL12*甲烷排放因子!G12</f>
        <v>702810.4266</v>
      </c>
      <c r="Y12">
        <f>面积数据!AM12*甲烷排放因子!G12</f>
        <v>702517.3092</v>
      </c>
      <c r="Z12">
        <f>面积数据!AN12*甲烷排放因子!G12</f>
        <v>702135.9414</v>
      </c>
      <c r="AA12">
        <f>面积数据!AO12*甲烷排放因子!G12</f>
        <v>701231.3748</v>
      </c>
      <c r="AB12">
        <f>面积数据!AQ12*甲烷排放因子!H12</f>
        <v>0</v>
      </c>
      <c r="AC12">
        <f>面积数据!AR12*甲烷排放因子!H12</f>
        <v>0</v>
      </c>
      <c r="AD12">
        <f>面积数据!AS12*甲烷排放因子!H12</f>
        <v>0</v>
      </c>
      <c r="AE12">
        <f>面积数据!AT12*甲烷排放因子!H12</f>
        <v>0</v>
      </c>
      <c r="AF12">
        <f>面积数据!AU12*甲烷排放因子!H12</f>
        <v>0</v>
      </c>
      <c r="AG12">
        <f>面积数据!AV12*甲烷排放因子!H12</f>
        <v>0</v>
      </c>
      <c r="AH12">
        <f>面积数据!AW12*甲烷排放因子!H12</f>
        <v>0</v>
      </c>
      <c r="AI12">
        <f>面积数据!AX12*甲烷排放因子!H12</f>
        <v>0</v>
      </c>
      <c r="AJ12">
        <f>面积数据!AY12*甲烷排放因子!H12</f>
        <v>0</v>
      </c>
      <c r="AK12">
        <f>面积数据!AZ12*甲烷排放因子!H12</f>
        <v>0</v>
      </c>
      <c r="AL12">
        <f>面积数据!BA12*甲烷排放因子!H12</f>
        <v>0</v>
      </c>
      <c r="AM12">
        <f>面积数据!BB12*甲烷排放因子!H12</f>
        <v>0</v>
      </c>
      <c r="AN12">
        <f>面积数据!BC12*甲烷排放因子!H12</f>
        <v>0</v>
      </c>
      <c r="AO12" s="34">
        <f t="shared" si="0"/>
        <v>694291.1112</v>
      </c>
      <c r="AP12" s="34">
        <f t="shared" si="1"/>
        <v>688444.5222</v>
      </c>
      <c r="AQ12" s="34">
        <f t="shared" si="2"/>
        <v>698035.4496</v>
      </c>
      <c r="AR12" s="34">
        <f t="shared" si="3"/>
        <v>705284.5896</v>
      </c>
      <c r="AS12" s="34">
        <f t="shared" si="4"/>
        <v>711128.0268</v>
      </c>
      <c r="AT12" s="34">
        <f t="shared" si="5"/>
        <v>709255.8576</v>
      </c>
    </row>
    <row r="13" ht="13.2" spans="1:46">
      <c r="A13" s="6" t="s">
        <v>28</v>
      </c>
      <c r="B13">
        <f>面积数据!O13*甲烷排放因子!F13</f>
        <v>14231.4243054545</v>
      </c>
      <c r="C13">
        <f>面积数据!P13*甲烷排放因子!F13</f>
        <v>14257.0904072727</v>
      </c>
      <c r="D13">
        <f>面积数据!Q13*甲烷排放因子!F13</f>
        <v>15413.7816</v>
      </c>
      <c r="E13">
        <f>面积数据!R13*甲烷排放因子!F13</f>
        <v>15045.264</v>
      </c>
      <c r="F13">
        <f>面积数据!S13*甲烷排放因子!F13</f>
        <v>14786.388</v>
      </c>
      <c r="G13">
        <f>面积数据!T13*甲烷排放因子!F13</f>
        <v>13161.5604</v>
      </c>
      <c r="H13">
        <f>面积数据!U13*甲烷排放因子!F13</f>
        <v>13176.7884</v>
      </c>
      <c r="I13">
        <f>面积数据!V13*甲烷排放因子!F13</f>
        <v>13691.4948</v>
      </c>
      <c r="J13">
        <f>面积数据!W13*甲烷排放因子!F13</f>
        <v>14066.1036</v>
      </c>
      <c r="K13">
        <f>面积数据!X13*甲烷排放因子!F13</f>
        <v>14320.4112</v>
      </c>
      <c r="L13">
        <f>面积数据!Y13*甲烷排放因子!F13</f>
        <v>14172.6996</v>
      </c>
      <c r="M13">
        <f>面积数据!Z13*甲烷排放因子!F13</f>
        <v>14730.0444</v>
      </c>
      <c r="N13">
        <f>面积数据!AA13*甲烷排放因子!F13</f>
        <v>15957.4212</v>
      </c>
      <c r="O13">
        <f>面积数据!AC13*甲烷排放因子!G13</f>
        <v>96676.39696</v>
      </c>
      <c r="P13" s="55">
        <f>面积数据!AD13*甲烷排放因子!G13</f>
        <v>99982.3052800001</v>
      </c>
      <c r="Q13">
        <f>面积数据!AE13*甲烷排放因子!G13</f>
        <v>112050.4528</v>
      </c>
      <c r="R13">
        <f>面积数据!AF13*甲烷排放因子!G13</f>
        <v>107147.7264</v>
      </c>
      <c r="S13">
        <f>面积数据!AG13*甲烷排放因子!G13</f>
        <v>114499.2992</v>
      </c>
      <c r="T13">
        <f>面积数据!AH13*甲烷排放因子!G13</f>
        <v>110633.4944</v>
      </c>
      <c r="U13">
        <f>面积数据!AI13*甲烷排放因子!G13</f>
        <v>109214.0192</v>
      </c>
      <c r="V13">
        <f>面积数据!AJ13*甲烷排放因子!G13</f>
        <v>113374.2896</v>
      </c>
      <c r="W13">
        <f>面积数据!AK13*甲烷排放因子!G13</f>
        <v>117403.6864</v>
      </c>
      <c r="X13">
        <f>面积数据!AL13*甲烷排放因子!G13</f>
        <v>121931.4096</v>
      </c>
      <c r="Y13">
        <f>面积数据!AM13*甲烷排放因子!G13</f>
        <v>127027.9296</v>
      </c>
      <c r="Z13">
        <f>面积数据!AN13*甲烷排放因子!G13</f>
        <v>139443.304</v>
      </c>
      <c r="AA13">
        <f>面积数据!AO13*甲烷排放因子!G13</f>
        <v>145269.696</v>
      </c>
      <c r="AB13">
        <f>面积数据!AQ13*甲烷排放因子!H13</f>
        <v>33152.0636454545</v>
      </c>
      <c r="AC13">
        <f>面积数据!AR13*甲烷排放因子!H13</f>
        <v>34495.2770727273</v>
      </c>
      <c r="AD13">
        <f>面积数据!AS13*甲烷排放因子!H13</f>
        <v>37009.629</v>
      </c>
      <c r="AE13">
        <f>面积数据!AT13*甲烷排放因子!H13</f>
        <v>42541.038</v>
      </c>
      <c r="AF13">
        <f>面积数据!AU13*甲烷排放因子!H13</f>
        <v>40909.293</v>
      </c>
      <c r="AG13">
        <f>面积数据!AV13*甲烷排放因子!H13</f>
        <v>39108.177</v>
      </c>
      <c r="AH13">
        <f>面积数据!AW13*甲烷排放因子!H13</f>
        <v>38261.322</v>
      </c>
      <c r="AI13">
        <f>面积数据!AX13*甲烷排放因子!H13</f>
        <v>38769.435</v>
      </c>
      <c r="AJ13">
        <f>面积数据!AY13*甲烷排放因子!H13</f>
        <v>39389.085</v>
      </c>
      <c r="AK13">
        <f>面积数据!AZ13*甲烷排放因子!H13</f>
        <v>40706.874</v>
      </c>
      <c r="AL13">
        <f>面积数据!BA13*甲烷排放因子!H13</f>
        <v>42280.785</v>
      </c>
      <c r="AM13">
        <f>面积数据!BB13*甲烷排放因子!H13</f>
        <v>51096.339</v>
      </c>
      <c r="AN13">
        <f>面积数据!BC13*甲烷排放因子!H13</f>
        <v>58028.157</v>
      </c>
      <c r="AO13" s="34">
        <f t="shared" si="0"/>
        <v>164473.8634</v>
      </c>
      <c r="AP13" s="34">
        <f t="shared" si="1"/>
        <v>164734.0284</v>
      </c>
      <c r="AQ13" s="34">
        <f t="shared" si="2"/>
        <v>170194.9802</v>
      </c>
      <c r="AR13" s="34">
        <f t="shared" si="3"/>
        <v>162903.2318</v>
      </c>
      <c r="AS13" s="34">
        <f t="shared" si="4"/>
        <v>160652.1296</v>
      </c>
      <c r="AT13" s="34">
        <f t="shared" si="5"/>
        <v>165835.2194</v>
      </c>
    </row>
    <row r="14" ht="13.2" spans="1:46">
      <c r="A14" s="6" t="s">
        <v>29</v>
      </c>
      <c r="B14">
        <f>面积数据!O14*甲烷排放因子!F14</f>
        <v>29621.8046400003</v>
      </c>
      <c r="C14">
        <f>面积数据!P14*甲烷排放因子!F14</f>
        <v>32637.7843200001</v>
      </c>
      <c r="D14">
        <f>面积数据!Q14*甲烷排放因子!F14</f>
        <v>36866.544</v>
      </c>
      <c r="E14">
        <f>面积数据!R14*甲烷排放因子!F14</f>
        <v>35632.608</v>
      </c>
      <c r="F14">
        <f>面积数据!S14*甲烷排放因子!F14</f>
        <v>39550.896</v>
      </c>
      <c r="G14">
        <f>面积数据!T14*甲烷排放因子!F14</f>
        <v>44889.2928</v>
      </c>
      <c r="H14">
        <f>面积数据!U14*甲烷排放因子!F14</f>
        <v>48805.416</v>
      </c>
      <c r="I14">
        <f>面积数据!V14*甲烷排放因子!F14</f>
        <v>51489.768</v>
      </c>
      <c r="J14">
        <f>面积数据!W14*甲烷排放因子!F14</f>
        <v>57399.672</v>
      </c>
      <c r="K14">
        <f>面积数据!X14*甲烷排放因子!F14</f>
        <v>59280.8832</v>
      </c>
      <c r="L14">
        <f>面积数据!Y14*甲烷排放因子!F14</f>
        <v>59739.8208</v>
      </c>
      <c r="M14">
        <f>面积数据!Z14*甲烷排放因子!F14</f>
        <v>61400.2224</v>
      </c>
      <c r="N14">
        <f>面积数据!AA14*甲烷排放因子!F14</f>
        <v>63015.1632</v>
      </c>
      <c r="O14">
        <f>面积数据!AC14*甲烷排放因子!G14</f>
        <v>715842.053643633</v>
      </c>
      <c r="P14" s="55">
        <f>面积数据!AD14*甲烷排放因子!G14</f>
        <v>700055.699839997</v>
      </c>
      <c r="Q14">
        <f>面积数据!AE14*甲烷排放因子!G14</f>
        <v>659333.488</v>
      </c>
      <c r="R14">
        <f>面积数据!AF14*甲烷排放因子!G14</f>
        <v>661132.28</v>
      </c>
      <c r="S14">
        <f>面积数据!AG14*甲烷排放因子!G14</f>
        <v>662443.264</v>
      </c>
      <c r="T14">
        <f>面积数据!AH14*甲烷排放因子!G14</f>
        <v>667720.7368</v>
      </c>
      <c r="U14">
        <f>面积数据!AI14*甲烷排放因子!G14</f>
        <v>639110.7976</v>
      </c>
      <c r="V14">
        <f>面积数据!AJ14*甲烷排放因子!G14</f>
        <v>614607.592</v>
      </c>
      <c r="W14">
        <f>面积数据!AK14*甲烷排放因子!G14</f>
        <v>583165.3176</v>
      </c>
      <c r="X14">
        <f>面积数据!AL14*甲烷排放因子!G14</f>
        <v>546805.3288</v>
      </c>
      <c r="Y14">
        <f>面积数据!AM14*甲烷排放因子!G14</f>
        <v>545668.1264</v>
      </c>
      <c r="Z14">
        <f>面积数据!AN14*甲烷排放因子!G14</f>
        <v>540832.7296</v>
      </c>
      <c r="AA14">
        <f>面积数据!AO14*甲烷排放因子!G14</f>
        <v>537893.6864</v>
      </c>
      <c r="AB14">
        <f>面积数据!AQ14*甲烷排放因子!H14</f>
        <v>46952.0240727273</v>
      </c>
      <c r="AC14">
        <f>面积数据!AR14*甲烷排放因子!H14</f>
        <v>50653.1713090911</v>
      </c>
      <c r="AD14">
        <f>面积数据!AS14*甲烷排放因子!H14</f>
        <v>57093.12</v>
      </c>
      <c r="AE14">
        <f>面积数据!AT14*甲烷排放因子!H14</f>
        <v>56073.6</v>
      </c>
      <c r="AF14">
        <f>面积数据!AU14*甲烷排放因子!H14</f>
        <v>60298.236</v>
      </c>
      <c r="AG14">
        <f>面积数据!AV14*甲烷排放因子!H14</f>
        <v>66166.848</v>
      </c>
      <c r="AH14">
        <f>面积数据!AW14*甲烷排放因子!H14</f>
        <v>68706.09</v>
      </c>
      <c r="AI14">
        <f>面积数据!AX14*甲烷排放因子!H14</f>
        <v>70926.732</v>
      </c>
      <c r="AJ14">
        <f>面积数据!AY14*甲烷排放因子!H14</f>
        <v>77763.888</v>
      </c>
      <c r="AK14">
        <f>面积数据!AZ14*甲烷排放因子!H14</f>
        <v>80790.588</v>
      </c>
      <c r="AL14">
        <f>面积数据!BA14*甲烷排放因子!H14</f>
        <v>85337.01</v>
      </c>
      <c r="AM14">
        <f>面积数据!BB14*甲烷排放因子!H14</f>
        <v>88057.854</v>
      </c>
      <c r="AN14">
        <f>面积数据!BC14*甲烷排放因子!H14</f>
        <v>90246.636</v>
      </c>
      <c r="AO14" s="34">
        <f t="shared" si="0"/>
        <v>753293.152</v>
      </c>
      <c r="AP14" s="34">
        <f t="shared" si="1"/>
        <v>752838.488</v>
      </c>
      <c r="AQ14" s="34">
        <f t="shared" si="2"/>
        <v>762292.396</v>
      </c>
      <c r="AR14" s="34">
        <f t="shared" si="3"/>
        <v>778776.8776</v>
      </c>
      <c r="AS14" s="34">
        <f t="shared" si="4"/>
        <v>756622.3036</v>
      </c>
      <c r="AT14" s="34">
        <f t="shared" si="5"/>
        <v>737024.092</v>
      </c>
    </row>
    <row r="15" ht="13.2" spans="1:46">
      <c r="A15" s="6" t="s">
        <v>30</v>
      </c>
      <c r="B15">
        <f>面积数据!O15*甲烷排放因子!F15</f>
        <v>10425.3463272731</v>
      </c>
      <c r="C15">
        <f>面积数据!P15*甲烷排放因子!F15</f>
        <v>11987.7538909095</v>
      </c>
      <c r="D15">
        <f>面积数据!Q15*甲烷排放因子!F15</f>
        <v>14381.44</v>
      </c>
      <c r="E15">
        <f>面积数据!R15*甲烷排放因子!F15</f>
        <v>14337.28</v>
      </c>
      <c r="F15">
        <f>面积数据!S15*甲烷排放因子!F15</f>
        <v>15526.656</v>
      </c>
      <c r="G15">
        <f>面积数据!T15*甲烷排放因子!F15</f>
        <v>17452.032</v>
      </c>
      <c r="H15">
        <f>面积数据!U15*甲烷排放因子!F15</f>
        <v>20468.16</v>
      </c>
      <c r="I15">
        <f>面积数据!V15*甲烷排放因子!F15</f>
        <v>22172.736</v>
      </c>
      <c r="J15">
        <f>面积数据!W15*甲烷排放因子!F15</f>
        <v>23761.024</v>
      </c>
      <c r="K15">
        <f>面积数据!X15*甲烷排放因子!F15</f>
        <v>25116.736</v>
      </c>
      <c r="L15">
        <f>面积数据!Y15*甲烷排放因子!F15</f>
        <v>26276.672</v>
      </c>
      <c r="M15">
        <f>面积数据!Z15*甲烷排放因子!F15</f>
        <v>27208.448</v>
      </c>
      <c r="N15">
        <f>面积数据!AA15*甲烷排放因子!F15</f>
        <v>28283.008</v>
      </c>
      <c r="O15">
        <f>面积数据!AC15*甲烷排放因子!G15</f>
        <v>22263.3197381817</v>
      </c>
      <c r="P15" s="55">
        <f>面积数据!AD15*甲烷排放因子!G15</f>
        <v>22510.3315781818</v>
      </c>
      <c r="Q15">
        <f>面积数据!AE15*甲烷排放因子!G15</f>
        <v>23486.1184</v>
      </c>
      <c r="R15">
        <f>面积数据!AF15*甲烷排放因子!G15</f>
        <v>23327.9872</v>
      </c>
      <c r="S15">
        <f>面积数据!AG15*甲烷排放因子!G15</f>
        <v>23875.0848</v>
      </c>
      <c r="T15">
        <f>面积数据!AH15*甲烷排放因子!G15</f>
        <v>23328.896</v>
      </c>
      <c r="U15">
        <f>面积数据!AI15*甲烷排放因子!G15</f>
        <v>22484.6208</v>
      </c>
      <c r="V15">
        <f>面积数据!AJ15*甲烷排放因子!G15</f>
        <v>23151.68</v>
      </c>
      <c r="W15">
        <f>面积数据!AK15*甲烷排放因子!G15</f>
        <v>23771.4816</v>
      </c>
      <c r="X15">
        <f>面积数据!AL15*甲烷排放因子!G15</f>
        <v>24164.992</v>
      </c>
      <c r="Y15">
        <f>面积数据!AM15*甲烷排放因子!G15</f>
        <v>24747.5328</v>
      </c>
      <c r="Z15">
        <f>面积数据!AN15*甲烷排放因子!G15</f>
        <v>25552.7296</v>
      </c>
      <c r="AA15">
        <f>面积数据!AO15*甲烷排放因子!G15</f>
        <v>26025.3056</v>
      </c>
      <c r="AB15">
        <f>面积数据!AQ15*甲烷排放因子!H15</f>
        <v>85159.0826890908</v>
      </c>
      <c r="AC15">
        <f>面积数据!AR15*甲烷排放因子!H15</f>
        <v>87622.7762399999</v>
      </c>
      <c r="AD15">
        <f>面积数据!AS15*甲烷排放因子!H15</f>
        <v>94505.4879</v>
      </c>
      <c r="AE15">
        <f>面积数据!AT15*甲烷排放因子!H15</f>
        <v>94347.7158</v>
      </c>
      <c r="AF15">
        <f>面积数据!AU15*甲烷排放因子!H15</f>
        <v>96748.9302</v>
      </c>
      <c r="AG15">
        <f>面积数据!AV15*甲烷排放因子!H15</f>
        <v>97483.9173</v>
      </c>
      <c r="AH15">
        <f>面积数据!AW15*甲烷排放因子!H15</f>
        <v>94062.9564</v>
      </c>
      <c r="AI15">
        <f>面积数据!AX15*甲烷排放因子!H15</f>
        <v>97945.6893</v>
      </c>
      <c r="AJ15">
        <f>面积数据!AY15*甲烷排放因子!H15</f>
        <v>101362.8021</v>
      </c>
      <c r="AK15">
        <f>面积数据!AZ15*甲烷排放因子!H15</f>
        <v>105807.3576</v>
      </c>
      <c r="AL15">
        <f>面积数据!BA15*甲烷排放因子!H15</f>
        <v>109239.8628</v>
      </c>
      <c r="AM15">
        <f>面积数据!BB15*甲烷排放因子!H15</f>
        <v>115242.8988</v>
      </c>
      <c r="AN15">
        <f>面积数据!BC15*甲烷排放因子!H15</f>
        <v>119706.6948</v>
      </c>
      <c r="AO15" s="34">
        <f t="shared" si="0"/>
        <v>132373.0463</v>
      </c>
      <c r="AP15" s="34">
        <f t="shared" si="1"/>
        <v>132012.983</v>
      </c>
      <c r="AQ15" s="34">
        <f t="shared" si="2"/>
        <v>136150.671</v>
      </c>
      <c r="AR15" s="34">
        <f t="shared" si="3"/>
        <v>138264.8453</v>
      </c>
      <c r="AS15" s="34">
        <f t="shared" si="4"/>
        <v>137015.7372</v>
      </c>
      <c r="AT15" s="34">
        <f t="shared" si="5"/>
        <v>143270.1053</v>
      </c>
    </row>
    <row r="16" ht="13.2" spans="1:46">
      <c r="A16" s="6" t="s">
        <v>31</v>
      </c>
      <c r="B16">
        <f>面积数据!O16*甲烷排放因子!F16</f>
        <v>160723.530867272</v>
      </c>
      <c r="C16">
        <f>面积数据!P16*甲烷排放因子!F16</f>
        <v>164580.887683636</v>
      </c>
      <c r="D16">
        <f>面积数据!Q16*甲烷排放因子!F16</f>
        <v>174557.2761</v>
      </c>
      <c r="E16">
        <f>面积数据!R16*甲烷排放因子!F16</f>
        <v>157119.183</v>
      </c>
      <c r="F16">
        <f>面积数据!S16*甲烷排放因子!F16</f>
        <v>173133.612</v>
      </c>
      <c r="G16">
        <f>面积数据!T16*甲烷排放因子!F16</f>
        <v>183400.3377</v>
      </c>
      <c r="H16">
        <f>面积数据!U16*甲烷排放因子!F16</f>
        <v>185821.857</v>
      </c>
      <c r="I16">
        <f>面积数据!V16*甲烷排放因子!F16</f>
        <v>194068.4994</v>
      </c>
      <c r="J16">
        <f>面积数据!W16*甲烷排放因子!F16</f>
        <v>196403.9967</v>
      </c>
      <c r="K16">
        <f>面积数据!X16*甲烷排放因子!F16</f>
        <v>199447.7418</v>
      </c>
      <c r="L16">
        <f>面积数据!Y16*甲烷排放因子!F16</f>
        <v>200878.5744</v>
      </c>
      <c r="M16">
        <f>面积数据!Z16*甲烷排放因子!F16</f>
        <v>201060.6543</v>
      </c>
      <c r="N16">
        <f>面积数据!AA16*甲烷排放因子!F16</f>
        <v>199083.582</v>
      </c>
      <c r="O16">
        <f>面积数据!AC16*甲烷排放因子!G16</f>
        <v>174393.31392</v>
      </c>
      <c r="P16" s="55">
        <f>面积数据!AD16*甲烷排放因子!G16</f>
        <v>166233.812159999</v>
      </c>
      <c r="Q16">
        <f>面积数据!AE16*甲烷排放因子!G16</f>
        <v>147317.808</v>
      </c>
      <c r="R16">
        <f>面积数据!AF16*甲烷排放因子!G16</f>
        <v>162125.9112</v>
      </c>
      <c r="S16">
        <f>面积数据!AG16*甲烷排放因子!G16</f>
        <v>141710.448</v>
      </c>
      <c r="T16">
        <f>面积数据!AH16*甲烷排放因子!G16</f>
        <v>133743.324</v>
      </c>
      <c r="U16">
        <f>面积数据!AI16*甲烷排放因子!G16</f>
        <v>131653.0248</v>
      </c>
      <c r="V16">
        <f>面积数据!AJ16*甲烷排放因子!G16</f>
        <v>114996.0504</v>
      </c>
      <c r="W16">
        <f>面积数据!AK16*甲烷排放因子!G16</f>
        <v>105918.3576</v>
      </c>
      <c r="X16">
        <f>面积数据!AL16*甲烷排放因子!G16</f>
        <v>98099.2056</v>
      </c>
      <c r="Y16">
        <f>面积数据!AM16*甲烷排放因子!G16</f>
        <v>90019.9344</v>
      </c>
      <c r="Z16">
        <f>面积数据!AN16*甲烷排放因子!G16</f>
        <v>82661.832</v>
      </c>
      <c r="AA16">
        <f>面积数据!AO16*甲烷排放因子!G16</f>
        <v>81798.9216</v>
      </c>
      <c r="AB16">
        <f>面积数据!AQ16*甲烷排放因子!H16</f>
        <v>428100.609299999</v>
      </c>
      <c r="AC16">
        <f>面积数据!AR16*甲烷排放因子!H16</f>
        <v>438221.357127273</v>
      </c>
      <c r="AD16">
        <f>面积数据!AS16*甲烷排放因子!H16</f>
        <v>453739.65</v>
      </c>
      <c r="AE16">
        <f>面积数据!AT16*甲烷排放因子!H16</f>
        <v>429240.903</v>
      </c>
      <c r="AF16">
        <f>面积数据!AU16*甲烷排放因子!H16</f>
        <v>468042.12</v>
      </c>
      <c r="AG16">
        <f>面积数据!AV16*甲烷排放因子!H16</f>
        <v>485087.967</v>
      </c>
      <c r="AH16">
        <f>面积数据!AW16*甲烷排放因子!H16</f>
        <v>491802.675</v>
      </c>
      <c r="AI16">
        <f>面积数据!AX16*甲烷排放因子!H16</f>
        <v>514388.511</v>
      </c>
      <c r="AJ16">
        <f>面积数据!AY16*甲烷排放因子!H16</f>
        <v>522639.936</v>
      </c>
      <c r="AK16">
        <f>面积数据!AZ16*甲烷排放因子!H16</f>
        <v>525578.508</v>
      </c>
      <c r="AL16">
        <f>面积数据!BA16*甲烷排放因子!H16</f>
        <v>531452.103</v>
      </c>
      <c r="AM16">
        <f>面积数据!BB16*甲烷排放因子!H16</f>
        <v>535263.729</v>
      </c>
      <c r="AN16">
        <f>面积数据!BC16*甲烷排放因子!H16</f>
        <v>531168.183</v>
      </c>
      <c r="AO16" s="34">
        <f t="shared" si="0"/>
        <v>775614.7341</v>
      </c>
      <c r="AP16" s="34">
        <f t="shared" si="1"/>
        <v>748485.9972</v>
      </c>
      <c r="AQ16" s="34">
        <f t="shared" si="2"/>
        <v>782886.18</v>
      </c>
      <c r="AR16" s="34">
        <f t="shared" si="3"/>
        <v>802231.6287</v>
      </c>
      <c r="AS16" s="34">
        <f t="shared" si="4"/>
        <v>809277.5568</v>
      </c>
      <c r="AT16" s="34">
        <f t="shared" si="5"/>
        <v>823453.0608</v>
      </c>
    </row>
    <row r="17" ht="13.2" spans="1:46">
      <c r="A17" s="5" t="s">
        <v>32</v>
      </c>
      <c r="B17">
        <f>面积数据!O17*甲烷排放因子!F17</f>
        <v>0</v>
      </c>
      <c r="C17">
        <f>面积数据!P17*甲烷排放因子!F17</f>
        <v>0</v>
      </c>
      <c r="D17">
        <f>面积数据!Q17*甲烷排放因子!F17</f>
        <v>0</v>
      </c>
      <c r="E17">
        <f>面积数据!R17*甲烷排放因子!F17</f>
        <v>0</v>
      </c>
      <c r="F17">
        <f>面积数据!S17*甲烷排放因子!F17</f>
        <v>0</v>
      </c>
      <c r="G17">
        <f>面积数据!T17*甲烷排放因子!F17</f>
        <v>0</v>
      </c>
      <c r="H17">
        <f>面积数据!U17*甲烷排放因子!F17</f>
        <v>0</v>
      </c>
      <c r="I17">
        <f>面积数据!V17*甲烷排放因子!F17</f>
        <v>0</v>
      </c>
      <c r="J17">
        <f>面积数据!W17*甲烷排放因子!F17</f>
        <v>0</v>
      </c>
      <c r="K17">
        <f>面积数据!X17*甲烷排放因子!F17</f>
        <v>0</v>
      </c>
      <c r="L17">
        <f>面积数据!Y17*甲烷排放因子!F17</f>
        <v>0</v>
      </c>
      <c r="M17">
        <f>面积数据!Z17*甲烷排放因子!F17</f>
        <v>0</v>
      </c>
      <c r="N17">
        <f>面积数据!AA17*甲烷排放因子!F17</f>
        <v>0</v>
      </c>
      <c r="O17">
        <f>面积数据!AC17*甲烷排放因子!G17</f>
        <v>40262.4991581818</v>
      </c>
      <c r="P17" s="55">
        <f>面积数据!AD17*甲烷排放因子!G17</f>
        <v>40946.5285199999</v>
      </c>
      <c r="Q17">
        <f>面积数据!AE17*甲烷排放因子!G17</f>
        <v>42878.5008</v>
      </c>
      <c r="R17">
        <f>面积数据!AF17*甲烷排放因子!G17</f>
        <v>44067.876</v>
      </c>
      <c r="S17">
        <f>面积数据!AG17*甲烷排放因子!G17</f>
        <v>43393.1343</v>
      </c>
      <c r="T17">
        <f>面积数据!AH17*甲烷排放因子!G17</f>
        <v>41498.5206</v>
      </c>
      <c r="U17">
        <f>面积数据!AI17*甲烷排放因子!G17</f>
        <v>40663.6707</v>
      </c>
      <c r="V17">
        <f>面积数据!AJ17*甲烷排放因子!G17</f>
        <v>44670.1878</v>
      </c>
      <c r="W17">
        <f>面积数据!AK17*甲烷排放因子!G17</f>
        <v>46980.3204</v>
      </c>
      <c r="X17">
        <f>面积数据!AL17*甲烷排放因子!G17</f>
        <v>47220.4827</v>
      </c>
      <c r="Y17">
        <f>面积数据!AM17*甲烷排放因子!G17</f>
        <v>47460.645</v>
      </c>
      <c r="Z17">
        <f>面积数据!AN17*甲烷排放因子!G17</f>
        <v>47677.9347</v>
      </c>
      <c r="AA17">
        <f>面积数据!AO17*甲烷排放因子!G17</f>
        <v>49046.4786</v>
      </c>
      <c r="AB17">
        <f>面积数据!AQ17*甲烷排放因子!H17</f>
        <v>0</v>
      </c>
      <c r="AC17">
        <f>面积数据!AR17*甲烷排放因子!H17</f>
        <v>0</v>
      </c>
      <c r="AD17">
        <f>面积数据!AS17*甲烷排放因子!H17</f>
        <v>0</v>
      </c>
      <c r="AE17">
        <f>面积数据!AT17*甲烷排放因子!H17</f>
        <v>0</v>
      </c>
      <c r="AF17">
        <f>面积数据!AU17*甲烷排放因子!H17</f>
        <v>0</v>
      </c>
      <c r="AG17">
        <f>面积数据!AV17*甲烷排放因子!H17</f>
        <v>0</v>
      </c>
      <c r="AH17">
        <f>面积数据!AW17*甲烷排放因子!H17</f>
        <v>0</v>
      </c>
      <c r="AI17">
        <f>面积数据!AX17*甲烷排放因子!H17</f>
        <v>0</v>
      </c>
      <c r="AJ17">
        <f>面积数据!AY17*甲烷排放因子!H17</f>
        <v>0</v>
      </c>
      <c r="AK17">
        <f>面积数据!AZ17*甲烷排放因子!H17</f>
        <v>0</v>
      </c>
      <c r="AL17">
        <f>面积数据!BA17*甲烷排放因子!H17</f>
        <v>0</v>
      </c>
      <c r="AM17">
        <f>面积数据!BB17*甲烷排放因子!H17</f>
        <v>0</v>
      </c>
      <c r="AN17">
        <f>面积数据!BC17*甲烷排放因子!H17</f>
        <v>0</v>
      </c>
      <c r="AO17" s="34">
        <f t="shared" si="0"/>
        <v>42878.5008</v>
      </c>
      <c r="AP17" s="34">
        <f t="shared" si="1"/>
        <v>44067.876</v>
      </c>
      <c r="AQ17" s="34">
        <f t="shared" si="2"/>
        <v>43393.1343</v>
      </c>
      <c r="AR17" s="34">
        <f t="shared" si="3"/>
        <v>41498.5206</v>
      </c>
      <c r="AS17" s="34">
        <f t="shared" si="4"/>
        <v>40663.6707</v>
      </c>
      <c r="AT17" s="34">
        <f t="shared" si="5"/>
        <v>44670.1878</v>
      </c>
    </row>
    <row r="18" ht="13.2" spans="1:46">
      <c r="A18" s="5" t="s">
        <v>33</v>
      </c>
      <c r="B18">
        <f>面积数据!O18*甲烷排放因子!F18</f>
        <v>0</v>
      </c>
      <c r="C18">
        <f>面积数据!P18*甲烷排放因子!F18</f>
        <v>0</v>
      </c>
      <c r="D18">
        <f>面积数据!Q18*甲烷排放因子!F18</f>
        <v>0</v>
      </c>
      <c r="E18">
        <f>面积数据!R18*甲烷排放因子!F18</f>
        <v>0</v>
      </c>
      <c r="F18">
        <f>面积数据!S18*甲烷排放因子!F18</f>
        <v>0</v>
      </c>
      <c r="G18">
        <f>面积数据!T18*甲烷排放因子!F18</f>
        <v>0</v>
      </c>
      <c r="H18">
        <f>面积数据!U18*甲烷排放因子!F18</f>
        <v>0</v>
      </c>
      <c r="I18">
        <f>面积数据!V18*甲烷排放因子!F18</f>
        <v>0</v>
      </c>
      <c r="J18">
        <f>面积数据!W18*甲烷排放因子!F18</f>
        <v>0</v>
      </c>
      <c r="K18">
        <f>面积数据!X18*甲烷排放因子!F18</f>
        <v>0</v>
      </c>
      <c r="L18">
        <f>面积数据!Y18*甲烷排放因子!F18</f>
        <v>0</v>
      </c>
      <c r="M18">
        <f>面积数据!Z18*甲烷排放因子!F18</f>
        <v>0</v>
      </c>
      <c r="N18">
        <f>面积数据!AA18*甲烷排放因子!F18</f>
        <v>0</v>
      </c>
      <c r="O18">
        <f>面积数据!AC18*甲烷排放因子!G18</f>
        <v>280541.049308182</v>
      </c>
      <c r="P18" s="55">
        <f>面积数据!AD18*甲烷排放因子!G18</f>
        <v>280392.881383636</v>
      </c>
      <c r="Q18">
        <f>面积数据!AE18*甲烷排放因子!G18</f>
        <v>280069.5609</v>
      </c>
      <c r="R18">
        <f>面积数据!AF18*甲烷排放因子!G18</f>
        <v>279856.242</v>
      </c>
      <c r="S18">
        <f>面积数据!AG18*甲烷排放因子!G18</f>
        <v>281585.4867</v>
      </c>
      <c r="T18">
        <f>面积数据!AH18*甲烷排放因子!G18</f>
        <v>279143.6661</v>
      </c>
      <c r="U18">
        <f>面积数据!AI18*甲烷排放因子!G18</f>
        <v>278717.0283</v>
      </c>
      <c r="V18">
        <f>面积数据!AJ18*甲烷排放因子!G18</f>
        <v>279742.7745</v>
      </c>
      <c r="W18">
        <f>面积数据!AK18*甲烷排放因子!G18</f>
        <v>278971.1955</v>
      </c>
      <c r="X18">
        <f>面积数据!AL18*甲烷排放因子!G18</f>
        <v>277300.9539</v>
      </c>
      <c r="Y18">
        <f>面积数据!AM18*甲烷排放因子!G18</f>
        <v>282202.7499</v>
      </c>
      <c r="Z18">
        <f>面积数据!AN18*甲烷排放因子!G18</f>
        <v>279711.0036</v>
      </c>
      <c r="AA18">
        <f>面积数据!AO18*甲烷排放因子!G18</f>
        <v>277241.9508</v>
      </c>
      <c r="AB18">
        <f>面积数据!AQ18*甲烷排放因子!H18</f>
        <v>0</v>
      </c>
      <c r="AC18">
        <f>面积数据!AR18*甲烷排放因子!H18</f>
        <v>0</v>
      </c>
      <c r="AD18">
        <f>面积数据!AS18*甲烷排放因子!H18</f>
        <v>0</v>
      </c>
      <c r="AE18">
        <f>面积数据!AT18*甲烷排放因子!H18</f>
        <v>0</v>
      </c>
      <c r="AF18">
        <f>面积数据!AU18*甲烷排放因子!H18</f>
        <v>0</v>
      </c>
      <c r="AG18">
        <f>面积数据!AV18*甲烷排放因子!H18</f>
        <v>0</v>
      </c>
      <c r="AH18">
        <f>面积数据!AW18*甲烷排放因子!H18</f>
        <v>0</v>
      </c>
      <c r="AI18">
        <f>面积数据!AX18*甲烷排放因子!H18</f>
        <v>0</v>
      </c>
      <c r="AJ18">
        <f>面积数据!AY18*甲烷排放因子!H18</f>
        <v>0</v>
      </c>
      <c r="AK18">
        <f>面积数据!AZ18*甲烷排放因子!H18</f>
        <v>0</v>
      </c>
      <c r="AL18">
        <f>面积数据!BA18*甲烷排放因子!H18</f>
        <v>0</v>
      </c>
      <c r="AM18">
        <f>面积数据!BB18*甲烷排放因子!H18</f>
        <v>0</v>
      </c>
      <c r="AN18">
        <f>面积数据!BC18*甲烷排放因子!H18</f>
        <v>0</v>
      </c>
      <c r="AO18" s="34">
        <f t="shared" si="0"/>
        <v>280069.5609</v>
      </c>
      <c r="AP18" s="34">
        <f t="shared" si="1"/>
        <v>279856.242</v>
      </c>
      <c r="AQ18" s="34">
        <f t="shared" si="2"/>
        <v>281585.4867</v>
      </c>
      <c r="AR18" s="34">
        <f t="shared" si="3"/>
        <v>279143.6661</v>
      </c>
      <c r="AS18" s="34">
        <f t="shared" si="4"/>
        <v>278717.0283</v>
      </c>
      <c r="AT18" s="34">
        <f t="shared" si="5"/>
        <v>279742.7745</v>
      </c>
    </row>
    <row r="19" ht="13.2" spans="1:46">
      <c r="A19" s="6" t="s">
        <v>34</v>
      </c>
      <c r="B19">
        <f>面积数据!O19*甲烷排放因子!F19</f>
        <v>25814.0933672728</v>
      </c>
      <c r="C19">
        <f>面积数据!P19*甲烷排放因子!F19</f>
        <v>29632.3282472725</v>
      </c>
      <c r="D19">
        <f>面积数据!Q19*甲烷排放因子!F19</f>
        <v>29691.7236</v>
      </c>
      <c r="E19">
        <f>面积数据!R19*甲烷排放因子!F19</f>
        <v>34559.1</v>
      </c>
      <c r="F19">
        <f>面积数据!S19*甲烷排放因子!F19</f>
        <v>39901.8156</v>
      </c>
      <c r="G19">
        <f>面积数据!T19*甲烷排放因子!F19</f>
        <v>42208.1808</v>
      </c>
      <c r="H19">
        <f>面积数据!U19*甲烷排放因子!F19</f>
        <v>54503.9448</v>
      </c>
      <c r="I19">
        <f>面积数据!V19*甲烷排放因子!F19</f>
        <v>63224.964</v>
      </c>
      <c r="J19">
        <f>面积数据!W19*甲烷排放因子!F19</f>
        <v>61090.788</v>
      </c>
      <c r="K19">
        <f>面积数据!X19*甲烷排放因子!F19</f>
        <v>60557.244</v>
      </c>
      <c r="L19">
        <f>面积数据!Y19*甲烷排放因子!F19</f>
        <v>59732.676</v>
      </c>
      <c r="M19">
        <f>面积数据!Z19*甲烷排放因子!F19</f>
        <v>58520.076</v>
      </c>
      <c r="N19">
        <f>面积数据!AA19*甲烷排放因子!F19</f>
        <v>73968.6</v>
      </c>
      <c r="O19">
        <f>面积数据!AC19*甲烷排放因子!G19</f>
        <v>881686.025499999</v>
      </c>
      <c r="P19" s="55">
        <f>面积数据!AD19*甲烷排放因子!G19</f>
        <v>856471.573999998</v>
      </c>
      <c r="Q19">
        <f>面积数据!AE19*甲烷排放因子!G19</f>
        <v>792691.5535</v>
      </c>
      <c r="R19">
        <f>面积数据!AF19*甲烷排放因子!G19</f>
        <v>783987.281</v>
      </c>
      <c r="S19">
        <f>面积数据!AG19*甲烷排放因子!G19</f>
        <v>806701.665</v>
      </c>
      <c r="T19">
        <f>面积数据!AH19*甲烷排放因子!G19</f>
        <v>789788.8075</v>
      </c>
      <c r="U19">
        <f>面积数据!AI19*甲烷排放因子!G19</f>
        <v>761570.3095</v>
      </c>
      <c r="V19">
        <f>面积数据!AJ19*甲烷排放因子!G19</f>
        <v>718786.53</v>
      </c>
      <c r="W19">
        <f>面积数据!AK19*甲烷排放因子!G19</f>
        <v>654426.465</v>
      </c>
      <c r="X19">
        <f>面积数据!AL19*甲烷排放因子!G19</f>
        <v>656639.214</v>
      </c>
      <c r="Y19">
        <f>面积数据!AM19*甲烷排放因子!G19</f>
        <v>613542.16</v>
      </c>
      <c r="Z19">
        <f>面积数据!AN19*甲烷排放因子!G19</f>
        <v>615758.8745</v>
      </c>
      <c r="AA19">
        <f>面积数据!AO19*甲烷排放因子!G19</f>
        <v>563140.655</v>
      </c>
      <c r="AB19">
        <f>面积数据!AQ19*甲烷排放因子!H19</f>
        <v>55929.5377527254</v>
      </c>
      <c r="AC19">
        <f>面积数据!AR19*甲烷排放因子!H19</f>
        <v>64636.4393309094</v>
      </c>
      <c r="AD19">
        <f>面积数据!AS19*甲烷排放因子!H19</f>
        <v>73584.9672</v>
      </c>
      <c r="AE19">
        <f>面积数据!AT19*甲烷排放因子!H19</f>
        <v>77219.648</v>
      </c>
      <c r="AF19">
        <f>面积数据!AU19*甲烷排放因子!H19</f>
        <v>88751.7928</v>
      </c>
      <c r="AG19">
        <f>面积数据!AV19*甲烷排放因子!H19</f>
        <v>93467.1792</v>
      </c>
      <c r="AH19">
        <f>面积数据!AW19*甲烷排放因子!H19</f>
        <v>98570.5112</v>
      </c>
      <c r="AI19">
        <f>面积数据!AX19*甲烷排放因子!H19</f>
        <v>143193.492</v>
      </c>
      <c r="AJ19">
        <f>面积数据!AY19*甲烷排放因子!H19</f>
        <v>138362.6456</v>
      </c>
      <c r="AK19">
        <f>面积数据!AZ19*甲烷排放因子!H19</f>
        <v>137152.6248</v>
      </c>
      <c r="AL19">
        <f>面积数据!BA19*甲烷排放因子!H19</f>
        <v>135286.7912</v>
      </c>
      <c r="AM19">
        <f>面积数据!BB19*甲烷排放因子!H19</f>
        <v>132538.8432</v>
      </c>
      <c r="AN19">
        <f>面积数据!BC19*甲烷排放因子!H19</f>
        <v>167527.8416</v>
      </c>
      <c r="AO19" s="34">
        <f t="shared" si="0"/>
        <v>895968.2443</v>
      </c>
      <c r="AP19" s="34">
        <f t="shared" si="1"/>
        <v>895766.029</v>
      </c>
      <c r="AQ19" s="34">
        <f t="shared" si="2"/>
        <v>935355.2734</v>
      </c>
      <c r="AR19" s="34">
        <f t="shared" si="3"/>
        <v>925464.1675</v>
      </c>
      <c r="AS19" s="34">
        <f t="shared" si="4"/>
        <v>914644.7655</v>
      </c>
      <c r="AT19" s="34">
        <f t="shared" si="5"/>
        <v>925204.986</v>
      </c>
    </row>
    <row r="20" ht="13.2" spans="1:46">
      <c r="A20" s="6" t="s">
        <v>35</v>
      </c>
      <c r="B20">
        <f>面积数据!O20*甲烷排放因子!F20</f>
        <v>158848.401706363</v>
      </c>
      <c r="C20">
        <f>面积数据!P20*甲烷排放因子!F20</f>
        <v>162355.754650908</v>
      </c>
      <c r="D20">
        <f>面积数据!Q20*甲烷排放因子!F20</f>
        <v>161868.78</v>
      </c>
      <c r="E20">
        <f>面积数据!R20*甲烷排放因子!F20</f>
        <v>144520.038</v>
      </c>
      <c r="F20">
        <f>面积数据!S20*甲烷排放因子!F20</f>
        <v>163479.546</v>
      </c>
      <c r="G20">
        <f>面积数据!T20*甲烷排放因子!F20</f>
        <v>191205.846</v>
      </c>
      <c r="H20">
        <f>面积数据!U20*甲烷排放因子!F20</f>
        <v>196368.219</v>
      </c>
      <c r="I20">
        <f>面积数据!V20*甲烷排放因子!F20</f>
        <v>198821.3364</v>
      </c>
      <c r="J20">
        <f>面积数据!W20*甲烷排放因子!F20</f>
        <v>199064.2716</v>
      </c>
      <c r="K20">
        <f>面积数据!X20*甲烷排放因子!F20</f>
        <v>197246.2185</v>
      </c>
      <c r="L20">
        <f>面积数据!Y20*甲烷排放因子!F20</f>
        <v>193361.8959</v>
      </c>
      <c r="M20">
        <f>面积数据!Z20*甲烷排放因子!F20</f>
        <v>188503.1919</v>
      </c>
      <c r="N20">
        <f>面积数据!AA20*甲烷排放因子!F20</f>
        <v>182959.2522</v>
      </c>
      <c r="O20">
        <f>面积数据!AC20*甲烷排放因子!G20</f>
        <v>328066.27392</v>
      </c>
      <c r="P20" s="55">
        <f>面积数据!AD20*甲烷排放因子!G20</f>
        <v>321233.626559999</v>
      </c>
      <c r="Q20">
        <f>面积数据!AE20*甲烷排放因子!G20</f>
        <v>314328.96</v>
      </c>
      <c r="R20">
        <f>面积数据!AF20*甲烷排放因子!G20</f>
        <v>341374.88</v>
      </c>
      <c r="S20">
        <f>面积数据!AG20*甲烷排放因子!G20</f>
        <v>313583.6</v>
      </c>
      <c r="T20">
        <f>面积数据!AH20*甲烷排放因子!G20</f>
        <v>274990.9888</v>
      </c>
      <c r="U20">
        <f>面积数据!AI20*甲烷排放因子!G20</f>
        <v>268964.2208</v>
      </c>
      <c r="V20">
        <f>面积数据!AJ20*甲烷排放因子!G20</f>
        <v>261576.6384</v>
      </c>
      <c r="W20">
        <f>面积数据!AK20*甲烷排放因子!G20</f>
        <v>259304.3552</v>
      </c>
      <c r="X20">
        <f>面积数据!AL20*甲烷排放因子!G20</f>
        <v>257705.0256</v>
      </c>
      <c r="Y20">
        <f>面积数据!AM20*甲烷排放因子!G20</f>
        <v>259065.84</v>
      </c>
      <c r="Z20">
        <f>面积数据!AN20*甲烷排放因子!G20</f>
        <v>265265.1056</v>
      </c>
      <c r="AA20">
        <f>面积数据!AO20*甲烷排放因子!G20</f>
        <v>266455.552</v>
      </c>
      <c r="AB20">
        <f>面积数据!AQ20*甲烷排放因子!H20</f>
        <v>453906.59065818</v>
      </c>
      <c r="AC20">
        <f>面积数据!AR20*甲烷排放因子!H20</f>
        <v>463558.542719999</v>
      </c>
      <c r="AD20">
        <f>面积数据!AS20*甲烷排放因子!H20</f>
        <v>466760.84</v>
      </c>
      <c r="AE20">
        <f>面积数据!AT20*甲烷排放因子!H20</f>
        <v>418711.93</v>
      </c>
      <c r="AF20">
        <f>面积数据!AU20*甲烷排放因子!H20</f>
        <v>469036.841</v>
      </c>
      <c r="AG20">
        <f>面积数据!AV20*甲烷排放因子!H20</f>
        <v>541626.8221</v>
      </c>
      <c r="AH20">
        <f>面积数据!AW20*甲烷排放因子!H20</f>
        <v>551767.671</v>
      </c>
      <c r="AI20">
        <f>面积数据!AX20*甲烷排放因子!H20</f>
        <v>561265.4593</v>
      </c>
      <c r="AJ20">
        <f>面积数据!AY20*甲烷排放因子!H20</f>
        <v>559831.2174</v>
      </c>
      <c r="AK20">
        <f>面积数据!AZ20*甲烷排放因子!H20</f>
        <v>547132.5769</v>
      </c>
      <c r="AL20">
        <f>面积数据!BA20*甲烷排放因子!H20</f>
        <v>552212.0331</v>
      </c>
      <c r="AM20">
        <f>面积数据!BB20*甲烷排放因子!H20</f>
        <v>537371.0615</v>
      </c>
      <c r="AN20">
        <f>面积数据!BC20*甲烷排放因子!H20</f>
        <v>530456.3537</v>
      </c>
      <c r="AO20" s="34">
        <f t="shared" si="0"/>
        <v>942958.58</v>
      </c>
      <c r="AP20" s="34">
        <f t="shared" si="1"/>
        <v>904606.848</v>
      </c>
      <c r="AQ20" s="34">
        <f t="shared" si="2"/>
        <v>946099.987</v>
      </c>
      <c r="AR20" s="34">
        <f t="shared" si="3"/>
        <v>1007823.6569</v>
      </c>
      <c r="AS20" s="34">
        <f t="shared" si="4"/>
        <v>1017100.1108</v>
      </c>
      <c r="AT20" s="34">
        <f t="shared" si="5"/>
        <v>1021663.4341</v>
      </c>
    </row>
    <row r="21" ht="13.2" spans="1:46">
      <c r="A21" s="6" t="s">
        <v>36</v>
      </c>
      <c r="B21">
        <f>面积数据!O21*甲烷排放因子!F21</f>
        <v>215058.443170909</v>
      </c>
      <c r="C21">
        <f>面积数据!P21*甲烷排放因子!F21</f>
        <v>217069.838312727</v>
      </c>
      <c r="D21">
        <f>面积数据!Q21*甲烷排放因子!F21</f>
        <v>228615.9552</v>
      </c>
      <c r="E21">
        <f>面积数据!R21*甲烷排放因子!F21</f>
        <v>219559.488</v>
      </c>
      <c r="F21">
        <f>面积数据!S21*甲烷排放因子!F21</f>
        <v>220740.5376</v>
      </c>
      <c r="G21">
        <f>面积数据!T21*甲烷排放因子!F21</f>
        <v>224499.3792</v>
      </c>
      <c r="H21">
        <f>面积数据!U21*甲烷排放因子!F21</f>
        <v>224323.1424</v>
      </c>
      <c r="I21">
        <f>面积数据!V21*甲烷排放因子!F21</f>
        <v>223715.52</v>
      </c>
      <c r="J21">
        <f>面积数据!W21*甲烷排放因子!F21</f>
        <v>226693.1328</v>
      </c>
      <c r="K21">
        <f>面积数据!X21*甲烷排放因子!F21</f>
        <v>230809.7088</v>
      </c>
      <c r="L21">
        <f>面积数据!Y21*甲烷排放因子!F21</f>
        <v>239671.5264</v>
      </c>
      <c r="M21">
        <f>面积数据!Z21*甲烷排放因子!F21</f>
        <v>238671.9744</v>
      </c>
      <c r="N21">
        <f>面积数据!AA21*甲烷排放因子!F21</f>
        <v>243219.936</v>
      </c>
      <c r="O21">
        <f>面积数据!AC21*甲烷排放因子!G21</f>
        <v>0</v>
      </c>
      <c r="P21" s="56">
        <f>面积数据!AD21*甲烷排放因子!G21</f>
        <v>0</v>
      </c>
      <c r="Q21">
        <f>面积数据!AE21*甲烷排放因子!G21</f>
        <v>0</v>
      </c>
      <c r="R21">
        <f>面积数据!AF21*甲烷排放因子!G21</f>
        <v>0</v>
      </c>
      <c r="S21">
        <f>面积数据!AG21*甲烷排放因子!G21</f>
        <v>0</v>
      </c>
      <c r="T21">
        <f>面积数据!AH21*甲烷排放因子!G21</f>
        <v>0</v>
      </c>
      <c r="U21">
        <f>面积数据!AI21*甲烷排放因子!G21</f>
        <v>0</v>
      </c>
      <c r="V21">
        <f>面积数据!AJ21*甲烷排放因子!G21</f>
        <v>0</v>
      </c>
      <c r="W21">
        <f>面积数据!AK21*甲烷排放因子!G21</f>
        <v>0</v>
      </c>
      <c r="X21">
        <f>面积数据!AL21*甲烷排放因子!G21</f>
        <v>0</v>
      </c>
      <c r="Y21">
        <f>面积数据!AM21*甲烷排放因子!G21</f>
        <v>0</v>
      </c>
      <c r="Z21">
        <f>面积数据!AN21*甲烷排放因子!G21</f>
        <v>0</v>
      </c>
      <c r="AA21">
        <f>面积数据!AO21*甲烷排放因子!G21</f>
        <v>0</v>
      </c>
      <c r="AB21">
        <f>面积数据!AQ21*甲烷排放因子!H21</f>
        <v>575126.44455</v>
      </c>
      <c r="AC21">
        <f>面积数据!AR21*甲烷排放因子!H21</f>
        <v>577558.2939</v>
      </c>
      <c r="AD21">
        <f>面积数据!AS21*甲烷排放因子!H21</f>
        <v>590908.395</v>
      </c>
      <c r="AE21">
        <f>面积数据!AT21*甲烷排放因子!H21</f>
        <v>587057.9715</v>
      </c>
      <c r="AF21">
        <f>面积数据!AU21*甲烷排放因子!H21</f>
        <v>580440.63</v>
      </c>
      <c r="AG21">
        <f>面积数据!AV21*甲烷排放因子!H21</f>
        <v>582730.071</v>
      </c>
      <c r="AH21">
        <f>面积数据!AW21*甲烷排放因子!H21</f>
        <v>583513.623</v>
      </c>
      <c r="AI21">
        <f>面积数据!AX21*甲烷排放因子!H21</f>
        <v>584150.259</v>
      </c>
      <c r="AJ21">
        <f>面积数据!AY21*甲烷排放因子!H21</f>
        <v>590694.1425</v>
      </c>
      <c r="AK21">
        <f>面积数据!AZ21*甲烷排放因子!H21</f>
        <v>595328.118</v>
      </c>
      <c r="AL21">
        <f>面积数据!BA21*甲烷排放因子!H21</f>
        <v>604222.6575</v>
      </c>
      <c r="AM21">
        <f>面积数据!BB21*甲烷排放因子!H21</f>
        <v>606432.519</v>
      </c>
      <c r="AN21">
        <f>面积数据!BC21*甲烷排放因子!H21</f>
        <v>608164.9035</v>
      </c>
      <c r="AO21" s="34">
        <f t="shared" si="0"/>
        <v>819524.3502</v>
      </c>
      <c r="AP21" s="34">
        <f t="shared" si="1"/>
        <v>806617.4595</v>
      </c>
      <c r="AQ21" s="34">
        <f t="shared" si="2"/>
        <v>801181.1676</v>
      </c>
      <c r="AR21" s="34">
        <f t="shared" si="3"/>
        <v>807229.4502</v>
      </c>
      <c r="AS21" s="34">
        <f t="shared" si="4"/>
        <v>807836.7654</v>
      </c>
      <c r="AT21" s="34">
        <f t="shared" si="5"/>
        <v>807865.779</v>
      </c>
    </row>
    <row r="22" ht="13.2" spans="1:46">
      <c r="A22" s="6" t="s">
        <v>37</v>
      </c>
      <c r="B22">
        <f>面积数据!O22*甲烷排放因子!F22</f>
        <v>166448.438836364</v>
      </c>
      <c r="C22">
        <f>面积数据!P22*甲烷排放因子!F22</f>
        <v>170046.328145455</v>
      </c>
      <c r="D22">
        <f>面积数据!Q22*甲烷排放因子!F22</f>
        <v>181648.608</v>
      </c>
      <c r="E22">
        <f>面积数据!R22*甲烷排放因子!F22</f>
        <v>173238.24</v>
      </c>
      <c r="F22">
        <f>面积数据!S22*甲烷排放因子!F22</f>
        <v>178327.776</v>
      </c>
      <c r="G22">
        <f>面积数据!T22*甲烷排放因子!F22</f>
        <v>182905.2</v>
      </c>
      <c r="H22">
        <f>面积数据!U22*甲烷排放因子!F22</f>
        <v>186837.408</v>
      </c>
      <c r="I22">
        <f>面积数据!V22*甲烷排放因子!F22</f>
        <v>189021.216</v>
      </c>
      <c r="J22">
        <f>面积数据!W22*甲烷排放因子!F22</f>
        <v>196540.464</v>
      </c>
      <c r="K22">
        <f>面积数据!X22*甲烷排放因子!F22</f>
        <v>200039.52</v>
      </c>
      <c r="L22">
        <f>面积数据!Y22*甲烷排放因子!F22</f>
        <v>201754.08</v>
      </c>
      <c r="M22">
        <f>面积数据!Z22*甲烷排放因子!F22</f>
        <v>205575.744</v>
      </c>
      <c r="N22">
        <f>面积数据!AA22*甲烷排放因子!F22</f>
        <v>212082.048</v>
      </c>
      <c r="O22">
        <f>面积数据!AC22*甲烷排放因子!G22</f>
        <v>12742.6175963637</v>
      </c>
      <c r="P22" s="55">
        <f>面积数据!AD22*甲烷排放因子!G22</f>
        <v>12869.8290709091</v>
      </c>
      <c r="Q22">
        <f>面积数据!AE22*甲烷排放因子!G22</f>
        <v>13007.9171</v>
      </c>
      <c r="R22">
        <f>面积数据!AF22*甲烷排放因子!G22</f>
        <v>13044.8797</v>
      </c>
      <c r="S22">
        <f>面积数据!AG22*甲烷排放因子!G22</f>
        <v>13183.9758</v>
      </c>
      <c r="T22">
        <f>面积数据!AH22*甲烷排放因子!G22</f>
        <v>13718.9608</v>
      </c>
      <c r="U22">
        <f>面积数据!AI22*甲烷排放因子!G22</f>
        <v>13302.6452</v>
      </c>
      <c r="V22">
        <f>面积数据!AJ22*甲烷排放因子!G22</f>
        <v>13561.3834</v>
      </c>
      <c r="W22">
        <f>面积数据!AK22*甲烷排放因子!G22</f>
        <v>13751.0599</v>
      </c>
      <c r="X22">
        <f>面积数据!AL22*甲烷排放因子!G22</f>
        <v>14063.2966</v>
      </c>
      <c r="Y22">
        <f>面积数据!AM22*甲烷排放因子!G22</f>
        <v>13902.8011</v>
      </c>
      <c r="Z22">
        <f>面积数据!AN22*甲烷排放因子!G22</f>
        <v>14216.9832</v>
      </c>
      <c r="AA22">
        <f>面积数据!AO22*甲烷排放因子!G22</f>
        <v>14210.1743</v>
      </c>
      <c r="AB22">
        <f>面积数据!AQ22*甲烷排放因子!H22</f>
        <v>375095.169598182</v>
      </c>
      <c r="AC22">
        <f>面积数据!AR22*甲烷排放因子!H22</f>
        <v>382920.005858183</v>
      </c>
      <c r="AD22">
        <f>面积数据!AS22*甲烷排放因子!H22</f>
        <v>397805.704</v>
      </c>
      <c r="AE22">
        <f>面积数据!AT22*甲烷排放因子!H22</f>
        <v>392816.178</v>
      </c>
      <c r="AF22">
        <f>面积数据!AU22*甲烷排放因子!H22</f>
        <v>400397.351</v>
      </c>
      <c r="AG22">
        <f>面积数据!AV22*甲烷排放因子!H22</f>
        <v>411718.2464</v>
      </c>
      <c r="AH22">
        <f>面积数据!AW22*甲烷排放因子!H22</f>
        <v>422297.9792</v>
      </c>
      <c r="AI22">
        <f>面积数据!AX22*甲烷排放因子!H22</f>
        <v>433119.922</v>
      </c>
      <c r="AJ22">
        <f>面积数据!AY22*甲烷排放因子!H22</f>
        <v>441398.6598</v>
      </c>
      <c r="AK22">
        <f>面积数据!AZ22*甲烷排放因子!H22</f>
        <v>447831.7574</v>
      </c>
      <c r="AL22">
        <f>面积数据!BA22*甲烷排放因子!H22</f>
        <v>456231.6002</v>
      </c>
      <c r="AM22">
        <f>面积数据!BB22*甲烷排放因子!H22</f>
        <v>462514.5276</v>
      </c>
      <c r="AN22">
        <f>面积数据!BC22*甲烷排放因子!H22</f>
        <v>462427.332</v>
      </c>
      <c r="AO22" s="34">
        <f t="shared" si="0"/>
        <v>592462.2291</v>
      </c>
      <c r="AP22" s="34">
        <f t="shared" si="1"/>
        <v>579099.2977</v>
      </c>
      <c r="AQ22" s="34">
        <f t="shared" si="2"/>
        <v>591909.1028</v>
      </c>
      <c r="AR22" s="34">
        <f t="shared" si="3"/>
        <v>608342.4072</v>
      </c>
      <c r="AS22" s="34">
        <f t="shared" si="4"/>
        <v>622438.0324</v>
      </c>
      <c r="AT22" s="34">
        <f t="shared" si="5"/>
        <v>635702.5214</v>
      </c>
    </row>
    <row r="23" ht="13.2" spans="1:46">
      <c r="A23" s="6" t="s">
        <v>38</v>
      </c>
      <c r="B23">
        <f>面积数据!O23*甲烷排放因子!F23</f>
        <v>48360.490690909</v>
      </c>
      <c r="C23">
        <f>面积数据!P23*甲烷排放因子!F23</f>
        <v>49593.6366545456</v>
      </c>
      <c r="D23">
        <f>面积数据!Q23*甲烷排放因子!F23</f>
        <v>48030.9648</v>
      </c>
      <c r="E23">
        <f>面积数据!R23*甲烷排放因子!F23</f>
        <v>49969.92</v>
      </c>
      <c r="F23">
        <f>面积数据!S23*甲烷排放因子!F23</f>
        <v>55443.024</v>
      </c>
      <c r="G23">
        <f>面积数据!T23*甲烷排放因子!F23</f>
        <v>54364.128</v>
      </c>
      <c r="H23">
        <f>面积数据!U23*甲烷排放因子!F23</f>
        <v>56923.776</v>
      </c>
      <c r="I23">
        <f>面积数据!V23*甲烷排放因子!F23</f>
        <v>59374.224</v>
      </c>
      <c r="J23">
        <f>面积数据!W23*甲烷排放因子!F23</f>
        <v>60099.312</v>
      </c>
      <c r="K23">
        <f>面积数据!X23*甲烷排放因子!F23</f>
        <v>61331.088</v>
      </c>
      <c r="L23">
        <f>面积数据!Y23*甲烷排放因子!F23</f>
        <v>60868.08</v>
      </c>
      <c r="M23">
        <f>面积数据!Z23*甲烷排放因子!F23</f>
        <v>60269.664</v>
      </c>
      <c r="N23">
        <f>面积数据!AA23*甲烷排放因子!F23</f>
        <v>60243.456</v>
      </c>
      <c r="O23">
        <f>面积数据!AC23*甲烷排放因子!G23</f>
        <v>0</v>
      </c>
      <c r="P23" s="56">
        <f>面积数据!AD23*甲烷排放因子!G23</f>
        <v>0</v>
      </c>
      <c r="Q23">
        <f>面积数据!AE23*甲烷排放因子!G23</f>
        <v>0</v>
      </c>
      <c r="R23">
        <f>面积数据!AF23*甲烷排放因子!G23</f>
        <v>0</v>
      </c>
      <c r="S23">
        <f>面积数据!AG23*甲烷排放因子!G23</f>
        <v>0</v>
      </c>
      <c r="T23">
        <f>面积数据!AH23*甲烷排放因子!G23</f>
        <v>0</v>
      </c>
      <c r="U23">
        <f>面积数据!AI23*甲烷排放因子!G23</f>
        <v>0</v>
      </c>
      <c r="V23">
        <f>面积数据!AJ23*甲烷排放因子!G23</f>
        <v>0</v>
      </c>
      <c r="W23">
        <f>面积数据!AK23*甲烷排放因子!G23</f>
        <v>0</v>
      </c>
      <c r="X23">
        <f>面积数据!AL23*甲烷排放因子!G23</f>
        <v>0</v>
      </c>
      <c r="Y23">
        <f>面积数据!AM23*甲烷排放因子!G23</f>
        <v>0</v>
      </c>
      <c r="Z23">
        <f>面积数据!AN23*甲烷排放因子!G23</f>
        <v>0</v>
      </c>
      <c r="AA23">
        <f>面积数据!AO23*甲烷排放因子!G23</f>
        <v>0</v>
      </c>
      <c r="AB23">
        <f>面积数据!AQ23*甲烷排放因子!H23</f>
        <v>49230.7935072724</v>
      </c>
      <c r="AC23">
        <f>面积数据!AR23*甲烷排放因子!H23</f>
        <v>52144.7133672722</v>
      </c>
      <c r="AD23">
        <f>面积数据!AS23*甲烷排放因子!H23</f>
        <v>59700.0692</v>
      </c>
      <c r="AE23">
        <f>面积数据!AT23*甲烷排放因子!H23</f>
        <v>58542.422</v>
      </c>
      <c r="AF23">
        <f>面积数据!AU23*甲烷排放因子!H23</f>
        <v>60507.3758</v>
      </c>
      <c r="AG23">
        <f>面积数据!AV23*甲烷排放因子!H23</f>
        <v>62045.828</v>
      </c>
      <c r="AH23">
        <f>面积数据!AW23*甲烷排放因子!H23</f>
        <v>62457.0974</v>
      </c>
      <c r="AI23">
        <f>面积数据!AX23*甲烷排放因子!H23</f>
        <v>65919.8842</v>
      </c>
      <c r="AJ23">
        <f>面积数据!AY23*甲烷排放因子!H23</f>
        <v>74774.8698</v>
      </c>
      <c r="AK23">
        <f>面积数据!AZ23*甲烷排放因子!H23</f>
        <v>73058.7086</v>
      </c>
      <c r="AL23">
        <f>面积数据!BA23*甲烷排放因子!H23</f>
        <v>81395.7994</v>
      </c>
      <c r="AM23">
        <f>面积数据!BB23*甲烷排放因子!H23</f>
        <v>81350.1028</v>
      </c>
      <c r="AN23">
        <f>面积数据!BC23*甲烷排放因子!H23</f>
        <v>86158.4006</v>
      </c>
      <c r="AO23" s="34">
        <f t="shared" si="0"/>
        <v>107731.034</v>
      </c>
      <c r="AP23" s="34">
        <f t="shared" si="1"/>
        <v>108512.342</v>
      </c>
      <c r="AQ23" s="34">
        <f t="shared" si="2"/>
        <v>115950.3998</v>
      </c>
      <c r="AR23" s="34">
        <f t="shared" si="3"/>
        <v>116409.956</v>
      </c>
      <c r="AS23" s="34">
        <f t="shared" si="4"/>
        <v>119380.8734</v>
      </c>
      <c r="AT23" s="34">
        <f t="shared" si="5"/>
        <v>125294.1082</v>
      </c>
    </row>
    <row r="24" ht="13.2" spans="1:46">
      <c r="A24" s="5" t="s">
        <v>39</v>
      </c>
      <c r="B24">
        <f>面积数据!O24*甲烷排放因子!F24</f>
        <v>0</v>
      </c>
      <c r="C24">
        <f>面积数据!P24*甲烷排放因子!F24</f>
        <v>0</v>
      </c>
      <c r="D24">
        <f>面积数据!Q24*甲烷排放因子!F24</f>
        <v>0</v>
      </c>
      <c r="E24">
        <f>面积数据!R24*甲烷排放因子!F24</f>
        <v>0</v>
      </c>
      <c r="F24">
        <f>面积数据!S24*甲烷排放因子!F24</f>
        <v>0</v>
      </c>
      <c r="G24">
        <f>面积数据!T24*甲烷排放因子!F24</f>
        <v>0</v>
      </c>
      <c r="H24">
        <f>面积数据!U24*甲烷排放因子!F24</f>
        <v>0</v>
      </c>
      <c r="I24">
        <f>面积数据!V24*甲烷排放因子!F24</f>
        <v>0</v>
      </c>
      <c r="J24">
        <f>面积数据!W24*甲烷排放因子!F24</f>
        <v>0</v>
      </c>
      <c r="K24">
        <f>面积数据!X24*甲烷排放因子!F24</f>
        <v>0</v>
      </c>
      <c r="L24">
        <f>面积数据!Y24*甲烷排放因子!F24</f>
        <v>0</v>
      </c>
      <c r="M24">
        <f>面积数据!Z24*甲烷排放因子!F24</f>
        <v>0</v>
      </c>
      <c r="N24">
        <f>面积数据!AA24*甲烷排放因子!F24</f>
        <v>0</v>
      </c>
      <c r="O24">
        <f>面积数据!AC24*甲烷排放因子!G24</f>
        <v>159568.716894545</v>
      </c>
      <c r="P24" s="55">
        <f>面积数据!AD24*甲烷排放因子!G24</f>
        <v>159529.956683636</v>
      </c>
      <c r="Q24">
        <f>面积数据!AE24*甲烷排放因子!G24</f>
        <v>159769.1916</v>
      </c>
      <c r="R24">
        <f>面积数据!AF24*甲烷排放因子!G24</f>
        <v>159251.4312</v>
      </c>
      <c r="S24">
        <f>面积数据!AG24*甲烷排放因子!G24</f>
        <v>159569.866</v>
      </c>
      <c r="T24">
        <f>面积数据!AH24*甲烷排放因子!G24</f>
        <v>160175.1352</v>
      </c>
      <c r="U24">
        <f>面积数据!AI24*甲烷排放因子!G24</f>
        <v>160654.0028</v>
      </c>
      <c r="V24">
        <f>面积数据!AJ24*甲烷排放因子!G24</f>
        <v>157294.6372</v>
      </c>
      <c r="W24">
        <f>面积数据!AK24*甲烷排放因子!G24</f>
        <v>158191.6024</v>
      </c>
      <c r="X24">
        <f>面积数据!AL24*甲烷排放因子!G24</f>
        <v>158578.0996</v>
      </c>
      <c r="Y24">
        <f>面积数据!AM24*甲烷排放因子!G24</f>
        <v>159161.4916</v>
      </c>
      <c r="Z24">
        <f>面积数据!AN24*甲烷排放因子!G24</f>
        <v>159659.8056</v>
      </c>
      <c r="AA24">
        <f>面积数据!AO24*甲烷排放因子!G24</f>
        <v>159966.0864</v>
      </c>
      <c r="AB24">
        <f>面积数据!AQ24*甲烷排放因子!H24</f>
        <v>0</v>
      </c>
      <c r="AC24">
        <f>面积数据!AR24*甲烷排放因子!H24</f>
        <v>0</v>
      </c>
      <c r="AD24">
        <f>面积数据!AS24*甲烷排放因子!H24</f>
        <v>0</v>
      </c>
      <c r="AE24">
        <f>面积数据!AT24*甲烷排放因子!H24</f>
        <v>0</v>
      </c>
      <c r="AF24">
        <f>面积数据!AU24*甲烷排放因子!H24</f>
        <v>0</v>
      </c>
      <c r="AG24">
        <f>面积数据!AV24*甲烷排放因子!H24</f>
        <v>0</v>
      </c>
      <c r="AH24">
        <f>面积数据!AW24*甲烷排放因子!H24</f>
        <v>0</v>
      </c>
      <c r="AI24">
        <f>面积数据!AX24*甲烷排放因子!H24</f>
        <v>0</v>
      </c>
      <c r="AJ24">
        <f>面积数据!AY24*甲烷排放因子!H24</f>
        <v>0</v>
      </c>
      <c r="AK24">
        <f>面积数据!AZ24*甲烷排放因子!H24</f>
        <v>0</v>
      </c>
      <c r="AL24">
        <f>面积数据!BA24*甲烷排放因子!H24</f>
        <v>0</v>
      </c>
      <c r="AM24">
        <f>面积数据!BB24*甲烷排放因子!H24</f>
        <v>0</v>
      </c>
      <c r="AN24">
        <f>面积数据!BC24*甲烷排放因子!H24</f>
        <v>0</v>
      </c>
      <c r="AO24" s="34">
        <f t="shared" si="0"/>
        <v>159769.1916</v>
      </c>
      <c r="AP24" s="34">
        <f t="shared" si="1"/>
        <v>159251.4312</v>
      </c>
      <c r="AQ24" s="34">
        <f t="shared" si="2"/>
        <v>159569.866</v>
      </c>
      <c r="AR24" s="34">
        <f t="shared" si="3"/>
        <v>160175.1352</v>
      </c>
      <c r="AS24" s="34">
        <f t="shared" si="4"/>
        <v>160654.0028</v>
      </c>
      <c r="AT24" s="34">
        <f t="shared" si="5"/>
        <v>157294.6372</v>
      </c>
    </row>
    <row r="25" ht="13.2" spans="1:46">
      <c r="A25" s="5" t="s">
        <v>40</v>
      </c>
      <c r="B25">
        <f>面积数据!O25*甲烷排放因子!F25</f>
        <v>0</v>
      </c>
      <c r="C25">
        <f>面积数据!P25*甲烷排放因子!F25</f>
        <v>0</v>
      </c>
      <c r="D25">
        <f>面积数据!Q25*甲烷排放因子!F25</f>
        <v>0</v>
      </c>
      <c r="E25">
        <f>面积数据!R25*甲烷排放因子!F25</f>
        <v>0</v>
      </c>
      <c r="F25">
        <f>面积数据!S25*甲烷排放因子!F25</f>
        <v>0</v>
      </c>
      <c r="G25">
        <f>面积数据!T25*甲烷排放因子!F25</f>
        <v>0</v>
      </c>
      <c r="H25">
        <f>面积数据!U25*甲烷排放因子!F25</f>
        <v>0</v>
      </c>
      <c r="I25">
        <f>面积数据!V25*甲烷排放因子!F25</f>
        <v>0</v>
      </c>
      <c r="J25">
        <f>面积数据!W25*甲烷排放因子!F25</f>
        <v>0</v>
      </c>
      <c r="K25">
        <f>面积数据!X25*甲烷排放因子!F25</f>
        <v>0</v>
      </c>
      <c r="L25">
        <f>面积数据!Y25*甲烷排放因子!F25</f>
        <v>0</v>
      </c>
      <c r="M25">
        <f>面积数据!Z25*甲烷排放因子!F25</f>
        <v>0</v>
      </c>
      <c r="N25">
        <f>面积数据!AA25*甲烷排放因子!F25</f>
        <v>0</v>
      </c>
      <c r="O25">
        <f>面积数据!AC25*甲烷排放因子!G25</f>
        <v>467679.861294545</v>
      </c>
      <c r="P25" s="55">
        <f>面积数据!AD25*甲烷排放因子!G25</f>
        <v>470099.466938181</v>
      </c>
      <c r="Q25">
        <f>面积数据!AE25*甲烷排放因子!G25</f>
        <v>476583.4752</v>
      </c>
      <c r="R25">
        <f>面积数据!AF25*甲烷排放因子!G25</f>
        <v>477523.2</v>
      </c>
      <c r="S25">
        <f>面积数据!AG25*甲烷排放因子!G25</f>
        <v>478544.64</v>
      </c>
      <c r="T25">
        <f>面积数据!AH25*甲烷排放因子!G25</f>
        <v>478782.1248</v>
      </c>
      <c r="U25">
        <f>面积数据!AI25*甲烷排放因子!G25</f>
        <v>478544.64</v>
      </c>
      <c r="V25">
        <f>面积数据!AJ25*甲烷排放因子!G25</f>
        <v>479747.3856</v>
      </c>
      <c r="W25">
        <f>面积数据!AK25*甲烷排放因子!G25</f>
        <v>483233.0496</v>
      </c>
      <c r="X25">
        <f>面积数据!AL25*甲烷排放因子!G25</f>
        <v>486565.4976</v>
      </c>
      <c r="Y25">
        <f>面积数据!AM25*甲烷排放因子!G25</f>
        <v>492783.5136</v>
      </c>
      <c r="Z25">
        <f>面积数据!AN25*甲烷排放因子!G25</f>
        <v>496207.8912</v>
      </c>
      <c r="AA25">
        <f>面积数据!AO25*甲烷排放因子!G25</f>
        <v>502272.6912</v>
      </c>
      <c r="AB25">
        <f>面积数据!AQ25*甲烷排放因子!H25</f>
        <v>0</v>
      </c>
      <c r="AC25">
        <f>面积数据!AR25*甲烷排放因子!H25</f>
        <v>0</v>
      </c>
      <c r="AD25">
        <f>面积数据!AS25*甲烷排放因子!H25</f>
        <v>0</v>
      </c>
      <c r="AE25">
        <f>面积数据!AT25*甲烷排放因子!H25</f>
        <v>0</v>
      </c>
      <c r="AF25">
        <f>面积数据!AU25*甲烷排放因子!H25</f>
        <v>0</v>
      </c>
      <c r="AG25">
        <f>面积数据!AV25*甲烷排放因子!H25</f>
        <v>0</v>
      </c>
      <c r="AH25">
        <f>面积数据!AW25*甲烷排放因子!H25</f>
        <v>0</v>
      </c>
      <c r="AI25">
        <f>面积数据!AX25*甲烷排放因子!H25</f>
        <v>0</v>
      </c>
      <c r="AJ25">
        <f>面积数据!AY25*甲烷排放因子!H25</f>
        <v>0</v>
      </c>
      <c r="AK25">
        <f>面积数据!AZ25*甲烷排放因子!H25</f>
        <v>0</v>
      </c>
      <c r="AL25">
        <f>面积数据!BA25*甲烷排放因子!H25</f>
        <v>0</v>
      </c>
      <c r="AM25">
        <f>面积数据!BB25*甲烷排放因子!H25</f>
        <v>0</v>
      </c>
      <c r="AN25">
        <f>面积数据!BC25*甲烷排放因子!H25</f>
        <v>0</v>
      </c>
      <c r="AO25" s="34">
        <f t="shared" si="0"/>
        <v>476583.4752</v>
      </c>
      <c r="AP25" s="34">
        <f t="shared" si="1"/>
        <v>477523.2</v>
      </c>
      <c r="AQ25" s="34">
        <f t="shared" si="2"/>
        <v>478544.64</v>
      </c>
      <c r="AR25" s="34">
        <f t="shared" si="3"/>
        <v>478782.1248</v>
      </c>
      <c r="AS25" s="34">
        <f t="shared" si="4"/>
        <v>478544.64</v>
      </c>
      <c r="AT25" s="34">
        <f t="shared" si="5"/>
        <v>479747.3856</v>
      </c>
    </row>
    <row r="26" ht="13.2" spans="1:46">
      <c r="A26" s="5" t="s">
        <v>41</v>
      </c>
      <c r="B26">
        <f>面积数据!O26*甲烷排放因子!F26</f>
        <v>0</v>
      </c>
      <c r="C26">
        <f>面积数据!P26*甲烷排放因子!F26</f>
        <v>0</v>
      </c>
      <c r="D26">
        <f>面积数据!Q26*甲烷排放因子!F26</f>
        <v>0</v>
      </c>
      <c r="E26">
        <f>面积数据!R26*甲烷排放因子!F26</f>
        <v>0</v>
      </c>
      <c r="F26">
        <f>面积数据!S26*甲烷排放因子!F26</f>
        <v>0</v>
      </c>
      <c r="G26">
        <f>面积数据!T26*甲烷排放因子!F26</f>
        <v>0</v>
      </c>
      <c r="H26">
        <f>面积数据!U26*甲烷排放因子!F26</f>
        <v>0</v>
      </c>
      <c r="I26">
        <f>面积数据!V26*甲烷排放因子!F26</f>
        <v>0</v>
      </c>
      <c r="J26">
        <f>面积数据!W26*甲烷排放因子!F26</f>
        <v>0</v>
      </c>
      <c r="K26">
        <f>面积数据!X26*甲烷排放因子!F26</f>
        <v>0</v>
      </c>
      <c r="L26">
        <f>面积数据!Y26*甲烷排放因子!F26</f>
        <v>0</v>
      </c>
      <c r="M26">
        <f>面积数据!Z26*甲烷排放因子!F26</f>
        <v>0</v>
      </c>
      <c r="N26">
        <f>面积数据!AA26*甲烷排放因子!F26</f>
        <v>0</v>
      </c>
      <c r="O26">
        <f>面积数据!AC26*甲烷排放因子!G26</f>
        <v>91953.4778181819</v>
      </c>
      <c r="P26" s="55">
        <f>面积数据!AD26*甲烷排放因子!G26</f>
        <v>92595.6654545455</v>
      </c>
      <c r="Q26">
        <f>面积数据!AE26*甲烷排放因子!G26</f>
        <v>91946.1888</v>
      </c>
      <c r="R26">
        <f>面积数据!AF26*甲烷排放因子!G26</f>
        <v>91890.8928</v>
      </c>
      <c r="S26">
        <f>面积数据!AG26*甲烷排放因子!G26</f>
        <v>92866.8672</v>
      </c>
      <c r="T26">
        <f>面积数据!AH26*甲烷排放因子!G26</f>
        <v>96837.12</v>
      </c>
      <c r="U26">
        <f>面积数据!AI26*甲烷排放因子!G26</f>
        <v>98737.92</v>
      </c>
      <c r="V26">
        <f>面积数据!AJ26*甲烷排放因子!G26</f>
        <v>98298.3168</v>
      </c>
      <c r="W26">
        <f>面积数据!AK26*甲烷排放因子!G26</f>
        <v>98721.3312</v>
      </c>
      <c r="X26">
        <f>面积数据!AL26*甲烷排放因子!G26</f>
        <v>98512.5888</v>
      </c>
      <c r="Y26">
        <f>面积数据!AM26*甲烷排放因子!G26</f>
        <v>97731.5328</v>
      </c>
      <c r="Z26">
        <f>面积数据!AN26*甲烷排放因子!G26</f>
        <v>96962.9184</v>
      </c>
      <c r="AA26">
        <f>面积数据!AO26*甲烷排放因子!G26</f>
        <v>98431.0272</v>
      </c>
      <c r="AB26">
        <f>面积数据!AQ26*甲烷排放因子!H26</f>
        <v>0</v>
      </c>
      <c r="AC26">
        <f>面积数据!AR26*甲烷排放因子!H26</f>
        <v>0</v>
      </c>
      <c r="AD26">
        <f>面积数据!AS26*甲烷排放因子!H26</f>
        <v>0</v>
      </c>
      <c r="AE26">
        <f>面积数据!AT26*甲烷排放因子!H26</f>
        <v>0</v>
      </c>
      <c r="AF26">
        <f>面积数据!AU26*甲烷排放因子!H26</f>
        <v>0</v>
      </c>
      <c r="AG26">
        <f>面积数据!AV26*甲烷排放因子!H26</f>
        <v>0</v>
      </c>
      <c r="AH26">
        <f>面积数据!AW26*甲烷排放因子!H26</f>
        <v>0</v>
      </c>
      <c r="AI26">
        <f>面积数据!AX26*甲烷排放因子!H26</f>
        <v>0</v>
      </c>
      <c r="AJ26">
        <f>面积数据!AY26*甲烷排放因子!H26</f>
        <v>0</v>
      </c>
      <c r="AK26">
        <f>面积数据!AZ26*甲烷排放因子!H26</f>
        <v>0</v>
      </c>
      <c r="AL26">
        <f>面积数据!BA26*甲烷排放因子!H26</f>
        <v>0</v>
      </c>
      <c r="AM26">
        <f>面积数据!BB26*甲烷排放因子!H26</f>
        <v>0</v>
      </c>
      <c r="AN26">
        <f>面积数据!BC26*甲烷排放因子!H26</f>
        <v>0</v>
      </c>
      <c r="AO26" s="34">
        <f t="shared" si="0"/>
        <v>91946.1888</v>
      </c>
      <c r="AP26" s="34">
        <f t="shared" si="1"/>
        <v>91890.8928</v>
      </c>
      <c r="AQ26" s="34">
        <f t="shared" si="2"/>
        <v>92866.8672</v>
      </c>
      <c r="AR26" s="34">
        <f t="shared" si="3"/>
        <v>96837.12</v>
      </c>
      <c r="AS26" s="34">
        <f t="shared" si="4"/>
        <v>98737.92</v>
      </c>
      <c r="AT26" s="34">
        <f t="shared" si="5"/>
        <v>98298.3168</v>
      </c>
    </row>
    <row r="27" ht="13.2" spans="1:46">
      <c r="A27" s="6" t="s">
        <v>42</v>
      </c>
      <c r="B27">
        <f>面积数据!O27*甲烷排放因子!F27</f>
        <v>9766.20234545455</v>
      </c>
      <c r="C27">
        <f>面积数据!P27*甲烷排放因子!F27</f>
        <v>9755.4789</v>
      </c>
      <c r="D27">
        <f>面积数据!Q27*甲烷排放因子!F27</f>
        <v>8112.825</v>
      </c>
      <c r="E27">
        <f>面积数据!R27*甲烷排放因子!F27</f>
        <v>10121.715</v>
      </c>
      <c r="F27">
        <f>面积数据!S27*甲烷排放因子!F27</f>
        <v>10083.0825</v>
      </c>
      <c r="G27">
        <f>面积数据!T27*甲烷排放因子!F27</f>
        <v>10065.054</v>
      </c>
      <c r="H27">
        <f>面积数据!U27*甲烷排放因子!F27</f>
        <v>10003.242</v>
      </c>
      <c r="I27">
        <f>面积数据!V27*甲烷排放因子!F27</f>
        <v>10214.433</v>
      </c>
      <c r="J27">
        <f>面积数据!W27*甲烷排放因子!F27</f>
        <v>10325.1795</v>
      </c>
      <c r="K27">
        <f>面积数据!X27*甲烷排放因子!F27</f>
        <v>10541.5215</v>
      </c>
      <c r="L27">
        <f>面积数据!Y27*甲烷排放因子!F27</f>
        <v>8767.002</v>
      </c>
      <c r="M27">
        <f>面积数据!Z27*甲烷排放因子!F27</f>
        <v>9297.555</v>
      </c>
      <c r="N27">
        <f>面积数据!AA27*甲烷排放因子!F27</f>
        <v>9070.911</v>
      </c>
      <c r="O27">
        <f>面积数据!AC27*甲烷排放因子!G27</f>
        <v>144480.194247273</v>
      </c>
      <c r="P27" s="55">
        <f>面积数据!AD27*甲烷排放因子!G27</f>
        <v>147456.401105455</v>
      </c>
      <c r="Q27">
        <f>面积数据!AE27*甲烷排放因子!G27</f>
        <v>149850.648</v>
      </c>
      <c r="R27">
        <f>面积数据!AF27*甲烷排放因子!G27</f>
        <v>152696.664</v>
      </c>
      <c r="S27">
        <f>面积数据!AG27*甲烷排放因子!G27</f>
        <v>154254.0672</v>
      </c>
      <c r="T27">
        <f>面积数据!AH27*甲烷排放因子!G27</f>
        <v>158536.926</v>
      </c>
      <c r="U27">
        <f>面积数据!AI27*甲烷排放因子!G27</f>
        <v>160695.1548</v>
      </c>
      <c r="V27">
        <f>面积数据!AJ27*甲烷排放因子!G27</f>
        <v>165806.1252</v>
      </c>
      <c r="W27">
        <f>面积数据!AK27*甲烷排放因子!G27</f>
        <v>172207.6848</v>
      </c>
      <c r="X27">
        <f>面积数据!AL27*甲烷排放因子!G27</f>
        <v>179907.7392</v>
      </c>
      <c r="Y27">
        <f>面积数据!AM27*甲烷排放因子!G27</f>
        <v>174105.0288</v>
      </c>
      <c r="Z27">
        <f>面积数据!AN27*甲烷排放因子!G27</f>
        <v>178334.5248</v>
      </c>
      <c r="AA27">
        <f>面积数据!AO27*甲烷排放因子!G27</f>
        <v>172055.502</v>
      </c>
      <c r="AB27">
        <f>面积数据!AQ27*甲烷排放因子!H27</f>
        <v>5495.59959272727</v>
      </c>
      <c r="AC27">
        <f>面积数据!AR27*甲烷排放因子!H27</f>
        <v>5464.96721454545</v>
      </c>
      <c r="AD27">
        <f>面积数据!AS27*甲烷排放因子!H27</f>
        <v>5270.016</v>
      </c>
      <c r="AE27">
        <f>面积数据!AT27*甲烷排放因子!H27</f>
        <v>5342.208</v>
      </c>
      <c r="AF27">
        <f>面积数据!AU27*甲烷排放因子!H27</f>
        <v>5398.1568</v>
      </c>
      <c r="AG27">
        <f>面积数据!AV27*甲烷排放因子!H27</f>
        <v>5293.4784</v>
      </c>
      <c r="AH27">
        <f>面积数据!AW27*甲烷排放因子!H27</f>
        <v>5320.5504</v>
      </c>
      <c r="AI27">
        <f>面积数据!AX27*甲烷排放因子!H27</f>
        <v>5542.5408</v>
      </c>
      <c r="AJ27">
        <f>面积数据!AY27*甲烷排放因子!H27</f>
        <v>5562.3936</v>
      </c>
      <c r="AK27">
        <f>面积数据!AZ27*甲烷排放因子!H27</f>
        <v>5141.8752</v>
      </c>
      <c r="AL27">
        <f>面积数据!BA27*甲烷排放因子!H27</f>
        <v>5215.872</v>
      </c>
      <c r="AM27">
        <f>面积数据!BB27*甲烷排放因子!H27</f>
        <v>5071.488</v>
      </c>
      <c r="AN27">
        <f>面积数据!BC27*甲烷排放因子!H27</f>
        <v>4934.3232</v>
      </c>
      <c r="AO27" s="34">
        <f t="shared" si="0"/>
        <v>163233.489</v>
      </c>
      <c r="AP27" s="34">
        <f t="shared" si="1"/>
        <v>168160.587</v>
      </c>
      <c r="AQ27" s="34">
        <f t="shared" si="2"/>
        <v>169735.3065</v>
      </c>
      <c r="AR27" s="34">
        <f t="shared" si="3"/>
        <v>173895.4584</v>
      </c>
      <c r="AS27" s="34">
        <f t="shared" si="4"/>
        <v>176018.9472</v>
      </c>
      <c r="AT27" s="34">
        <f t="shared" si="5"/>
        <v>181563.099</v>
      </c>
    </row>
    <row r="28" ht="13.2" spans="1:46">
      <c r="A28" s="5" t="s">
        <v>43</v>
      </c>
      <c r="B28">
        <f>面积数据!O28*甲烷排放因子!F28</f>
        <v>0</v>
      </c>
      <c r="C28">
        <f>面积数据!P28*甲烷排放因子!F28</f>
        <v>0</v>
      </c>
      <c r="D28">
        <f>面积数据!Q28*甲烷排放因子!F28</f>
        <v>0</v>
      </c>
      <c r="E28">
        <f>面积数据!R28*甲烷排放因子!F28</f>
        <v>0</v>
      </c>
      <c r="F28">
        <f>面积数据!S28*甲烷排放因子!F28</f>
        <v>0</v>
      </c>
      <c r="G28">
        <f>面积数据!T28*甲烷排放因子!F28</f>
        <v>0</v>
      </c>
      <c r="H28">
        <f>面积数据!U28*甲烷排放因子!F28</f>
        <v>0</v>
      </c>
      <c r="I28">
        <f>面积数据!V28*甲烷排放因子!F28</f>
        <v>0</v>
      </c>
      <c r="J28">
        <f>面积数据!W28*甲烷排放因子!F28</f>
        <v>0</v>
      </c>
      <c r="K28">
        <f>面积数据!X28*甲烷排放因子!F28</f>
        <v>0</v>
      </c>
      <c r="L28">
        <f>面积数据!Y28*甲烷排放因子!F28</f>
        <v>0</v>
      </c>
      <c r="M28">
        <f>面积数据!Z28*甲烷排放因子!F28</f>
        <v>0</v>
      </c>
      <c r="N28">
        <f>面积数据!AA28*甲烷排放因子!F28</f>
        <v>0</v>
      </c>
      <c r="O28">
        <f>面积数据!AC28*甲烷排放因子!G28</f>
        <v>39.9242781818183</v>
      </c>
      <c r="P28" s="55">
        <f>面积数据!AD28*甲烷排放因子!G28</f>
        <v>40.3879890909091</v>
      </c>
      <c r="Q28">
        <f>面积数据!AE28*甲烷排放因子!G28</f>
        <v>42.883</v>
      </c>
      <c r="R28">
        <f>面积数据!AF28*甲烷排放因子!G28</f>
        <v>34.7578</v>
      </c>
      <c r="S28">
        <f>面积数据!AG28*甲烷排放因子!G28</f>
        <v>42.4316</v>
      </c>
      <c r="T28">
        <f>面积数据!AH28*甲烷排放因子!G28</f>
        <v>40.1746</v>
      </c>
      <c r="U28">
        <f>面积数据!AI28*甲烷排放因子!G28</f>
        <v>51.4596</v>
      </c>
      <c r="V28">
        <f>面积数据!AJ28*甲烷排放因子!G28</f>
        <v>42.4316</v>
      </c>
      <c r="W28">
        <f>面积数据!AK28*甲烷排放因子!G28</f>
        <v>44.6886</v>
      </c>
      <c r="X28">
        <f>面积数据!AL28*甲烷排放因子!G28</f>
        <v>42.883</v>
      </c>
      <c r="Y28">
        <f>面积数据!AM28*甲烷排放因子!G28</f>
        <v>43.7858</v>
      </c>
      <c r="Z28">
        <f>面积数据!AN28*甲烷排放因子!G28</f>
        <v>45.14</v>
      </c>
      <c r="AA28">
        <f>面积数据!AO28*甲烷排放因子!G28</f>
        <v>44.2372</v>
      </c>
      <c r="AB28">
        <f>面积数据!AQ28*甲烷排放因子!H28</f>
        <v>0</v>
      </c>
      <c r="AC28">
        <f>面积数据!AR28*甲烷排放因子!H28</f>
        <v>0</v>
      </c>
      <c r="AD28">
        <f>面积数据!AS28*甲烷排放因子!H28</f>
        <v>0</v>
      </c>
      <c r="AE28">
        <f>面积数据!AT28*甲烷排放因子!H28</f>
        <v>0</v>
      </c>
      <c r="AF28">
        <f>面积数据!AU28*甲烷排放因子!H28</f>
        <v>0</v>
      </c>
      <c r="AG28">
        <f>面积数据!AV28*甲烷排放因子!H28</f>
        <v>0</v>
      </c>
      <c r="AH28">
        <f>面积数据!AW28*甲烷排放因子!H28</f>
        <v>0</v>
      </c>
      <c r="AI28">
        <f>面积数据!AX28*甲烷排放因子!H28</f>
        <v>0</v>
      </c>
      <c r="AJ28">
        <f>面积数据!AY28*甲烷排放因子!H28</f>
        <v>0</v>
      </c>
      <c r="AK28">
        <f>面积数据!AZ28*甲烷排放因子!H28</f>
        <v>0</v>
      </c>
      <c r="AL28">
        <f>面积数据!BA28*甲烷排放因子!H28</f>
        <v>0</v>
      </c>
      <c r="AM28">
        <f>面积数据!BB28*甲烷排放因子!H28</f>
        <v>0</v>
      </c>
      <c r="AN28">
        <f>面积数据!BC28*甲烷排放因子!H28</f>
        <v>0</v>
      </c>
      <c r="AO28" s="34">
        <f t="shared" si="0"/>
        <v>42.883</v>
      </c>
      <c r="AP28" s="34">
        <f t="shared" si="1"/>
        <v>34.7578</v>
      </c>
      <c r="AQ28" s="34">
        <f t="shared" si="2"/>
        <v>42.4316</v>
      </c>
      <c r="AR28" s="34">
        <f t="shared" si="3"/>
        <v>40.1746</v>
      </c>
      <c r="AS28" s="34">
        <f t="shared" si="4"/>
        <v>51.4596</v>
      </c>
      <c r="AT28" s="34">
        <f t="shared" si="5"/>
        <v>42.4316</v>
      </c>
    </row>
    <row r="29" ht="13.2" spans="1:46">
      <c r="A29" s="5" t="s">
        <v>44</v>
      </c>
      <c r="B29">
        <f>面积数据!O29*甲烷排放因子!F29</f>
        <v>0</v>
      </c>
      <c r="C29">
        <f>面积数据!P29*甲烷排放因子!F29</f>
        <v>0</v>
      </c>
      <c r="D29">
        <f>面积数据!Q29*甲烷排放因子!F29</f>
        <v>0</v>
      </c>
      <c r="E29">
        <f>面积数据!R29*甲烷排放因子!F29</f>
        <v>0</v>
      </c>
      <c r="F29">
        <f>面积数据!S29*甲烷排放因子!F29</f>
        <v>0</v>
      </c>
      <c r="G29">
        <f>面积数据!T29*甲烷排放因子!F29</f>
        <v>0</v>
      </c>
      <c r="H29">
        <f>面积数据!U29*甲烷排放因子!F29</f>
        <v>0</v>
      </c>
      <c r="I29">
        <f>面积数据!V29*甲烷排放因子!F29</f>
        <v>0</v>
      </c>
      <c r="J29">
        <f>面积数据!W29*甲烷排放因子!F29</f>
        <v>0</v>
      </c>
      <c r="K29">
        <f>面积数据!X29*甲烷排放因子!F29</f>
        <v>0</v>
      </c>
      <c r="L29">
        <f>面积数据!Y29*甲烷排放因子!F29</f>
        <v>0</v>
      </c>
      <c r="M29">
        <f>面积数据!Z29*甲烷排放因子!F29</f>
        <v>0</v>
      </c>
      <c r="N29">
        <f>面积数据!AA29*甲烷排放因子!F29</f>
        <v>0</v>
      </c>
      <c r="O29">
        <f>面积数据!AC29*甲烷排放因子!G29</f>
        <v>29266.8033818182</v>
      </c>
      <c r="P29" s="55">
        <f>面积数据!AD29*甲烷排放因子!G29</f>
        <v>29598.778690909</v>
      </c>
      <c r="Q29">
        <f>面积数据!AE29*甲烷排放因子!G29</f>
        <v>30392.028</v>
      </c>
      <c r="R29">
        <f>面积数据!AF29*甲烷排放因子!G29</f>
        <v>30458.544</v>
      </c>
      <c r="S29">
        <f>面积数据!AG29*甲烷排放因子!G29</f>
        <v>30478.788</v>
      </c>
      <c r="T29">
        <f>面积数据!AH29*甲烷排放因子!G29</f>
        <v>30551.088</v>
      </c>
      <c r="U29">
        <f>面积数据!AI29*甲烷排放因子!G29</f>
        <v>31065.864</v>
      </c>
      <c r="V29">
        <f>面积数据!AJ29*甲烷排放因子!G29</f>
        <v>31074.54</v>
      </c>
      <c r="W29">
        <f>面积数据!AK29*甲烷排放因子!G29</f>
        <v>31430.256</v>
      </c>
      <c r="X29">
        <f>面积数据!AL29*甲烷排放因子!G29</f>
        <v>33055.56</v>
      </c>
      <c r="Y29">
        <f>面积数据!AM29*甲烷排放因子!G29</f>
        <v>32928.312</v>
      </c>
      <c r="Z29">
        <f>面积数据!AN29*甲烷排放因子!G29</f>
        <v>32720.088</v>
      </c>
      <c r="AA29">
        <f>面积数据!AO29*甲烷排放因子!G29</f>
        <v>33341.868</v>
      </c>
      <c r="AB29">
        <f>面积数据!AQ29*甲烷排放因子!H29</f>
        <v>0</v>
      </c>
      <c r="AC29">
        <f>面积数据!AR29*甲烷排放因子!H29</f>
        <v>0</v>
      </c>
      <c r="AD29">
        <f>面积数据!AS29*甲烷排放因子!H29</f>
        <v>0</v>
      </c>
      <c r="AE29">
        <f>面积数据!AT29*甲烷排放因子!H29</f>
        <v>0</v>
      </c>
      <c r="AF29">
        <f>面积数据!AU29*甲烷排放因子!H29</f>
        <v>0</v>
      </c>
      <c r="AG29">
        <f>面积数据!AV29*甲烷排放因子!H29</f>
        <v>0</v>
      </c>
      <c r="AH29">
        <f>面积数据!AW29*甲烷排放因子!H29</f>
        <v>0</v>
      </c>
      <c r="AI29">
        <f>面积数据!AX29*甲烷排放因子!H29</f>
        <v>0</v>
      </c>
      <c r="AJ29">
        <f>面积数据!AY29*甲烷排放因子!H29</f>
        <v>0</v>
      </c>
      <c r="AK29">
        <f>面积数据!AZ29*甲烷排放因子!H29</f>
        <v>0</v>
      </c>
      <c r="AL29">
        <f>面积数据!BA29*甲烷排放因子!H29</f>
        <v>0</v>
      </c>
      <c r="AM29">
        <f>面积数据!BB29*甲烷排放因子!H29</f>
        <v>0</v>
      </c>
      <c r="AN29">
        <f>面积数据!BC29*甲烷排放因子!H29</f>
        <v>0</v>
      </c>
      <c r="AO29" s="34">
        <f t="shared" si="0"/>
        <v>30392.028</v>
      </c>
      <c r="AP29" s="34">
        <f t="shared" si="1"/>
        <v>30458.544</v>
      </c>
      <c r="AQ29" s="34">
        <f t="shared" si="2"/>
        <v>30478.788</v>
      </c>
      <c r="AR29" s="34">
        <f t="shared" si="3"/>
        <v>30551.088</v>
      </c>
      <c r="AS29" s="34">
        <f t="shared" si="4"/>
        <v>31065.864</v>
      </c>
      <c r="AT29" s="34">
        <f t="shared" si="5"/>
        <v>31074.54</v>
      </c>
    </row>
    <row r="30" ht="13.2" spans="1:46">
      <c r="A30" s="5" t="s">
        <v>45</v>
      </c>
      <c r="B30">
        <f>面积数据!O30*甲烷排放因子!F30</f>
        <v>0</v>
      </c>
      <c r="C30">
        <f>面积数据!P30*甲烷排放因子!F30</f>
        <v>0</v>
      </c>
      <c r="D30">
        <f>面积数据!Q30*甲烷排放因子!F30</f>
        <v>0</v>
      </c>
      <c r="E30">
        <f>面积数据!R30*甲烷排放因子!F30</f>
        <v>0</v>
      </c>
      <c r="F30">
        <f>面积数据!S30*甲烷排放因子!F30</f>
        <v>0</v>
      </c>
      <c r="G30">
        <f>面积数据!T30*甲烷排放因子!F30</f>
        <v>0</v>
      </c>
      <c r="H30">
        <f>面积数据!U30*甲烷排放因子!F30</f>
        <v>0</v>
      </c>
      <c r="I30">
        <f>面积数据!V30*甲烷排放因子!F30</f>
        <v>0</v>
      </c>
      <c r="J30">
        <f>面积数据!W30*甲烷排放因子!F30</f>
        <v>0</v>
      </c>
      <c r="K30">
        <f>面积数据!X30*甲烷排放因子!F30</f>
        <v>0</v>
      </c>
      <c r="L30">
        <f>面积数据!Y30*甲烷排放因子!F30</f>
        <v>0</v>
      </c>
      <c r="M30">
        <f>面积数据!Z30*甲烷排放因子!F30</f>
        <v>0</v>
      </c>
      <c r="N30">
        <f>面积数据!AA30*甲烷排放因子!F30</f>
        <v>0</v>
      </c>
      <c r="O30">
        <f>面积数据!AC30*甲烷排放因子!G30</f>
        <v>601.670266363637</v>
      </c>
      <c r="P30" s="55">
        <f>面积数据!AD30*甲烷排放因子!G30</f>
        <v>647.458358181823</v>
      </c>
      <c r="Q30">
        <f>面积数据!AE30*甲烷排放因子!G30</f>
        <v>704.6793</v>
      </c>
      <c r="R30">
        <f>面积数据!AF30*甲烷排放因子!G30</f>
        <v>746.2533</v>
      </c>
      <c r="S30">
        <f>面积数据!AG30*甲烷排放因子!G30</f>
        <v>794.0634</v>
      </c>
      <c r="T30">
        <f>面积数据!AH30*甲烷排放因子!G30</f>
        <v>839.7948</v>
      </c>
      <c r="U30">
        <f>面积数据!AI30*甲烷排放因子!G30</f>
        <v>870.9753</v>
      </c>
      <c r="V30">
        <f>面积数据!AJ30*甲烷排放因子!G30</f>
        <v>846.0309</v>
      </c>
      <c r="W30">
        <f>面积数据!AK30*甲烷排放因子!G30</f>
        <v>981.1464</v>
      </c>
      <c r="X30">
        <f>面积数据!AL30*甲烷排放因子!G30</f>
        <v>1016.4843</v>
      </c>
      <c r="Y30">
        <f>面积数据!AM30*甲烷排放因子!G30</f>
        <v>1076.7666</v>
      </c>
      <c r="Z30">
        <f>面积数据!AN30*甲烷排放因子!G30</f>
        <v>1105.8684</v>
      </c>
      <c r="AA30">
        <f>面积数据!AO30*甲烷排放因子!G30</f>
        <v>1161.9933</v>
      </c>
      <c r="AB30">
        <f>面积数据!AQ30*甲烷排放因子!H30</f>
        <v>0</v>
      </c>
      <c r="AC30">
        <f>面积数据!AR30*甲烷排放因子!H30</f>
        <v>0</v>
      </c>
      <c r="AD30">
        <f>面积数据!AS30*甲烷排放因子!H30</f>
        <v>0</v>
      </c>
      <c r="AE30">
        <f>面积数据!AT30*甲烷排放因子!H30</f>
        <v>0</v>
      </c>
      <c r="AF30">
        <f>面积数据!AU30*甲烷排放因子!H30</f>
        <v>0</v>
      </c>
      <c r="AG30">
        <f>面积数据!AV30*甲烷排放因子!H30</f>
        <v>0</v>
      </c>
      <c r="AH30">
        <f>面积数据!AW30*甲烷排放因子!H30</f>
        <v>0</v>
      </c>
      <c r="AI30">
        <f>面积数据!AX30*甲烷排放因子!H30</f>
        <v>0</v>
      </c>
      <c r="AJ30">
        <f>面积数据!AY30*甲烷排放因子!H30</f>
        <v>0</v>
      </c>
      <c r="AK30">
        <f>面积数据!AZ30*甲烷排放因子!H30</f>
        <v>0</v>
      </c>
      <c r="AL30">
        <f>面积数据!BA30*甲烷排放因子!H30</f>
        <v>0</v>
      </c>
      <c r="AM30">
        <f>面积数据!BB30*甲烷排放因子!H30</f>
        <v>0</v>
      </c>
      <c r="AN30">
        <f>面积数据!BC30*甲烷排放因子!H30</f>
        <v>0</v>
      </c>
      <c r="AO30" s="34">
        <f t="shared" si="0"/>
        <v>704.6793</v>
      </c>
      <c r="AP30" s="34">
        <f t="shared" si="1"/>
        <v>746.2533</v>
      </c>
      <c r="AQ30" s="34">
        <f t="shared" si="2"/>
        <v>794.0634</v>
      </c>
      <c r="AR30" s="34">
        <f t="shared" si="3"/>
        <v>839.7948</v>
      </c>
      <c r="AS30" s="34">
        <f t="shared" si="4"/>
        <v>870.9753</v>
      </c>
      <c r="AT30" s="34">
        <f t="shared" si="5"/>
        <v>846.0309</v>
      </c>
    </row>
    <row r="31" ht="13.2" spans="1:46">
      <c r="A31" s="5" t="s">
        <v>46</v>
      </c>
      <c r="B31">
        <f>面积数据!O31*甲烷排放因子!F31</f>
        <v>0</v>
      </c>
      <c r="C31">
        <f>面积数据!P31*甲烷排放因子!F31</f>
        <v>0</v>
      </c>
      <c r="D31">
        <f>面积数据!Q31*甲烷排放因子!F31</f>
        <v>0</v>
      </c>
      <c r="E31">
        <f>面积数据!R31*甲烷排放因子!F31</f>
        <v>0</v>
      </c>
      <c r="F31">
        <f>面积数据!S31*甲烷排放因子!F31</f>
        <v>0</v>
      </c>
      <c r="G31">
        <f>面积数据!T31*甲烷排放因子!F31</f>
        <v>0</v>
      </c>
      <c r="H31">
        <f>面积数据!U31*甲烷排放因子!F31</f>
        <v>0</v>
      </c>
      <c r="I31">
        <f>面积数据!V31*甲烷排放因子!F31</f>
        <v>0</v>
      </c>
      <c r="J31">
        <f>面积数据!W31*甲烷排放因子!F31</f>
        <v>0</v>
      </c>
      <c r="K31">
        <f>面积数据!X31*甲烷排放因子!F31</f>
        <v>0</v>
      </c>
      <c r="L31">
        <f>面积数据!Y31*甲烷排放因子!F31</f>
        <v>0</v>
      </c>
      <c r="M31">
        <f>面积数据!Z31*甲烷排放因子!F31</f>
        <v>0</v>
      </c>
      <c r="N31">
        <f>面积数据!AA31*甲烷排放因子!F31</f>
        <v>0</v>
      </c>
      <c r="O31">
        <f>面积数据!AC31*甲烷排放因子!G31</f>
        <v>0</v>
      </c>
      <c r="P31" s="55">
        <f>面积数据!AD31*甲烷排放因子!G31</f>
        <v>0</v>
      </c>
      <c r="Q31">
        <f>面积数据!AE31*甲烷排放因子!G31</f>
        <v>0</v>
      </c>
      <c r="R31">
        <f>面积数据!AF31*甲烷排放因子!G31</f>
        <v>0</v>
      </c>
      <c r="S31">
        <f>面积数据!AG31*甲烷排放因子!G31</f>
        <v>0</v>
      </c>
      <c r="T31">
        <f>面积数据!AH31*甲烷排放因子!G31</f>
        <v>0</v>
      </c>
      <c r="U31">
        <f>面积数据!AI31*甲烷排放因子!G31</f>
        <v>0</v>
      </c>
      <c r="V31">
        <f>面积数据!AJ31*甲烷排放因子!G31</f>
        <v>0</v>
      </c>
      <c r="W31">
        <f>面积数据!AK31*甲烷排放因子!G31</f>
        <v>0</v>
      </c>
      <c r="X31">
        <f>面积数据!AL31*甲烷排放因子!G31</f>
        <v>0</v>
      </c>
      <c r="Y31">
        <f>面积数据!AM31*甲烷排放因子!G31</f>
        <v>0</v>
      </c>
      <c r="Z31">
        <f>面积数据!AN31*甲烷排放因子!G31</f>
        <v>0</v>
      </c>
      <c r="AA31">
        <f>面积数据!AO31*甲烷排放因子!G31</f>
        <v>0</v>
      </c>
      <c r="AB31">
        <f>面积数据!AQ31*甲烷排放因子!H31</f>
        <v>0</v>
      </c>
      <c r="AC31">
        <f>面积数据!AR31*甲烷排放因子!H31</f>
        <v>0</v>
      </c>
      <c r="AD31">
        <f>面积数据!AS31*甲烷排放因子!H31</f>
        <v>0</v>
      </c>
      <c r="AE31">
        <f>面积数据!AT31*甲烷排放因子!H31</f>
        <v>0</v>
      </c>
      <c r="AF31">
        <f>面积数据!AU31*甲烷排放因子!H31</f>
        <v>0</v>
      </c>
      <c r="AG31">
        <f>面积数据!AV31*甲烷排放因子!H31</f>
        <v>0</v>
      </c>
      <c r="AH31">
        <f>面积数据!AW31*甲烷排放因子!H31</f>
        <v>0</v>
      </c>
      <c r="AI31">
        <f>面积数据!AX31*甲烷排放因子!H31</f>
        <v>0</v>
      </c>
      <c r="AJ31">
        <f>面积数据!AY31*甲烷排放因子!H31</f>
        <v>0</v>
      </c>
      <c r="AK31">
        <f>面积数据!AZ31*甲烷排放因子!H31</f>
        <v>0</v>
      </c>
      <c r="AL31">
        <f>面积数据!BA31*甲烷排放因子!H31</f>
        <v>0</v>
      </c>
      <c r="AM31">
        <f>面积数据!BB31*甲烷排放因子!H31</f>
        <v>0</v>
      </c>
      <c r="AN31">
        <f>面积数据!BC31*甲烷排放因子!H31</f>
        <v>0</v>
      </c>
      <c r="AO31" s="34">
        <f t="shared" si="0"/>
        <v>0</v>
      </c>
      <c r="AP31" s="34">
        <f t="shared" si="1"/>
        <v>0</v>
      </c>
      <c r="AQ31" s="34">
        <f t="shared" si="2"/>
        <v>0</v>
      </c>
      <c r="AR31" s="34">
        <f t="shared" si="3"/>
        <v>0</v>
      </c>
      <c r="AS31" s="34">
        <f t="shared" si="4"/>
        <v>0</v>
      </c>
      <c r="AT31" s="34">
        <f t="shared" si="5"/>
        <v>0</v>
      </c>
    </row>
    <row r="32" ht="13.2" spans="1:46">
      <c r="A32" s="5" t="s">
        <v>47</v>
      </c>
      <c r="B32">
        <f>面积数据!O32*甲烷排放因子!F32</f>
        <v>0</v>
      </c>
      <c r="C32">
        <f>面积数据!P32*甲烷排放因子!F32</f>
        <v>0</v>
      </c>
      <c r="D32">
        <f>面积数据!Q32*甲烷排放因子!F32</f>
        <v>0</v>
      </c>
      <c r="E32">
        <f>面积数据!R32*甲烷排放因子!F32</f>
        <v>0</v>
      </c>
      <c r="F32">
        <f>面积数据!S32*甲烷排放因子!F32</f>
        <v>0</v>
      </c>
      <c r="G32">
        <f>面积数据!T32*甲烷排放因子!F32</f>
        <v>0</v>
      </c>
      <c r="H32">
        <f>面积数据!U32*甲烷排放因子!F32</f>
        <v>0</v>
      </c>
      <c r="I32">
        <f>面积数据!V32*甲烷排放因子!F32</f>
        <v>0</v>
      </c>
      <c r="J32">
        <f>面积数据!W32*甲烷排放因子!F32</f>
        <v>0</v>
      </c>
      <c r="K32">
        <f>面积数据!X32*甲烷排放因子!F32</f>
        <v>0</v>
      </c>
      <c r="L32">
        <f>面积数据!Y32*甲烷排放因子!F32</f>
        <v>0</v>
      </c>
      <c r="M32">
        <f>面积数据!Z32*甲烷排放因子!F32</f>
        <v>0</v>
      </c>
      <c r="N32">
        <f>面积数据!AA32*甲烷排放因子!F32</f>
        <v>0</v>
      </c>
      <c r="O32">
        <f>面积数据!AC32*甲烷排放因子!G32</f>
        <v>18636.9790909091</v>
      </c>
      <c r="P32" s="55">
        <f>面积数据!AD32*甲烷排放因子!G32</f>
        <v>19138.4236363636</v>
      </c>
      <c r="Q32">
        <f>面积数据!AE32*甲烷排放因子!G32</f>
        <v>17333.7</v>
      </c>
      <c r="R32">
        <f>面积数据!AF32*甲烷排放因子!G32</f>
        <v>19394.25</v>
      </c>
      <c r="S32">
        <f>面积数据!AG32*甲烷排放因子!G32</f>
        <v>22232.85</v>
      </c>
      <c r="T32">
        <f>面积数据!AH32*甲烷排放因子!G32</f>
        <v>23110.65</v>
      </c>
      <c r="U32">
        <f>面积数据!AI32*甲烷排放因子!G32</f>
        <v>23045.1</v>
      </c>
      <c r="V32">
        <f>面积数据!AJ32*甲烷排放因子!G32</f>
        <v>21186.9</v>
      </c>
      <c r="W32">
        <f>面积数据!AK32*甲烷排放因子!G32</f>
        <v>22244.25</v>
      </c>
      <c r="X32">
        <f>面积数据!AL32*甲烷排放因子!G32</f>
        <v>23409.9</v>
      </c>
      <c r="Y32">
        <f>面积数据!AM32*甲烷排放因子!G32</f>
        <v>24036.9</v>
      </c>
      <c r="Z32">
        <f>面积数据!AN32*甲烷排放因子!G32</f>
        <v>23922.9</v>
      </c>
      <c r="AA32">
        <f>面积数据!AO32*甲烷排放因子!G32</f>
        <v>23700.6</v>
      </c>
      <c r="AB32">
        <f>面积数据!AQ32*甲烷排放因子!H32</f>
        <v>0</v>
      </c>
      <c r="AC32">
        <f>面积数据!AR32*甲烷排放因子!H32</f>
        <v>0</v>
      </c>
      <c r="AD32">
        <f>面积数据!AS32*甲烷排放因子!H32</f>
        <v>0</v>
      </c>
      <c r="AE32">
        <f>面积数据!AT32*甲烷排放因子!H32</f>
        <v>0</v>
      </c>
      <c r="AF32">
        <f>面积数据!AU32*甲烷排放因子!H32</f>
        <v>0</v>
      </c>
      <c r="AG32">
        <f>面积数据!AV32*甲烷排放因子!H32</f>
        <v>0</v>
      </c>
      <c r="AH32">
        <f>面积数据!AW32*甲烷排放因子!H32</f>
        <v>0</v>
      </c>
      <c r="AI32">
        <f>面积数据!AX32*甲烷排放因子!H32</f>
        <v>0</v>
      </c>
      <c r="AJ32">
        <f>面积数据!AY32*甲烷排放因子!H32</f>
        <v>0</v>
      </c>
      <c r="AK32">
        <f>面积数据!AZ32*甲烷排放因子!H32</f>
        <v>0</v>
      </c>
      <c r="AL32">
        <f>面积数据!BA32*甲烷排放因子!H32</f>
        <v>0</v>
      </c>
      <c r="AM32">
        <f>面积数据!BB32*甲烷排放因子!H32</f>
        <v>0</v>
      </c>
      <c r="AN32">
        <f>面积数据!BC32*甲烷排放因子!H32</f>
        <v>0</v>
      </c>
      <c r="AO32" s="34">
        <f t="shared" si="0"/>
        <v>17333.7</v>
      </c>
      <c r="AP32" s="34">
        <f t="shared" si="1"/>
        <v>19394.25</v>
      </c>
      <c r="AQ32" s="34">
        <f t="shared" si="2"/>
        <v>22232.85</v>
      </c>
      <c r="AR32" s="34">
        <f t="shared" si="3"/>
        <v>23110.65</v>
      </c>
      <c r="AS32" s="34">
        <f t="shared" si="4"/>
        <v>23045.1</v>
      </c>
      <c r="AT32" s="34">
        <f t="shared" si="5"/>
        <v>21186.9</v>
      </c>
    </row>
    <row r="33" ht="13.2" spans="1:46">
      <c r="A33" s="5" t="s">
        <v>48</v>
      </c>
      <c r="B33">
        <f>面积数据!O33*甲烷排放因子!F33</f>
        <v>0</v>
      </c>
      <c r="C33">
        <f>面积数据!P33*甲烷排放因子!F33</f>
        <v>0</v>
      </c>
      <c r="D33">
        <f>面积数据!Q33*甲烷排放因子!F33</f>
        <v>0</v>
      </c>
      <c r="E33">
        <f>面积数据!R33*甲烷排放因子!F33</f>
        <v>0</v>
      </c>
      <c r="F33">
        <f>面积数据!S33*甲烷排放因子!F33</f>
        <v>0</v>
      </c>
      <c r="G33">
        <f>面积数据!T33*甲烷排放因子!F33</f>
        <v>0</v>
      </c>
      <c r="H33">
        <f>面积数据!U33*甲烷排放因子!F33</f>
        <v>0</v>
      </c>
      <c r="I33">
        <f>面积数据!V33*甲烷排放因子!F33</f>
        <v>0</v>
      </c>
      <c r="J33">
        <f>面积数据!W33*甲烷排放因子!F33</f>
        <v>0</v>
      </c>
      <c r="K33">
        <f>面积数据!X33*甲烷排放因子!F33</f>
        <v>0</v>
      </c>
      <c r="L33">
        <f>面积数据!Y33*甲烷排放因子!F33</f>
        <v>0</v>
      </c>
      <c r="M33">
        <f>面积数据!Z33*甲烷排放因子!F33</f>
        <v>0</v>
      </c>
      <c r="N33">
        <f>面积数据!AA33*甲烷排放因子!F33</f>
        <v>0</v>
      </c>
      <c r="O33">
        <f>面积数据!AC33*甲烷排放因子!G33</f>
        <v>20722.6619854545</v>
      </c>
      <c r="P33" s="55">
        <f>面积数据!AD33*甲烷排放因子!G33</f>
        <v>21507.2408472727</v>
      </c>
      <c r="Q33">
        <f>面积数据!AE33*甲烷排放因子!G33</f>
        <v>16767.1889</v>
      </c>
      <c r="R33">
        <f>面积数据!AF33*甲烷排放因子!G33</f>
        <v>20037.5476</v>
      </c>
      <c r="S33">
        <f>面积数据!AG33*甲烷排放因子!G33</f>
        <v>27595.6317</v>
      </c>
      <c r="T33">
        <f>面积数据!AH33*甲烷排放因子!G33</f>
        <v>26134.7072</v>
      </c>
      <c r="U33">
        <f>面积数据!AI33*甲烷排放因子!G33</f>
        <v>29250.1727</v>
      </c>
      <c r="V33">
        <f>面积数据!AJ33*甲烷排放因子!G33</f>
        <v>26345.9252</v>
      </c>
      <c r="W33">
        <f>面积数据!AK33*甲烷排放因子!G33</f>
        <v>29070.6374</v>
      </c>
      <c r="X33">
        <f>面积数据!AL33*甲烷排放因子!G33</f>
        <v>31126.4926</v>
      </c>
      <c r="Y33">
        <f>面积数据!AM33*甲烷排放因子!G33</f>
        <v>29732.4538</v>
      </c>
      <c r="Z33">
        <f>面积数据!AN33*甲烷排放因子!G33</f>
        <v>27430.1776</v>
      </c>
      <c r="AA33">
        <f>面积数据!AO33*甲烷排放因子!G33</f>
        <v>24870.9195</v>
      </c>
      <c r="AB33">
        <f>面积数据!AQ33*甲烷排放因子!H33</f>
        <v>0</v>
      </c>
      <c r="AC33">
        <f>面积数据!AR33*甲烷排放因子!H33</f>
        <v>0</v>
      </c>
      <c r="AD33">
        <f>面积数据!AS33*甲烷排放因子!H33</f>
        <v>0</v>
      </c>
      <c r="AE33">
        <f>面积数据!AT33*甲烷排放因子!H33</f>
        <v>0</v>
      </c>
      <c r="AF33">
        <f>面积数据!AU33*甲烷排放因子!H33</f>
        <v>0</v>
      </c>
      <c r="AG33">
        <f>面积数据!AV33*甲烷排放因子!H33</f>
        <v>0</v>
      </c>
      <c r="AH33">
        <f>面积数据!AW33*甲烷排放因子!H33</f>
        <v>0</v>
      </c>
      <c r="AI33">
        <f>面积数据!AX33*甲烷排放因子!H33</f>
        <v>0</v>
      </c>
      <c r="AJ33">
        <f>面积数据!AY33*甲烷排放因子!H33</f>
        <v>0</v>
      </c>
      <c r="AK33">
        <f>面积数据!AZ33*甲烷排放因子!H33</f>
        <v>0</v>
      </c>
      <c r="AL33">
        <f>面积数据!BA33*甲烷排放因子!H33</f>
        <v>0</v>
      </c>
      <c r="AM33">
        <f>面积数据!BB33*甲烷排放因子!H33</f>
        <v>0</v>
      </c>
      <c r="AN33">
        <f>面积数据!BC33*甲烷排放因子!H33</f>
        <v>0</v>
      </c>
      <c r="AO33" s="34">
        <f t="shared" si="0"/>
        <v>16767.1889</v>
      </c>
      <c r="AP33" s="34">
        <f t="shared" si="1"/>
        <v>20037.5476</v>
      </c>
      <c r="AQ33" s="34">
        <f t="shared" si="2"/>
        <v>27595.6317</v>
      </c>
      <c r="AR33" s="34">
        <f t="shared" si="3"/>
        <v>26134.7072</v>
      </c>
      <c r="AS33" s="34">
        <f t="shared" si="4"/>
        <v>29250.1727</v>
      </c>
      <c r="AT33" s="34">
        <f t="shared" si="5"/>
        <v>26345.9252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S36"/>
  <sheetViews>
    <sheetView workbookViewId="0">
      <selection activeCell="B35" sqref="B35"/>
    </sheetView>
  </sheetViews>
  <sheetFormatPr defaultColWidth="9" defaultRowHeight="12.4"/>
  <cols>
    <col min="1" max="2" width="17.875" customWidth="1"/>
    <col min="3" max="3" width="14.875" customWidth="1"/>
    <col min="4" max="5" width="11.75" customWidth="1"/>
    <col min="6" max="6" width="12.125" customWidth="1"/>
    <col min="7" max="14" width="12.875" customWidth="1"/>
    <col min="16" max="16" width="17.625" customWidth="1"/>
  </cols>
  <sheetData>
    <row r="1" spans="1:1">
      <c r="A1" t="s">
        <v>76</v>
      </c>
    </row>
    <row r="2" ht="15.75" spans="1:19">
      <c r="A2" s="44" t="s">
        <v>4</v>
      </c>
      <c r="B2" s="45" t="s">
        <v>77</v>
      </c>
      <c r="C2" s="45" t="s">
        <v>75</v>
      </c>
      <c r="D2" s="45" t="s">
        <v>6</v>
      </c>
      <c r="E2" s="45" t="s">
        <v>7</v>
      </c>
      <c r="F2" s="45" t="s">
        <v>8</v>
      </c>
      <c r="G2" s="45" t="s">
        <v>9</v>
      </c>
      <c r="H2" s="45" t="s">
        <v>10</v>
      </c>
      <c r="I2" s="45" t="s">
        <v>11</v>
      </c>
      <c r="J2" s="45" t="s">
        <v>12</v>
      </c>
      <c r="K2" s="45" t="s">
        <v>13</v>
      </c>
      <c r="L2" s="45" t="s">
        <v>14</v>
      </c>
      <c r="M2" s="45" t="s">
        <v>15</v>
      </c>
      <c r="N2" s="45" t="s">
        <v>16</v>
      </c>
      <c r="Q2" s="49" t="s">
        <v>12</v>
      </c>
      <c r="R2" s="49" t="s">
        <v>14</v>
      </c>
      <c r="S2" s="49" t="s">
        <v>16</v>
      </c>
    </row>
    <row r="3" ht="17" spans="1:19">
      <c r="A3" s="5" t="s">
        <v>18</v>
      </c>
      <c r="B3" s="46">
        <f>'ECH4'!B3+'ECH4'!O3+'ECH4'!AB3</f>
        <v>35.3356800000004</v>
      </c>
      <c r="C3" s="46">
        <f>'ECH4'!C3+'ECH4'!P3+'ECH4'!AC3</f>
        <v>37.9005672727271</v>
      </c>
      <c r="D3" s="46">
        <f>'ECH4'!D3+'ECH4'!Q3+'ECH4'!AD3</f>
        <v>54.784</v>
      </c>
      <c r="E3" s="46">
        <f>'ECH4'!E3+'ECH4'!R3+'ECH4'!AE3</f>
        <v>41.088</v>
      </c>
      <c r="F3" s="46">
        <f>'ECH4'!F3+'ECH4'!S3+'ECH4'!AF3</f>
        <v>46.5664</v>
      </c>
      <c r="G3" s="46">
        <f>'ECH4'!G3+'ECH4'!T3+'ECH4'!AG3</f>
        <v>32.8704</v>
      </c>
      <c r="H3" s="46">
        <f>'ECH4'!H3+'ECH4'!U3+'ECH4'!AH3</f>
        <v>54.784</v>
      </c>
      <c r="I3" s="46">
        <f>'ECH4'!I3+'ECH4'!V3+'ECH4'!AI3</f>
        <v>54.784</v>
      </c>
      <c r="J3" s="46">
        <f>'ECH4'!J3+'ECH4'!W3+'ECH4'!AJ3</f>
        <v>49.3056</v>
      </c>
      <c r="K3" s="46">
        <f>'ECH4'!K3+'ECH4'!X3+'ECH4'!AK3</f>
        <v>52.0448</v>
      </c>
      <c r="L3" s="46">
        <f>'ECH4'!L3+'ECH4'!Y3+'ECH4'!AL3</f>
        <v>54.784</v>
      </c>
      <c r="M3" s="46">
        <f>'ECH4'!M3+'ECH4'!Z3+'ECH4'!AM3</f>
        <v>63.0016</v>
      </c>
      <c r="N3" s="46">
        <f>'ECH4'!N3+'ECH4'!AA3+'ECH4'!AN3</f>
        <v>82.176</v>
      </c>
      <c r="P3" s="47" t="s">
        <v>78</v>
      </c>
      <c r="Q3" s="48"/>
      <c r="R3" s="48"/>
      <c r="S3" s="48"/>
    </row>
    <row r="4" ht="13.2" spans="1:19">
      <c r="A4" s="5" t="s">
        <v>19</v>
      </c>
      <c r="B4" s="46">
        <f>'ECH4'!B4+'ECH4'!O4+'ECH4'!AB4</f>
        <v>16162.6577454546</v>
      </c>
      <c r="C4" s="46">
        <f>'ECH4'!C4+'ECH4'!P4+'ECH4'!AC4</f>
        <v>15116.6976000002</v>
      </c>
      <c r="D4" s="46">
        <f>'ECH4'!D4+'ECH4'!Q4+'ECH4'!AD4</f>
        <v>16419.84</v>
      </c>
      <c r="E4" s="46">
        <f>'ECH4'!E4+'ECH4'!R4+'ECH4'!AE4</f>
        <v>13986.816</v>
      </c>
      <c r="F4" s="46">
        <f>'ECH4'!F4+'ECH4'!S4+'ECH4'!AF4</f>
        <v>12257.28</v>
      </c>
      <c r="G4" s="46">
        <f>'ECH4'!G4+'ECH4'!T4+'ECH4'!AG4</f>
        <v>9366.528</v>
      </c>
      <c r="H4" s="46">
        <f>'ECH4'!H4+'ECH4'!U4+'ECH4'!AH4</f>
        <v>8143.872</v>
      </c>
      <c r="I4" s="46">
        <f>'ECH4'!I4+'ECH4'!V4+'ECH4'!AI4</f>
        <v>6804.48</v>
      </c>
      <c r="J4" s="46">
        <f>'ECH4'!J4+'ECH4'!W4+'ECH4'!AJ4</f>
        <v>6835.2</v>
      </c>
      <c r="K4" s="46">
        <f>'ECH4'!K4+'ECH4'!X4+'ECH4'!AK4</f>
        <v>6859.776</v>
      </c>
      <c r="L4" s="46">
        <f>'ECH4'!L4+'ECH4'!Y4+'ECH4'!AL4</f>
        <v>5720.064</v>
      </c>
      <c r="M4" s="46">
        <f>'ECH4'!M4+'ECH4'!Z4+'ECH4'!AM4</f>
        <v>5357.568</v>
      </c>
      <c r="N4" s="46">
        <f>'ECH4'!N4+'ECH4'!AA4+'ECH4'!AN4</f>
        <v>5498.88</v>
      </c>
      <c r="P4" s="47" t="s">
        <v>79</v>
      </c>
      <c r="Q4" s="48">
        <v>891.1</v>
      </c>
      <c r="R4" s="48">
        <v>845.8</v>
      </c>
      <c r="S4" s="48">
        <v>872.9</v>
      </c>
    </row>
    <row r="5" ht="13.2" spans="1:14">
      <c r="A5" s="5" t="s">
        <v>20</v>
      </c>
      <c r="B5" s="46">
        <f>'ECH4'!B5+'ECH4'!O5+'ECH4'!AB5</f>
        <v>21450.8448581818</v>
      </c>
      <c r="C5" s="46">
        <f>'ECH4'!C5+'ECH4'!P5+'ECH4'!AC5</f>
        <v>21541.0762472727</v>
      </c>
      <c r="D5" s="46">
        <f>'ECH4'!D5+'ECH4'!Q5+'ECH4'!AD5</f>
        <v>21966.0288</v>
      </c>
      <c r="E5" s="46">
        <f>'ECH4'!E5+'ECH4'!R5+'ECH4'!AE5</f>
        <v>21812.5568</v>
      </c>
      <c r="F5" s="46">
        <f>'ECH4'!F5+'ECH4'!S5+'ECH4'!AF5</f>
        <v>21885.1072</v>
      </c>
      <c r="G5" s="46">
        <f>'ECH4'!G5+'ECH4'!T5+'ECH4'!AG5</f>
        <v>20933.5808</v>
      </c>
      <c r="H5" s="46">
        <f>'ECH4'!H5+'ECH4'!U5+'ECH4'!AH5</f>
        <v>21296.3328</v>
      </c>
      <c r="I5" s="46">
        <f>'ECH4'!I5+'ECH4'!V5+'ECH4'!AI5</f>
        <v>22298.0864</v>
      </c>
      <c r="J5" s="46">
        <f>'ECH4'!J5+'ECH4'!W5+'ECH4'!AJ5</f>
        <v>22459.9296</v>
      </c>
      <c r="K5" s="46">
        <f>'ECH4'!K5+'ECH4'!X5+'ECH4'!AK5</f>
        <v>23135.2064</v>
      </c>
      <c r="L5" s="46">
        <f>'ECH4'!L5+'ECH4'!Y5+'ECH4'!AL5</f>
        <v>23045.9136</v>
      </c>
      <c r="M5" s="46">
        <f>'ECH4'!M5+'ECH4'!Z5+'ECH4'!AM5</f>
        <v>22415.2832</v>
      </c>
      <c r="N5" s="46">
        <f>'ECH4'!N5+'ECH4'!AA5+'ECH4'!AN5</f>
        <v>21659.0848</v>
      </c>
    </row>
    <row r="6" ht="13.2" spans="1:14">
      <c r="A6" s="5" t="s">
        <v>21</v>
      </c>
      <c r="B6" s="46">
        <f>'ECH4'!B6+'ECH4'!O6+'ECH4'!AB6</f>
        <v>304.251590909091</v>
      </c>
      <c r="C6" s="46">
        <f>'ECH4'!C6+'ECH4'!P6+'ECH4'!AC6</f>
        <v>288.434318181818</v>
      </c>
      <c r="D6" s="46">
        <f>'ECH4'!D6+'ECH4'!Q6+'ECH4'!AD6</f>
        <v>388.9375</v>
      </c>
      <c r="E6" s="46">
        <f>'ECH4'!E6+'ECH4'!R6+'ECH4'!AE6</f>
        <v>401.6375</v>
      </c>
      <c r="F6" s="46">
        <f>'ECH4'!F6+'ECH4'!S6+'ECH4'!AF6</f>
        <v>127</v>
      </c>
      <c r="G6" s="46">
        <f>'ECH4'!G6+'ECH4'!T6+'ECH4'!AG6</f>
        <v>120.65</v>
      </c>
      <c r="H6" s="46">
        <f>'ECH4'!H6+'ECH4'!U6+'ECH4'!AH6</f>
        <v>125.4125</v>
      </c>
      <c r="I6" s="46">
        <f>'ECH4'!I6+'ECH4'!V6+'ECH4'!AI6</f>
        <v>123.825</v>
      </c>
      <c r="J6" s="46">
        <f>'ECH4'!J6+'ECH4'!W6+'ECH4'!AJ6</f>
        <v>157.1625</v>
      </c>
      <c r="K6" s="46">
        <f>'ECH4'!K6+'ECH4'!X6+'ECH4'!AK6</f>
        <v>168.275</v>
      </c>
      <c r="L6" s="46">
        <f>'ECH4'!L6+'ECH4'!Y6+'ECH4'!AL6</f>
        <v>171.45</v>
      </c>
      <c r="M6" s="46">
        <f>'ECH4'!M6+'ECH4'!Z6+'ECH4'!AM6</f>
        <v>171.45</v>
      </c>
      <c r="N6" s="46">
        <f>'ECH4'!N6+'ECH4'!AA6+'ECH4'!AN6</f>
        <v>173.0375</v>
      </c>
    </row>
    <row r="7" ht="13.2" spans="1:14">
      <c r="A7" s="5" t="s">
        <v>22</v>
      </c>
      <c r="B7" s="46">
        <f>'ECH4'!B7+'ECH4'!O7+'ECH4'!AB7</f>
        <v>18471.0579709091</v>
      </c>
      <c r="C7" s="46">
        <f>'ECH4'!C7+'ECH4'!P7+'ECH4'!AC7</f>
        <v>17616.0260945457</v>
      </c>
      <c r="D7" s="46">
        <f>'ECH4'!D7+'ECH4'!Q7+'ECH4'!AD7</f>
        <v>17720.3376</v>
      </c>
      <c r="E7" s="46">
        <f>'ECH4'!E7+'ECH4'!R7+'ECH4'!AE7</f>
        <v>17702.712</v>
      </c>
      <c r="F7" s="46">
        <f>'ECH4'!F7+'ECH4'!S7+'ECH4'!AF7</f>
        <v>16573.572</v>
      </c>
      <c r="G7" s="46">
        <f>'ECH4'!G7+'ECH4'!T7+'ECH4'!AG7</f>
        <v>13460.4504</v>
      </c>
      <c r="H7" s="46">
        <f>'ECH4'!H7+'ECH4'!U7+'ECH4'!AH7</f>
        <v>11989.8144</v>
      </c>
      <c r="I7" s="46">
        <f>'ECH4'!I7+'ECH4'!V7+'ECH4'!AI7</f>
        <v>9697.3848</v>
      </c>
      <c r="J7" s="46">
        <f>'ECH4'!J7+'ECH4'!W7+'ECH4'!AJ7</f>
        <v>9469.3536</v>
      </c>
      <c r="K7" s="46">
        <f>'ECH4'!K7+'ECH4'!X7+'ECH4'!AK7</f>
        <v>9073.8792</v>
      </c>
      <c r="L7" s="46">
        <f>'ECH4'!L7+'ECH4'!Y7+'ECH4'!AL7</f>
        <v>10724.076</v>
      </c>
      <c r="M7" s="46">
        <f>'ECH4'!M7+'ECH4'!Z7+'ECH4'!AM7</f>
        <v>10461.8952</v>
      </c>
      <c r="N7" s="46">
        <f>'ECH4'!N7+'ECH4'!AA7+'ECH4'!AN7</f>
        <v>10470.708</v>
      </c>
    </row>
    <row r="8" ht="13.2" spans="1:14">
      <c r="A8" s="5" t="s">
        <v>23</v>
      </c>
      <c r="B8" s="46">
        <f>'ECH4'!B8+'ECH4'!O8+'ECH4'!AB8</f>
        <v>65998.1203200004</v>
      </c>
      <c r="C8" s="46">
        <f>'ECH4'!C8+'ECH4'!P8+'ECH4'!AC8</f>
        <v>68029.98336</v>
      </c>
      <c r="D8" s="46">
        <f>'ECH4'!D8+'ECH4'!Q8+'ECH4'!AD8</f>
        <v>78311.2968</v>
      </c>
      <c r="E8" s="46">
        <f>'ECH4'!E8+'ECH4'!R8+'ECH4'!AE8</f>
        <v>76309.9128</v>
      </c>
      <c r="F8" s="46">
        <f>'ECH4'!F8+'ECH4'!S8+'ECH4'!AF8</f>
        <v>73488.4128</v>
      </c>
      <c r="G8" s="46">
        <f>'ECH4'!G8+'ECH4'!T8+'ECH4'!AG8</f>
        <v>74136.9816</v>
      </c>
      <c r="H8" s="46">
        <f>'ECH4'!H8+'ECH4'!U8+'ECH4'!AH8</f>
        <v>71687.1672</v>
      </c>
      <c r="I8" s="46">
        <f>'ECH4'!I8+'ECH4'!V8+'ECH4'!AI8</f>
        <v>70609.7304</v>
      </c>
      <c r="J8" s="46">
        <f>'ECH4'!J8+'ECH4'!W8+'ECH4'!AJ8</f>
        <v>74054.2176</v>
      </c>
      <c r="K8" s="46">
        <f>'ECH4'!K8+'ECH4'!X8+'ECH4'!AK8</f>
        <v>86962.392</v>
      </c>
      <c r="L8" s="46">
        <f>'ECH4'!L8+'ECH4'!Y8+'ECH4'!AL8</f>
        <v>90136.0152</v>
      </c>
      <c r="M8" s="46">
        <f>'ECH4'!M8+'ECH4'!Z8+'ECH4'!AM8</f>
        <v>91342.8648</v>
      </c>
      <c r="N8" s="46">
        <f>'ECH4'!N8+'ECH4'!AA8+'ECH4'!AN8</f>
        <v>95393.7864</v>
      </c>
    </row>
    <row r="9" ht="13.2" spans="1:14">
      <c r="A9" s="5" t="s">
        <v>24</v>
      </c>
      <c r="B9" s="46">
        <f>'ECH4'!B9+'ECH4'!O9+'ECH4'!AB9</f>
        <v>95889.3454800001</v>
      </c>
      <c r="C9" s="46">
        <f>'ECH4'!C9+'ECH4'!P9+'ECH4'!AC9</f>
        <v>93997.7654400001</v>
      </c>
      <c r="D9" s="46">
        <f>'ECH4'!D9+'ECH4'!Q9+'ECH4'!AD9</f>
        <v>89507.0088</v>
      </c>
      <c r="E9" s="46">
        <f>'ECH4'!E9+'ECH4'!R9+'ECH4'!AE9</f>
        <v>89854.4988</v>
      </c>
      <c r="F9" s="46">
        <f>'ECH4'!F9+'ECH4'!S9+'ECH4'!AF9</f>
        <v>89781.7932</v>
      </c>
      <c r="G9" s="46">
        <f>'ECH4'!G9+'ECH4'!T9+'ECH4'!AG9</f>
        <v>87763.1436</v>
      </c>
      <c r="H9" s="46">
        <f>'ECH4'!H9+'ECH4'!U9+'ECH4'!AH9</f>
        <v>85556.3148</v>
      </c>
      <c r="I9" s="46">
        <f>'ECH4'!I9+'ECH4'!V9+'ECH4'!AI9</f>
        <v>83271.4344</v>
      </c>
      <c r="J9" s="46">
        <f>'ECH4'!J9+'ECH4'!W9+'ECH4'!AJ9</f>
        <v>80939.5092</v>
      </c>
      <c r="K9" s="46">
        <f>'ECH4'!K9+'ECH4'!X9+'ECH4'!AK9</f>
        <v>79053.4404</v>
      </c>
      <c r="L9" s="46">
        <f>'ECH4'!L9+'ECH4'!Y9+'ECH4'!AL9</f>
        <v>76081.0644</v>
      </c>
      <c r="M9" s="46">
        <f>'ECH4'!M9+'ECH4'!Z9+'ECH4'!AM9</f>
        <v>74597.0148</v>
      </c>
      <c r="N9" s="46">
        <f>'ECH4'!N9+'ECH4'!AA9+'ECH4'!AN9</f>
        <v>72725.9148</v>
      </c>
    </row>
    <row r="10" ht="13.2" spans="1:14">
      <c r="A10" s="5" t="s">
        <v>25</v>
      </c>
      <c r="B10" s="46">
        <f>'ECH4'!B10+'ECH4'!O10+'ECH4'!AB10</f>
        <v>367749.545863637</v>
      </c>
      <c r="C10" s="46">
        <f>'ECH4'!C10+'ECH4'!P10+'ECH4'!AC10</f>
        <v>363080.862136364</v>
      </c>
      <c r="D10" s="46">
        <f>'ECH4'!D10+'ECH4'!Q10+'ECH4'!AD10</f>
        <v>345578.6775</v>
      </c>
      <c r="E10" s="46">
        <f>'ECH4'!E10+'ECH4'!R10+'ECH4'!AE10</f>
        <v>340270.0875</v>
      </c>
      <c r="F10" s="46">
        <f>'ECH4'!F10+'ECH4'!S10+'ECH4'!AF10</f>
        <v>337641.675</v>
      </c>
      <c r="G10" s="46">
        <f>'ECH4'!G10+'ECH4'!T10+'ECH4'!AG10</f>
        <v>352438.4325</v>
      </c>
      <c r="H10" s="46">
        <f>'ECH4'!H10+'ECH4'!U10+'ECH4'!AH10</f>
        <v>350335.7025</v>
      </c>
      <c r="I10" s="46">
        <f>'ECH4'!I10+'ECH4'!V10+'ECH4'!AI10</f>
        <v>349712.7375</v>
      </c>
      <c r="J10" s="46">
        <f>'ECH4'!J10+'ECH4'!W10+'ECH4'!AJ10</f>
        <v>354186.84</v>
      </c>
      <c r="K10" s="46">
        <f>'ECH4'!K10+'ECH4'!X10+'ECH4'!AK10</f>
        <v>344577.2925</v>
      </c>
      <c r="L10" s="46">
        <f>'ECH4'!L10+'ECH4'!Y10+'ECH4'!AL10</f>
        <v>324039.975</v>
      </c>
      <c r="M10" s="46">
        <f>'ECH4'!M10+'ECH4'!Z10+'ECH4'!AM10</f>
        <v>306779.9175</v>
      </c>
      <c r="N10" s="46">
        <f>'ECH4'!N10+'ECH4'!AA10+'ECH4'!AN10</f>
        <v>280195.02</v>
      </c>
    </row>
    <row r="11" ht="13.2" spans="1:14">
      <c r="A11" s="5" t="s">
        <v>26</v>
      </c>
      <c r="B11" s="46">
        <f>'ECH4'!B11+'ECH4'!O11+'ECH4'!AB11</f>
        <v>25265.0030327273</v>
      </c>
      <c r="C11" s="46">
        <f>'ECH4'!C11+'ECH4'!P11+'ECH4'!AC11</f>
        <v>25762.5746618183</v>
      </c>
      <c r="D11" s="46">
        <f>'ECH4'!D11+'ECH4'!Q11+'ECH4'!AD11</f>
        <v>27093.0616</v>
      </c>
      <c r="E11" s="46">
        <f>'ECH4'!E11+'ECH4'!R11+'ECH4'!AE11</f>
        <v>26986.314</v>
      </c>
      <c r="F11" s="46">
        <f>'ECH4'!F11+'ECH4'!S11+'ECH4'!AF11</f>
        <v>26968.0888</v>
      </c>
      <c r="G11" s="46">
        <f>'ECH4'!G11+'ECH4'!T11+'ECH4'!AG11</f>
        <v>27106.0796</v>
      </c>
      <c r="H11" s="46">
        <f>'ECH4'!H11+'ECH4'!U11+'ECH4'!AH11</f>
        <v>27673.6644</v>
      </c>
      <c r="I11" s="46">
        <f>'ECH4'!I11+'ECH4'!V11+'ECH4'!AI11</f>
        <v>28681.2576</v>
      </c>
      <c r="J11" s="46">
        <f>'ECH4'!J11+'ECH4'!W11+'ECH4'!AJ11</f>
        <v>28965.05</v>
      </c>
      <c r="K11" s="46">
        <f>'ECH4'!K11+'ECH4'!X11+'ECH4'!AK11</f>
        <v>29897.1388</v>
      </c>
      <c r="L11" s="46">
        <f>'ECH4'!L11+'ECH4'!Y11+'ECH4'!AL11</f>
        <v>30620.9396</v>
      </c>
      <c r="M11" s="46">
        <f>'ECH4'!M11+'ECH4'!Z11+'ECH4'!AM11</f>
        <v>30870.8852</v>
      </c>
      <c r="N11" s="46">
        <f>'ECH4'!N11+'ECH4'!AA11+'ECH4'!AN11</f>
        <v>31365.5692</v>
      </c>
    </row>
    <row r="12" ht="13.2" spans="1:14">
      <c r="A12" s="5" t="s">
        <v>27</v>
      </c>
      <c r="B12" s="46">
        <f>'ECH4'!B12+'ECH4'!O12+'ECH4'!AB12</f>
        <v>695985.289658182</v>
      </c>
      <c r="C12" s="46">
        <f>'ECH4'!C12+'ECH4'!P12+'ECH4'!AC12</f>
        <v>696819.828992727</v>
      </c>
      <c r="D12" s="46">
        <f>'ECH4'!D12+'ECH4'!Q12+'ECH4'!AD12</f>
        <v>694291.1112</v>
      </c>
      <c r="E12" s="46">
        <f>'ECH4'!E12+'ECH4'!R12+'ECH4'!AE12</f>
        <v>688444.5222</v>
      </c>
      <c r="F12" s="46">
        <f>'ECH4'!F12+'ECH4'!S12+'ECH4'!AF12</f>
        <v>698035.4496</v>
      </c>
      <c r="G12" s="46">
        <f>'ECH4'!G12+'ECH4'!T12+'ECH4'!AG12</f>
        <v>705284.5896</v>
      </c>
      <c r="H12" s="46">
        <f>'ECH4'!H12+'ECH4'!U12+'ECH4'!AH12</f>
        <v>711128.0268</v>
      </c>
      <c r="I12" s="46">
        <f>'ECH4'!I12+'ECH4'!V12+'ECH4'!AI12</f>
        <v>709255.8576</v>
      </c>
      <c r="J12" s="46">
        <f>'ECH4'!J12+'ECH4'!W12+'ECH4'!AJ12</f>
        <v>704963.106</v>
      </c>
      <c r="K12" s="46">
        <f>'ECH4'!K12+'ECH4'!X12+'ECH4'!AK12</f>
        <v>702810.4266</v>
      </c>
      <c r="L12" s="46">
        <f>'ECH4'!L12+'ECH4'!Y12+'ECH4'!AL12</f>
        <v>702517.3092</v>
      </c>
      <c r="M12" s="46">
        <f>'ECH4'!M12+'ECH4'!Z12+'ECH4'!AM12</f>
        <v>702135.9414</v>
      </c>
      <c r="N12" s="46">
        <f>'ECH4'!N12+'ECH4'!AA12+'ECH4'!AN12</f>
        <v>701231.3748</v>
      </c>
    </row>
    <row r="13" ht="13.2" spans="1:14">
      <c r="A13" s="6" t="s">
        <v>28</v>
      </c>
      <c r="B13" s="46">
        <f>'ECH4'!B13+'ECH4'!O13+'ECH4'!AB13</f>
        <v>144059.884910909</v>
      </c>
      <c r="C13" s="46">
        <f>'ECH4'!C13+'ECH4'!P13+'ECH4'!AC13</f>
        <v>148734.67276</v>
      </c>
      <c r="D13" s="46">
        <f>'ECH4'!D13+'ECH4'!Q13+'ECH4'!AD13</f>
        <v>164473.8634</v>
      </c>
      <c r="E13" s="46">
        <f>'ECH4'!E13+'ECH4'!R13+'ECH4'!AE13</f>
        <v>164734.0284</v>
      </c>
      <c r="F13" s="46">
        <f>'ECH4'!F13+'ECH4'!S13+'ECH4'!AF13</f>
        <v>170194.9802</v>
      </c>
      <c r="G13" s="46">
        <f>'ECH4'!G13+'ECH4'!T13+'ECH4'!AG13</f>
        <v>162903.2318</v>
      </c>
      <c r="H13" s="46">
        <f>'ECH4'!H13+'ECH4'!U13+'ECH4'!AH13</f>
        <v>160652.1296</v>
      </c>
      <c r="I13" s="46">
        <f>'ECH4'!I13+'ECH4'!V13+'ECH4'!AI13</f>
        <v>165835.2194</v>
      </c>
      <c r="J13" s="46">
        <f>'ECH4'!J13+'ECH4'!W13+'ECH4'!AJ13</f>
        <v>170858.875</v>
      </c>
      <c r="K13" s="46">
        <f>'ECH4'!K13+'ECH4'!X13+'ECH4'!AK13</f>
        <v>176958.6948</v>
      </c>
      <c r="L13" s="46">
        <f>'ECH4'!L13+'ECH4'!Y13+'ECH4'!AL13</f>
        <v>183481.4142</v>
      </c>
      <c r="M13" s="46">
        <f>'ECH4'!M13+'ECH4'!Z13+'ECH4'!AM13</f>
        <v>205269.6874</v>
      </c>
      <c r="N13" s="46">
        <f>'ECH4'!N13+'ECH4'!AA13+'ECH4'!AN13</f>
        <v>219255.2742</v>
      </c>
    </row>
    <row r="14" ht="13.2" spans="1:14">
      <c r="A14" s="6" t="s">
        <v>29</v>
      </c>
      <c r="B14" s="46">
        <f>'ECH4'!B14+'ECH4'!O14+'ECH4'!AB14</f>
        <v>792415.88235636</v>
      </c>
      <c r="C14" s="46">
        <f>'ECH4'!C14+'ECH4'!P14+'ECH4'!AC14</f>
        <v>783346.655469088</v>
      </c>
      <c r="D14" s="46">
        <f>'ECH4'!D14+'ECH4'!Q14+'ECH4'!AD14</f>
        <v>753293.152</v>
      </c>
      <c r="E14" s="46">
        <f>'ECH4'!E14+'ECH4'!R14+'ECH4'!AE14</f>
        <v>752838.488</v>
      </c>
      <c r="F14" s="46">
        <f>'ECH4'!F14+'ECH4'!S14+'ECH4'!AF14</f>
        <v>762292.396</v>
      </c>
      <c r="G14" s="46">
        <f>'ECH4'!G14+'ECH4'!T14+'ECH4'!AG14</f>
        <v>778776.8776</v>
      </c>
      <c r="H14" s="46">
        <f>'ECH4'!H14+'ECH4'!U14+'ECH4'!AH14</f>
        <v>756622.3036</v>
      </c>
      <c r="I14" s="46">
        <f>'ECH4'!I14+'ECH4'!V14+'ECH4'!AI14</f>
        <v>737024.092</v>
      </c>
      <c r="J14" s="46">
        <f>'ECH4'!J14+'ECH4'!W14+'ECH4'!AJ14</f>
        <v>718328.8776</v>
      </c>
      <c r="K14" s="46">
        <f>'ECH4'!K14+'ECH4'!X14+'ECH4'!AK14</f>
        <v>686876.8</v>
      </c>
      <c r="L14" s="46">
        <f>'ECH4'!L14+'ECH4'!Y14+'ECH4'!AL14</f>
        <v>690744.9572</v>
      </c>
      <c r="M14" s="46">
        <f>'ECH4'!M14+'ECH4'!Z14+'ECH4'!AM14</f>
        <v>690290.806</v>
      </c>
      <c r="N14" s="46">
        <f>'ECH4'!N14+'ECH4'!AA14+'ECH4'!AN14</f>
        <v>691155.4856</v>
      </c>
    </row>
    <row r="15" ht="13.2" spans="1:14">
      <c r="A15" s="6" t="s">
        <v>30</v>
      </c>
      <c r="B15" s="46">
        <f>'ECH4'!B15+'ECH4'!O15+'ECH4'!AB15</f>
        <v>117847.748754546</v>
      </c>
      <c r="C15" s="46">
        <f>'ECH4'!C15+'ECH4'!P15+'ECH4'!AC15</f>
        <v>122120.861709091</v>
      </c>
      <c r="D15" s="46">
        <f>'ECH4'!D15+'ECH4'!Q15+'ECH4'!AD15</f>
        <v>132373.0463</v>
      </c>
      <c r="E15" s="46">
        <f>'ECH4'!E15+'ECH4'!R15+'ECH4'!AE15</f>
        <v>132012.983</v>
      </c>
      <c r="F15" s="46">
        <f>'ECH4'!F15+'ECH4'!S15+'ECH4'!AF15</f>
        <v>136150.671</v>
      </c>
      <c r="G15" s="46">
        <f>'ECH4'!G15+'ECH4'!T15+'ECH4'!AG15</f>
        <v>138264.8453</v>
      </c>
      <c r="H15" s="46">
        <f>'ECH4'!H15+'ECH4'!U15+'ECH4'!AH15</f>
        <v>137015.7372</v>
      </c>
      <c r="I15" s="46">
        <f>'ECH4'!I15+'ECH4'!V15+'ECH4'!AI15</f>
        <v>143270.1053</v>
      </c>
      <c r="J15" s="46">
        <f>'ECH4'!J15+'ECH4'!W15+'ECH4'!AJ15</f>
        <v>148895.3077</v>
      </c>
      <c r="K15" s="46">
        <f>'ECH4'!K15+'ECH4'!X15+'ECH4'!AK15</f>
        <v>155089.0856</v>
      </c>
      <c r="L15" s="46">
        <f>'ECH4'!L15+'ECH4'!Y15+'ECH4'!AL15</f>
        <v>160264.0676</v>
      </c>
      <c r="M15" s="46">
        <f>'ECH4'!M15+'ECH4'!Z15+'ECH4'!AM15</f>
        <v>168004.0764</v>
      </c>
      <c r="N15" s="46">
        <f>'ECH4'!N15+'ECH4'!AA15+'ECH4'!AN15</f>
        <v>174015.0084</v>
      </c>
    </row>
    <row r="16" ht="13.2" spans="1:14">
      <c r="A16" s="6" t="s">
        <v>31</v>
      </c>
      <c r="B16" s="46">
        <f>'ECH4'!B16+'ECH4'!O16+'ECH4'!AB16</f>
        <v>763217.454087272</v>
      </c>
      <c r="C16" s="46">
        <f>'ECH4'!C16+'ECH4'!P16+'ECH4'!AC16</f>
        <v>769036.056970908</v>
      </c>
      <c r="D16" s="46">
        <f>'ECH4'!D16+'ECH4'!Q16+'ECH4'!AD16</f>
        <v>775614.7341</v>
      </c>
      <c r="E16" s="46">
        <f>'ECH4'!E16+'ECH4'!R16+'ECH4'!AE16</f>
        <v>748485.9972</v>
      </c>
      <c r="F16" s="46">
        <f>'ECH4'!F16+'ECH4'!S16+'ECH4'!AF16</f>
        <v>782886.18</v>
      </c>
      <c r="G16" s="46">
        <f>'ECH4'!G16+'ECH4'!T16+'ECH4'!AG16</f>
        <v>802231.6287</v>
      </c>
      <c r="H16" s="46">
        <f>'ECH4'!H16+'ECH4'!U16+'ECH4'!AH16</f>
        <v>809277.5568</v>
      </c>
      <c r="I16" s="46">
        <f>'ECH4'!I16+'ECH4'!V16+'ECH4'!AI16</f>
        <v>823453.0608</v>
      </c>
      <c r="J16" s="46">
        <f>'ECH4'!J16+'ECH4'!W16+'ECH4'!AJ16</f>
        <v>824962.2903</v>
      </c>
      <c r="K16" s="46">
        <f>'ECH4'!K16+'ECH4'!X16+'ECH4'!AK16</f>
        <v>823125.4554</v>
      </c>
      <c r="L16" s="46">
        <f>'ECH4'!L16+'ECH4'!Y16+'ECH4'!AL16</f>
        <v>822350.6118</v>
      </c>
      <c r="M16" s="46">
        <f>'ECH4'!M16+'ECH4'!Z16+'ECH4'!AM16</f>
        <v>818986.2153</v>
      </c>
      <c r="N16" s="46">
        <f>'ECH4'!N16+'ECH4'!AA16+'ECH4'!AN16</f>
        <v>812050.6866</v>
      </c>
    </row>
    <row r="17" ht="13.2" spans="1:14">
      <c r="A17" s="5" t="s">
        <v>32</v>
      </c>
      <c r="B17" s="46">
        <f>'ECH4'!B17+'ECH4'!O17+'ECH4'!AB17</f>
        <v>40262.4991581818</v>
      </c>
      <c r="C17" s="46">
        <f>'ECH4'!C17+'ECH4'!P17+'ECH4'!AC17</f>
        <v>40946.5285199999</v>
      </c>
      <c r="D17" s="46">
        <f>'ECH4'!D17+'ECH4'!Q17+'ECH4'!AD17</f>
        <v>42878.5008</v>
      </c>
      <c r="E17" s="46">
        <f>'ECH4'!E17+'ECH4'!R17+'ECH4'!AE17</f>
        <v>44067.876</v>
      </c>
      <c r="F17" s="46">
        <f>'ECH4'!F17+'ECH4'!S17+'ECH4'!AF17</f>
        <v>43393.1343</v>
      </c>
      <c r="G17" s="46">
        <f>'ECH4'!G17+'ECH4'!T17+'ECH4'!AG17</f>
        <v>41498.5206</v>
      </c>
      <c r="H17" s="46">
        <f>'ECH4'!H17+'ECH4'!U17+'ECH4'!AH17</f>
        <v>40663.6707</v>
      </c>
      <c r="I17" s="46">
        <f>'ECH4'!I17+'ECH4'!V17+'ECH4'!AI17</f>
        <v>44670.1878</v>
      </c>
      <c r="J17" s="46">
        <f>'ECH4'!J17+'ECH4'!W17+'ECH4'!AJ17</f>
        <v>46980.3204</v>
      </c>
      <c r="K17" s="46">
        <f>'ECH4'!K17+'ECH4'!X17+'ECH4'!AK17</f>
        <v>47220.4827</v>
      </c>
      <c r="L17" s="46">
        <f>'ECH4'!L17+'ECH4'!Y17+'ECH4'!AL17</f>
        <v>47460.645</v>
      </c>
      <c r="M17" s="46">
        <f>'ECH4'!M17+'ECH4'!Z17+'ECH4'!AM17</f>
        <v>47677.9347</v>
      </c>
      <c r="N17" s="46">
        <f>'ECH4'!N17+'ECH4'!AA17+'ECH4'!AN17</f>
        <v>49046.4786</v>
      </c>
    </row>
    <row r="18" ht="13.2" spans="1:14">
      <c r="A18" s="5" t="s">
        <v>33</v>
      </c>
      <c r="B18" s="46">
        <f>'ECH4'!B18+'ECH4'!O18+'ECH4'!AB18</f>
        <v>280541.049308182</v>
      </c>
      <c r="C18" s="46">
        <f>'ECH4'!C18+'ECH4'!P18+'ECH4'!AC18</f>
        <v>280392.881383636</v>
      </c>
      <c r="D18" s="46">
        <f>'ECH4'!D18+'ECH4'!Q18+'ECH4'!AD18</f>
        <v>280069.5609</v>
      </c>
      <c r="E18" s="46">
        <f>'ECH4'!E18+'ECH4'!R18+'ECH4'!AE18</f>
        <v>279856.242</v>
      </c>
      <c r="F18" s="46">
        <f>'ECH4'!F18+'ECH4'!S18+'ECH4'!AF18</f>
        <v>281585.4867</v>
      </c>
      <c r="G18" s="46">
        <f>'ECH4'!G18+'ECH4'!T18+'ECH4'!AG18</f>
        <v>279143.6661</v>
      </c>
      <c r="H18" s="46">
        <f>'ECH4'!H18+'ECH4'!U18+'ECH4'!AH18</f>
        <v>278717.0283</v>
      </c>
      <c r="I18" s="46">
        <f>'ECH4'!I18+'ECH4'!V18+'ECH4'!AI18</f>
        <v>279742.7745</v>
      </c>
      <c r="J18" s="46">
        <f>'ECH4'!J18+'ECH4'!W18+'ECH4'!AJ18</f>
        <v>278971.1955</v>
      </c>
      <c r="K18" s="46">
        <f>'ECH4'!K18+'ECH4'!X18+'ECH4'!AK18</f>
        <v>277300.9539</v>
      </c>
      <c r="L18" s="46">
        <f>'ECH4'!L18+'ECH4'!Y18+'ECH4'!AL18</f>
        <v>282202.7499</v>
      </c>
      <c r="M18" s="46">
        <f>'ECH4'!M18+'ECH4'!Z18+'ECH4'!AM18</f>
        <v>279711.0036</v>
      </c>
      <c r="N18" s="46">
        <f>'ECH4'!N18+'ECH4'!AA18+'ECH4'!AN18</f>
        <v>277241.9508</v>
      </c>
    </row>
    <row r="19" ht="13.2" spans="1:14">
      <c r="A19" s="6" t="s">
        <v>34</v>
      </c>
      <c r="B19" s="46">
        <f>'ECH4'!B19+'ECH4'!O19+'ECH4'!AB19</f>
        <v>963429.656619997</v>
      </c>
      <c r="C19" s="46">
        <f>'ECH4'!C19+'ECH4'!P19+'ECH4'!AC19</f>
        <v>950740.34157818</v>
      </c>
      <c r="D19" s="46">
        <f>'ECH4'!D19+'ECH4'!Q19+'ECH4'!AD19</f>
        <v>895968.2443</v>
      </c>
      <c r="E19" s="46">
        <f>'ECH4'!E19+'ECH4'!R19+'ECH4'!AE19</f>
        <v>895766.029</v>
      </c>
      <c r="F19" s="46">
        <f>'ECH4'!F19+'ECH4'!S19+'ECH4'!AF19</f>
        <v>935355.2734</v>
      </c>
      <c r="G19" s="46">
        <f>'ECH4'!G19+'ECH4'!T19+'ECH4'!AG19</f>
        <v>925464.1675</v>
      </c>
      <c r="H19" s="46">
        <f>'ECH4'!H19+'ECH4'!U19+'ECH4'!AH19</f>
        <v>914644.7655</v>
      </c>
      <c r="I19" s="46">
        <f>'ECH4'!I19+'ECH4'!V19+'ECH4'!AI19</f>
        <v>925204.986</v>
      </c>
      <c r="J19" s="46">
        <f>'ECH4'!J19+'ECH4'!W19+'ECH4'!AJ19</f>
        <v>853879.8986</v>
      </c>
      <c r="K19" s="46">
        <f>'ECH4'!K19+'ECH4'!X19+'ECH4'!AK19</f>
        <v>854349.0828</v>
      </c>
      <c r="L19" s="46">
        <f>'ECH4'!L19+'ECH4'!Y19+'ECH4'!AL19</f>
        <v>808561.6272</v>
      </c>
      <c r="M19" s="46">
        <f>'ECH4'!M19+'ECH4'!Z19+'ECH4'!AM19</f>
        <v>806817.7937</v>
      </c>
      <c r="N19" s="46">
        <f>'ECH4'!N19+'ECH4'!AA19+'ECH4'!AN19</f>
        <v>804637.0966</v>
      </c>
    </row>
    <row r="20" ht="13.2" spans="1:14">
      <c r="A20" s="6" t="s">
        <v>35</v>
      </c>
      <c r="B20" s="46">
        <f>'ECH4'!B20+'ECH4'!O20+'ECH4'!AB20</f>
        <v>940821.266284543</v>
      </c>
      <c r="C20" s="46">
        <f>'ECH4'!C20+'ECH4'!P20+'ECH4'!AC20</f>
        <v>947147.923930907</v>
      </c>
      <c r="D20" s="46">
        <f>'ECH4'!D20+'ECH4'!Q20+'ECH4'!AD20</f>
        <v>942958.58</v>
      </c>
      <c r="E20" s="46">
        <f>'ECH4'!E20+'ECH4'!R20+'ECH4'!AE20</f>
        <v>904606.848</v>
      </c>
      <c r="F20" s="46">
        <f>'ECH4'!F20+'ECH4'!S20+'ECH4'!AF20</f>
        <v>946099.987</v>
      </c>
      <c r="G20" s="46">
        <f>'ECH4'!G20+'ECH4'!T20+'ECH4'!AG20</f>
        <v>1007823.6569</v>
      </c>
      <c r="H20" s="46">
        <f>'ECH4'!H20+'ECH4'!U20+'ECH4'!AH20</f>
        <v>1017100.1108</v>
      </c>
      <c r="I20" s="46">
        <f>'ECH4'!I20+'ECH4'!V20+'ECH4'!AI20</f>
        <v>1021663.4341</v>
      </c>
      <c r="J20" s="46">
        <f>'ECH4'!J20+'ECH4'!W20+'ECH4'!AJ20</f>
        <v>1018199.8442</v>
      </c>
      <c r="K20" s="46">
        <f>'ECH4'!K20+'ECH4'!X20+'ECH4'!AK20</f>
        <v>1002083.821</v>
      </c>
      <c r="L20" s="46">
        <f>'ECH4'!L20+'ECH4'!Y20+'ECH4'!AL20</f>
        <v>1004639.769</v>
      </c>
      <c r="M20" s="46">
        <f>'ECH4'!M20+'ECH4'!Z20+'ECH4'!AM20</f>
        <v>991139.359</v>
      </c>
      <c r="N20" s="46">
        <f>'ECH4'!N20+'ECH4'!AA20+'ECH4'!AN20</f>
        <v>979871.1579</v>
      </c>
    </row>
    <row r="21" ht="13.2" spans="1:14">
      <c r="A21" s="6" t="s">
        <v>36</v>
      </c>
      <c r="B21" s="46">
        <f>'ECH4'!B21+'ECH4'!O21+'ECH4'!AB21</f>
        <v>790184.887720909</v>
      </c>
      <c r="C21" s="46">
        <f>'ECH4'!C21+'ECH4'!P21+'ECH4'!AC21</f>
        <v>794628.132212727</v>
      </c>
      <c r="D21" s="46">
        <f>'ECH4'!D21+'ECH4'!Q21+'ECH4'!AD21</f>
        <v>819524.3502</v>
      </c>
      <c r="E21" s="46">
        <f>'ECH4'!E21+'ECH4'!R21+'ECH4'!AE21</f>
        <v>806617.4595</v>
      </c>
      <c r="F21" s="46">
        <f>'ECH4'!F21+'ECH4'!S21+'ECH4'!AF21</f>
        <v>801181.1676</v>
      </c>
      <c r="G21" s="46">
        <f>'ECH4'!G21+'ECH4'!T21+'ECH4'!AG21</f>
        <v>807229.4502</v>
      </c>
      <c r="H21" s="46">
        <f>'ECH4'!H21+'ECH4'!U21+'ECH4'!AH21</f>
        <v>807836.7654</v>
      </c>
      <c r="I21" s="46">
        <f>'ECH4'!I21+'ECH4'!V21+'ECH4'!AI21</f>
        <v>807865.779</v>
      </c>
      <c r="J21" s="46">
        <f>'ECH4'!J21+'ECH4'!W21+'ECH4'!AJ21</f>
        <v>817387.2753</v>
      </c>
      <c r="K21" s="46">
        <f>'ECH4'!K21+'ECH4'!X21+'ECH4'!AK21</f>
        <v>826137.8268</v>
      </c>
      <c r="L21" s="46">
        <f>'ECH4'!L21+'ECH4'!Y21+'ECH4'!AL21</f>
        <v>843894.1839</v>
      </c>
      <c r="M21" s="46">
        <f>'ECH4'!M21+'ECH4'!Z21+'ECH4'!AM21</f>
        <v>845104.4934</v>
      </c>
      <c r="N21" s="46">
        <f>'ECH4'!N21+'ECH4'!AA21+'ECH4'!AN21</f>
        <v>851384.8395</v>
      </c>
    </row>
    <row r="22" ht="13.2" spans="1:14">
      <c r="A22" s="6" t="s">
        <v>37</v>
      </c>
      <c r="B22" s="46">
        <f>'ECH4'!B22+'ECH4'!O22+'ECH4'!AB22</f>
        <v>554286.22603091</v>
      </c>
      <c r="C22" s="46">
        <f>'ECH4'!C22+'ECH4'!P22+'ECH4'!AC22</f>
        <v>565836.163074548</v>
      </c>
      <c r="D22" s="46">
        <f>'ECH4'!D22+'ECH4'!Q22+'ECH4'!AD22</f>
        <v>592462.2291</v>
      </c>
      <c r="E22" s="46">
        <f>'ECH4'!E22+'ECH4'!R22+'ECH4'!AE22</f>
        <v>579099.2977</v>
      </c>
      <c r="F22" s="46">
        <f>'ECH4'!F22+'ECH4'!S22+'ECH4'!AF22</f>
        <v>591909.1028</v>
      </c>
      <c r="G22" s="46">
        <f>'ECH4'!G22+'ECH4'!T22+'ECH4'!AG22</f>
        <v>608342.4072</v>
      </c>
      <c r="H22" s="46">
        <f>'ECH4'!H22+'ECH4'!U22+'ECH4'!AH22</f>
        <v>622438.0324</v>
      </c>
      <c r="I22" s="46">
        <f>'ECH4'!I22+'ECH4'!V22+'ECH4'!AI22</f>
        <v>635702.5214</v>
      </c>
      <c r="J22" s="46">
        <f>'ECH4'!J22+'ECH4'!W22+'ECH4'!AJ22</f>
        <v>651690.1837</v>
      </c>
      <c r="K22" s="46">
        <f>'ECH4'!K22+'ECH4'!X22+'ECH4'!AK22</f>
        <v>661934.574</v>
      </c>
      <c r="L22" s="46">
        <f>'ECH4'!L22+'ECH4'!Y22+'ECH4'!AL22</f>
        <v>671888.4813</v>
      </c>
      <c r="M22" s="46">
        <f>'ECH4'!M22+'ECH4'!Z22+'ECH4'!AM22</f>
        <v>682307.2548</v>
      </c>
      <c r="N22" s="46">
        <f>'ECH4'!N22+'ECH4'!AA22+'ECH4'!AN22</f>
        <v>688719.5543</v>
      </c>
    </row>
    <row r="23" ht="13.2" spans="1:14">
      <c r="A23" s="6" t="s">
        <v>38</v>
      </c>
      <c r="B23" s="46">
        <f>'ECH4'!B23+'ECH4'!O23+'ECH4'!AB23</f>
        <v>97591.2841981814</v>
      </c>
      <c r="C23" s="46">
        <f>'ECH4'!C23+'ECH4'!P23+'ECH4'!AC23</f>
        <v>101738.350021818</v>
      </c>
      <c r="D23" s="46">
        <f>'ECH4'!D23+'ECH4'!Q23+'ECH4'!AD23</f>
        <v>107731.034</v>
      </c>
      <c r="E23" s="46">
        <f>'ECH4'!E23+'ECH4'!R23+'ECH4'!AE23</f>
        <v>108512.342</v>
      </c>
      <c r="F23" s="46">
        <f>'ECH4'!F23+'ECH4'!S23+'ECH4'!AF23</f>
        <v>115950.3998</v>
      </c>
      <c r="G23" s="46">
        <f>'ECH4'!G23+'ECH4'!T23+'ECH4'!AG23</f>
        <v>116409.956</v>
      </c>
      <c r="H23" s="46">
        <f>'ECH4'!H23+'ECH4'!U23+'ECH4'!AH23</f>
        <v>119380.8734</v>
      </c>
      <c r="I23" s="46">
        <f>'ECH4'!I23+'ECH4'!V23+'ECH4'!AI23</f>
        <v>125294.1082</v>
      </c>
      <c r="J23" s="46">
        <f>'ECH4'!J23+'ECH4'!W23+'ECH4'!AJ23</f>
        <v>134874.1818</v>
      </c>
      <c r="K23" s="46">
        <f>'ECH4'!K23+'ECH4'!X23+'ECH4'!AK23</f>
        <v>134389.7966</v>
      </c>
      <c r="L23" s="46">
        <f>'ECH4'!L23+'ECH4'!Y23+'ECH4'!AL23</f>
        <v>142263.8794</v>
      </c>
      <c r="M23" s="46">
        <f>'ECH4'!M23+'ECH4'!Z23+'ECH4'!AM23</f>
        <v>141619.7668</v>
      </c>
      <c r="N23" s="46">
        <f>'ECH4'!N23+'ECH4'!AA23+'ECH4'!AN23</f>
        <v>146401.8566</v>
      </c>
    </row>
    <row r="24" ht="13.2" spans="1:14">
      <c r="A24" s="5" t="s">
        <v>39</v>
      </c>
      <c r="B24" s="46">
        <f>'ECH4'!B24+'ECH4'!O24+'ECH4'!AB24</f>
        <v>159568.716894545</v>
      </c>
      <c r="C24" s="46">
        <f>'ECH4'!C24+'ECH4'!P24+'ECH4'!AC24</f>
        <v>159529.956683636</v>
      </c>
      <c r="D24" s="46">
        <f>'ECH4'!D24+'ECH4'!Q24+'ECH4'!AD24</f>
        <v>159769.1916</v>
      </c>
      <c r="E24" s="46">
        <f>'ECH4'!E24+'ECH4'!R24+'ECH4'!AE24</f>
        <v>159251.4312</v>
      </c>
      <c r="F24" s="46">
        <f>'ECH4'!F24+'ECH4'!S24+'ECH4'!AF24</f>
        <v>159569.866</v>
      </c>
      <c r="G24" s="46">
        <f>'ECH4'!G24+'ECH4'!T24+'ECH4'!AG24</f>
        <v>160175.1352</v>
      </c>
      <c r="H24" s="46">
        <f>'ECH4'!H24+'ECH4'!U24+'ECH4'!AH24</f>
        <v>160654.0028</v>
      </c>
      <c r="I24" s="46">
        <f>'ECH4'!I24+'ECH4'!V24+'ECH4'!AI24</f>
        <v>157294.6372</v>
      </c>
      <c r="J24" s="46">
        <f>'ECH4'!J24+'ECH4'!W24+'ECH4'!AJ24</f>
        <v>158191.6024</v>
      </c>
      <c r="K24" s="46">
        <f>'ECH4'!K24+'ECH4'!X24+'ECH4'!AK24</f>
        <v>158578.0996</v>
      </c>
      <c r="L24" s="46">
        <f>'ECH4'!L24+'ECH4'!Y24+'ECH4'!AL24</f>
        <v>159161.4916</v>
      </c>
      <c r="M24" s="46">
        <f>'ECH4'!M24+'ECH4'!Z24+'ECH4'!AM24</f>
        <v>159659.8056</v>
      </c>
      <c r="N24" s="46">
        <f>'ECH4'!N24+'ECH4'!AA24+'ECH4'!AN24</f>
        <v>159966.0864</v>
      </c>
    </row>
    <row r="25" ht="13.2" spans="1:14">
      <c r="A25" s="5" t="s">
        <v>40</v>
      </c>
      <c r="B25" s="46">
        <f>'ECH4'!B25+'ECH4'!O25+'ECH4'!AB25</f>
        <v>467679.861294545</v>
      </c>
      <c r="C25" s="46">
        <f>'ECH4'!C25+'ECH4'!P25+'ECH4'!AC25</f>
        <v>470099.466938181</v>
      </c>
      <c r="D25" s="46">
        <f>'ECH4'!D25+'ECH4'!Q25+'ECH4'!AD25</f>
        <v>476583.4752</v>
      </c>
      <c r="E25" s="46">
        <f>'ECH4'!E25+'ECH4'!R25+'ECH4'!AE25</f>
        <v>477523.2</v>
      </c>
      <c r="F25" s="46">
        <f>'ECH4'!F25+'ECH4'!S25+'ECH4'!AF25</f>
        <v>478544.64</v>
      </c>
      <c r="G25" s="46">
        <f>'ECH4'!G25+'ECH4'!T25+'ECH4'!AG25</f>
        <v>478782.1248</v>
      </c>
      <c r="H25" s="46">
        <f>'ECH4'!H25+'ECH4'!U25+'ECH4'!AH25</f>
        <v>478544.64</v>
      </c>
      <c r="I25" s="46">
        <f>'ECH4'!I25+'ECH4'!V25+'ECH4'!AI25</f>
        <v>479747.3856</v>
      </c>
      <c r="J25" s="46">
        <f>'ECH4'!J25+'ECH4'!W25+'ECH4'!AJ25</f>
        <v>483233.0496</v>
      </c>
      <c r="K25" s="46">
        <f>'ECH4'!K25+'ECH4'!X25+'ECH4'!AK25</f>
        <v>486565.4976</v>
      </c>
      <c r="L25" s="46">
        <f>'ECH4'!L25+'ECH4'!Y25+'ECH4'!AL25</f>
        <v>492783.5136</v>
      </c>
      <c r="M25" s="46">
        <f>'ECH4'!M25+'ECH4'!Z25+'ECH4'!AM25</f>
        <v>496207.8912</v>
      </c>
      <c r="N25" s="46">
        <f>'ECH4'!N25+'ECH4'!AA25+'ECH4'!AN25</f>
        <v>502272.6912</v>
      </c>
    </row>
    <row r="26" ht="13.2" spans="1:14">
      <c r="A26" s="5" t="s">
        <v>41</v>
      </c>
      <c r="B26" s="46">
        <f>'ECH4'!B26+'ECH4'!O26+'ECH4'!AB26</f>
        <v>91953.4778181819</v>
      </c>
      <c r="C26" s="46">
        <f>'ECH4'!C26+'ECH4'!P26+'ECH4'!AC26</f>
        <v>92595.6654545455</v>
      </c>
      <c r="D26" s="46">
        <f>'ECH4'!D26+'ECH4'!Q26+'ECH4'!AD26</f>
        <v>91946.1888</v>
      </c>
      <c r="E26" s="46">
        <f>'ECH4'!E26+'ECH4'!R26+'ECH4'!AE26</f>
        <v>91890.8928</v>
      </c>
      <c r="F26" s="46">
        <f>'ECH4'!F26+'ECH4'!S26+'ECH4'!AF26</f>
        <v>92866.8672</v>
      </c>
      <c r="G26" s="46">
        <f>'ECH4'!G26+'ECH4'!T26+'ECH4'!AG26</f>
        <v>96837.12</v>
      </c>
      <c r="H26" s="46">
        <f>'ECH4'!H26+'ECH4'!U26+'ECH4'!AH26</f>
        <v>98737.92</v>
      </c>
      <c r="I26" s="46">
        <f>'ECH4'!I26+'ECH4'!V26+'ECH4'!AI26</f>
        <v>98298.3168</v>
      </c>
      <c r="J26" s="46">
        <f>'ECH4'!J26+'ECH4'!W26+'ECH4'!AJ26</f>
        <v>98721.3312</v>
      </c>
      <c r="K26" s="46">
        <f>'ECH4'!K26+'ECH4'!X26+'ECH4'!AK26</f>
        <v>98512.5888</v>
      </c>
      <c r="L26" s="46">
        <f>'ECH4'!L26+'ECH4'!Y26+'ECH4'!AL26</f>
        <v>97731.5328</v>
      </c>
      <c r="M26" s="46">
        <f>'ECH4'!M26+'ECH4'!Z26+'ECH4'!AM26</f>
        <v>96962.9184</v>
      </c>
      <c r="N26" s="46">
        <f>'ECH4'!N26+'ECH4'!AA26+'ECH4'!AN26</f>
        <v>98431.0272</v>
      </c>
    </row>
    <row r="27" ht="13.2" spans="1:14">
      <c r="A27" s="6" t="s">
        <v>42</v>
      </c>
      <c r="B27" s="46">
        <f>'ECH4'!B27+'ECH4'!O27+'ECH4'!AB27</f>
        <v>159741.996185455</v>
      </c>
      <c r="C27" s="46">
        <f>'ECH4'!C27+'ECH4'!P27+'ECH4'!AC27</f>
        <v>162676.847220001</v>
      </c>
      <c r="D27" s="46">
        <f>'ECH4'!D27+'ECH4'!Q27+'ECH4'!AD27</f>
        <v>163233.489</v>
      </c>
      <c r="E27" s="46">
        <f>'ECH4'!E27+'ECH4'!R27+'ECH4'!AE27</f>
        <v>168160.587</v>
      </c>
      <c r="F27" s="46">
        <f>'ECH4'!F27+'ECH4'!S27+'ECH4'!AF27</f>
        <v>169735.3065</v>
      </c>
      <c r="G27" s="46">
        <f>'ECH4'!G27+'ECH4'!T27+'ECH4'!AG27</f>
        <v>173895.4584</v>
      </c>
      <c r="H27" s="46">
        <f>'ECH4'!H27+'ECH4'!U27+'ECH4'!AH27</f>
        <v>176018.9472</v>
      </c>
      <c r="I27" s="46">
        <f>'ECH4'!I27+'ECH4'!V27+'ECH4'!AI27</f>
        <v>181563.099</v>
      </c>
      <c r="J27" s="46">
        <f>'ECH4'!J27+'ECH4'!W27+'ECH4'!AJ27</f>
        <v>188095.2579</v>
      </c>
      <c r="K27" s="46">
        <f>'ECH4'!K27+'ECH4'!X27+'ECH4'!AK27</f>
        <v>195591.1359</v>
      </c>
      <c r="L27" s="46">
        <f>'ECH4'!L27+'ECH4'!Y27+'ECH4'!AL27</f>
        <v>188087.9028</v>
      </c>
      <c r="M27" s="46">
        <f>'ECH4'!M27+'ECH4'!Z27+'ECH4'!AM27</f>
        <v>192703.5678</v>
      </c>
      <c r="N27" s="46">
        <f>'ECH4'!N27+'ECH4'!AA27+'ECH4'!AN27</f>
        <v>186060.7362</v>
      </c>
    </row>
    <row r="28" ht="13.2" spans="1:14">
      <c r="A28" s="5" t="s">
        <v>43</v>
      </c>
      <c r="B28" s="46">
        <f>'ECH4'!B28+'ECH4'!O28+'ECH4'!AB28</f>
        <v>39.9242781818183</v>
      </c>
      <c r="C28" s="46">
        <f>'ECH4'!C28+'ECH4'!P28+'ECH4'!AC28</f>
        <v>40.3879890909091</v>
      </c>
      <c r="D28" s="46">
        <f>'ECH4'!D28+'ECH4'!Q28+'ECH4'!AD28</f>
        <v>42.883</v>
      </c>
      <c r="E28" s="46">
        <f>'ECH4'!E28+'ECH4'!R28+'ECH4'!AE28</f>
        <v>34.7578</v>
      </c>
      <c r="F28" s="46">
        <f>'ECH4'!F28+'ECH4'!S28+'ECH4'!AF28</f>
        <v>42.4316</v>
      </c>
      <c r="G28" s="46">
        <f>'ECH4'!G28+'ECH4'!T28+'ECH4'!AG28</f>
        <v>40.1746</v>
      </c>
      <c r="H28" s="46">
        <f>'ECH4'!H28+'ECH4'!U28+'ECH4'!AH28</f>
        <v>51.4596</v>
      </c>
      <c r="I28" s="46">
        <f>'ECH4'!I28+'ECH4'!V28+'ECH4'!AI28</f>
        <v>42.4316</v>
      </c>
      <c r="J28" s="46">
        <f>'ECH4'!J28+'ECH4'!W28+'ECH4'!AJ28</f>
        <v>44.6886</v>
      </c>
      <c r="K28" s="46">
        <f>'ECH4'!K28+'ECH4'!X28+'ECH4'!AK28</f>
        <v>42.883</v>
      </c>
      <c r="L28" s="46">
        <f>'ECH4'!L28+'ECH4'!Y28+'ECH4'!AL28</f>
        <v>43.7858</v>
      </c>
      <c r="M28" s="46">
        <f>'ECH4'!M28+'ECH4'!Z28+'ECH4'!AM28</f>
        <v>45.14</v>
      </c>
      <c r="N28" s="46">
        <f>'ECH4'!N28+'ECH4'!AA28+'ECH4'!AN28</f>
        <v>44.2372</v>
      </c>
    </row>
    <row r="29" ht="13.2" spans="1:14">
      <c r="A29" s="5" t="s">
        <v>44</v>
      </c>
      <c r="B29" s="46">
        <f>'ECH4'!B29+'ECH4'!O29+'ECH4'!AB29</f>
        <v>29266.8033818182</v>
      </c>
      <c r="C29" s="46">
        <f>'ECH4'!C29+'ECH4'!P29+'ECH4'!AC29</f>
        <v>29598.778690909</v>
      </c>
      <c r="D29" s="46">
        <f>'ECH4'!D29+'ECH4'!Q29+'ECH4'!AD29</f>
        <v>30392.028</v>
      </c>
      <c r="E29" s="46">
        <f>'ECH4'!E29+'ECH4'!R29+'ECH4'!AE29</f>
        <v>30458.544</v>
      </c>
      <c r="F29" s="46">
        <f>'ECH4'!F29+'ECH4'!S29+'ECH4'!AF29</f>
        <v>30478.788</v>
      </c>
      <c r="G29" s="46">
        <f>'ECH4'!G29+'ECH4'!T29+'ECH4'!AG29</f>
        <v>30551.088</v>
      </c>
      <c r="H29" s="46">
        <f>'ECH4'!H29+'ECH4'!U29+'ECH4'!AH29</f>
        <v>31065.864</v>
      </c>
      <c r="I29" s="46">
        <f>'ECH4'!I29+'ECH4'!V29+'ECH4'!AI29</f>
        <v>31074.54</v>
      </c>
      <c r="J29" s="46">
        <f>'ECH4'!J29+'ECH4'!W29+'ECH4'!AJ29</f>
        <v>31430.256</v>
      </c>
      <c r="K29" s="46">
        <f>'ECH4'!K29+'ECH4'!X29+'ECH4'!AK29</f>
        <v>33055.56</v>
      </c>
      <c r="L29" s="46">
        <f>'ECH4'!L29+'ECH4'!Y29+'ECH4'!AL29</f>
        <v>32928.312</v>
      </c>
      <c r="M29" s="46">
        <f>'ECH4'!M29+'ECH4'!Z29+'ECH4'!AM29</f>
        <v>32720.088</v>
      </c>
      <c r="N29" s="46">
        <f>'ECH4'!N29+'ECH4'!AA29+'ECH4'!AN29</f>
        <v>33341.868</v>
      </c>
    </row>
    <row r="30" ht="13.2" spans="1:14">
      <c r="A30" s="5" t="s">
        <v>45</v>
      </c>
      <c r="B30" s="46">
        <f>'ECH4'!B30+'ECH4'!O30+'ECH4'!AB30</f>
        <v>601.670266363637</v>
      </c>
      <c r="C30" s="46">
        <f>'ECH4'!C30+'ECH4'!P30+'ECH4'!AC30</f>
        <v>647.458358181823</v>
      </c>
      <c r="D30" s="46">
        <f>'ECH4'!D30+'ECH4'!Q30+'ECH4'!AD30</f>
        <v>704.6793</v>
      </c>
      <c r="E30" s="46">
        <f>'ECH4'!E30+'ECH4'!R30+'ECH4'!AE30</f>
        <v>746.2533</v>
      </c>
      <c r="F30" s="46">
        <f>'ECH4'!F30+'ECH4'!S30+'ECH4'!AF30</f>
        <v>794.0634</v>
      </c>
      <c r="G30" s="46">
        <f>'ECH4'!G30+'ECH4'!T30+'ECH4'!AG30</f>
        <v>839.7948</v>
      </c>
      <c r="H30" s="46">
        <f>'ECH4'!H30+'ECH4'!U30+'ECH4'!AH30</f>
        <v>870.9753</v>
      </c>
      <c r="I30" s="46">
        <f>'ECH4'!I30+'ECH4'!V30+'ECH4'!AI30</f>
        <v>846.0309</v>
      </c>
      <c r="J30" s="46">
        <f>'ECH4'!J30+'ECH4'!W30+'ECH4'!AJ30</f>
        <v>981.1464</v>
      </c>
      <c r="K30" s="46">
        <f>'ECH4'!K30+'ECH4'!X30+'ECH4'!AK30</f>
        <v>1016.4843</v>
      </c>
      <c r="L30" s="46">
        <f>'ECH4'!L30+'ECH4'!Y30+'ECH4'!AL30</f>
        <v>1076.7666</v>
      </c>
      <c r="M30" s="46">
        <f>'ECH4'!M30+'ECH4'!Z30+'ECH4'!AM30</f>
        <v>1105.8684</v>
      </c>
      <c r="N30" s="46">
        <f>'ECH4'!N30+'ECH4'!AA30+'ECH4'!AN30</f>
        <v>1161.9933</v>
      </c>
    </row>
    <row r="31" ht="13.2" spans="1:14">
      <c r="A31" s="5" t="s">
        <v>46</v>
      </c>
      <c r="B31" s="46">
        <f>'ECH4'!B31+'ECH4'!O31+'ECH4'!AB31</f>
        <v>0</v>
      </c>
      <c r="C31" s="46">
        <f>'ECH4'!C31+'ECH4'!P31+'ECH4'!AC31</f>
        <v>0</v>
      </c>
      <c r="D31" s="46">
        <f>'ECH4'!D31+'ECH4'!Q31+'ECH4'!AD31</f>
        <v>0</v>
      </c>
      <c r="E31" s="46">
        <f>'ECH4'!E31+'ECH4'!R31+'ECH4'!AE31</f>
        <v>0</v>
      </c>
      <c r="F31" s="46">
        <f>'ECH4'!F31+'ECH4'!S31+'ECH4'!AF31</f>
        <v>0</v>
      </c>
      <c r="G31" s="46">
        <f>'ECH4'!G31+'ECH4'!T31+'ECH4'!AG31</f>
        <v>0</v>
      </c>
      <c r="H31" s="46">
        <f>'ECH4'!H31+'ECH4'!U31+'ECH4'!AH31</f>
        <v>0</v>
      </c>
      <c r="I31" s="46">
        <f>'ECH4'!I31+'ECH4'!V31+'ECH4'!AI31</f>
        <v>0</v>
      </c>
      <c r="J31" s="46">
        <f>'ECH4'!J31+'ECH4'!W31+'ECH4'!AJ31</f>
        <v>0</v>
      </c>
      <c r="K31" s="46">
        <f>'ECH4'!K31+'ECH4'!X31+'ECH4'!AK31</f>
        <v>0</v>
      </c>
      <c r="L31" s="46">
        <f>'ECH4'!L31+'ECH4'!Y31+'ECH4'!AL31</f>
        <v>0</v>
      </c>
      <c r="M31" s="46">
        <f>'ECH4'!M31+'ECH4'!Z31+'ECH4'!AM31</f>
        <v>0</v>
      </c>
      <c r="N31" s="46">
        <f>'ECH4'!N31+'ECH4'!AA31+'ECH4'!AN31</f>
        <v>0</v>
      </c>
    </row>
    <row r="32" ht="13.2" spans="1:14">
      <c r="A32" s="5" t="s">
        <v>47</v>
      </c>
      <c r="B32" s="46">
        <f>'ECH4'!B32+'ECH4'!O32+'ECH4'!AB32</f>
        <v>18636.9790909091</v>
      </c>
      <c r="C32" s="46">
        <f>'ECH4'!C32+'ECH4'!P32+'ECH4'!AC32</f>
        <v>19138.4236363636</v>
      </c>
      <c r="D32" s="46">
        <f>'ECH4'!D32+'ECH4'!Q32+'ECH4'!AD32</f>
        <v>17333.7</v>
      </c>
      <c r="E32" s="46">
        <f>'ECH4'!E32+'ECH4'!R32+'ECH4'!AE32</f>
        <v>19394.25</v>
      </c>
      <c r="F32" s="46">
        <f>'ECH4'!F32+'ECH4'!S32+'ECH4'!AF32</f>
        <v>22232.85</v>
      </c>
      <c r="G32" s="46">
        <f>'ECH4'!G32+'ECH4'!T32+'ECH4'!AG32</f>
        <v>23110.65</v>
      </c>
      <c r="H32" s="46">
        <f>'ECH4'!H32+'ECH4'!U32+'ECH4'!AH32</f>
        <v>23045.1</v>
      </c>
      <c r="I32" s="46">
        <f>'ECH4'!I32+'ECH4'!V32+'ECH4'!AI32</f>
        <v>21186.9</v>
      </c>
      <c r="J32" s="46">
        <f>'ECH4'!J32+'ECH4'!W32+'ECH4'!AJ32</f>
        <v>22244.25</v>
      </c>
      <c r="K32" s="46">
        <f>'ECH4'!K32+'ECH4'!X32+'ECH4'!AK32</f>
        <v>23409.9</v>
      </c>
      <c r="L32" s="46">
        <f>'ECH4'!L32+'ECH4'!Y32+'ECH4'!AL32</f>
        <v>24036.9</v>
      </c>
      <c r="M32" s="46">
        <f>'ECH4'!M32+'ECH4'!Z32+'ECH4'!AM32</f>
        <v>23922.9</v>
      </c>
      <c r="N32" s="46">
        <f>'ECH4'!N32+'ECH4'!AA32+'ECH4'!AN32</f>
        <v>23700.6</v>
      </c>
    </row>
    <row r="33" ht="13.2" spans="1:14">
      <c r="A33" s="5" t="s">
        <v>48</v>
      </c>
      <c r="B33" s="46">
        <f>'ECH4'!B33+'ECH4'!O33+'ECH4'!AB33</f>
        <v>20722.6619854545</v>
      </c>
      <c r="C33" s="46">
        <f>'ECH4'!C33+'ECH4'!P33+'ECH4'!AC33</f>
        <v>21507.2408472727</v>
      </c>
      <c r="D33" s="46">
        <f>'ECH4'!D33+'ECH4'!Q33+'ECH4'!AD33</f>
        <v>16767.1889</v>
      </c>
      <c r="E33" s="46">
        <f>'ECH4'!E33+'ECH4'!R33+'ECH4'!AE33</f>
        <v>20037.5476</v>
      </c>
      <c r="F33" s="46">
        <f>'ECH4'!F33+'ECH4'!S33+'ECH4'!AF33</f>
        <v>27595.6317</v>
      </c>
      <c r="G33" s="46">
        <f>'ECH4'!G33+'ECH4'!T33+'ECH4'!AG33</f>
        <v>26134.7072</v>
      </c>
      <c r="H33" s="46">
        <f>'ECH4'!H33+'ECH4'!U33+'ECH4'!AH33</f>
        <v>29250.1727</v>
      </c>
      <c r="I33" s="46">
        <f>'ECH4'!I33+'ECH4'!V33+'ECH4'!AI33</f>
        <v>26345.9252</v>
      </c>
      <c r="J33" s="46">
        <f>'ECH4'!J33+'ECH4'!W33+'ECH4'!AJ33</f>
        <v>29070.6374</v>
      </c>
      <c r="K33" s="46">
        <f>'ECH4'!K33+'ECH4'!X33+'ECH4'!AK33</f>
        <v>31126.4926</v>
      </c>
      <c r="L33" s="46">
        <f>'ECH4'!L33+'ECH4'!Y33+'ECH4'!AL33</f>
        <v>29732.4538</v>
      </c>
      <c r="M33" s="46">
        <f>'ECH4'!M33+'ECH4'!Z33+'ECH4'!AM33</f>
        <v>27430.1776</v>
      </c>
      <c r="N33" s="46">
        <f>'ECH4'!N33+'ECH4'!AA33+'ECH4'!AN33</f>
        <v>24870.9195</v>
      </c>
    </row>
    <row r="34" ht="13.2" spans="1:14">
      <c r="A34" s="47" t="s">
        <v>80</v>
      </c>
      <c r="B34" s="46">
        <f>SUM(B3:B33)</f>
        <v>7740181.38282545</v>
      </c>
      <c r="C34" s="46">
        <f>SUM(C3:C33)</f>
        <v>7762793.94286727</v>
      </c>
      <c r="D34" s="46">
        <f>SUM(D3:D33)</f>
        <v>7755451.2027</v>
      </c>
      <c r="E34" s="46">
        <f t="shared" ref="E34:N34" si="0">SUM(E3:E33)</f>
        <v>7659905.2001</v>
      </c>
      <c r="F34" s="46">
        <f t="shared" si="0"/>
        <v>7825664.1682</v>
      </c>
      <c r="G34" s="46">
        <f t="shared" si="0"/>
        <v>7949097.9674</v>
      </c>
      <c r="H34" s="46">
        <f t="shared" si="0"/>
        <v>7950579.1467</v>
      </c>
      <c r="I34" s="46">
        <f t="shared" si="0"/>
        <v>7986635.1125</v>
      </c>
      <c r="J34" s="46">
        <f t="shared" si="0"/>
        <v>7959120.1437</v>
      </c>
      <c r="K34" s="46">
        <f t="shared" si="0"/>
        <v>7955955.0871</v>
      </c>
      <c r="L34" s="46">
        <f t="shared" si="0"/>
        <v>7946446.6365</v>
      </c>
      <c r="M34" s="46">
        <f t="shared" si="0"/>
        <v>7951882.5698</v>
      </c>
      <c r="N34" s="46">
        <f t="shared" si="0"/>
        <v>7942425.0996</v>
      </c>
    </row>
    <row r="35" ht="13" spans="1:14">
      <c r="A35" s="47" t="s">
        <v>81</v>
      </c>
      <c r="B35" s="46">
        <f>B34/10000</f>
        <v>774.018138282545</v>
      </c>
      <c r="C35" s="46">
        <f>C34/10000</f>
        <v>776.279394286727</v>
      </c>
      <c r="D35" s="46">
        <f>D34/10000</f>
        <v>775.54512027</v>
      </c>
      <c r="E35" s="46">
        <f t="shared" ref="E35:N35" si="1">E34/10000</f>
        <v>765.99052001</v>
      </c>
      <c r="F35" s="46">
        <f t="shared" si="1"/>
        <v>782.56641682</v>
      </c>
      <c r="G35" s="46">
        <f t="shared" si="1"/>
        <v>794.90979674</v>
      </c>
      <c r="H35" s="46">
        <f t="shared" si="1"/>
        <v>795.05791467</v>
      </c>
      <c r="I35" s="46">
        <f t="shared" si="1"/>
        <v>798.66351125</v>
      </c>
      <c r="J35" s="48">
        <f t="shared" si="1"/>
        <v>795.91201437</v>
      </c>
      <c r="K35" s="46">
        <f t="shared" si="1"/>
        <v>795.59550871</v>
      </c>
      <c r="L35" s="48">
        <f t="shared" si="1"/>
        <v>794.64466365</v>
      </c>
      <c r="M35" s="46">
        <f t="shared" si="1"/>
        <v>795.18825698</v>
      </c>
      <c r="N35" s="48">
        <f t="shared" si="1"/>
        <v>794.24250996</v>
      </c>
    </row>
    <row r="36" ht="13" spans="1:14">
      <c r="A36" s="47" t="s">
        <v>79</v>
      </c>
      <c r="B36" s="46"/>
      <c r="C36" s="46"/>
      <c r="D36" s="46"/>
      <c r="E36" s="46"/>
      <c r="F36" s="46"/>
      <c r="G36" s="46"/>
      <c r="H36" s="46"/>
      <c r="I36" s="46"/>
      <c r="J36" s="48">
        <v>891.1</v>
      </c>
      <c r="K36" s="46"/>
      <c r="L36" s="48">
        <v>845.8</v>
      </c>
      <c r="M36" s="46"/>
      <c r="N36" s="48">
        <v>872.9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8"/>
  <sheetViews>
    <sheetView workbookViewId="0">
      <selection activeCell="S2" sqref="S2:V2"/>
    </sheetView>
  </sheetViews>
  <sheetFormatPr defaultColWidth="9" defaultRowHeight="12.4"/>
  <cols>
    <col min="1" max="1" width="18.25" customWidth="1"/>
    <col min="3" max="8" width="9" style="9"/>
    <col min="9" max="9" width="9" style="10"/>
    <col min="10" max="16" width="9" style="9"/>
    <col min="17" max="18" width="9" style="10"/>
    <col min="19" max="22" width="9" style="9"/>
    <col min="23" max="23" width="9" style="10"/>
    <col min="24" max="24" width="9" style="9"/>
  </cols>
  <sheetData>
    <row r="1" spans="1:24">
      <c r="A1" t="s">
        <v>82</v>
      </c>
      <c r="C1" s="11" t="s">
        <v>71</v>
      </c>
      <c r="D1" s="12"/>
      <c r="E1" s="12"/>
      <c r="F1" s="12"/>
      <c r="G1" s="12"/>
      <c r="H1" s="12"/>
      <c r="I1" s="30"/>
      <c r="J1" s="26" t="s">
        <v>72</v>
      </c>
      <c r="R1" s="11" t="s">
        <v>73</v>
      </c>
      <c r="S1" s="12"/>
      <c r="T1" s="12"/>
      <c r="U1" s="12"/>
      <c r="V1" s="12"/>
      <c r="W1" s="30"/>
      <c r="X1" s="26"/>
    </row>
    <row r="2" ht="13.2" spans="1:24">
      <c r="A2" s="3" t="s">
        <v>4</v>
      </c>
      <c r="B2" s="13" t="s">
        <v>57</v>
      </c>
      <c r="C2" s="14" t="s">
        <v>83</v>
      </c>
      <c r="D2" s="15" t="s">
        <v>84</v>
      </c>
      <c r="E2" s="15" t="s">
        <v>85</v>
      </c>
      <c r="F2" s="15" t="s">
        <v>86</v>
      </c>
      <c r="G2" s="15" t="s">
        <v>87</v>
      </c>
      <c r="H2" s="15" t="s">
        <v>88</v>
      </c>
      <c r="I2" s="31"/>
      <c r="J2" s="14" t="s">
        <v>83</v>
      </c>
      <c r="K2" s="15" t="s">
        <v>85</v>
      </c>
      <c r="L2" s="15" t="s">
        <v>86</v>
      </c>
      <c r="M2" s="15" t="s">
        <v>87</v>
      </c>
      <c r="N2" s="15" t="s">
        <v>88</v>
      </c>
      <c r="O2" s="15" t="s">
        <v>89</v>
      </c>
      <c r="P2" s="15" t="s">
        <v>90</v>
      </c>
      <c r="Q2" s="31"/>
      <c r="R2" s="38" t="s">
        <v>83</v>
      </c>
      <c r="S2" s="15" t="s">
        <v>87</v>
      </c>
      <c r="T2" s="15" t="s">
        <v>88</v>
      </c>
      <c r="U2" s="15" t="s">
        <v>89</v>
      </c>
      <c r="V2" s="15" t="s">
        <v>90</v>
      </c>
      <c r="W2" s="31"/>
      <c r="X2" s="26"/>
    </row>
    <row r="3" ht="13.2" spans="1:24">
      <c r="A3" s="16" t="s">
        <v>18</v>
      </c>
      <c r="B3" s="13" t="s">
        <v>64</v>
      </c>
      <c r="C3" s="17"/>
      <c r="I3" s="10">
        <f t="shared" ref="I3:I33" si="0">SUM(D3:H3)</f>
        <v>0</v>
      </c>
      <c r="J3" s="17">
        <v>1</v>
      </c>
      <c r="K3" s="22">
        <v>0.00849009831935578</v>
      </c>
      <c r="L3" s="22">
        <v>0.266310304806906</v>
      </c>
      <c r="M3" s="22">
        <v>0.502194807768956</v>
      </c>
      <c r="N3" s="22">
        <v>0.164663676164764</v>
      </c>
      <c r="O3" s="22">
        <v>0.0578841775863813</v>
      </c>
      <c r="P3" s="22">
        <v>0.00045693535363773</v>
      </c>
      <c r="Q3" s="10">
        <f>SUM(K3:P3)</f>
        <v>1</v>
      </c>
      <c r="R3" s="39"/>
      <c r="W3" s="10">
        <f t="shared" ref="W3:W33" si="1">SUM(S3:V3)</f>
        <v>0</v>
      </c>
      <c r="X3" s="26"/>
    </row>
    <row r="4" ht="13.2" spans="1:24">
      <c r="A4" s="5" t="s">
        <v>19</v>
      </c>
      <c r="B4" s="13" t="s">
        <v>64</v>
      </c>
      <c r="C4" s="17"/>
      <c r="I4" s="10">
        <f t="shared" si="0"/>
        <v>0</v>
      </c>
      <c r="J4" s="17"/>
      <c r="K4" s="21">
        <f>K36</f>
        <v>0.00849009831935578</v>
      </c>
      <c r="L4" s="21">
        <f t="shared" ref="L4:P4" si="2">L36</f>
        <v>0.266310304806906</v>
      </c>
      <c r="M4" s="21">
        <f t="shared" si="2"/>
        <v>0.502194807768956</v>
      </c>
      <c r="N4" s="21">
        <f t="shared" si="2"/>
        <v>0.164663676164764</v>
      </c>
      <c r="O4" s="21">
        <f t="shared" si="2"/>
        <v>0.0578841775863813</v>
      </c>
      <c r="P4" s="21">
        <f t="shared" si="2"/>
        <v>0.00045693535363773</v>
      </c>
      <c r="Q4" s="10">
        <f t="shared" ref="Q4:Q33" si="3">SUM(K4:P4)</f>
        <v>1</v>
      </c>
      <c r="R4" s="39"/>
      <c r="W4" s="10">
        <f t="shared" si="1"/>
        <v>0</v>
      </c>
      <c r="X4" s="26"/>
    </row>
    <row r="5" ht="13.2" spans="1:24">
      <c r="A5" s="5" t="s">
        <v>20</v>
      </c>
      <c r="B5" s="13" t="s">
        <v>64</v>
      </c>
      <c r="C5" s="17"/>
      <c r="I5" s="10">
        <f t="shared" si="0"/>
        <v>0</v>
      </c>
      <c r="J5" s="17"/>
      <c r="K5" s="21">
        <f>K36</f>
        <v>0.00849009831935578</v>
      </c>
      <c r="L5" s="21">
        <f t="shared" ref="L5:P5" si="4">L36</f>
        <v>0.266310304806906</v>
      </c>
      <c r="M5" s="21">
        <f t="shared" si="4"/>
        <v>0.502194807768956</v>
      </c>
      <c r="N5" s="21">
        <f t="shared" si="4"/>
        <v>0.164663676164764</v>
      </c>
      <c r="O5" s="21">
        <f t="shared" si="4"/>
        <v>0.0578841775863813</v>
      </c>
      <c r="P5" s="21">
        <f t="shared" si="4"/>
        <v>0.00045693535363773</v>
      </c>
      <c r="Q5" s="10">
        <f t="shared" si="3"/>
        <v>1</v>
      </c>
      <c r="R5" s="39"/>
      <c r="W5" s="10">
        <f t="shared" si="1"/>
        <v>0</v>
      </c>
      <c r="X5" s="26"/>
    </row>
    <row r="6" ht="13.2" spans="1:24">
      <c r="A6" s="5" t="s">
        <v>21</v>
      </c>
      <c r="B6" s="13" t="s">
        <v>64</v>
      </c>
      <c r="C6" s="17"/>
      <c r="I6" s="10">
        <f t="shared" si="0"/>
        <v>0</v>
      </c>
      <c r="J6" s="17"/>
      <c r="K6" s="21">
        <f>K36</f>
        <v>0.00849009831935578</v>
      </c>
      <c r="L6" s="21">
        <f t="shared" ref="L6:P6" si="5">L36</f>
        <v>0.266310304806906</v>
      </c>
      <c r="M6" s="21">
        <f t="shared" si="5"/>
        <v>0.502194807768956</v>
      </c>
      <c r="N6" s="21">
        <f t="shared" si="5"/>
        <v>0.164663676164764</v>
      </c>
      <c r="O6" s="21">
        <f t="shared" si="5"/>
        <v>0.0578841775863813</v>
      </c>
      <c r="P6" s="21">
        <f t="shared" si="5"/>
        <v>0.00045693535363773</v>
      </c>
      <c r="Q6" s="10">
        <f t="shared" si="3"/>
        <v>1</v>
      </c>
      <c r="R6" s="39"/>
      <c r="W6" s="10">
        <f t="shared" si="1"/>
        <v>0</v>
      </c>
      <c r="X6" s="26"/>
    </row>
    <row r="7" ht="13.2" spans="1:24">
      <c r="A7" s="5" t="s">
        <v>22</v>
      </c>
      <c r="B7" s="13" t="s">
        <v>64</v>
      </c>
      <c r="C7" s="18"/>
      <c r="D7" s="19"/>
      <c r="E7" s="19"/>
      <c r="F7" s="19"/>
      <c r="G7" s="19"/>
      <c r="H7" s="19"/>
      <c r="I7" s="32">
        <f t="shared" si="0"/>
        <v>0</v>
      </c>
      <c r="J7" s="18"/>
      <c r="K7" s="24">
        <f>K36</f>
        <v>0.00849009831935578</v>
      </c>
      <c r="L7" s="24">
        <f t="shared" ref="L7:P7" si="6">L36</f>
        <v>0.266310304806906</v>
      </c>
      <c r="M7" s="24">
        <f t="shared" si="6"/>
        <v>0.502194807768956</v>
      </c>
      <c r="N7" s="24">
        <f t="shared" si="6"/>
        <v>0.164663676164764</v>
      </c>
      <c r="O7" s="24">
        <f t="shared" si="6"/>
        <v>0.0578841775863813</v>
      </c>
      <c r="P7" s="24">
        <f t="shared" si="6"/>
        <v>0.00045693535363773</v>
      </c>
      <c r="Q7" s="32">
        <f t="shared" si="3"/>
        <v>1</v>
      </c>
      <c r="R7" s="40"/>
      <c r="S7" s="19"/>
      <c r="T7" s="19"/>
      <c r="U7" s="19"/>
      <c r="V7" s="19"/>
      <c r="W7" s="32">
        <f t="shared" si="1"/>
        <v>0</v>
      </c>
      <c r="X7" s="26"/>
    </row>
    <row r="8" ht="13.2" spans="1:24">
      <c r="A8" s="16" t="s">
        <v>23</v>
      </c>
      <c r="B8" s="20" t="s">
        <v>65</v>
      </c>
      <c r="C8" s="17"/>
      <c r="I8" s="10">
        <f t="shared" si="0"/>
        <v>0</v>
      </c>
      <c r="J8" s="17">
        <v>2</v>
      </c>
      <c r="K8" s="33">
        <v>0.112752442020735</v>
      </c>
      <c r="L8" s="33">
        <v>0.215157507840435</v>
      </c>
      <c r="M8" s="33">
        <v>0.299408055505616</v>
      </c>
      <c r="N8" s="33">
        <v>0.170365487438658</v>
      </c>
      <c r="O8" s="33">
        <v>0.163766871083944</v>
      </c>
      <c r="P8" s="33">
        <v>0.0385496361106117</v>
      </c>
      <c r="Q8" s="10">
        <f t="shared" si="3"/>
        <v>1</v>
      </c>
      <c r="R8" s="39"/>
      <c r="W8" s="10">
        <f t="shared" si="1"/>
        <v>0</v>
      </c>
      <c r="X8" s="26"/>
    </row>
    <row r="9" ht="13.2" spans="1:24">
      <c r="A9" s="5" t="s">
        <v>24</v>
      </c>
      <c r="B9" s="13" t="s">
        <v>65</v>
      </c>
      <c r="C9" s="17"/>
      <c r="I9" s="10">
        <f t="shared" si="0"/>
        <v>0</v>
      </c>
      <c r="J9" s="17">
        <v>1</v>
      </c>
      <c r="K9" s="34"/>
      <c r="L9" s="33">
        <v>0.208440968448807</v>
      </c>
      <c r="M9" s="33">
        <v>0.45894425540254</v>
      </c>
      <c r="N9" s="33">
        <v>0.270616949635674</v>
      </c>
      <c r="O9" s="33">
        <v>0.0619978265129786</v>
      </c>
      <c r="P9" s="34"/>
      <c r="Q9" s="10">
        <f t="shared" si="3"/>
        <v>1</v>
      </c>
      <c r="R9" s="39"/>
      <c r="W9" s="10">
        <f t="shared" si="1"/>
        <v>0</v>
      </c>
      <c r="X9" s="26"/>
    </row>
    <row r="10" ht="13.2" spans="1:24">
      <c r="A10" s="5" t="s">
        <v>25</v>
      </c>
      <c r="B10" s="13" t="s">
        <v>65</v>
      </c>
      <c r="C10" s="18"/>
      <c r="D10" s="19"/>
      <c r="E10" s="19"/>
      <c r="F10" s="19"/>
      <c r="G10" s="19"/>
      <c r="H10" s="19"/>
      <c r="I10" s="32">
        <f t="shared" si="0"/>
        <v>0</v>
      </c>
      <c r="J10" s="18">
        <v>3</v>
      </c>
      <c r="K10" s="35">
        <v>0.0746044691556333</v>
      </c>
      <c r="L10" s="35">
        <v>0.337216651736807</v>
      </c>
      <c r="M10" s="35">
        <v>0.353424293509436</v>
      </c>
      <c r="N10" s="35">
        <v>0.213628882257673</v>
      </c>
      <c r="O10" s="35">
        <v>0.0211257033404508</v>
      </c>
      <c r="P10" s="29"/>
      <c r="Q10" s="32">
        <f t="shared" si="3"/>
        <v>1</v>
      </c>
      <c r="R10" s="40"/>
      <c r="S10" s="19"/>
      <c r="T10" s="19"/>
      <c r="U10" s="19"/>
      <c r="V10" s="19"/>
      <c r="W10" s="32">
        <f t="shared" si="1"/>
        <v>0</v>
      </c>
      <c r="X10" s="26"/>
    </row>
    <row r="11" ht="13.2" spans="1:24">
      <c r="A11" s="16" t="s">
        <v>26</v>
      </c>
      <c r="B11" s="20" t="s">
        <v>66</v>
      </c>
      <c r="C11" s="17"/>
      <c r="I11" s="10">
        <f t="shared" si="0"/>
        <v>0</v>
      </c>
      <c r="J11" s="17"/>
      <c r="K11" s="21">
        <f>K38</f>
        <v>0.0639304021370297</v>
      </c>
      <c r="L11" s="21">
        <f t="shared" ref="L11:P11" si="7">L38</f>
        <v>0.184630549221165</v>
      </c>
      <c r="M11" s="21">
        <f t="shared" si="7"/>
        <v>0.454801684330852</v>
      </c>
      <c r="N11" s="21">
        <f t="shared" si="7"/>
        <v>0.217076374161949</v>
      </c>
      <c r="O11" s="21">
        <f t="shared" si="7"/>
        <v>0.0695433478043447</v>
      </c>
      <c r="P11" s="21">
        <f t="shared" si="7"/>
        <v>0.0100176423446594</v>
      </c>
      <c r="Q11" s="10">
        <f t="shared" si="3"/>
        <v>1</v>
      </c>
      <c r="R11" s="39"/>
      <c r="W11" s="10">
        <f t="shared" si="1"/>
        <v>0</v>
      </c>
      <c r="X11" s="26"/>
    </row>
    <row r="12" ht="13.2" spans="1:24">
      <c r="A12" s="5" t="s">
        <v>27</v>
      </c>
      <c r="B12" s="13" t="s">
        <v>66</v>
      </c>
      <c r="C12" s="17"/>
      <c r="I12" s="10">
        <f t="shared" si="0"/>
        <v>0</v>
      </c>
      <c r="J12" s="17">
        <v>5</v>
      </c>
      <c r="K12" s="23"/>
      <c r="L12" s="33">
        <v>0.0779749604234033</v>
      </c>
      <c r="M12" s="33">
        <v>0.460351050187466</v>
      </c>
      <c r="N12" s="33">
        <v>0.222991018942119</v>
      </c>
      <c r="O12" s="33">
        <v>0.208630043413034</v>
      </c>
      <c r="P12" s="33">
        <v>0.0300529270339782</v>
      </c>
      <c r="Q12" s="10">
        <f t="shared" si="3"/>
        <v>1</v>
      </c>
      <c r="R12" s="39"/>
      <c r="W12" s="10">
        <f t="shared" si="1"/>
        <v>0</v>
      </c>
      <c r="X12" s="26"/>
    </row>
    <row r="13" ht="13.2" spans="1:24">
      <c r="A13" s="6" t="s">
        <v>28</v>
      </c>
      <c r="B13" s="13" t="s">
        <v>66</v>
      </c>
      <c r="C13" s="17"/>
      <c r="D13" s="21">
        <f>D38</f>
        <v>0.00390993663206148</v>
      </c>
      <c r="E13" s="21">
        <f t="shared" ref="E13:G13" si="8">E38</f>
        <v>0.569468787919644</v>
      </c>
      <c r="F13" s="21">
        <f t="shared" si="8"/>
        <v>0.422172037211811</v>
      </c>
      <c r="G13" s="21">
        <f t="shared" si="8"/>
        <v>0.00444923823648375</v>
      </c>
      <c r="H13" s="23"/>
      <c r="I13" s="10">
        <f t="shared" si="0"/>
        <v>1</v>
      </c>
      <c r="J13" s="17"/>
      <c r="K13" s="21">
        <f>K38</f>
        <v>0.0639304021370297</v>
      </c>
      <c r="L13" s="21">
        <f t="shared" ref="L13:P13" si="9">L38</f>
        <v>0.184630549221165</v>
      </c>
      <c r="M13" s="21">
        <f t="shared" si="9"/>
        <v>0.454801684330852</v>
      </c>
      <c r="N13" s="21">
        <f t="shared" si="9"/>
        <v>0.217076374161949</v>
      </c>
      <c r="O13" s="21">
        <f t="shared" si="9"/>
        <v>0.0695433478043447</v>
      </c>
      <c r="P13" s="21">
        <f t="shared" si="9"/>
        <v>0.0100176423446594</v>
      </c>
      <c r="Q13" s="10">
        <f t="shared" si="3"/>
        <v>1</v>
      </c>
      <c r="R13" s="39"/>
      <c r="S13" s="23"/>
      <c r="T13" s="21">
        <f>T38</f>
        <v>0.827332133724785</v>
      </c>
      <c r="U13" s="21">
        <f t="shared" ref="U13:V13" si="10">U38</f>
        <v>0.17047068851217</v>
      </c>
      <c r="V13" s="21">
        <f t="shared" si="10"/>
        <v>0.00219717776304574</v>
      </c>
      <c r="W13" s="10">
        <f t="shared" si="1"/>
        <v>1</v>
      </c>
      <c r="X13" s="26"/>
    </row>
    <row r="14" ht="13.2" spans="1:24">
      <c r="A14" s="6" t="s">
        <v>29</v>
      </c>
      <c r="B14" s="13" t="s">
        <v>66</v>
      </c>
      <c r="C14" s="17"/>
      <c r="D14" s="21">
        <f>D38</f>
        <v>0.00390993663206148</v>
      </c>
      <c r="E14" s="21">
        <f t="shared" ref="E14:G14" si="11">E38</f>
        <v>0.569468787919644</v>
      </c>
      <c r="F14" s="21">
        <f t="shared" si="11"/>
        <v>0.422172037211811</v>
      </c>
      <c r="G14" s="21">
        <f t="shared" si="11"/>
        <v>0.00444923823648375</v>
      </c>
      <c r="H14" s="23"/>
      <c r="I14" s="10">
        <f t="shared" si="0"/>
        <v>1</v>
      </c>
      <c r="J14" s="17">
        <v>1</v>
      </c>
      <c r="K14" s="23"/>
      <c r="L14" s="33">
        <v>0.0974241596247572</v>
      </c>
      <c r="M14" s="33">
        <v>0.474337736831515</v>
      </c>
      <c r="N14" s="33">
        <v>0.428238103543728</v>
      </c>
      <c r="O14" s="23"/>
      <c r="P14" s="23"/>
      <c r="Q14" s="10">
        <f t="shared" si="3"/>
        <v>1</v>
      </c>
      <c r="R14" s="39"/>
      <c r="S14" s="23"/>
      <c r="T14" s="21">
        <f>T38</f>
        <v>0.827332133724785</v>
      </c>
      <c r="U14" s="21">
        <f t="shared" ref="U14:V14" si="12">U38</f>
        <v>0.17047068851217</v>
      </c>
      <c r="V14" s="21">
        <f t="shared" si="12"/>
        <v>0.00219717776304574</v>
      </c>
      <c r="W14" s="10">
        <f t="shared" si="1"/>
        <v>1</v>
      </c>
      <c r="X14" s="26"/>
    </row>
    <row r="15" ht="13.2" spans="1:24">
      <c r="A15" s="6" t="s">
        <v>30</v>
      </c>
      <c r="B15" s="13" t="s">
        <v>66</v>
      </c>
      <c r="C15" s="17"/>
      <c r="D15" s="21">
        <f>D38</f>
        <v>0.00390993663206148</v>
      </c>
      <c r="E15" s="21">
        <f t="shared" ref="E15:G15" si="13">E38</f>
        <v>0.569468787919644</v>
      </c>
      <c r="F15" s="21">
        <f t="shared" si="13"/>
        <v>0.422172037211811</v>
      </c>
      <c r="G15" s="21">
        <f t="shared" si="13"/>
        <v>0.00444923823648375</v>
      </c>
      <c r="H15" s="23"/>
      <c r="I15" s="10">
        <f t="shared" si="0"/>
        <v>1</v>
      </c>
      <c r="J15" s="17">
        <v>1</v>
      </c>
      <c r="K15" s="33">
        <v>0.191791206411089</v>
      </c>
      <c r="L15" s="33">
        <v>0.378492527615334</v>
      </c>
      <c r="M15" s="33">
        <v>0.429716265973576</v>
      </c>
      <c r="N15" s="23"/>
      <c r="O15" s="23"/>
      <c r="P15" s="23"/>
      <c r="Q15" s="10">
        <f t="shared" si="3"/>
        <v>0.999999999999999</v>
      </c>
      <c r="R15" s="39"/>
      <c r="S15" s="23"/>
      <c r="T15" s="21">
        <f>T38</f>
        <v>0.827332133724785</v>
      </c>
      <c r="U15" s="21">
        <f t="shared" ref="U15:V15" si="14">U38</f>
        <v>0.17047068851217</v>
      </c>
      <c r="V15" s="21">
        <f t="shared" si="14"/>
        <v>0.00219717776304574</v>
      </c>
      <c r="W15" s="10">
        <f t="shared" si="1"/>
        <v>1</v>
      </c>
      <c r="X15" s="26"/>
    </row>
    <row r="16" ht="13.2" spans="1:24">
      <c r="A16" s="6" t="s">
        <v>31</v>
      </c>
      <c r="B16" s="13" t="s">
        <v>66</v>
      </c>
      <c r="C16" s="17">
        <v>1</v>
      </c>
      <c r="D16" s="22">
        <v>0.00390993663206148</v>
      </c>
      <c r="E16" s="22">
        <v>0.569468787919644</v>
      </c>
      <c r="F16" s="22">
        <v>0.422172037211811</v>
      </c>
      <c r="G16" s="22">
        <v>0.00444923823648375</v>
      </c>
      <c r="H16" s="23"/>
      <c r="I16" s="10">
        <f t="shared" si="0"/>
        <v>1</v>
      </c>
      <c r="J16" s="17"/>
      <c r="K16" s="21">
        <f>K38</f>
        <v>0.0639304021370297</v>
      </c>
      <c r="L16" s="21">
        <f t="shared" ref="L16:P16" si="15">L38</f>
        <v>0.184630549221165</v>
      </c>
      <c r="M16" s="21">
        <f t="shared" si="15"/>
        <v>0.454801684330852</v>
      </c>
      <c r="N16" s="21">
        <f t="shared" si="15"/>
        <v>0.217076374161949</v>
      </c>
      <c r="O16" s="21">
        <f t="shared" si="15"/>
        <v>0.0695433478043447</v>
      </c>
      <c r="P16" s="21">
        <f t="shared" si="15"/>
        <v>0.0100176423446594</v>
      </c>
      <c r="Q16" s="10">
        <f t="shared" si="3"/>
        <v>1</v>
      </c>
      <c r="R16" s="39">
        <v>1</v>
      </c>
      <c r="S16" s="23"/>
      <c r="T16" s="22">
        <v>0.827332133724785</v>
      </c>
      <c r="U16" s="22">
        <v>0.17047068851217</v>
      </c>
      <c r="V16" s="22">
        <v>0.00219717776304574</v>
      </c>
      <c r="W16" s="10">
        <f t="shared" si="1"/>
        <v>1</v>
      </c>
      <c r="X16" s="26"/>
    </row>
    <row r="17" ht="13.2" spans="1:24">
      <c r="A17" s="5" t="s">
        <v>32</v>
      </c>
      <c r="B17" s="13" t="s">
        <v>66</v>
      </c>
      <c r="C17" s="18"/>
      <c r="D17" s="19"/>
      <c r="E17" s="19"/>
      <c r="F17" s="19"/>
      <c r="G17" s="19"/>
      <c r="H17" s="19"/>
      <c r="I17" s="32">
        <f t="shared" si="0"/>
        <v>0</v>
      </c>
      <c r="J17" s="18"/>
      <c r="K17" s="24">
        <f>K38</f>
        <v>0.0639304021370297</v>
      </c>
      <c r="L17" s="24">
        <f t="shared" ref="L17:P17" si="16">L38</f>
        <v>0.184630549221165</v>
      </c>
      <c r="M17" s="24">
        <f t="shared" si="16"/>
        <v>0.454801684330852</v>
      </c>
      <c r="N17" s="24">
        <f t="shared" si="16"/>
        <v>0.217076374161949</v>
      </c>
      <c r="O17" s="24">
        <f t="shared" si="16"/>
        <v>0.0695433478043447</v>
      </c>
      <c r="P17" s="24">
        <f t="shared" si="16"/>
        <v>0.0100176423446594</v>
      </c>
      <c r="Q17" s="32">
        <f t="shared" si="3"/>
        <v>1</v>
      </c>
      <c r="R17" s="40"/>
      <c r="S17" s="19"/>
      <c r="T17" s="19"/>
      <c r="U17" s="19"/>
      <c r="V17" s="19"/>
      <c r="W17" s="32">
        <f t="shared" si="1"/>
        <v>0</v>
      </c>
      <c r="X17" s="26"/>
    </row>
    <row r="18" ht="13.2" spans="1:24">
      <c r="A18" s="16" t="s">
        <v>33</v>
      </c>
      <c r="B18" s="20" t="s">
        <v>67</v>
      </c>
      <c r="C18" s="17"/>
      <c r="I18" s="10">
        <f t="shared" si="0"/>
        <v>0</v>
      </c>
      <c r="J18" s="17"/>
      <c r="K18" s="23"/>
      <c r="L18" s="21">
        <f>L39</f>
        <v>0.0429603678563608</v>
      </c>
      <c r="M18" s="21">
        <f t="shared" ref="M18:O18" si="17">M39</f>
        <v>0.320385373330414</v>
      </c>
      <c r="N18" s="21">
        <f t="shared" si="17"/>
        <v>0.462250930589008</v>
      </c>
      <c r="O18" s="21">
        <f t="shared" si="17"/>
        <v>0.174403328224217</v>
      </c>
      <c r="P18" s="23"/>
      <c r="Q18" s="10">
        <f t="shared" si="3"/>
        <v>1</v>
      </c>
      <c r="R18" s="39"/>
      <c r="W18" s="10">
        <f t="shared" si="1"/>
        <v>0</v>
      </c>
      <c r="X18" s="26"/>
    </row>
    <row r="19" ht="13.2" spans="1:24">
      <c r="A19" s="6" t="s">
        <v>34</v>
      </c>
      <c r="B19" s="13" t="s">
        <v>67</v>
      </c>
      <c r="C19" s="17"/>
      <c r="D19" s="21">
        <f>D39</f>
        <v>0.155780826999198</v>
      </c>
      <c r="E19" s="21">
        <f t="shared" ref="E19:G19" si="18">E39</f>
        <v>0.51228024510294</v>
      </c>
      <c r="F19" s="21">
        <f t="shared" si="18"/>
        <v>0.188670983273545</v>
      </c>
      <c r="G19" s="21">
        <f t="shared" si="18"/>
        <v>0.143267944624317</v>
      </c>
      <c r="H19" s="23"/>
      <c r="I19" s="10">
        <f t="shared" si="0"/>
        <v>1</v>
      </c>
      <c r="J19" s="17">
        <v>1</v>
      </c>
      <c r="K19" s="23"/>
      <c r="L19" s="33">
        <v>0.0429603678563608</v>
      </c>
      <c r="M19" s="33">
        <v>0.320385373330414</v>
      </c>
      <c r="N19" s="33">
        <v>0.462250930589008</v>
      </c>
      <c r="O19" s="33">
        <v>0.174403328224217</v>
      </c>
      <c r="P19" s="23"/>
      <c r="Q19" s="10">
        <f t="shared" si="3"/>
        <v>1</v>
      </c>
      <c r="R19" s="39"/>
      <c r="S19" s="23"/>
      <c r="T19" s="21">
        <f>T39</f>
        <v>0.598292962947663</v>
      </c>
      <c r="U19" s="21">
        <f t="shared" ref="U19:V19" si="19">U39</f>
        <v>0.28685856331141</v>
      </c>
      <c r="V19" s="21">
        <f t="shared" si="19"/>
        <v>0.114848473740927</v>
      </c>
      <c r="W19" s="10">
        <f t="shared" si="1"/>
        <v>1</v>
      </c>
      <c r="X19" s="26"/>
    </row>
    <row r="20" ht="13.2" spans="1:24">
      <c r="A20" s="6" t="s">
        <v>35</v>
      </c>
      <c r="B20" s="13" t="s">
        <v>67</v>
      </c>
      <c r="C20" s="17">
        <v>2</v>
      </c>
      <c r="D20" s="23"/>
      <c r="E20" s="22">
        <v>0.739988972886914</v>
      </c>
      <c r="F20" s="22">
        <v>0.219340866709743</v>
      </c>
      <c r="G20" s="22">
        <v>0.0406701604033431</v>
      </c>
      <c r="H20" s="23"/>
      <c r="I20" s="10">
        <f t="shared" si="0"/>
        <v>1</v>
      </c>
      <c r="J20" s="17"/>
      <c r="K20" s="23"/>
      <c r="L20" s="21">
        <f>L39</f>
        <v>0.0429603678563608</v>
      </c>
      <c r="M20" s="21">
        <f t="shared" ref="M20:O20" si="20">M39</f>
        <v>0.320385373330414</v>
      </c>
      <c r="N20" s="21">
        <f t="shared" si="20"/>
        <v>0.462250930589008</v>
      </c>
      <c r="O20" s="21">
        <f t="shared" si="20"/>
        <v>0.174403328224217</v>
      </c>
      <c r="P20" s="23"/>
      <c r="Q20" s="10">
        <f t="shared" si="3"/>
        <v>1</v>
      </c>
      <c r="R20" s="39">
        <v>2</v>
      </c>
      <c r="S20" s="23"/>
      <c r="T20" s="22">
        <v>0.716749049983504</v>
      </c>
      <c r="U20" s="22">
        <v>0.198421883147074</v>
      </c>
      <c r="V20" s="22">
        <v>0.0848290668694223</v>
      </c>
      <c r="W20" s="10">
        <f t="shared" si="1"/>
        <v>1</v>
      </c>
      <c r="X20" s="26"/>
    </row>
    <row r="21" ht="13.2" spans="1:24">
      <c r="A21" s="6" t="s">
        <v>36</v>
      </c>
      <c r="B21" s="13" t="s">
        <v>67</v>
      </c>
      <c r="C21" s="17">
        <v>1</v>
      </c>
      <c r="D21" s="22">
        <v>0.120443806515074</v>
      </c>
      <c r="E21" s="22">
        <v>0.269930674828221</v>
      </c>
      <c r="F21" s="22">
        <v>0.293736743077289</v>
      </c>
      <c r="G21" s="22">
        <v>0.315888775579416</v>
      </c>
      <c r="H21" s="23"/>
      <c r="I21" s="10">
        <f t="shared" si="0"/>
        <v>1</v>
      </c>
      <c r="J21" s="17"/>
      <c r="K21" s="27"/>
      <c r="L21" s="27"/>
      <c r="M21" s="27"/>
      <c r="N21" s="27"/>
      <c r="O21" s="27"/>
      <c r="P21" s="27"/>
      <c r="Q21" s="10">
        <f t="shared" si="3"/>
        <v>0</v>
      </c>
      <c r="R21" s="39">
        <v>1</v>
      </c>
      <c r="S21" s="23"/>
      <c r="T21" s="22">
        <v>0.763617333243191</v>
      </c>
      <c r="U21" s="22">
        <v>0.210354096338352</v>
      </c>
      <c r="V21" s="22">
        <v>0.026028570418457</v>
      </c>
      <c r="W21" s="10">
        <f t="shared" si="1"/>
        <v>1</v>
      </c>
      <c r="X21" s="26"/>
    </row>
    <row r="22" ht="13.2" spans="1:24">
      <c r="A22" s="6" t="s">
        <v>37</v>
      </c>
      <c r="B22" s="13" t="s">
        <v>67</v>
      </c>
      <c r="C22" s="17">
        <v>1</v>
      </c>
      <c r="D22" s="22">
        <v>0.346898674482521</v>
      </c>
      <c r="E22" s="22">
        <v>0.526921087593684</v>
      </c>
      <c r="F22" s="22">
        <v>0.0529353400336028</v>
      </c>
      <c r="G22" s="22">
        <v>0.0732448978901928</v>
      </c>
      <c r="H22" s="23"/>
      <c r="I22" s="10">
        <f t="shared" si="0"/>
        <v>1</v>
      </c>
      <c r="J22" s="17"/>
      <c r="K22" s="23"/>
      <c r="L22" s="21">
        <f>L39</f>
        <v>0.0429603678563608</v>
      </c>
      <c r="M22" s="21">
        <f t="shared" ref="M22:O22" si="21">M39</f>
        <v>0.320385373330414</v>
      </c>
      <c r="N22" s="21">
        <f t="shared" si="21"/>
        <v>0.462250930589008</v>
      </c>
      <c r="O22" s="21">
        <f t="shared" si="21"/>
        <v>0.174403328224217</v>
      </c>
      <c r="P22" s="23"/>
      <c r="Q22" s="10">
        <f t="shared" si="3"/>
        <v>1</v>
      </c>
      <c r="R22" s="39">
        <v>1</v>
      </c>
      <c r="S22" s="23"/>
      <c r="T22" s="22">
        <v>0.314512505616295</v>
      </c>
      <c r="U22" s="22">
        <v>0.451799710448804</v>
      </c>
      <c r="V22" s="22">
        <v>0.233687783934901</v>
      </c>
      <c r="W22" s="10">
        <f t="shared" si="1"/>
        <v>1</v>
      </c>
      <c r="X22" s="26"/>
    </row>
    <row r="23" ht="13.2" spans="1:24">
      <c r="A23" s="6" t="s">
        <v>38</v>
      </c>
      <c r="B23" s="13" t="s">
        <v>67</v>
      </c>
      <c r="C23" s="18"/>
      <c r="D23" s="24">
        <f>D39</f>
        <v>0.155780826999198</v>
      </c>
      <c r="E23" s="24">
        <f t="shared" ref="E23:G23" si="22">E39</f>
        <v>0.51228024510294</v>
      </c>
      <c r="F23" s="24">
        <f t="shared" si="22"/>
        <v>0.188670983273545</v>
      </c>
      <c r="G23" s="24">
        <f t="shared" si="22"/>
        <v>0.143267944624317</v>
      </c>
      <c r="H23" s="29"/>
      <c r="I23" s="32">
        <f t="shared" si="0"/>
        <v>1</v>
      </c>
      <c r="J23" s="18"/>
      <c r="K23" s="36"/>
      <c r="L23" s="36"/>
      <c r="M23" s="36"/>
      <c r="N23" s="36"/>
      <c r="O23" s="36"/>
      <c r="P23" s="36"/>
      <c r="Q23" s="32">
        <f t="shared" si="3"/>
        <v>0</v>
      </c>
      <c r="R23" s="40"/>
      <c r="S23" s="29"/>
      <c r="T23" s="24">
        <f>T39</f>
        <v>0.598292962947663</v>
      </c>
      <c r="U23" s="24">
        <f t="shared" ref="U23:V23" si="23">U39</f>
        <v>0.28685856331141</v>
      </c>
      <c r="V23" s="24">
        <f t="shared" si="23"/>
        <v>0.114848473740927</v>
      </c>
      <c r="W23" s="32">
        <f t="shared" si="1"/>
        <v>1</v>
      </c>
      <c r="X23" s="26"/>
    </row>
    <row r="24" ht="13.2" spans="1:24">
      <c r="A24" s="16" t="s">
        <v>39</v>
      </c>
      <c r="B24" s="20" t="s">
        <v>68</v>
      </c>
      <c r="C24" s="17"/>
      <c r="I24" s="10">
        <f t="shared" si="0"/>
        <v>0</v>
      </c>
      <c r="J24" s="17">
        <v>1</v>
      </c>
      <c r="K24" s="33">
        <v>0.311236863379143</v>
      </c>
      <c r="L24" s="33">
        <v>0.362166531932094</v>
      </c>
      <c r="M24" s="33">
        <v>0.217192131500943</v>
      </c>
      <c r="N24" s="33">
        <v>0.10940447318782</v>
      </c>
      <c r="O24" s="23"/>
      <c r="P24" s="23"/>
      <c r="Q24" s="10">
        <f t="shared" si="3"/>
        <v>1</v>
      </c>
      <c r="R24" s="39"/>
      <c r="W24" s="10">
        <f t="shared" si="1"/>
        <v>0</v>
      </c>
      <c r="X24" s="26"/>
    </row>
    <row r="25" ht="13.2" spans="1:24">
      <c r="A25" s="5" t="s">
        <v>40</v>
      </c>
      <c r="B25" s="13" t="s">
        <v>68</v>
      </c>
      <c r="C25" s="17"/>
      <c r="I25" s="10">
        <f t="shared" si="0"/>
        <v>0</v>
      </c>
      <c r="J25" s="17">
        <v>2</v>
      </c>
      <c r="K25" s="33">
        <v>0.0651138148377952</v>
      </c>
      <c r="L25" s="33">
        <v>0.375032244019302</v>
      </c>
      <c r="M25" s="33">
        <v>0.298789793067763</v>
      </c>
      <c r="N25" s="33">
        <v>0.26106414807514</v>
      </c>
      <c r="O25" s="23"/>
      <c r="P25" s="23"/>
      <c r="Q25" s="10">
        <f t="shared" si="3"/>
        <v>1</v>
      </c>
      <c r="R25" s="39"/>
      <c r="W25" s="10">
        <f t="shared" si="1"/>
        <v>0</v>
      </c>
      <c r="X25" s="26"/>
    </row>
    <row r="26" ht="13.2" spans="1:24">
      <c r="A26" s="5" t="s">
        <v>41</v>
      </c>
      <c r="B26" s="13" t="s">
        <v>68</v>
      </c>
      <c r="C26" s="17"/>
      <c r="I26" s="10">
        <f t="shared" si="0"/>
        <v>0</v>
      </c>
      <c r="J26" s="17"/>
      <c r="K26" s="21">
        <f>K40</f>
        <v>0.125450226072313</v>
      </c>
      <c r="L26" s="21">
        <f t="shared" ref="L26:O26" si="24">L40</f>
        <v>0.277351297089259</v>
      </c>
      <c r="M26" s="21">
        <f t="shared" si="24"/>
        <v>0.292800203912021</v>
      </c>
      <c r="N26" s="21">
        <f t="shared" si="24"/>
        <v>0.256120519431777</v>
      </c>
      <c r="O26" s="21">
        <f t="shared" si="24"/>
        <v>0.0482777534946307</v>
      </c>
      <c r="P26" s="23"/>
      <c r="Q26" s="10">
        <f t="shared" si="3"/>
        <v>1</v>
      </c>
      <c r="R26" s="39"/>
      <c r="W26" s="10">
        <f t="shared" si="1"/>
        <v>0</v>
      </c>
      <c r="X26" s="26"/>
    </row>
    <row r="27" ht="13.2" spans="1:24">
      <c r="A27" s="6" t="s">
        <v>42</v>
      </c>
      <c r="B27" s="13" t="s">
        <v>68</v>
      </c>
      <c r="C27" s="17"/>
      <c r="D27" s="21">
        <f>D39</f>
        <v>0.155780826999198</v>
      </c>
      <c r="E27" s="21">
        <f t="shared" ref="E27:G27" si="25">E39</f>
        <v>0.51228024510294</v>
      </c>
      <c r="F27" s="21">
        <f t="shared" si="25"/>
        <v>0.188670983273545</v>
      </c>
      <c r="G27" s="21">
        <f t="shared" si="25"/>
        <v>0.143267944624317</v>
      </c>
      <c r="H27" s="23"/>
      <c r="I27" s="10">
        <f t="shared" si="0"/>
        <v>1</v>
      </c>
      <c r="J27" s="17">
        <v>1</v>
      </c>
      <c r="K27" s="23"/>
      <c r="L27" s="33">
        <v>0.0948551153163808</v>
      </c>
      <c r="M27" s="33">
        <v>0.362418687167357</v>
      </c>
      <c r="N27" s="33">
        <v>0.397892937032371</v>
      </c>
      <c r="O27" s="33">
        <v>0.144833260483892</v>
      </c>
      <c r="P27" s="23"/>
      <c r="Q27" s="10">
        <f t="shared" si="3"/>
        <v>1</v>
      </c>
      <c r="R27" s="39"/>
      <c r="S27" s="23"/>
      <c r="T27" s="21">
        <f>T39</f>
        <v>0.598292962947663</v>
      </c>
      <c r="U27" s="21">
        <f t="shared" ref="U27:V27" si="26">U39</f>
        <v>0.28685856331141</v>
      </c>
      <c r="V27" s="21">
        <f t="shared" si="26"/>
        <v>0.114848473740927</v>
      </c>
      <c r="W27" s="10">
        <f t="shared" si="1"/>
        <v>1</v>
      </c>
      <c r="X27" s="26"/>
    </row>
    <row r="28" ht="13.2" spans="1:24">
      <c r="A28" s="5" t="s">
        <v>43</v>
      </c>
      <c r="B28" s="13" t="s">
        <v>68</v>
      </c>
      <c r="C28" s="18"/>
      <c r="D28" s="19"/>
      <c r="E28" s="19"/>
      <c r="F28" s="19"/>
      <c r="G28" s="19"/>
      <c r="H28" s="19"/>
      <c r="I28" s="32">
        <f t="shared" si="0"/>
        <v>0</v>
      </c>
      <c r="J28" s="18"/>
      <c r="K28" s="24">
        <f>K40</f>
        <v>0.125450226072313</v>
      </c>
      <c r="L28" s="24">
        <f t="shared" ref="L28:O28" si="27">L40</f>
        <v>0.277351297089259</v>
      </c>
      <c r="M28" s="24">
        <f t="shared" si="27"/>
        <v>0.292800203912021</v>
      </c>
      <c r="N28" s="24">
        <f t="shared" si="27"/>
        <v>0.256120519431777</v>
      </c>
      <c r="O28" s="24">
        <f t="shared" si="27"/>
        <v>0.0482777534946307</v>
      </c>
      <c r="P28" s="29"/>
      <c r="Q28" s="32">
        <f t="shared" si="3"/>
        <v>1</v>
      </c>
      <c r="R28" s="40"/>
      <c r="S28" s="19"/>
      <c r="T28" s="19"/>
      <c r="U28" s="19"/>
      <c r="V28" s="19"/>
      <c r="W28" s="32">
        <f t="shared" si="1"/>
        <v>0</v>
      </c>
      <c r="X28" s="26"/>
    </row>
    <row r="29" ht="13.2" spans="1:24">
      <c r="A29" s="16" t="s">
        <v>44</v>
      </c>
      <c r="B29" s="20" t="s">
        <v>69</v>
      </c>
      <c r="C29" s="17"/>
      <c r="I29" s="10">
        <f t="shared" si="0"/>
        <v>0</v>
      </c>
      <c r="J29" s="17"/>
      <c r="K29" s="21">
        <f>K41</f>
        <v>0.135665833630846</v>
      </c>
      <c r="L29" s="21">
        <f t="shared" ref="L29:O29" si="28">L41</f>
        <v>0.774165476615495</v>
      </c>
      <c r="M29" s="21">
        <f t="shared" si="28"/>
        <v>0.0581042484826848</v>
      </c>
      <c r="N29" s="21">
        <f t="shared" si="28"/>
        <v>0.0290521242413424</v>
      </c>
      <c r="O29" s="21">
        <f t="shared" si="28"/>
        <v>0.00301231702963227</v>
      </c>
      <c r="P29" s="23"/>
      <c r="Q29" s="10">
        <f t="shared" si="3"/>
        <v>1</v>
      </c>
      <c r="R29" s="39"/>
      <c r="W29" s="10">
        <f t="shared" si="1"/>
        <v>0</v>
      </c>
      <c r="X29" s="26"/>
    </row>
    <row r="30" ht="13.2" spans="1:24">
      <c r="A30" s="5" t="s">
        <v>45</v>
      </c>
      <c r="B30" s="13" t="s">
        <v>69</v>
      </c>
      <c r="C30" s="17"/>
      <c r="I30" s="10">
        <f t="shared" si="0"/>
        <v>0</v>
      </c>
      <c r="J30" s="17"/>
      <c r="K30" s="21">
        <f>K41</f>
        <v>0.135665833630846</v>
      </c>
      <c r="L30" s="21">
        <f t="shared" ref="L30:O30" si="29">L41</f>
        <v>0.774165476615495</v>
      </c>
      <c r="M30" s="21">
        <f t="shared" si="29"/>
        <v>0.0581042484826848</v>
      </c>
      <c r="N30" s="21">
        <f t="shared" si="29"/>
        <v>0.0290521242413424</v>
      </c>
      <c r="O30" s="21">
        <f t="shared" si="29"/>
        <v>0.00301231702963227</v>
      </c>
      <c r="P30" s="23"/>
      <c r="Q30" s="10">
        <f t="shared" si="3"/>
        <v>1</v>
      </c>
      <c r="R30" s="39"/>
      <c r="W30" s="10">
        <f t="shared" si="1"/>
        <v>0</v>
      </c>
      <c r="X30" s="26"/>
    </row>
    <row r="31" ht="13.2" spans="1:24">
      <c r="A31" s="5" t="s">
        <v>46</v>
      </c>
      <c r="B31" s="13" t="s">
        <v>69</v>
      </c>
      <c r="C31" s="17"/>
      <c r="I31" s="10">
        <f t="shared" si="0"/>
        <v>0</v>
      </c>
      <c r="J31" s="17"/>
      <c r="K31" s="21">
        <f>K41</f>
        <v>0.135665833630846</v>
      </c>
      <c r="L31" s="21">
        <f t="shared" ref="L31:O31" si="30">L41</f>
        <v>0.774165476615495</v>
      </c>
      <c r="M31" s="21">
        <f t="shared" si="30"/>
        <v>0.0581042484826848</v>
      </c>
      <c r="N31" s="21">
        <f t="shared" si="30"/>
        <v>0.0290521242413424</v>
      </c>
      <c r="O31" s="21">
        <f t="shared" si="30"/>
        <v>0.00301231702963227</v>
      </c>
      <c r="P31" s="23"/>
      <c r="Q31" s="10">
        <f t="shared" si="3"/>
        <v>1</v>
      </c>
      <c r="R31" s="39"/>
      <c r="W31" s="10">
        <f t="shared" si="1"/>
        <v>0</v>
      </c>
      <c r="X31" s="26"/>
    </row>
    <row r="32" ht="13.2" spans="1:24">
      <c r="A32" s="5" t="s">
        <v>47</v>
      </c>
      <c r="B32" s="13" t="s">
        <v>69</v>
      </c>
      <c r="C32" s="17"/>
      <c r="I32" s="10">
        <f t="shared" si="0"/>
        <v>0</v>
      </c>
      <c r="J32" s="17"/>
      <c r="K32" s="21">
        <f>K41</f>
        <v>0.135665833630846</v>
      </c>
      <c r="L32" s="21">
        <f t="shared" ref="L32:O32" si="31">L41</f>
        <v>0.774165476615495</v>
      </c>
      <c r="M32" s="21">
        <f t="shared" si="31"/>
        <v>0.0581042484826848</v>
      </c>
      <c r="N32" s="21">
        <f t="shared" si="31"/>
        <v>0.0290521242413424</v>
      </c>
      <c r="O32" s="21">
        <f t="shared" si="31"/>
        <v>0.00301231702963227</v>
      </c>
      <c r="P32" s="23"/>
      <c r="Q32" s="10">
        <f t="shared" si="3"/>
        <v>1</v>
      </c>
      <c r="R32" s="39"/>
      <c r="W32" s="10">
        <f t="shared" si="1"/>
        <v>0</v>
      </c>
      <c r="X32" s="26"/>
    </row>
    <row r="33" ht="13.2" spans="1:24">
      <c r="A33" s="5" t="s">
        <v>48</v>
      </c>
      <c r="B33" s="13" t="s">
        <v>69</v>
      </c>
      <c r="C33" s="18"/>
      <c r="D33" s="19"/>
      <c r="E33" s="19"/>
      <c r="F33" s="19"/>
      <c r="G33" s="19"/>
      <c r="H33" s="19"/>
      <c r="I33" s="32">
        <f t="shared" si="0"/>
        <v>0</v>
      </c>
      <c r="J33" s="18">
        <v>1</v>
      </c>
      <c r="K33" s="35">
        <v>0.135665833630846</v>
      </c>
      <c r="L33" s="35">
        <v>0.774165476615495</v>
      </c>
      <c r="M33" s="35">
        <v>0.0581042484826848</v>
      </c>
      <c r="N33" s="35">
        <v>0.0290521242413424</v>
      </c>
      <c r="O33" s="35">
        <v>0.00301231702963227</v>
      </c>
      <c r="P33" s="29"/>
      <c r="Q33" s="32">
        <f t="shared" si="3"/>
        <v>1</v>
      </c>
      <c r="R33" s="40"/>
      <c r="S33" s="19"/>
      <c r="T33" s="19"/>
      <c r="U33" s="19"/>
      <c r="V33" s="19"/>
      <c r="W33" s="32">
        <f t="shared" si="1"/>
        <v>0</v>
      </c>
      <c r="X33" s="26"/>
    </row>
    <row r="34" spans="18:18">
      <c r="R34" s="41"/>
    </row>
    <row r="35" ht="13.2" spans="1:22">
      <c r="A35" s="25"/>
      <c r="B35" s="25" t="s">
        <v>91</v>
      </c>
      <c r="D35" s="15" t="s">
        <v>84</v>
      </c>
      <c r="E35" s="15" t="s">
        <v>85</v>
      </c>
      <c r="F35" s="15" t="s">
        <v>86</v>
      </c>
      <c r="G35" s="15" t="s">
        <v>87</v>
      </c>
      <c r="H35" s="15" t="s">
        <v>88</v>
      </c>
      <c r="J35" s="26"/>
      <c r="K35" s="15" t="s">
        <v>85</v>
      </c>
      <c r="L35" s="15" t="s">
        <v>86</v>
      </c>
      <c r="M35" s="15" t="s">
        <v>87</v>
      </c>
      <c r="N35" s="15" t="s">
        <v>88</v>
      </c>
      <c r="O35" s="15" t="s">
        <v>89</v>
      </c>
      <c r="P35" s="15" t="s">
        <v>90</v>
      </c>
      <c r="R35" s="42"/>
      <c r="S35" s="15" t="s">
        <v>87</v>
      </c>
      <c r="T35" s="15" t="s">
        <v>88</v>
      </c>
      <c r="U35" s="15" t="s">
        <v>89</v>
      </c>
      <c r="V35" s="15" t="s">
        <v>90</v>
      </c>
    </row>
    <row r="36" spans="2:18">
      <c r="B36" s="13" t="s">
        <v>64</v>
      </c>
      <c r="C36" s="26"/>
      <c r="J36" s="26"/>
      <c r="K36" s="21">
        <f>K3</f>
        <v>0.00849009831935578</v>
      </c>
      <c r="L36" s="21">
        <f t="shared" ref="L36:P36" si="32">L3</f>
        <v>0.266310304806906</v>
      </c>
      <c r="M36" s="21">
        <f t="shared" si="32"/>
        <v>0.502194807768956</v>
      </c>
      <c r="N36" s="21">
        <f t="shared" si="32"/>
        <v>0.164663676164764</v>
      </c>
      <c r="O36" s="21">
        <f t="shared" si="32"/>
        <v>0.0578841775863813</v>
      </c>
      <c r="P36" s="21">
        <f t="shared" si="32"/>
        <v>0.00045693535363773</v>
      </c>
      <c r="Q36" s="10">
        <f>SUM(K36:P36)</f>
        <v>1</v>
      </c>
      <c r="R36" s="42"/>
    </row>
    <row r="37" spans="2:18">
      <c r="B37" s="13" t="s">
        <v>65</v>
      </c>
      <c r="C37" s="26"/>
      <c r="J37" s="26"/>
      <c r="K37" s="22">
        <f>(K8+K9+K10)/3</f>
        <v>0.0624523037254561</v>
      </c>
      <c r="L37" s="22">
        <f t="shared" ref="L37:P37" si="33">(L8+L9+L10)/3</f>
        <v>0.25360504267535</v>
      </c>
      <c r="M37" s="22">
        <f t="shared" si="33"/>
        <v>0.370592201472531</v>
      </c>
      <c r="N37" s="22">
        <f t="shared" si="33"/>
        <v>0.218203773110668</v>
      </c>
      <c r="O37" s="22">
        <f t="shared" si="33"/>
        <v>0.0822968003124578</v>
      </c>
      <c r="P37" s="22">
        <f t="shared" si="33"/>
        <v>0.0128498787035372</v>
      </c>
      <c r="Q37" s="10">
        <f t="shared" ref="Q37:Q41" si="34">SUM(K37:P37)</f>
        <v>1</v>
      </c>
      <c r="R37" s="42"/>
    </row>
    <row r="38" spans="2:23">
      <c r="B38" s="13" t="s">
        <v>66</v>
      </c>
      <c r="C38" s="26"/>
      <c r="D38" s="21">
        <f>D16</f>
        <v>0.00390993663206148</v>
      </c>
      <c r="E38" s="21">
        <f t="shared" ref="E38:G38" si="35">E16</f>
        <v>0.569468787919644</v>
      </c>
      <c r="F38" s="21">
        <f t="shared" si="35"/>
        <v>0.422172037211811</v>
      </c>
      <c r="G38" s="21">
        <f t="shared" si="35"/>
        <v>0.00444923823648375</v>
      </c>
      <c r="H38" s="23"/>
      <c r="I38" s="10">
        <f>SUM(D38:H38)</f>
        <v>1</v>
      </c>
      <c r="J38" s="26"/>
      <c r="K38" s="22">
        <f>(K12+K14+K15)/3</f>
        <v>0.0639304021370297</v>
      </c>
      <c r="L38" s="22">
        <f t="shared" ref="L38:P38" si="36">(L12+L14+L15)/3</f>
        <v>0.184630549221165</v>
      </c>
      <c r="M38" s="22">
        <f t="shared" si="36"/>
        <v>0.454801684330852</v>
      </c>
      <c r="N38" s="22">
        <f t="shared" si="36"/>
        <v>0.217076374161949</v>
      </c>
      <c r="O38" s="22">
        <f t="shared" si="36"/>
        <v>0.0695433478043447</v>
      </c>
      <c r="P38" s="22">
        <f t="shared" si="36"/>
        <v>0.0100176423446594</v>
      </c>
      <c r="Q38" s="10">
        <f t="shared" si="34"/>
        <v>1</v>
      </c>
      <c r="R38" s="42"/>
      <c r="S38" s="23"/>
      <c r="T38" s="21">
        <f>T16</f>
        <v>0.827332133724785</v>
      </c>
      <c r="U38" s="21">
        <f t="shared" ref="U38:V38" si="37">U16</f>
        <v>0.17047068851217</v>
      </c>
      <c r="V38" s="21">
        <f t="shared" si="37"/>
        <v>0.00219717776304574</v>
      </c>
      <c r="W38" s="10">
        <f>SUM(S38:V38)</f>
        <v>1</v>
      </c>
    </row>
    <row r="39" spans="2:23">
      <c r="B39" s="13" t="s">
        <v>67</v>
      </c>
      <c r="C39" s="26"/>
      <c r="D39" s="22">
        <f>(D20+D21+D22)/3</f>
        <v>0.155780826999198</v>
      </c>
      <c r="E39" s="22">
        <f t="shared" ref="E39:G39" si="38">(E20+E21+E22)/3</f>
        <v>0.51228024510294</v>
      </c>
      <c r="F39" s="22">
        <f t="shared" si="38"/>
        <v>0.188670983273545</v>
      </c>
      <c r="G39" s="22">
        <f t="shared" si="38"/>
        <v>0.143267944624317</v>
      </c>
      <c r="H39" s="23"/>
      <c r="I39" s="10">
        <f t="shared" ref="I39:I40" si="39">SUM(D39:H39)</f>
        <v>1</v>
      </c>
      <c r="J39" s="26"/>
      <c r="K39" s="23"/>
      <c r="L39" s="21">
        <f>L19</f>
        <v>0.0429603678563608</v>
      </c>
      <c r="M39" s="21">
        <f t="shared" ref="M39:O39" si="40">M19</f>
        <v>0.320385373330414</v>
      </c>
      <c r="N39" s="21">
        <f t="shared" si="40"/>
        <v>0.462250930589008</v>
      </c>
      <c r="O39" s="21">
        <f t="shared" si="40"/>
        <v>0.174403328224217</v>
      </c>
      <c r="P39" s="23"/>
      <c r="Q39" s="10">
        <f t="shared" si="34"/>
        <v>1</v>
      </c>
      <c r="R39" s="42"/>
      <c r="S39" s="23"/>
      <c r="T39" s="22">
        <f>(T20+T21+T22)/3</f>
        <v>0.598292962947663</v>
      </c>
      <c r="U39" s="22">
        <f t="shared" ref="U39:V39" si="41">(U20+U21+U22)/3</f>
        <v>0.28685856331141</v>
      </c>
      <c r="V39" s="22">
        <f t="shared" si="41"/>
        <v>0.114848473740927</v>
      </c>
      <c r="W39" s="10">
        <f t="shared" ref="W39:W40" si="42">SUM(S39:V39)</f>
        <v>1</v>
      </c>
    </row>
    <row r="40" spans="2:23">
      <c r="B40" s="13" t="s">
        <v>68</v>
      </c>
      <c r="C40" s="26"/>
      <c r="D40" s="23"/>
      <c r="E40" s="23"/>
      <c r="F40" s="23"/>
      <c r="G40" s="23"/>
      <c r="H40" s="23"/>
      <c r="I40" s="10">
        <f t="shared" si="39"/>
        <v>0</v>
      </c>
      <c r="J40" s="26"/>
      <c r="K40" s="21">
        <f>(K24+K25+K27)/3</f>
        <v>0.125450226072313</v>
      </c>
      <c r="L40" s="21">
        <f t="shared" ref="L40:O40" si="43">(L24+L25+L27)/3</f>
        <v>0.277351297089259</v>
      </c>
      <c r="M40" s="21">
        <f t="shared" si="43"/>
        <v>0.292800203912021</v>
      </c>
      <c r="N40" s="21">
        <f t="shared" si="43"/>
        <v>0.256120519431777</v>
      </c>
      <c r="O40" s="21">
        <f t="shared" si="43"/>
        <v>0.0482777534946307</v>
      </c>
      <c r="P40" s="23"/>
      <c r="Q40" s="10">
        <f t="shared" si="34"/>
        <v>1</v>
      </c>
      <c r="R40" s="42"/>
      <c r="S40" s="23"/>
      <c r="T40" s="23"/>
      <c r="U40" s="23"/>
      <c r="V40" s="23"/>
      <c r="W40" s="10">
        <f t="shared" si="42"/>
        <v>0</v>
      </c>
    </row>
    <row r="41" spans="2:18">
      <c r="B41" s="13" t="s">
        <v>69</v>
      </c>
      <c r="C41" s="26"/>
      <c r="J41" s="26"/>
      <c r="K41" s="21">
        <f>K33</f>
        <v>0.135665833630846</v>
      </c>
      <c r="L41" s="21">
        <f t="shared" ref="L41:O41" si="44">L33</f>
        <v>0.774165476615495</v>
      </c>
      <c r="M41" s="21">
        <f t="shared" si="44"/>
        <v>0.0581042484826848</v>
      </c>
      <c r="N41" s="21">
        <f t="shared" si="44"/>
        <v>0.0290521242413424</v>
      </c>
      <c r="O41" s="21">
        <f t="shared" si="44"/>
        <v>0.00301231702963227</v>
      </c>
      <c r="P41" s="23"/>
      <c r="Q41" s="10">
        <f t="shared" si="34"/>
        <v>1</v>
      </c>
      <c r="R41" s="42"/>
    </row>
    <row r="42" spans="3:18">
      <c r="C42" s="27"/>
      <c r="D42" s="27"/>
      <c r="E42" s="27"/>
      <c r="F42" s="27"/>
      <c r="G42" s="27"/>
      <c r="H42" s="27"/>
      <c r="I42" s="37"/>
      <c r="J42" s="27"/>
      <c r="K42" s="27"/>
      <c r="L42" s="27"/>
      <c r="M42" s="27"/>
      <c r="N42" s="27"/>
      <c r="O42" s="27"/>
      <c r="P42" s="27"/>
      <c r="Q42" s="37"/>
      <c r="R42" s="43"/>
    </row>
    <row r="43" spans="3:18">
      <c r="C43" s="27"/>
      <c r="D43" s="27"/>
      <c r="E43" s="27"/>
      <c r="F43" s="27"/>
      <c r="G43" s="27"/>
      <c r="H43" s="27"/>
      <c r="I43" s="37"/>
      <c r="J43" s="27"/>
      <c r="K43" s="27"/>
      <c r="L43" s="27"/>
      <c r="M43" s="27"/>
      <c r="N43" s="27"/>
      <c r="O43" s="27"/>
      <c r="P43" s="27"/>
      <c r="Q43" s="37"/>
      <c r="R43" s="37"/>
    </row>
    <row r="44" ht="17" spans="1:18">
      <c r="A44" s="28" t="s">
        <v>92</v>
      </c>
      <c r="C44" s="27"/>
      <c r="D44" s="27"/>
      <c r="E44" s="27"/>
      <c r="F44" s="27"/>
      <c r="G44" s="27"/>
      <c r="H44" s="27"/>
      <c r="I44" s="37"/>
      <c r="J44" s="27"/>
      <c r="K44" s="27"/>
      <c r="L44" s="27"/>
      <c r="M44" s="27"/>
      <c r="N44" s="27"/>
      <c r="O44" s="27"/>
      <c r="P44" s="27"/>
      <c r="Q44" s="37"/>
      <c r="R44" s="37"/>
    </row>
    <row r="45" spans="1:18">
      <c r="A45" t="s">
        <v>93</v>
      </c>
      <c r="C45" s="27"/>
      <c r="D45" s="27"/>
      <c r="E45" s="27"/>
      <c r="F45" s="27"/>
      <c r="G45" s="27"/>
      <c r="H45" s="27"/>
      <c r="I45" s="37"/>
      <c r="J45" s="27"/>
      <c r="K45" s="27"/>
      <c r="L45" s="27"/>
      <c r="M45" s="27"/>
      <c r="N45" s="27"/>
      <c r="O45" s="27"/>
      <c r="P45" s="27"/>
      <c r="Q45" s="37"/>
      <c r="R45" s="37"/>
    </row>
    <row r="46" spans="3:18">
      <c r="C46" s="27"/>
      <c r="D46" s="27"/>
      <c r="E46" s="27"/>
      <c r="F46" s="27"/>
      <c r="G46" s="27"/>
      <c r="H46" s="27"/>
      <c r="I46" s="37"/>
      <c r="J46" s="27"/>
      <c r="K46" s="27"/>
      <c r="L46" s="27"/>
      <c r="M46" s="27"/>
      <c r="N46" s="27"/>
      <c r="O46" s="27"/>
      <c r="P46" s="27"/>
      <c r="Q46" s="37"/>
      <c r="R46" s="37"/>
    </row>
    <row r="47" spans="3:18">
      <c r="C47" s="27"/>
      <c r="D47" s="27"/>
      <c r="E47" s="27"/>
      <c r="F47" s="27"/>
      <c r="G47" s="27"/>
      <c r="H47" s="27"/>
      <c r="I47" s="37"/>
      <c r="J47" s="27"/>
      <c r="K47" s="27"/>
      <c r="L47" s="27"/>
      <c r="M47" s="27"/>
      <c r="N47" s="27"/>
      <c r="O47" s="27"/>
      <c r="P47" s="27"/>
      <c r="Q47" s="37"/>
      <c r="R47" s="37"/>
    </row>
    <row r="48" spans="3:18">
      <c r="C48" s="27"/>
      <c r="D48" s="27"/>
      <c r="E48" s="27"/>
      <c r="F48" s="27"/>
      <c r="G48" s="27"/>
      <c r="H48" s="27"/>
      <c r="I48" s="37"/>
      <c r="J48" s="27"/>
      <c r="K48" s="27"/>
      <c r="L48" s="27"/>
      <c r="M48" s="27"/>
      <c r="N48" s="27"/>
      <c r="O48" s="27"/>
      <c r="P48" s="27"/>
      <c r="Q48" s="37"/>
      <c r="R48" s="37"/>
    </row>
    <row r="49" spans="3:18">
      <c r="C49" s="27"/>
      <c r="D49" s="27"/>
      <c r="E49" s="27"/>
      <c r="F49" s="27"/>
      <c r="G49" s="27"/>
      <c r="H49" s="27"/>
      <c r="I49" s="37"/>
      <c r="J49" s="27"/>
      <c r="K49" s="27"/>
      <c r="L49" s="27"/>
      <c r="M49" s="27"/>
      <c r="N49" s="27"/>
      <c r="O49" s="27"/>
      <c r="P49" s="27"/>
      <c r="Q49" s="37"/>
      <c r="R49" s="37"/>
    </row>
    <row r="50" spans="3:18">
      <c r="C50" s="27"/>
      <c r="D50" s="27"/>
      <c r="E50" s="27"/>
      <c r="F50" s="27"/>
      <c r="G50" s="27"/>
      <c r="H50" s="27"/>
      <c r="I50" s="37"/>
      <c r="J50" s="27"/>
      <c r="K50" s="27"/>
      <c r="L50" s="27"/>
      <c r="M50" s="27"/>
      <c r="N50" s="27"/>
      <c r="O50" s="27"/>
      <c r="P50" s="27"/>
      <c r="Q50" s="37"/>
      <c r="R50" s="37"/>
    </row>
    <row r="51" spans="3:18">
      <c r="C51" s="27"/>
      <c r="D51" s="27"/>
      <c r="E51" s="27"/>
      <c r="F51" s="27"/>
      <c r="G51" s="27"/>
      <c r="H51" s="27"/>
      <c r="I51" s="37"/>
      <c r="J51" s="27"/>
      <c r="K51" s="27"/>
      <c r="L51" s="27"/>
      <c r="M51" s="27"/>
      <c r="N51" s="27"/>
      <c r="O51" s="27"/>
      <c r="P51" s="27"/>
      <c r="Q51" s="37"/>
      <c r="R51" s="37"/>
    </row>
    <row r="52" spans="3:18">
      <c r="C52" s="27"/>
      <c r="D52" s="27"/>
      <c r="E52" s="27"/>
      <c r="F52" s="27"/>
      <c r="G52" s="27"/>
      <c r="H52" s="27"/>
      <c r="I52" s="37"/>
      <c r="J52" s="27"/>
      <c r="K52" s="27"/>
      <c r="L52" s="27"/>
      <c r="M52" s="27"/>
      <c r="N52" s="27"/>
      <c r="O52" s="27"/>
      <c r="P52" s="27"/>
      <c r="Q52" s="37"/>
      <c r="R52" s="37"/>
    </row>
    <row r="53" spans="3:18">
      <c r="C53" s="27"/>
      <c r="D53" s="27"/>
      <c r="E53" s="27"/>
      <c r="F53" s="27"/>
      <c r="G53" s="27"/>
      <c r="H53" s="27"/>
      <c r="I53" s="37"/>
      <c r="J53" s="27"/>
      <c r="K53" s="27"/>
      <c r="L53" s="27"/>
      <c r="M53" s="27"/>
      <c r="N53" s="27"/>
      <c r="O53" s="27"/>
      <c r="P53" s="27"/>
      <c r="Q53" s="37"/>
      <c r="R53" s="37"/>
    </row>
    <row r="54" spans="3:18">
      <c r="C54" s="27"/>
      <c r="D54" s="27"/>
      <c r="E54" s="27"/>
      <c r="F54" s="27"/>
      <c r="G54" s="27"/>
      <c r="H54" s="27"/>
      <c r="I54" s="37"/>
      <c r="J54" s="27"/>
      <c r="K54" s="27"/>
      <c r="L54" s="27"/>
      <c r="M54" s="27"/>
      <c r="N54" s="27"/>
      <c r="O54" s="27"/>
      <c r="P54" s="27"/>
      <c r="Q54" s="37"/>
      <c r="R54" s="37"/>
    </row>
    <row r="55" spans="3:18">
      <c r="C55" s="27"/>
      <c r="D55" s="27"/>
      <c r="E55" s="27"/>
      <c r="F55" s="27"/>
      <c r="G55" s="27"/>
      <c r="H55" s="27"/>
      <c r="I55" s="37"/>
      <c r="J55" s="27"/>
      <c r="K55" s="27"/>
      <c r="L55" s="27"/>
      <c r="M55" s="27"/>
      <c r="N55" s="27"/>
      <c r="O55" s="27"/>
      <c r="P55" s="27"/>
      <c r="Q55" s="37"/>
      <c r="R55" s="37"/>
    </row>
    <row r="56" spans="3:18">
      <c r="C56" s="27"/>
      <c r="D56" s="27"/>
      <c r="E56" s="27"/>
      <c r="F56" s="27"/>
      <c r="G56" s="27"/>
      <c r="H56" s="27"/>
      <c r="I56" s="37"/>
      <c r="J56" s="27"/>
      <c r="K56" s="27"/>
      <c r="L56" s="27"/>
      <c r="M56" s="27"/>
      <c r="N56" s="27"/>
      <c r="O56" s="27"/>
      <c r="P56" s="27"/>
      <c r="Q56" s="37"/>
      <c r="R56" s="37"/>
    </row>
    <row r="57" spans="3:18">
      <c r="C57" s="27"/>
      <c r="D57" s="27"/>
      <c r="E57" s="27"/>
      <c r="F57" s="27"/>
      <c r="G57" s="27"/>
      <c r="H57" s="27"/>
      <c r="I57" s="37"/>
      <c r="J57" s="27"/>
      <c r="K57" s="27"/>
      <c r="L57" s="27"/>
      <c r="M57" s="27"/>
      <c r="N57" s="27"/>
      <c r="O57" s="27"/>
      <c r="P57" s="27"/>
      <c r="Q57" s="37"/>
      <c r="R57" s="37"/>
    </row>
    <row r="58" spans="3:18">
      <c r="C58" s="27"/>
      <c r="D58" s="27"/>
      <c r="E58" s="27"/>
      <c r="F58" s="27"/>
      <c r="G58" s="27"/>
      <c r="H58" s="27"/>
      <c r="I58" s="37"/>
      <c r="J58" s="27"/>
      <c r="K58" s="27"/>
      <c r="L58" s="27"/>
      <c r="M58" s="27"/>
      <c r="N58" s="27"/>
      <c r="O58" s="27"/>
      <c r="P58" s="27"/>
      <c r="Q58" s="37"/>
      <c r="R58" s="37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4"/>
  <sheetViews>
    <sheetView tabSelected="1" workbookViewId="0">
      <selection activeCell="I34" sqref="I34"/>
    </sheetView>
  </sheetViews>
  <sheetFormatPr defaultColWidth="9" defaultRowHeight="12.4"/>
  <cols>
    <col min="1" max="1" width="21" customWidth="1"/>
    <col min="9" max="9" width="8.25" customWidth="1"/>
    <col min="12" max="26" width="9" style="1"/>
  </cols>
  <sheetData>
    <row r="1" spans="1:23">
      <c r="A1" s="2" t="s">
        <v>94</v>
      </c>
      <c r="L1" s="1" t="s">
        <v>71</v>
      </c>
      <c r="Q1" s="1" t="s">
        <v>72</v>
      </c>
      <c r="W1" s="1" t="s">
        <v>73</v>
      </c>
    </row>
    <row r="2" ht="13.2" spans="1:26">
      <c r="A2" s="3" t="s">
        <v>4</v>
      </c>
      <c r="B2" s="4" t="s">
        <v>84</v>
      </c>
      <c r="C2" s="4" t="s">
        <v>85</v>
      </c>
      <c r="D2" s="4" t="s">
        <v>86</v>
      </c>
      <c r="E2" s="4" t="s">
        <v>87</v>
      </c>
      <c r="F2" s="4" t="s">
        <v>88</v>
      </c>
      <c r="G2" s="4" t="s">
        <v>89</v>
      </c>
      <c r="H2" s="4" t="s">
        <v>90</v>
      </c>
      <c r="L2" s="7" t="s">
        <v>84</v>
      </c>
      <c r="M2" s="7" t="s">
        <v>85</v>
      </c>
      <c r="N2" s="7" t="s">
        <v>86</v>
      </c>
      <c r="O2" s="7" t="s">
        <v>87</v>
      </c>
      <c r="P2" s="7" t="s">
        <v>88</v>
      </c>
      <c r="Q2" s="7" t="s">
        <v>85</v>
      </c>
      <c r="R2" s="7" t="s">
        <v>86</v>
      </c>
      <c r="S2" s="7" t="s">
        <v>87</v>
      </c>
      <c r="T2" s="7" t="s">
        <v>88</v>
      </c>
      <c r="U2" s="7" t="s">
        <v>89</v>
      </c>
      <c r="V2" s="7" t="s">
        <v>90</v>
      </c>
      <c r="W2" s="7" t="s">
        <v>87</v>
      </c>
      <c r="X2" s="7" t="s">
        <v>88</v>
      </c>
      <c r="Y2" s="7" t="s">
        <v>89</v>
      </c>
      <c r="Z2" s="7" t="s">
        <v>90</v>
      </c>
    </row>
    <row r="3" ht="13.2" spans="1:22">
      <c r="A3" s="5" t="s">
        <v>18</v>
      </c>
      <c r="C3">
        <f>Q3</f>
        <v>0.300003397381297</v>
      </c>
      <c r="D3">
        <f t="shared" ref="D3:H12" si="0">R3</f>
        <v>9.41025571135939</v>
      </c>
      <c r="E3">
        <f t="shared" si="0"/>
        <v>17.7453950249855</v>
      </c>
      <c r="F3">
        <f t="shared" si="0"/>
        <v>5.81850296858179</v>
      </c>
      <c r="G3">
        <f t="shared" si="0"/>
        <v>2.04537677625556</v>
      </c>
      <c r="H3">
        <f t="shared" si="0"/>
        <v>0.0161461214368298</v>
      </c>
      <c r="Q3" s="1">
        <f>'ECH4'!$O3*'月%早中晚'!K3</f>
        <v>0.300003397381297</v>
      </c>
      <c r="R3" s="1">
        <f>'ECH4'!$O3*'月%早中晚'!L3</f>
        <v>9.41025571135939</v>
      </c>
      <c r="S3" s="1">
        <f>'ECH4'!$O3*'月%早中晚'!M3</f>
        <v>17.7453950249855</v>
      </c>
      <c r="T3" s="1">
        <f>'ECH4'!$O3*'月%早中晚'!N3</f>
        <v>5.81850296858179</v>
      </c>
      <c r="U3" s="1">
        <f>'ECH4'!$O3*'月%早中晚'!O3</f>
        <v>2.04537677625556</v>
      </c>
      <c r="V3" s="1">
        <f>'ECH4'!$O3*'月%早中晚'!P3</f>
        <v>0.0161461214368298</v>
      </c>
    </row>
    <row r="4" ht="13.2" spans="1:22">
      <c r="A4" s="5" t="s">
        <v>19</v>
      </c>
      <c r="C4">
        <f t="shared" ref="C4:C12" si="1">Q4</f>
        <v>137.222553361007</v>
      </c>
      <c r="D4">
        <f t="shared" si="0"/>
        <v>4304.28231068173</v>
      </c>
      <c r="E4">
        <f t="shared" si="0"/>
        <v>8116.80279951402</v>
      </c>
      <c r="F4">
        <f t="shared" si="0"/>
        <v>2661.40264095946</v>
      </c>
      <c r="G4">
        <f t="shared" si="0"/>
        <v>935.562151205798</v>
      </c>
      <c r="H4">
        <f t="shared" si="0"/>
        <v>7.38528973264491</v>
      </c>
      <c r="Q4" s="1">
        <f>'ECH4'!$O4*'月%早中晚'!K4</f>
        <v>137.222553361007</v>
      </c>
      <c r="R4" s="1">
        <f>'ECH4'!$O4*'月%早中晚'!L4</f>
        <v>4304.28231068173</v>
      </c>
      <c r="S4" s="1">
        <f>'ECH4'!$O4*'月%早中晚'!M4</f>
        <v>8116.80279951402</v>
      </c>
      <c r="T4" s="1">
        <f>'ECH4'!$O4*'月%早中晚'!N4</f>
        <v>2661.40264095946</v>
      </c>
      <c r="U4" s="1">
        <f>'ECH4'!$O4*'月%早中晚'!O4</f>
        <v>935.562151205798</v>
      </c>
      <c r="V4" s="1">
        <f>'ECH4'!$O4*'月%早中晚'!P4</f>
        <v>7.38528973264491</v>
      </c>
    </row>
    <row r="5" ht="13.2" spans="1:22">
      <c r="A5" s="5" t="s">
        <v>20</v>
      </c>
      <c r="C5">
        <f t="shared" si="1"/>
        <v>182.119781879211</v>
      </c>
      <c r="D5">
        <f t="shared" si="0"/>
        <v>5712.58103254805</v>
      </c>
      <c r="E5">
        <f t="shared" si="0"/>
        <v>10772.5029100363</v>
      </c>
      <c r="F5">
        <f t="shared" si="0"/>
        <v>3532.17497118824</v>
      </c>
      <c r="G5">
        <f t="shared" si="0"/>
        <v>1241.66451314891</v>
      </c>
      <c r="H5">
        <f t="shared" si="0"/>
        <v>9.80164938110139</v>
      </c>
      <c r="Q5" s="1">
        <f>'ECH4'!$O5*'月%早中晚'!K5</f>
        <v>182.119781879211</v>
      </c>
      <c r="R5" s="1">
        <f>'ECH4'!$O5*'月%早中晚'!L5</f>
        <v>5712.58103254805</v>
      </c>
      <c r="S5" s="1">
        <f>'ECH4'!$O5*'月%早中晚'!M5</f>
        <v>10772.5029100363</v>
      </c>
      <c r="T5" s="1">
        <f>'ECH4'!$O5*'月%早中晚'!N5</f>
        <v>3532.17497118824</v>
      </c>
      <c r="U5" s="1">
        <f>'ECH4'!$O5*'月%早中晚'!O5</f>
        <v>1241.66451314891</v>
      </c>
      <c r="V5" s="1">
        <f>'ECH4'!$O5*'月%早中晚'!P5</f>
        <v>9.80164938110139</v>
      </c>
    </row>
    <row r="6" ht="13.2" spans="1:22">
      <c r="A6" s="5" t="s">
        <v>21</v>
      </c>
      <c r="C6">
        <f t="shared" si="1"/>
        <v>2.5831259206386</v>
      </c>
      <c r="D6">
        <f t="shared" si="0"/>
        <v>81.0253339129862</v>
      </c>
      <c r="E6">
        <f t="shared" si="0"/>
        <v>152.79356920999</v>
      </c>
      <c r="F6">
        <f t="shared" si="0"/>
        <v>50.0991854380689</v>
      </c>
      <c r="G6">
        <f t="shared" si="0"/>
        <v>17.6113531191209</v>
      </c>
      <c r="H6">
        <f t="shared" si="0"/>
        <v>0.139023308286888</v>
      </c>
      <c r="Q6" s="1">
        <f>'ECH4'!$O6*'月%早中晚'!K6</f>
        <v>2.5831259206386</v>
      </c>
      <c r="R6" s="1">
        <f>'ECH4'!$O6*'月%早中晚'!L6</f>
        <v>81.0253339129862</v>
      </c>
      <c r="S6" s="1">
        <f>'ECH4'!$O6*'月%早中晚'!M6</f>
        <v>152.79356920999</v>
      </c>
      <c r="T6" s="1">
        <f>'ECH4'!$O6*'月%早中晚'!N6</f>
        <v>50.0991854380689</v>
      </c>
      <c r="U6" s="1">
        <f>'ECH4'!$O6*'月%早中晚'!O6</f>
        <v>17.6113531191209</v>
      </c>
      <c r="V6" s="1">
        <f>'ECH4'!$O6*'月%早中晚'!P6</f>
        <v>0.139023308286888</v>
      </c>
    </row>
    <row r="7" ht="13.2" spans="1:22">
      <c r="A7" s="5" t="s">
        <v>22</v>
      </c>
      <c r="C7">
        <f t="shared" si="1"/>
        <v>156.821098235539</v>
      </c>
      <c r="D7">
        <f t="shared" si="0"/>
        <v>4919.03307833884</v>
      </c>
      <c r="E7">
        <f t="shared" si="0"/>
        <v>9276.06940698995</v>
      </c>
      <c r="F7">
        <f t="shared" si="0"/>
        <v>3041.51230814236</v>
      </c>
      <c r="G7">
        <f t="shared" si="0"/>
        <v>1069.18199979645</v>
      </c>
      <c r="H7">
        <f t="shared" si="0"/>
        <v>8.44007940600037</v>
      </c>
      <c r="Q7" s="1">
        <f>'ECH4'!$O7*'月%早中晚'!K7</f>
        <v>156.821098235539</v>
      </c>
      <c r="R7" s="1">
        <f>'ECH4'!$O7*'月%早中晚'!L7</f>
        <v>4919.03307833884</v>
      </c>
      <c r="S7" s="1">
        <f>'ECH4'!$O7*'月%早中晚'!M7</f>
        <v>9276.06940698995</v>
      </c>
      <c r="T7" s="1">
        <f>'ECH4'!$O7*'月%早中晚'!N7</f>
        <v>3041.51230814236</v>
      </c>
      <c r="U7" s="1">
        <f>'ECH4'!$O7*'月%早中晚'!O7</f>
        <v>1069.18199979645</v>
      </c>
      <c r="V7" s="1">
        <f>'ECH4'!$O7*'月%早中晚'!P7</f>
        <v>8.44007940600037</v>
      </c>
    </row>
    <row r="8" ht="13.2" spans="1:22">
      <c r="A8" s="5" t="s">
        <v>23</v>
      </c>
      <c r="C8">
        <f t="shared" si="1"/>
        <v>7441.44923485834</v>
      </c>
      <c r="D8">
        <f t="shared" si="0"/>
        <v>14199.9910902045</v>
      </c>
      <c r="E8">
        <f t="shared" si="0"/>
        <v>19760.368872037</v>
      </c>
      <c r="F8">
        <f t="shared" si="0"/>
        <v>11243.8019383521</v>
      </c>
      <c r="G8">
        <f t="shared" si="0"/>
        <v>10808.3056622281</v>
      </c>
      <c r="H8">
        <f t="shared" si="0"/>
        <v>2544.20352232038</v>
      </c>
      <c r="Q8" s="1">
        <f>'ECH4'!$O8*'月%早中晚'!K8</f>
        <v>7441.44923485834</v>
      </c>
      <c r="R8" s="1">
        <f>'ECH4'!$O8*'月%早中晚'!L8</f>
        <v>14199.9910902045</v>
      </c>
      <c r="S8" s="1">
        <f>'ECH4'!$O8*'月%早中晚'!M8</f>
        <v>19760.368872037</v>
      </c>
      <c r="T8" s="1">
        <f>'ECH4'!$O8*'月%早中晚'!N8</f>
        <v>11243.8019383521</v>
      </c>
      <c r="U8" s="1">
        <f>'ECH4'!$O8*'月%早中晚'!O8</f>
        <v>10808.3056622281</v>
      </c>
      <c r="V8" s="1">
        <f>'ECH4'!$O8*'月%早中晚'!P8</f>
        <v>2544.20352232038</v>
      </c>
    </row>
    <row r="9" ht="13.2" spans="1:22">
      <c r="A9" s="5" t="s">
        <v>24</v>
      </c>
      <c r="C9">
        <f t="shared" si="1"/>
        <v>0</v>
      </c>
      <c r="D9">
        <f t="shared" si="0"/>
        <v>19987.2680357734</v>
      </c>
      <c r="E9">
        <f t="shared" si="0"/>
        <v>44007.8642623555</v>
      </c>
      <c r="F9">
        <f t="shared" si="0"/>
        <v>25949.2821763589</v>
      </c>
      <c r="G9">
        <f t="shared" si="0"/>
        <v>5944.93100551211</v>
      </c>
      <c r="H9">
        <f t="shared" si="0"/>
        <v>0</v>
      </c>
      <c r="Q9" s="1">
        <f>'ECH4'!$O9*'月%早中晚'!K9</f>
        <v>0</v>
      </c>
      <c r="R9" s="1">
        <f>'ECH4'!$O9*'月%早中晚'!L9</f>
        <v>19987.2680357734</v>
      </c>
      <c r="S9" s="1">
        <f>'ECH4'!$O9*'月%早中晚'!M9</f>
        <v>44007.8642623555</v>
      </c>
      <c r="T9" s="1">
        <f>'ECH4'!$O9*'月%早中晚'!N9</f>
        <v>25949.2821763589</v>
      </c>
      <c r="U9" s="1">
        <f>'ECH4'!$O9*'月%早中晚'!O9</f>
        <v>5944.93100551211</v>
      </c>
      <c r="V9" s="1">
        <f>'ECH4'!$O9*'月%早中晚'!P9</f>
        <v>0</v>
      </c>
    </row>
    <row r="10" ht="13.2" spans="1:22">
      <c r="A10" s="5" t="s">
        <v>25</v>
      </c>
      <c r="C10">
        <f t="shared" si="1"/>
        <v>27435.7596513819</v>
      </c>
      <c r="D10">
        <f t="shared" si="0"/>
        <v>124011.270533867</v>
      </c>
      <c r="E10">
        <f t="shared" si="0"/>
        <v>129971.623435272</v>
      </c>
      <c r="F10">
        <f t="shared" si="0"/>
        <v>78561.9244336157</v>
      </c>
      <c r="G10">
        <f t="shared" si="0"/>
        <v>7768.96780950071</v>
      </c>
      <c r="H10">
        <f t="shared" si="0"/>
        <v>0</v>
      </c>
      <c r="Q10" s="1">
        <f>'ECH4'!$O10*'月%早中晚'!K10</f>
        <v>27435.7596513819</v>
      </c>
      <c r="R10" s="1">
        <f>'ECH4'!$O10*'月%早中晚'!L10</f>
        <v>124011.270533867</v>
      </c>
      <c r="S10" s="1">
        <f>'ECH4'!$O10*'月%早中晚'!M10</f>
        <v>129971.623435272</v>
      </c>
      <c r="T10" s="1">
        <f>'ECH4'!$O10*'月%早中晚'!N10</f>
        <v>78561.9244336157</v>
      </c>
      <c r="U10" s="1">
        <f>'ECH4'!$O10*'月%早中晚'!O10</f>
        <v>7768.96780950071</v>
      </c>
      <c r="V10" s="1">
        <f>'ECH4'!$O10*'月%早中晚'!P10</f>
        <v>0</v>
      </c>
    </row>
    <row r="11" ht="13.2" spans="1:22">
      <c r="A11" s="5" t="s">
        <v>26</v>
      </c>
      <c r="C11">
        <f t="shared" si="1"/>
        <v>1615.20180387553</v>
      </c>
      <c r="D11">
        <f t="shared" si="0"/>
        <v>4664.69138600685</v>
      </c>
      <c r="E11">
        <f t="shared" si="0"/>
        <v>11490.5659339085</v>
      </c>
      <c r="F11">
        <f t="shared" si="0"/>
        <v>5484.4352515351</v>
      </c>
      <c r="G11">
        <f t="shared" si="0"/>
        <v>1757.01289318278</v>
      </c>
      <c r="H11">
        <f t="shared" si="0"/>
        <v>253.095764218598</v>
      </c>
      <c r="Q11" s="1">
        <f>'ECH4'!$O11*'月%早中晚'!K11</f>
        <v>1615.20180387553</v>
      </c>
      <c r="R11" s="1">
        <f>'ECH4'!$O11*'月%早中晚'!L11</f>
        <v>4664.69138600685</v>
      </c>
      <c r="S11" s="1">
        <f>'ECH4'!$O11*'月%早中晚'!M11</f>
        <v>11490.5659339085</v>
      </c>
      <c r="T11" s="1">
        <f>'ECH4'!$O11*'月%早中晚'!N11</f>
        <v>5484.4352515351</v>
      </c>
      <c r="U11" s="1">
        <f>'ECH4'!$O11*'月%早中晚'!O11</f>
        <v>1757.01289318278</v>
      </c>
      <c r="V11" s="1">
        <f>'ECH4'!$O11*'月%早中晚'!P11</f>
        <v>253.095764218598</v>
      </c>
    </row>
    <row r="12" ht="13.2" spans="1:22">
      <c r="A12" s="5" t="s">
        <v>27</v>
      </c>
      <c r="C12">
        <f t="shared" si="1"/>
        <v>0</v>
      </c>
      <c r="D12">
        <f t="shared" si="0"/>
        <v>54269.4254163676</v>
      </c>
      <c r="E12">
        <f t="shared" si="0"/>
        <v>320397.559009172</v>
      </c>
      <c r="F12">
        <f t="shared" si="0"/>
        <v>155198.468909604</v>
      </c>
      <c r="G12">
        <f t="shared" si="0"/>
        <v>145203.44119622</v>
      </c>
      <c r="H12">
        <f t="shared" si="0"/>
        <v>20916.3951268195</v>
      </c>
      <c r="Q12" s="1">
        <f>'ECH4'!$O12*'月%早中晚'!K12</f>
        <v>0</v>
      </c>
      <c r="R12" s="1">
        <f>'ECH4'!$O12*'月%早中晚'!L12</f>
        <v>54269.4254163676</v>
      </c>
      <c r="S12" s="1">
        <f>'ECH4'!$O12*'月%早中晚'!M12</f>
        <v>320397.559009172</v>
      </c>
      <c r="T12" s="1">
        <f>'ECH4'!$O12*'月%早中晚'!N12</f>
        <v>155198.468909604</v>
      </c>
      <c r="U12" s="1">
        <f>'ECH4'!$O12*'月%早中晚'!O12</f>
        <v>145203.44119622</v>
      </c>
      <c r="V12" s="1">
        <f>'ECH4'!$O12*'月%早中晚'!P12</f>
        <v>20916.3951268195</v>
      </c>
    </row>
    <row r="13" ht="13.2" spans="1:26">
      <c r="A13" s="6" t="s">
        <v>28</v>
      </c>
      <c r="B13">
        <f>L13</f>
        <v>55.6439672183068</v>
      </c>
      <c r="C13">
        <f>M13+Q13</f>
        <v>14284.9128844093</v>
      </c>
      <c r="D13">
        <f t="shared" ref="D13:E27" si="2">N13+R13</f>
        <v>23857.5256589076</v>
      </c>
      <c r="E13">
        <f t="shared" si="2"/>
        <v>44031.9071696256</v>
      </c>
      <c r="F13">
        <f>T13+X13</f>
        <v>48413.9292722919</v>
      </c>
      <c r="G13">
        <f t="shared" ref="G13:H27" si="3">U13+Y13</f>
        <v>12374.6554135001</v>
      </c>
      <c r="H13">
        <f t="shared" si="3"/>
        <v>1041.31054495647</v>
      </c>
      <c r="L13" s="1">
        <f>'ECH4'!$B13*'月%早中晚'!D13</f>
        <v>55.6439672183068</v>
      </c>
      <c r="M13" s="1">
        <f>'ECH4'!$B13*'月%早中晚'!E13</f>
        <v>8104.35194959736</v>
      </c>
      <c r="N13" s="1">
        <f>'ECH4'!$B13*'月%早中晚'!F13</f>
        <v>6008.10939145943</v>
      </c>
      <c r="O13" s="1">
        <f>'ECH4'!$B13*'月%早中晚'!G13</f>
        <v>63.3189971794525</v>
      </c>
      <c r="Q13" s="1">
        <f>'ECH4'!$O13*'月%早中晚'!K13</f>
        <v>6180.56093481192</v>
      </c>
      <c r="R13" s="1">
        <f>'ECH4'!$O13*'月%早中晚'!L13</f>
        <v>17849.4162674482</v>
      </c>
      <c r="S13" s="1">
        <f>'ECH4'!$O13*'月%早中晚'!M13</f>
        <v>43968.5881724461</v>
      </c>
      <c r="T13" s="1">
        <f>'ECH4'!$O13*'月%早中晚'!N13</f>
        <v>20986.1617191181</v>
      </c>
      <c r="U13" s="1">
        <f>'ECH4'!$O13*'月%早中晚'!O13</f>
        <v>6723.20029826017</v>
      </c>
      <c r="V13" s="1">
        <f>'ECH4'!$O13*'月%早中晚'!P13</f>
        <v>968.469567915598</v>
      </c>
      <c r="X13" s="1">
        <f>'ECH4'!$AB13*'月%早中晚'!T13</f>
        <v>27427.7675531738</v>
      </c>
      <c r="Y13" s="1">
        <f>'ECH4'!$AB13*'月%早中晚'!U13</f>
        <v>5651.45511523992</v>
      </c>
      <c r="Z13" s="1">
        <f>'ECH4'!$AB13*'月%早中晚'!V13</f>
        <v>72.8409770408698</v>
      </c>
    </row>
    <row r="14" ht="13.2" spans="1:26">
      <c r="A14" s="6" t="s">
        <v>29</v>
      </c>
      <c r="B14">
        <f t="shared" ref="B14:B27" si="4">L14</f>
        <v>115.819379069706</v>
      </c>
      <c r="C14">
        <f t="shared" ref="C14:C27" si="5">M14+Q14</f>
        <v>16868.6931843334</v>
      </c>
      <c r="D14">
        <f t="shared" si="2"/>
        <v>82245.8081110505</v>
      </c>
      <c r="E14">
        <f t="shared" si="2"/>
        <v>339682.694119983</v>
      </c>
      <c r="F14">
        <f t="shared" ref="F14:F27" si="6">T14+X14</f>
        <v>345395.761747984</v>
      </c>
      <c r="G14">
        <f t="shared" si="3"/>
        <v>8003.9438707178</v>
      </c>
      <c r="H14">
        <f t="shared" si="3"/>
        <v>103.161943222585</v>
      </c>
      <c r="L14" s="1">
        <f>'ECH4'!$B14*'月%早中晚'!D14</f>
        <v>115.819379069706</v>
      </c>
      <c r="M14" s="1">
        <f>'ECH4'!$B14*'月%早中晚'!E14</f>
        <v>16868.6931843334</v>
      </c>
      <c r="N14" s="1">
        <f>'ECH4'!$B14*'月%早中晚'!F14</f>
        <v>12505.4976107592</v>
      </c>
      <c r="O14" s="1">
        <f>'ECH4'!$B14*'月%早中晚'!G14</f>
        <v>131.794465837941</v>
      </c>
      <c r="Q14" s="1">
        <f>'ECH4'!$O14*'月%早中晚'!K14</f>
        <v>0</v>
      </c>
      <c r="R14" s="1">
        <f>'ECH4'!$O14*'月%早中晚'!L14</f>
        <v>69740.3105002913</v>
      </c>
      <c r="S14" s="1">
        <f>'ECH4'!$O14*'月%早中晚'!M14</f>
        <v>339550.899654145</v>
      </c>
      <c r="T14" s="1">
        <f>'ECH4'!$O14*'月%早中晚'!N14</f>
        <v>306550.843489197</v>
      </c>
      <c r="U14" s="1">
        <f>'ECH4'!$O14*'月%早中晚'!O14</f>
        <v>0</v>
      </c>
      <c r="V14" s="1">
        <f>'ECH4'!$O14*'月%早中晚'!P14</f>
        <v>0</v>
      </c>
      <c r="X14" s="1">
        <f>'ECH4'!$AB14*'月%早中晚'!T14</f>
        <v>38844.9182587869</v>
      </c>
      <c r="Y14" s="1">
        <f>'ECH4'!$AB14*'月%早中晚'!U14</f>
        <v>8003.9438707178</v>
      </c>
      <c r="Z14" s="1">
        <f>'ECH4'!$AB14*'月%早中晚'!V14</f>
        <v>103.161943222585</v>
      </c>
    </row>
    <row r="15" ht="13.2" spans="1:26">
      <c r="A15" s="6" t="s">
        <v>30</v>
      </c>
      <c r="B15">
        <f t="shared" si="4"/>
        <v>40.7624435069325</v>
      </c>
      <c r="C15">
        <f t="shared" si="5"/>
        <v>10206.8182879364</v>
      </c>
      <c r="D15">
        <f t="shared" si="2"/>
        <v>12827.7898584363</v>
      </c>
      <c r="E15">
        <f t="shared" si="2"/>
        <v>9613.29547557515</v>
      </c>
      <c r="F15">
        <f t="shared" si="6"/>
        <v>70454.8455872109</v>
      </c>
      <c r="G15">
        <f t="shared" si="3"/>
        <v>14517.1274590741</v>
      </c>
      <c r="H15">
        <f t="shared" si="3"/>
        <v>187.109642805844</v>
      </c>
      <c r="L15" s="1">
        <f>'ECH4'!$B15*'月%早中晚'!D15</f>
        <v>40.7624435069325</v>
      </c>
      <c r="M15" s="1">
        <f>'ECH4'!$B15*'月%早中晚'!E15</f>
        <v>5936.9093366347</v>
      </c>
      <c r="N15" s="1">
        <f>'ECH4'!$B15*'月%早中晚'!F15</f>
        <v>4401.28969762354</v>
      </c>
      <c r="O15" s="1">
        <f>'ECH4'!$B15*'月%早中晚'!G15</f>
        <v>46.3848495078887</v>
      </c>
      <c r="Q15" s="1">
        <f>'ECH4'!$O15*'月%早中晚'!K15</f>
        <v>4269.90895130168</v>
      </c>
      <c r="R15" s="1">
        <f>'ECH4'!$O15*'月%早中晚'!L15</f>
        <v>8426.50016081276</v>
      </c>
      <c r="S15" s="1">
        <f>'ECH4'!$O15*'月%早中晚'!M15</f>
        <v>9566.91062606727</v>
      </c>
      <c r="T15" s="1">
        <f>'ECH4'!$O15*'月%早中晚'!N15</f>
        <v>0</v>
      </c>
      <c r="U15" s="1">
        <f>'ECH4'!$O15*'月%早中晚'!O15</f>
        <v>0</v>
      </c>
      <c r="V15" s="1">
        <f>'ECH4'!$O15*'月%早中晚'!P15</f>
        <v>0</v>
      </c>
      <c r="X15" s="1">
        <f>'ECH4'!$AB15*'月%早中晚'!T15</f>
        <v>70454.8455872109</v>
      </c>
      <c r="Y15" s="1">
        <f>'ECH4'!$AB15*'月%早中晚'!U15</f>
        <v>14517.1274590741</v>
      </c>
      <c r="Z15" s="1">
        <f>'ECH4'!$AB15*'月%早中晚'!V15</f>
        <v>187.109642805844</v>
      </c>
    </row>
    <row r="16" ht="13.2" spans="1:26">
      <c r="A16" s="6" t="s">
        <v>31</v>
      </c>
      <c r="B16">
        <f t="shared" si="4"/>
        <v>628.418820972212</v>
      </c>
      <c r="C16">
        <f t="shared" si="5"/>
        <v>102676.069002066</v>
      </c>
      <c r="D16">
        <f t="shared" si="2"/>
        <v>100051.31378366</v>
      </c>
      <c r="E16">
        <f t="shared" si="2"/>
        <v>80029.4701858926</v>
      </c>
      <c r="F16">
        <f t="shared" si="6"/>
        <v>392038.058804889</v>
      </c>
      <c r="G16">
        <f t="shared" si="3"/>
        <v>85106.5005045412</v>
      </c>
      <c r="H16">
        <f t="shared" si="3"/>
        <v>2687.62298525077</v>
      </c>
      <c r="L16" s="1">
        <f>'ECH4'!$B16*'月%早中晚'!D16</f>
        <v>628.418820972212</v>
      </c>
      <c r="M16" s="1">
        <f>'ECH4'!$B16*'月%早中晚'!E16</f>
        <v>91527.034313151</v>
      </c>
      <c r="N16" s="1">
        <f>'ECH4'!$B16*'月%早中晚'!F16</f>
        <v>67852.9804541117</v>
      </c>
      <c r="O16" s="1">
        <f>'ECH4'!$B16*'月%早中晚'!G16</f>
        <v>715.097279037344</v>
      </c>
      <c r="Q16" s="1">
        <f>'ECH4'!$O16*'月%早中晚'!K16</f>
        <v>11149.0346889149</v>
      </c>
      <c r="R16" s="1">
        <f>'ECH4'!$O16*'月%早中晚'!L16</f>
        <v>32198.3333295487</v>
      </c>
      <c r="S16" s="1">
        <f>'ECH4'!$O16*'月%早中晚'!M16</f>
        <v>79314.3729068552</v>
      </c>
      <c r="T16" s="1">
        <f>'ECH4'!$O16*'月%早中晚'!N16</f>
        <v>37856.6682638402</v>
      </c>
      <c r="U16" s="1">
        <f>'ECH4'!$O16*'月%早中晚'!O16</f>
        <v>12127.8948846908</v>
      </c>
      <c r="V16" s="1">
        <f>'ECH4'!$O16*'月%早中晚'!P16</f>
        <v>1747.00984615048</v>
      </c>
      <c r="X16" s="1">
        <f>'ECH4'!$AB16*'月%早中晚'!T16</f>
        <v>354181.390541049</v>
      </c>
      <c r="Y16" s="1">
        <f>'ECH4'!$AB16*'月%早中晚'!U16</f>
        <v>72978.6056198504</v>
      </c>
      <c r="Z16" s="1">
        <f>'ECH4'!$AB16*'月%早中晚'!V16</f>
        <v>940.613139100291</v>
      </c>
    </row>
    <row r="17" ht="13.2" spans="1:26">
      <c r="A17" s="5" t="s">
        <v>32</v>
      </c>
      <c r="C17">
        <f t="shared" si="5"/>
        <v>2573.99776222438</v>
      </c>
      <c r="D17">
        <f t="shared" si="2"/>
        <v>7433.6873325918</v>
      </c>
      <c r="E17">
        <f t="shared" si="2"/>
        <v>18311.4524325106</v>
      </c>
      <c r="F17">
        <f t="shared" si="6"/>
        <v>8740.03733195664</v>
      </c>
      <c r="G17">
        <f t="shared" si="3"/>
        <v>2799.98898242957</v>
      </c>
      <c r="H17">
        <f t="shared" si="3"/>
        <v>403.335316468816</v>
      </c>
      <c r="L17" s="1">
        <f>'ECH4'!$B17*'月%早中晚'!D17</f>
        <v>0</v>
      </c>
      <c r="M17" s="1">
        <f>'ECH4'!$B17*'月%早中晚'!E17</f>
        <v>0</v>
      </c>
      <c r="N17" s="1">
        <f>'ECH4'!$B17*'月%早中晚'!F17</f>
        <v>0</v>
      </c>
      <c r="O17" s="1">
        <f>'ECH4'!$B17*'月%早中晚'!G17</f>
        <v>0</v>
      </c>
      <c r="Q17" s="1">
        <f>'ECH4'!$O17*'月%早中晚'!K17</f>
        <v>2573.99776222438</v>
      </c>
      <c r="R17" s="1">
        <f>'ECH4'!$O17*'月%早中晚'!L17</f>
        <v>7433.6873325918</v>
      </c>
      <c r="S17" s="1">
        <f>'ECH4'!$O17*'月%早中晚'!M17</f>
        <v>18311.4524325106</v>
      </c>
      <c r="T17" s="1">
        <f>'ECH4'!$O17*'月%早中晚'!N17</f>
        <v>8740.03733195664</v>
      </c>
      <c r="U17" s="1">
        <f>'ECH4'!$O17*'月%早中晚'!O17</f>
        <v>2799.98898242957</v>
      </c>
      <c r="V17" s="1">
        <f>'ECH4'!$O17*'月%早中晚'!P17</f>
        <v>403.335316468816</v>
      </c>
      <c r="X17" s="1">
        <f>'ECH4'!$AB17*'月%早中晚'!T17</f>
        <v>0</v>
      </c>
      <c r="Y17" s="1">
        <f>'ECH4'!$AB17*'月%早中晚'!U17</f>
        <v>0</v>
      </c>
      <c r="Z17" s="1">
        <f>'ECH4'!$AB17*'月%早中晚'!V17</f>
        <v>0</v>
      </c>
    </row>
    <row r="18" ht="13.2" spans="1:26">
      <c r="A18" s="5" t="s">
        <v>33</v>
      </c>
      <c r="C18">
        <f t="shared" si="5"/>
        <v>0</v>
      </c>
      <c r="D18">
        <f t="shared" si="2"/>
        <v>12052.1466770889</v>
      </c>
      <c r="E18">
        <f t="shared" si="2"/>
        <v>89881.2488171079</v>
      </c>
      <c r="F18">
        <f t="shared" si="6"/>
        <v>129680.361111124</v>
      </c>
      <c r="G18">
        <f t="shared" si="3"/>
        <v>48927.2927028611</v>
      </c>
      <c r="H18">
        <f t="shared" si="3"/>
        <v>0</v>
      </c>
      <c r="L18" s="1">
        <f>'ECH4'!$B18*'月%早中晚'!D18</f>
        <v>0</v>
      </c>
      <c r="M18" s="1">
        <f>'ECH4'!$B18*'月%早中晚'!E18</f>
        <v>0</v>
      </c>
      <c r="N18" s="1">
        <f>'ECH4'!$B18*'月%早中晚'!F18</f>
        <v>0</v>
      </c>
      <c r="O18" s="1">
        <f>'ECH4'!$B18*'月%早中晚'!G18</f>
        <v>0</v>
      </c>
      <c r="Q18" s="1">
        <f>'ECH4'!$O18*'月%早中晚'!K18</f>
        <v>0</v>
      </c>
      <c r="R18" s="1">
        <f>'ECH4'!$O18*'月%早中晚'!L18</f>
        <v>12052.1466770889</v>
      </c>
      <c r="S18" s="1">
        <f>'ECH4'!$O18*'月%早中晚'!M18</f>
        <v>89881.2488171079</v>
      </c>
      <c r="T18" s="1">
        <f>'ECH4'!$O18*'月%早中晚'!N18</f>
        <v>129680.361111124</v>
      </c>
      <c r="U18" s="1">
        <f>'ECH4'!$O18*'月%早中晚'!O18</f>
        <v>48927.2927028611</v>
      </c>
      <c r="V18" s="1">
        <f>'ECH4'!$O18*'月%早中晚'!P18</f>
        <v>0</v>
      </c>
      <c r="X18" s="1">
        <f>'ECH4'!$AB18*'月%早中晚'!T18</f>
        <v>0</v>
      </c>
      <c r="Y18" s="1">
        <f>'ECH4'!$AB18*'月%早中晚'!U18</f>
        <v>0</v>
      </c>
      <c r="Z18" s="1">
        <f>'ECH4'!$AB18*'月%早中晚'!V18</f>
        <v>0</v>
      </c>
    </row>
    <row r="19" ht="13.2" spans="1:26">
      <c r="A19" s="6" t="s">
        <v>34</v>
      </c>
      <c r="B19">
        <f t="shared" si="4"/>
        <v>4021.34081298828</v>
      </c>
      <c r="C19">
        <f t="shared" si="5"/>
        <v>13224.0500772967</v>
      </c>
      <c r="D19">
        <f t="shared" si="2"/>
        <v>42747.9263672111</v>
      </c>
      <c r="E19">
        <f t="shared" si="2"/>
        <v>286177.638539095</v>
      </c>
      <c r="F19">
        <f t="shared" si="6"/>
        <v>441022.43463307</v>
      </c>
      <c r="G19">
        <f t="shared" si="3"/>
        <v>169812.8441424</v>
      </c>
      <c r="H19">
        <f t="shared" si="3"/>
        <v>6423.42204793605</v>
      </c>
      <c r="L19" s="1">
        <f>'ECH4'!$B19*'月%早中晚'!D19</f>
        <v>4021.34081298828</v>
      </c>
      <c r="M19" s="1">
        <f>'ECH4'!$B19*'月%早中晚'!E19</f>
        <v>13224.0500772967</v>
      </c>
      <c r="N19" s="1">
        <f>'ECH4'!$B19*'月%早中晚'!F19</f>
        <v>4870.37037791845</v>
      </c>
      <c r="O19" s="1">
        <f>'ECH4'!$B19*'月%早中晚'!G19</f>
        <v>3698.33209906939</v>
      </c>
      <c r="Q19" s="1">
        <f>'ECH4'!$O19*'月%早中晚'!K19</f>
        <v>0</v>
      </c>
      <c r="R19" s="1">
        <f>'ECH4'!$O19*'月%早中晚'!L19</f>
        <v>37877.5559892927</v>
      </c>
      <c r="S19" s="1">
        <f>'ECH4'!$O19*'月%早中晚'!M19</f>
        <v>282479.306440026</v>
      </c>
      <c r="T19" s="1">
        <f>'ECH4'!$O19*'月%早中晚'!N19</f>
        <v>407560.185774698</v>
      </c>
      <c r="U19" s="1">
        <f>'ECH4'!$O19*'月%早中晚'!O19</f>
        <v>153768.977295982</v>
      </c>
      <c r="V19" s="1">
        <f>'ECH4'!$O19*'月%早中晚'!P19</f>
        <v>0</v>
      </c>
      <c r="X19" s="1">
        <f>'ECH4'!$AB19*'月%早中晚'!T19</f>
        <v>33462.2488583713</v>
      </c>
      <c r="Y19" s="1">
        <f>'ECH4'!$AB19*'月%早中晚'!U19</f>
        <v>16043.8668464181</v>
      </c>
      <c r="Z19" s="1">
        <f>'ECH4'!$AB19*'月%早中晚'!V19</f>
        <v>6423.42204793605</v>
      </c>
    </row>
    <row r="20" ht="13.2" spans="1:26">
      <c r="A20" s="6" t="s">
        <v>35</v>
      </c>
      <c r="B20">
        <f t="shared" si="4"/>
        <v>0</v>
      </c>
      <c r="C20">
        <f t="shared" si="5"/>
        <v>117546.065623419</v>
      </c>
      <c r="D20">
        <f t="shared" si="2"/>
        <v>48935.7939145999</v>
      </c>
      <c r="E20">
        <f t="shared" si="2"/>
        <v>111568.02562419</v>
      </c>
      <c r="F20">
        <f t="shared" si="6"/>
        <v>476986.05804989</v>
      </c>
      <c r="G20">
        <f t="shared" si="3"/>
        <v>147280.85054103</v>
      </c>
      <c r="H20">
        <f t="shared" si="3"/>
        <v>38504.4725314142</v>
      </c>
      <c r="L20" s="1">
        <f>'ECH4'!$B20*'月%早中晚'!D20</f>
        <v>0</v>
      </c>
      <c r="M20" s="1">
        <f>'ECH4'!$B20*'月%早中晚'!E20</f>
        <v>117546.065623419</v>
      </c>
      <c r="N20" s="1">
        <f>'ECH4'!$B20*'月%早中晚'!F20</f>
        <v>34841.946105731</v>
      </c>
      <c r="O20" s="1">
        <f>'ECH4'!$B20*'月%早中晚'!G20</f>
        <v>6460.38997721245</v>
      </c>
      <c r="Q20" s="1">
        <f>'ECH4'!$O20*'月%早中晚'!K20</f>
        <v>0</v>
      </c>
      <c r="R20" s="1">
        <f>'ECH4'!$O20*'月%早中晚'!L20</f>
        <v>14093.8478088688</v>
      </c>
      <c r="S20" s="1">
        <f>'ECH4'!$O20*'月%早中晚'!M20</f>
        <v>105107.635646977</v>
      </c>
      <c r="T20" s="1">
        <f>'ECH4'!$O20*'月%早中晚'!N20</f>
        <v>151648.940414389</v>
      </c>
      <c r="U20" s="1">
        <f>'ECH4'!$O20*'月%早中晚'!O20</f>
        <v>57215.8500497657</v>
      </c>
      <c r="V20" s="1">
        <f>'ECH4'!$O20*'月%早中晚'!P20</f>
        <v>0</v>
      </c>
      <c r="X20" s="1">
        <f>'ECH4'!$AB20*'月%早中晚'!T20</f>
        <v>325337.117635502</v>
      </c>
      <c r="Y20" s="1">
        <f>'ECH4'!$AB20*'月%早中晚'!U20</f>
        <v>90065.0004912641</v>
      </c>
      <c r="Z20" s="1">
        <f>'ECH4'!$AB20*'月%早中晚'!V20</f>
        <v>38504.4725314142</v>
      </c>
    </row>
    <row r="21" ht="13.2" spans="1:26">
      <c r="A21" s="6" t="s">
        <v>36</v>
      </c>
      <c r="B21">
        <f t="shared" si="4"/>
        <v>25902.4575187099</v>
      </c>
      <c r="C21">
        <f t="shared" si="5"/>
        <v>58050.87069263</v>
      </c>
      <c r="D21">
        <f t="shared" si="2"/>
        <v>63170.5666682949</v>
      </c>
      <c r="E21">
        <f t="shared" si="2"/>
        <v>67934.5482912737</v>
      </c>
      <c r="F21">
        <f t="shared" si="6"/>
        <v>439176.521864909</v>
      </c>
      <c r="G21">
        <f t="shared" si="3"/>
        <v>120980.203523605</v>
      </c>
      <c r="H21">
        <f t="shared" si="3"/>
        <v>14969.7191614865</v>
      </c>
      <c r="L21" s="1">
        <f>'ECH4'!$B21*'月%早中晚'!D21</f>
        <v>25902.4575187099</v>
      </c>
      <c r="M21" s="1">
        <f>'ECH4'!$B21*'月%早中晚'!E21</f>
        <v>58050.87069263</v>
      </c>
      <c r="N21" s="1">
        <f>'ECH4'!$B21*'月%早中晚'!F21</f>
        <v>63170.5666682949</v>
      </c>
      <c r="O21" s="1">
        <f>'ECH4'!$B21*'月%早中晚'!G21</f>
        <v>67934.5482912737</v>
      </c>
      <c r="Q21" s="1">
        <f>'ECH4'!$O21*'月%早中晚'!K21</f>
        <v>0</v>
      </c>
      <c r="R21" s="1">
        <f>'ECH4'!$O21*'月%早中晚'!L21</f>
        <v>0</v>
      </c>
      <c r="S21" s="1">
        <f>'ECH4'!$O21*'月%早中晚'!M21</f>
        <v>0</v>
      </c>
      <c r="T21" s="1">
        <f>'ECH4'!$O21*'月%早中晚'!N21</f>
        <v>0</v>
      </c>
      <c r="U21" s="1">
        <f>'ECH4'!$O21*'月%早中晚'!O21</f>
        <v>0</v>
      </c>
      <c r="V21" s="1">
        <f>'ECH4'!$O21*'月%早中晚'!P21</f>
        <v>0</v>
      </c>
      <c r="X21" s="1">
        <f>'ECH4'!$AB21*'月%早中晚'!T21</f>
        <v>439176.521864909</v>
      </c>
      <c r="Y21" s="1">
        <f>'ECH4'!$AB21*'月%早中晚'!U21</f>
        <v>120980.203523605</v>
      </c>
      <c r="Z21" s="1">
        <f>'ECH4'!$AB21*'月%早中晚'!V21</f>
        <v>14969.7191614865</v>
      </c>
    </row>
    <row r="22" ht="13.2" spans="1:26">
      <c r="A22" s="6" t="s">
        <v>37</v>
      </c>
      <c r="B22">
        <f t="shared" si="4"/>
        <v>57740.7428020196</v>
      </c>
      <c r="C22">
        <f t="shared" si="5"/>
        <v>87705.1924199277</v>
      </c>
      <c r="D22">
        <f t="shared" si="2"/>
        <v>9358.43224725798</v>
      </c>
      <c r="E22">
        <f t="shared" si="2"/>
        <v>16274.0472023692</v>
      </c>
      <c r="F22">
        <f t="shared" si="6"/>
        <v>123862.408476952</v>
      </c>
      <c r="G22">
        <f t="shared" si="3"/>
        <v>171690.243934298</v>
      </c>
      <c r="H22">
        <f t="shared" si="3"/>
        <v>87655.158948085</v>
      </c>
      <c r="L22" s="1">
        <f>'ECH4'!$B22*'月%早中晚'!D22</f>
        <v>57740.7428020196</v>
      </c>
      <c r="M22" s="1">
        <f>'ECH4'!$B22*'月%早中晚'!E22</f>
        <v>87705.1924199277</v>
      </c>
      <c r="N22" s="1">
        <f>'ECH4'!$B22*'月%早中晚'!F22</f>
        <v>8811.00470786527</v>
      </c>
      <c r="O22" s="1">
        <f>'ECH4'!$B22*'月%早中晚'!G22</f>
        <v>12191.4989065515</v>
      </c>
      <c r="Q22" s="1">
        <f>'ECH4'!$O22*'月%早中晚'!K22</f>
        <v>0</v>
      </c>
      <c r="R22" s="1">
        <f>'ECH4'!$O22*'月%早中晚'!L22</f>
        <v>547.427539392719</v>
      </c>
      <c r="S22" s="1">
        <f>'ECH4'!$O22*'月%早中晚'!M22</f>
        <v>4082.54829581767</v>
      </c>
      <c r="T22" s="1">
        <f>'ECH4'!$O22*'月%早中晚'!N22</f>
        <v>5890.28684205897</v>
      </c>
      <c r="U22" s="1">
        <f>'ECH4'!$O22*'月%早中晚'!O22</f>
        <v>2222.35491909429</v>
      </c>
      <c r="V22" s="1">
        <f>'ECH4'!$O22*'月%早中晚'!P22</f>
        <v>0</v>
      </c>
      <c r="X22" s="1">
        <f>'ECH4'!$AB22*'月%早中晚'!T22</f>
        <v>117972.121634893</v>
      </c>
      <c r="Y22" s="1">
        <f>'ECH4'!$AB22*'月%早中晚'!U22</f>
        <v>169467.889015204</v>
      </c>
      <c r="Z22" s="1">
        <f>'ECH4'!$AB22*'月%早中晚'!V22</f>
        <v>87655.158948085</v>
      </c>
    </row>
    <row r="23" ht="13.2" spans="1:26">
      <c r="A23" s="6" t="s">
        <v>38</v>
      </c>
      <c r="B23">
        <f t="shared" si="4"/>
        <v>7533.63723391684</v>
      </c>
      <c r="C23">
        <f t="shared" si="5"/>
        <v>24774.1240244373</v>
      </c>
      <c r="D23">
        <f t="shared" si="2"/>
        <v>9124.22133024492</v>
      </c>
      <c r="E23">
        <f t="shared" si="2"/>
        <v>6928.50810230996</v>
      </c>
      <c r="F23">
        <f t="shared" si="6"/>
        <v>29454.4373157306</v>
      </c>
      <c r="G23">
        <f t="shared" si="3"/>
        <v>14122.2746961769</v>
      </c>
      <c r="H23">
        <f t="shared" si="3"/>
        <v>5654.08149536497</v>
      </c>
      <c r="L23" s="1">
        <f>'ECH4'!$B23*'月%早中晚'!D23</f>
        <v>7533.63723391684</v>
      </c>
      <c r="M23" s="1">
        <f>'ECH4'!$B23*'月%早中晚'!E23</f>
        <v>24774.1240244373</v>
      </c>
      <c r="N23" s="1">
        <f>'ECH4'!$B23*'月%早中晚'!F23</f>
        <v>9124.22133024492</v>
      </c>
      <c r="O23" s="1">
        <f>'ECH4'!$B23*'月%早中晚'!G23</f>
        <v>6928.50810230996</v>
      </c>
      <c r="Q23" s="1">
        <f>'ECH4'!$O23*'月%早中晚'!K23</f>
        <v>0</v>
      </c>
      <c r="R23" s="1">
        <f>'ECH4'!$O23*'月%早中晚'!L23</f>
        <v>0</v>
      </c>
      <c r="S23" s="1">
        <f>'ECH4'!$O23*'月%早中晚'!M23</f>
        <v>0</v>
      </c>
      <c r="T23" s="1">
        <f>'ECH4'!$O23*'月%早中晚'!N23</f>
        <v>0</v>
      </c>
      <c r="U23" s="1">
        <f>'ECH4'!$O23*'月%早中晚'!O23</f>
        <v>0</v>
      </c>
      <c r="V23" s="1">
        <f>'ECH4'!$O23*'月%早中晚'!P23</f>
        <v>0</v>
      </c>
      <c r="X23" s="1">
        <f>'ECH4'!$AB23*'月%早中晚'!T23</f>
        <v>29454.4373157306</v>
      </c>
      <c r="Y23" s="1">
        <f>'ECH4'!$AB23*'月%早中晚'!U23</f>
        <v>14122.2746961769</v>
      </c>
      <c r="Z23" s="1">
        <f>'ECH4'!$AB23*'月%早中晚'!V23</f>
        <v>5654.08149536497</v>
      </c>
    </row>
    <row r="24" ht="13.2" spans="1:26">
      <c r="A24" s="5" t="s">
        <v>39</v>
      </c>
      <c r="C24">
        <f t="shared" si="5"/>
        <v>49663.6669396928</v>
      </c>
      <c r="D24">
        <f t="shared" si="2"/>
        <v>57790.4488025517</v>
      </c>
      <c r="E24">
        <f t="shared" si="2"/>
        <v>34657.0697431969</v>
      </c>
      <c r="F24">
        <f t="shared" si="6"/>
        <v>17457.5314091041</v>
      </c>
      <c r="G24">
        <f t="shared" si="3"/>
        <v>0</v>
      </c>
      <c r="H24">
        <f t="shared" si="3"/>
        <v>0</v>
      </c>
      <c r="L24" s="1">
        <f>'ECH4'!$B24*'月%早中晚'!D24</f>
        <v>0</v>
      </c>
      <c r="M24" s="1">
        <f>'ECH4'!$B24*'月%早中晚'!E24</f>
        <v>0</v>
      </c>
      <c r="N24" s="1">
        <f>'ECH4'!$B24*'月%早中晚'!F24</f>
        <v>0</v>
      </c>
      <c r="O24" s="1">
        <f>'ECH4'!$B24*'月%早中晚'!G24</f>
        <v>0</v>
      </c>
      <c r="Q24" s="1">
        <f>'ECH4'!$O24*'月%早中晚'!K24</f>
        <v>49663.6669396928</v>
      </c>
      <c r="R24" s="1">
        <f>'ECH4'!$O24*'月%早中晚'!L24</f>
        <v>57790.4488025517</v>
      </c>
      <c r="S24" s="1">
        <f>'ECH4'!$O24*'月%早中晚'!M24</f>
        <v>34657.0697431969</v>
      </c>
      <c r="T24" s="1">
        <f>'ECH4'!$O24*'月%早中晚'!N24</f>
        <v>17457.5314091041</v>
      </c>
      <c r="U24" s="1">
        <f>'ECH4'!$O24*'月%早中晚'!O24</f>
        <v>0</v>
      </c>
      <c r="V24" s="1">
        <f>'ECH4'!$O24*'月%早中晚'!P24</f>
        <v>0</v>
      </c>
      <c r="X24" s="1">
        <f>'ECH4'!$AB24*'月%早中晚'!T24</f>
        <v>0</v>
      </c>
      <c r="Y24" s="1">
        <f>'ECH4'!$AB24*'月%早中晚'!U24</f>
        <v>0</v>
      </c>
      <c r="Z24" s="1">
        <f>'ECH4'!$AB24*'月%早中晚'!V24</f>
        <v>0</v>
      </c>
    </row>
    <row r="25" ht="13.2" spans="1:26">
      <c r="A25" s="5" t="s">
        <v>40</v>
      </c>
      <c r="C25">
        <f t="shared" si="5"/>
        <v>30452.4198916988</v>
      </c>
      <c r="D25">
        <f t="shared" si="2"/>
        <v>175395.027863929</v>
      </c>
      <c r="E25">
        <f t="shared" si="2"/>
        <v>139737.968978157</v>
      </c>
      <c r="F25">
        <f t="shared" si="6"/>
        <v>122094.44456076</v>
      </c>
      <c r="G25">
        <f t="shared" si="3"/>
        <v>0</v>
      </c>
      <c r="H25">
        <f t="shared" si="3"/>
        <v>0</v>
      </c>
      <c r="L25" s="1">
        <f>'ECH4'!$B25*'月%早中晚'!D25</f>
        <v>0</v>
      </c>
      <c r="M25" s="1">
        <f>'ECH4'!$B25*'月%早中晚'!E25</f>
        <v>0</v>
      </c>
      <c r="N25" s="1">
        <f>'ECH4'!$B25*'月%早中晚'!F25</f>
        <v>0</v>
      </c>
      <c r="O25" s="1">
        <f>'ECH4'!$B25*'月%早中晚'!G25</f>
        <v>0</v>
      </c>
      <c r="Q25" s="1">
        <f>'ECH4'!$O25*'月%早中晚'!K25</f>
        <v>30452.4198916988</v>
      </c>
      <c r="R25" s="1">
        <f>'ECH4'!$O25*'月%早中晚'!L25</f>
        <v>175395.027863929</v>
      </c>
      <c r="S25" s="1">
        <f>'ECH4'!$O25*'月%早中晚'!M25</f>
        <v>139737.968978157</v>
      </c>
      <c r="T25" s="1">
        <f>'ECH4'!$O25*'月%早中晚'!N25</f>
        <v>122094.44456076</v>
      </c>
      <c r="U25" s="1">
        <f>'ECH4'!$O25*'月%早中晚'!O25</f>
        <v>0</v>
      </c>
      <c r="V25" s="1">
        <f>'ECH4'!$O25*'月%早中晚'!P25</f>
        <v>0</v>
      </c>
      <c r="X25" s="1">
        <f>'ECH4'!$AB25*'月%早中晚'!T25</f>
        <v>0</v>
      </c>
      <c r="Y25" s="1">
        <f>'ECH4'!$AB25*'月%早中晚'!U25</f>
        <v>0</v>
      </c>
      <c r="Z25" s="1">
        <f>'ECH4'!$AB25*'月%早中晚'!V25</f>
        <v>0</v>
      </c>
    </row>
    <row r="26" ht="13.2" spans="1:26">
      <c r="A26" s="5" t="s">
        <v>41</v>
      </c>
      <c r="C26">
        <f t="shared" si="5"/>
        <v>11535.5845804263</v>
      </c>
      <c r="D26">
        <f t="shared" si="2"/>
        <v>25503.4163447411</v>
      </c>
      <c r="E26">
        <f t="shared" si="2"/>
        <v>26923.9970555831</v>
      </c>
      <c r="F26">
        <f t="shared" si="6"/>
        <v>23551.1725023511</v>
      </c>
      <c r="G26">
        <f t="shared" si="3"/>
        <v>4439.30733508017</v>
      </c>
      <c r="H26">
        <f t="shared" si="3"/>
        <v>0</v>
      </c>
      <c r="L26" s="1">
        <f>'ECH4'!$B26*'月%早中晚'!D26</f>
        <v>0</v>
      </c>
      <c r="M26" s="1">
        <f>'ECH4'!$B26*'月%早中晚'!E26</f>
        <v>0</v>
      </c>
      <c r="N26" s="1">
        <f>'ECH4'!$B26*'月%早中晚'!F26</f>
        <v>0</v>
      </c>
      <c r="O26" s="1">
        <f>'ECH4'!$B26*'月%早中晚'!G26</f>
        <v>0</v>
      </c>
      <c r="Q26" s="1">
        <f>'ECH4'!$O26*'月%早中晚'!K26</f>
        <v>11535.5845804263</v>
      </c>
      <c r="R26" s="1">
        <f>'ECH4'!$O26*'月%早中晚'!L26</f>
        <v>25503.4163447411</v>
      </c>
      <c r="S26" s="1">
        <f>'ECH4'!$O26*'月%早中晚'!M26</f>
        <v>26923.9970555831</v>
      </c>
      <c r="T26" s="1">
        <f>'ECH4'!$O26*'月%早中晚'!N26</f>
        <v>23551.1725023511</v>
      </c>
      <c r="U26" s="1">
        <f>'ECH4'!$O26*'月%早中晚'!O26</f>
        <v>4439.30733508017</v>
      </c>
      <c r="V26" s="1">
        <f>'ECH4'!$O26*'月%早中晚'!P26</f>
        <v>0</v>
      </c>
      <c r="X26" s="1">
        <f>'ECH4'!$AB26*'月%早中晚'!T26</f>
        <v>0</v>
      </c>
      <c r="Y26" s="1">
        <f>'ECH4'!$AB26*'月%早中晚'!U26</f>
        <v>0</v>
      </c>
      <c r="Z26" s="1">
        <f>'ECH4'!$AB26*'月%早中晚'!V26</f>
        <v>0</v>
      </c>
    </row>
    <row r="27" ht="13.2" spans="1:26">
      <c r="A27" s="6" t="s">
        <v>42</v>
      </c>
      <c r="B27">
        <f t="shared" si="4"/>
        <v>1521.38707801642</v>
      </c>
      <c r="C27">
        <f t="shared" si="5"/>
        <v>5003.03253125436</v>
      </c>
      <c r="D27">
        <f t="shared" si="2"/>
        <v>15547.2844856235</v>
      </c>
      <c r="E27">
        <f t="shared" si="2"/>
        <v>53761.5060576</v>
      </c>
      <c r="F27">
        <f t="shared" si="6"/>
        <v>60775.6273955618</v>
      </c>
      <c r="G27">
        <f t="shared" si="3"/>
        <v>22501.9974118832</v>
      </c>
      <c r="H27">
        <f t="shared" si="3"/>
        <v>631.161225515986</v>
      </c>
      <c r="L27" s="1">
        <f>'ECH4'!$B27*'月%早中晚'!D27</f>
        <v>1521.38707801642</v>
      </c>
      <c r="M27" s="1">
        <f>'ECH4'!$B27*'月%早中晚'!E27</f>
        <v>5003.03253125436</v>
      </c>
      <c r="N27" s="1">
        <f>'ECH4'!$B27*'月%早中晚'!F27</f>
        <v>1842.59899936531</v>
      </c>
      <c r="O27" s="1">
        <f>'ECH4'!$B27*'月%早中晚'!G27</f>
        <v>1399.18373681846</v>
      </c>
      <c r="Q27" s="1">
        <f>'ECH4'!$O27*'月%早中晚'!K27</f>
        <v>0</v>
      </c>
      <c r="R27" s="1">
        <f>'ECH4'!$O27*'月%早中晚'!L27</f>
        <v>13704.6854862582</v>
      </c>
      <c r="S27" s="1">
        <f>'ECH4'!$O27*'月%早中晚'!M27</f>
        <v>52362.3223207815</v>
      </c>
      <c r="T27" s="1">
        <f>'ECH4'!$O27*'月%早中晚'!N27</f>
        <v>57487.6488320551</v>
      </c>
      <c r="U27" s="1">
        <f>'ECH4'!$O27*'月%早中晚'!O27</f>
        <v>20925.5376081787</v>
      </c>
      <c r="V27" s="1">
        <f>'ECH4'!$O27*'月%早中晚'!P27</f>
        <v>0</v>
      </c>
      <c r="X27" s="1">
        <f>'ECH4'!$AB27*'月%早中晚'!T27</f>
        <v>3287.97856350677</v>
      </c>
      <c r="Y27" s="1">
        <f>'ECH4'!$AB27*'月%早中晚'!U27</f>
        <v>1576.45980370452</v>
      </c>
      <c r="Z27" s="1">
        <f>'ECH4'!$AB27*'月%早中晚'!V27</f>
        <v>631.161225515986</v>
      </c>
    </row>
    <row r="28" ht="13.2" spans="1:22">
      <c r="A28" s="5" t="s">
        <v>43</v>
      </c>
      <c r="C28">
        <f>Q28</f>
        <v>5.00850972368301</v>
      </c>
      <c r="D28">
        <f t="shared" ref="D28:H33" si="7">R28</f>
        <v>11.0730503390797</v>
      </c>
      <c r="E28">
        <f t="shared" si="7"/>
        <v>11.6898367926767</v>
      </c>
      <c r="F28">
        <f t="shared" si="7"/>
        <v>10.2254268658661</v>
      </c>
      <c r="G28">
        <f t="shared" si="7"/>
        <v>1.92745446051289</v>
      </c>
      <c r="H28">
        <f t="shared" si="7"/>
        <v>0</v>
      </c>
      <c r="Q28" s="1">
        <f>'ECH4'!$O28*'月%早中晚'!K28</f>
        <v>5.00850972368301</v>
      </c>
      <c r="R28" s="1">
        <f>'ECH4'!$O28*'月%早中晚'!L28</f>
        <v>11.0730503390797</v>
      </c>
      <c r="S28" s="1">
        <f>'ECH4'!$O28*'月%早中晚'!M28</f>
        <v>11.6898367926767</v>
      </c>
      <c r="T28" s="1">
        <f>'ECH4'!$O28*'月%早中晚'!N28</f>
        <v>10.2254268658661</v>
      </c>
      <c r="U28" s="1">
        <f>'ECH4'!$O28*'月%早中晚'!O28</f>
        <v>1.92745446051289</v>
      </c>
      <c r="V28" s="1">
        <f>'ECH4'!$O28*'月%早中晚'!P28</f>
        <v>0</v>
      </c>
    </row>
    <row r="29" ht="13.2" spans="1:22">
      <c r="A29" s="5" t="s">
        <v>44</v>
      </c>
      <c r="C29">
        <f t="shared" ref="C29:C33" si="8">Q29</f>
        <v>3970.50527850443</v>
      </c>
      <c r="D29">
        <f t="shared" si="7"/>
        <v>22657.3487890973</v>
      </c>
      <c r="E29">
        <f t="shared" si="7"/>
        <v>1700.52561599104</v>
      </c>
      <c r="F29">
        <f t="shared" si="7"/>
        <v>850.262807995522</v>
      </c>
      <c r="G29">
        <f t="shared" si="7"/>
        <v>88.1608902299502</v>
      </c>
      <c r="H29">
        <f t="shared" si="7"/>
        <v>0</v>
      </c>
      <c r="Q29" s="1">
        <f>'ECH4'!$O29*'月%早中晚'!K29</f>
        <v>3970.50527850443</v>
      </c>
      <c r="R29" s="1">
        <f>'ECH4'!$O29*'月%早中晚'!L29</f>
        <v>22657.3487890973</v>
      </c>
      <c r="S29" s="1">
        <f>'ECH4'!$O29*'月%早中晚'!M29</f>
        <v>1700.52561599104</v>
      </c>
      <c r="T29" s="1">
        <f>'ECH4'!$O29*'月%早中晚'!N29</f>
        <v>850.262807995522</v>
      </c>
      <c r="U29" s="1">
        <f>'ECH4'!$O29*'月%早中晚'!O29</f>
        <v>88.1608902299502</v>
      </c>
      <c r="V29" s="1">
        <f>'ECH4'!$O29*'月%早中晚'!P29</f>
        <v>0</v>
      </c>
    </row>
    <row r="30" ht="13.2" spans="1:22">
      <c r="A30" s="5" t="s">
        <v>45</v>
      </c>
      <c r="C30">
        <f t="shared" si="8"/>
        <v>81.626098257116</v>
      </c>
      <c r="D30">
        <f t="shared" si="7"/>
        <v>465.792348524777</v>
      </c>
      <c r="E30">
        <f t="shared" si="7"/>
        <v>34.9595986614359</v>
      </c>
      <c r="F30">
        <f t="shared" si="7"/>
        <v>17.479799330718</v>
      </c>
      <c r="G30">
        <f t="shared" si="7"/>
        <v>1.81242158959057</v>
      </c>
      <c r="H30">
        <f t="shared" si="7"/>
        <v>0</v>
      </c>
      <c r="Q30" s="1">
        <f>'ECH4'!$O30*'月%早中晚'!K30</f>
        <v>81.626098257116</v>
      </c>
      <c r="R30" s="1">
        <f>'ECH4'!$O30*'月%早中晚'!L30</f>
        <v>465.792348524777</v>
      </c>
      <c r="S30" s="1">
        <f>'ECH4'!$O30*'月%早中晚'!M30</f>
        <v>34.9595986614359</v>
      </c>
      <c r="T30" s="1">
        <f>'ECH4'!$O30*'月%早中晚'!N30</f>
        <v>17.479799330718</v>
      </c>
      <c r="U30" s="1">
        <f>'ECH4'!$O30*'月%早中晚'!O30</f>
        <v>1.81242158959057</v>
      </c>
      <c r="V30" s="1">
        <f>'ECH4'!$O30*'月%早中晚'!P30</f>
        <v>0</v>
      </c>
    </row>
    <row r="31" ht="13.2" spans="1:22">
      <c r="A31" s="5" t="s">
        <v>46</v>
      </c>
      <c r="Q31" s="1">
        <f>'ECH4'!$O31*'月%早中晚'!K31</f>
        <v>0</v>
      </c>
      <c r="R31" s="1">
        <f>'ECH4'!$O31*'月%早中晚'!L31</f>
        <v>0</v>
      </c>
      <c r="S31" s="1">
        <f>'ECH4'!$O31*'月%早中晚'!M31</f>
        <v>0</v>
      </c>
      <c r="T31" s="1">
        <f>'ECH4'!$O31*'月%早中晚'!N31</f>
        <v>0</v>
      </c>
      <c r="U31" s="1">
        <f>'ECH4'!$O31*'月%早中晚'!O31</f>
        <v>0</v>
      </c>
      <c r="V31" s="1">
        <f>'ECH4'!$O31*'月%早中晚'!P31</f>
        <v>0</v>
      </c>
    </row>
    <row r="32" ht="13.2" spans="1:22">
      <c r="A32" s="5" t="s">
        <v>47</v>
      </c>
      <c r="C32">
        <f t="shared" si="8"/>
        <v>2528.40130472883</v>
      </c>
      <c r="D32">
        <f t="shared" si="7"/>
        <v>14428.1058005867</v>
      </c>
      <c r="E32">
        <f t="shared" si="7"/>
        <v>1082.88766406478</v>
      </c>
      <c r="F32">
        <f t="shared" si="7"/>
        <v>541.443832032392</v>
      </c>
      <c r="G32">
        <f t="shared" si="7"/>
        <v>56.140489496446</v>
      </c>
      <c r="H32">
        <f t="shared" si="7"/>
        <v>0</v>
      </c>
      <c r="Q32" s="1">
        <f>'ECH4'!$O32*'月%早中晚'!K32</f>
        <v>2528.40130472883</v>
      </c>
      <c r="R32" s="1">
        <f>'ECH4'!$O32*'月%早中晚'!L32</f>
        <v>14428.1058005867</v>
      </c>
      <c r="S32" s="1">
        <f>'ECH4'!$O32*'月%早中晚'!M32</f>
        <v>1082.88766406478</v>
      </c>
      <c r="T32" s="1">
        <f>'ECH4'!$O32*'月%早中晚'!N32</f>
        <v>541.443832032392</v>
      </c>
      <c r="U32" s="1">
        <f>'ECH4'!$O32*'月%早中晚'!O32</f>
        <v>56.140489496446</v>
      </c>
      <c r="V32" s="1">
        <f>'ECH4'!$O32*'月%早中晚'!P32</f>
        <v>0</v>
      </c>
    </row>
    <row r="33" ht="13.2" spans="1:22">
      <c r="A33" s="5" t="s">
        <v>48</v>
      </c>
      <c r="C33">
        <f t="shared" si="8"/>
        <v>2811.35721330693</v>
      </c>
      <c r="D33">
        <f t="shared" si="7"/>
        <v>16042.7694927112</v>
      </c>
      <c r="E33">
        <f t="shared" si="7"/>
        <v>1204.07470122554</v>
      </c>
      <c r="F33">
        <f t="shared" si="7"/>
        <v>602.037350612768</v>
      </c>
      <c r="G33">
        <f t="shared" si="7"/>
        <v>62.4232275980979</v>
      </c>
      <c r="H33">
        <f t="shared" si="7"/>
        <v>0</v>
      </c>
      <c r="Q33" s="1">
        <f>'ECH4'!$O33*'月%早中晚'!K33</f>
        <v>2811.35721330693</v>
      </c>
      <c r="R33" s="1">
        <f>'ECH4'!$O33*'月%早中晚'!L33</f>
        <v>16042.7694927112</v>
      </c>
      <c r="S33" s="1">
        <f>'ECH4'!$O33*'月%早中晚'!M33</f>
        <v>1204.07470122554</v>
      </c>
      <c r="T33" s="1">
        <f>'ECH4'!$O33*'月%早中晚'!N33</f>
        <v>602.037350612768</v>
      </c>
      <c r="U33" s="1">
        <f>'ECH4'!$O33*'月%早中晚'!O33</f>
        <v>62.4232275980979</v>
      </c>
      <c r="V33" s="1">
        <f>'ECH4'!$O33*'月%早中晚'!P33</f>
        <v>0</v>
      </c>
    </row>
    <row r="34" spans="9:9">
      <c r="I34" s="8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3"/>
  <sheetViews>
    <sheetView workbookViewId="0">
      <selection activeCell="I34" sqref="I34"/>
    </sheetView>
  </sheetViews>
  <sheetFormatPr defaultColWidth="9" defaultRowHeight="12.4"/>
  <cols>
    <col min="1" max="1" width="21" customWidth="1"/>
    <col min="12" max="26" width="9" style="1"/>
  </cols>
  <sheetData>
    <row r="1" spans="1:23">
      <c r="A1" s="2" t="s">
        <v>95</v>
      </c>
      <c r="L1" s="1" t="s">
        <v>71</v>
      </c>
      <c r="Q1" s="1" t="s">
        <v>72</v>
      </c>
      <c r="W1" s="1" t="s">
        <v>73</v>
      </c>
    </row>
    <row r="2" ht="13.2" spans="1:26">
      <c r="A2" s="3" t="s">
        <v>4</v>
      </c>
      <c r="B2" s="4" t="s">
        <v>84</v>
      </c>
      <c r="C2" s="4" t="s">
        <v>85</v>
      </c>
      <c r="D2" s="4" t="s">
        <v>86</v>
      </c>
      <c r="E2" s="4" t="s">
        <v>87</v>
      </c>
      <c r="F2" s="4" t="s">
        <v>88</v>
      </c>
      <c r="G2" s="4" t="s">
        <v>89</v>
      </c>
      <c r="H2" s="4" t="s">
        <v>90</v>
      </c>
      <c r="L2" s="7" t="s">
        <v>84</v>
      </c>
      <c r="M2" s="7" t="s">
        <v>85</v>
      </c>
      <c r="N2" s="7" t="s">
        <v>86</v>
      </c>
      <c r="O2" s="7" t="s">
        <v>87</v>
      </c>
      <c r="P2" s="7" t="s">
        <v>88</v>
      </c>
      <c r="Q2" s="7" t="s">
        <v>85</v>
      </c>
      <c r="R2" s="7" t="s">
        <v>86</v>
      </c>
      <c r="S2" s="7" t="s">
        <v>87</v>
      </c>
      <c r="T2" s="7" t="s">
        <v>88</v>
      </c>
      <c r="U2" s="7" t="s">
        <v>89</v>
      </c>
      <c r="V2" s="7" t="s">
        <v>90</v>
      </c>
      <c r="W2" s="7" t="s">
        <v>87</v>
      </c>
      <c r="X2" s="7" t="s">
        <v>88</v>
      </c>
      <c r="Y2" s="7" t="s">
        <v>89</v>
      </c>
      <c r="Z2" s="7" t="s">
        <v>90</v>
      </c>
    </row>
    <row r="3" ht="13.2" spans="1:22">
      <c r="A3" s="5" t="s">
        <v>18</v>
      </c>
      <c r="C3">
        <f>Q3</f>
        <v>0.321779542504811</v>
      </c>
      <c r="D3">
        <f t="shared" ref="D3:H12" si="0">R3</f>
        <v>10.0933116227546</v>
      </c>
      <c r="E3">
        <f t="shared" si="0"/>
        <v>19.0334680958616</v>
      </c>
      <c r="F3">
        <f t="shared" si="0"/>
        <v>6.24084673585718</v>
      </c>
      <c r="G3">
        <f t="shared" si="0"/>
        <v>2.19384316663912</v>
      </c>
      <c r="H3">
        <f t="shared" si="0"/>
        <v>0.0173181091098341</v>
      </c>
      <c r="Q3" s="1">
        <f>'ECH4'!$P3*'月%早中晚'!K3</f>
        <v>0.321779542504811</v>
      </c>
      <c r="R3" s="1">
        <f>'ECH4'!$P3*'月%早中晚'!L3</f>
        <v>10.0933116227546</v>
      </c>
      <c r="S3" s="1">
        <f>'ECH4'!$P3*'月%早中晚'!M3</f>
        <v>19.0334680958616</v>
      </c>
      <c r="T3" s="1">
        <f>'ECH4'!$P3*'月%早中晚'!N3</f>
        <v>6.24084673585718</v>
      </c>
      <c r="U3" s="1">
        <f>'ECH4'!$P3*'月%早中晚'!O3</f>
        <v>2.19384316663912</v>
      </c>
      <c r="V3" s="1">
        <f>'ECH4'!$P3*'月%早中晚'!P3</f>
        <v>0.0173181091098341</v>
      </c>
    </row>
    <row r="4" ht="13.2" spans="1:22">
      <c r="A4" s="5" t="s">
        <v>19</v>
      </c>
      <c r="C4">
        <f t="shared" ref="C4:C12" si="1">Q4</f>
        <v>128.342248887971</v>
      </c>
      <c r="D4">
        <f t="shared" si="0"/>
        <v>4025.73234552987</v>
      </c>
      <c r="E4">
        <f t="shared" si="0"/>
        <v>7591.52704533352</v>
      </c>
      <c r="F4">
        <f t="shared" si="0"/>
        <v>2489.17099828709</v>
      </c>
      <c r="G4">
        <f t="shared" si="0"/>
        <v>875.017608398034</v>
      </c>
      <c r="H4">
        <f t="shared" si="0"/>
        <v>6.9073535636907</v>
      </c>
      <c r="Q4" s="1">
        <f>'ECH4'!$P4*'月%早中晚'!K4</f>
        <v>128.342248887971</v>
      </c>
      <c r="R4" s="1">
        <f>'ECH4'!$P4*'月%早中晚'!L4</f>
        <v>4025.73234552987</v>
      </c>
      <c r="S4" s="1">
        <f>'ECH4'!$P4*'月%早中晚'!M4</f>
        <v>7591.52704533352</v>
      </c>
      <c r="T4" s="1">
        <f>'ECH4'!$P4*'月%早中晚'!N4</f>
        <v>2489.17099828709</v>
      </c>
      <c r="U4" s="1">
        <f>'ECH4'!$P4*'月%早中晚'!O4</f>
        <v>875.017608398034</v>
      </c>
      <c r="V4" s="1">
        <f>'ECH4'!$P4*'月%早中晚'!P4</f>
        <v>6.9073535636907</v>
      </c>
    </row>
    <row r="5" ht="13.2" spans="1:22">
      <c r="A5" s="5" t="s">
        <v>20</v>
      </c>
      <c r="C5">
        <f t="shared" si="1"/>
        <v>182.885855244085</v>
      </c>
      <c r="D5">
        <f t="shared" si="0"/>
        <v>5736.61058128</v>
      </c>
      <c r="E5">
        <f t="shared" si="0"/>
        <v>10817.8166451355</v>
      </c>
      <c r="F5">
        <f t="shared" si="0"/>
        <v>3547.0328034214</v>
      </c>
      <c r="G5">
        <f t="shared" si="0"/>
        <v>1246.88748289891</v>
      </c>
      <c r="H5">
        <f t="shared" si="0"/>
        <v>9.84287929278487</v>
      </c>
      <c r="Q5" s="1">
        <f>'ECH4'!$P5*'月%早中晚'!K5</f>
        <v>182.885855244085</v>
      </c>
      <c r="R5" s="1">
        <f>'ECH4'!$P5*'月%早中晚'!L5</f>
        <v>5736.61058128</v>
      </c>
      <c r="S5" s="1">
        <f>'ECH4'!$P5*'月%早中晚'!M5</f>
        <v>10817.8166451355</v>
      </c>
      <c r="T5" s="1">
        <f>'ECH4'!$P5*'月%早中晚'!N5</f>
        <v>3547.0328034214</v>
      </c>
      <c r="U5" s="1">
        <f>'ECH4'!$P5*'月%早中晚'!O5</f>
        <v>1246.88748289891</v>
      </c>
      <c r="V5" s="1">
        <f>'ECH4'!$P5*'月%早中晚'!P5</f>
        <v>9.84287929278487</v>
      </c>
    </row>
    <row r="6" ht="13.2" spans="1:22">
      <c r="A6" s="5" t="s">
        <v>21</v>
      </c>
      <c r="C6">
        <f t="shared" si="1"/>
        <v>2.44883572003999</v>
      </c>
      <c r="D6">
        <f t="shared" si="0"/>
        <v>76.8130311917722</v>
      </c>
      <c r="E6">
        <f t="shared" si="0"/>
        <v>144.850216973288</v>
      </c>
      <c r="F6">
        <f t="shared" si="0"/>
        <v>47.4946551638955</v>
      </c>
      <c r="G6">
        <f t="shared" si="0"/>
        <v>16.6957832956432</v>
      </c>
      <c r="H6">
        <f t="shared" si="0"/>
        <v>0.131795837179667</v>
      </c>
      <c r="Q6" s="1">
        <f>'ECH4'!$P6*'月%早中晚'!K6</f>
        <v>2.44883572003999</v>
      </c>
      <c r="R6" s="1">
        <f>'ECH4'!$P6*'月%早中晚'!L6</f>
        <v>76.8130311917722</v>
      </c>
      <c r="S6" s="1">
        <f>'ECH4'!$P6*'月%早中晚'!M6</f>
        <v>144.850216973288</v>
      </c>
      <c r="T6" s="1">
        <f>'ECH4'!$P6*'月%早中晚'!N6</f>
        <v>47.4946551638955</v>
      </c>
      <c r="U6" s="1">
        <f>'ECH4'!$P6*'月%早中晚'!O6</f>
        <v>16.6957832956432</v>
      </c>
      <c r="V6" s="1">
        <f>'ECH4'!$P6*'月%早中晚'!P6</f>
        <v>0.131795837179667</v>
      </c>
    </row>
    <row r="7" ht="13.2" spans="1:22">
      <c r="A7" s="5" t="s">
        <v>22</v>
      </c>
      <c r="C7">
        <f t="shared" si="1"/>
        <v>149.56179353903</v>
      </c>
      <c r="D7">
        <f t="shared" si="0"/>
        <v>4691.32927872486</v>
      </c>
      <c r="E7">
        <f t="shared" si="0"/>
        <v>8846.67683820327</v>
      </c>
      <c r="F7">
        <f t="shared" si="0"/>
        <v>2900.7196161423</v>
      </c>
      <c r="G7">
        <f t="shared" si="0"/>
        <v>1019.68918282301</v>
      </c>
      <c r="H7">
        <f t="shared" si="0"/>
        <v>8.0493851132027</v>
      </c>
      <c r="Q7" s="1">
        <f>'ECH4'!$P7*'月%早中晚'!K7</f>
        <v>149.56179353903</v>
      </c>
      <c r="R7" s="1">
        <f>'ECH4'!$P7*'月%早中晚'!L7</f>
        <v>4691.32927872486</v>
      </c>
      <c r="S7" s="1">
        <f>'ECH4'!$P7*'月%早中晚'!M7</f>
        <v>8846.67683820327</v>
      </c>
      <c r="T7" s="1">
        <f>'ECH4'!$P7*'月%早中晚'!N7</f>
        <v>2900.7196161423</v>
      </c>
      <c r="U7" s="1">
        <f>'ECH4'!$P7*'月%早中晚'!O7</f>
        <v>1019.68918282301</v>
      </c>
      <c r="V7" s="1">
        <f>'ECH4'!$P7*'月%早中晚'!P7</f>
        <v>8.0493851132027</v>
      </c>
    </row>
    <row r="8" ht="13.2" spans="1:22">
      <c r="A8" s="5" t="s">
        <v>23</v>
      </c>
      <c r="C8">
        <f t="shared" si="1"/>
        <v>7670.54675446997</v>
      </c>
      <c r="D8">
        <f t="shared" si="0"/>
        <v>14637.1616781639</v>
      </c>
      <c r="E8">
        <f t="shared" si="0"/>
        <v>20368.725033897</v>
      </c>
      <c r="F8">
        <f t="shared" si="0"/>
        <v>11589.9612755702</v>
      </c>
      <c r="G8">
        <f t="shared" si="0"/>
        <v>11141.05751476</v>
      </c>
      <c r="H8">
        <f t="shared" si="0"/>
        <v>2622.53110313897</v>
      </c>
      <c r="Q8" s="1">
        <f>'ECH4'!$P8*'月%早中晚'!K8</f>
        <v>7670.54675446997</v>
      </c>
      <c r="R8" s="1">
        <f>'ECH4'!$P8*'月%早中晚'!L8</f>
        <v>14637.1616781639</v>
      </c>
      <c r="S8" s="1">
        <f>'ECH4'!$P8*'月%早中晚'!M8</f>
        <v>20368.725033897</v>
      </c>
      <c r="T8" s="1">
        <f>'ECH4'!$P8*'月%早中晚'!N8</f>
        <v>11589.9612755702</v>
      </c>
      <c r="U8" s="1">
        <f>'ECH4'!$P8*'月%早中晚'!O8</f>
        <v>11141.05751476</v>
      </c>
      <c r="V8" s="1">
        <f>'ECH4'!$P8*'月%早中晚'!P8</f>
        <v>2622.53110313897</v>
      </c>
    </row>
    <row r="9" ht="13.2" spans="1:22">
      <c r="A9" s="5" t="s">
        <v>24</v>
      </c>
      <c r="C9">
        <f t="shared" si="1"/>
        <v>0</v>
      </c>
      <c r="D9">
        <f t="shared" si="0"/>
        <v>19592.9852603374</v>
      </c>
      <c r="E9">
        <f t="shared" si="0"/>
        <v>43139.7344693635</v>
      </c>
      <c r="F9">
        <f t="shared" si="0"/>
        <v>25437.3885559424</v>
      </c>
      <c r="G9">
        <f t="shared" si="0"/>
        <v>5827.65715435678</v>
      </c>
      <c r="H9">
        <f t="shared" si="0"/>
        <v>0</v>
      </c>
      <c r="Q9" s="1">
        <f>'ECH4'!$P9*'月%早中晚'!K9</f>
        <v>0</v>
      </c>
      <c r="R9" s="1">
        <f>'ECH4'!$P9*'月%早中晚'!L9</f>
        <v>19592.9852603374</v>
      </c>
      <c r="S9" s="1">
        <f>'ECH4'!$P9*'月%早中晚'!M9</f>
        <v>43139.7344693635</v>
      </c>
      <c r="T9" s="1">
        <f>'ECH4'!$P9*'月%早中晚'!N9</f>
        <v>25437.3885559424</v>
      </c>
      <c r="U9" s="1">
        <f>'ECH4'!$P9*'月%早中晚'!O9</f>
        <v>5827.65715435678</v>
      </c>
      <c r="V9" s="1">
        <f>'ECH4'!$P9*'月%早中晚'!P9</f>
        <v>0</v>
      </c>
    </row>
    <row r="10" ht="13.2" spans="1:22">
      <c r="A10" s="5" t="s">
        <v>25</v>
      </c>
      <c r="C10">
        <f t="shared" si="1"/>
        <v>27087.4549802531</v>
      </c>
      <c r="D10">
        <f t="shared" si="0"/>
        <v>122436.912639338</v>
      </c>
      <c r="E10">
        <f t="shared" si="0"/>
        <v>128321.597187341</v>
      </c>
      <c r="F10">
        <f t="shared" si="0"/>
        <v>77564.5587473437</v>
      </c>
      <c r="G10">
        <f t="shared" si="0"/>
        <v>7670.33858208794</v>
      </c>
      <c r="H10">
        <f t="shared" si="0"/>
        <v>0</v>
      </c>
      <c r="Q10" s="1">
        <f>'ECH4'!$P10*'月%早中晚'!K10</f>
        <v>27087.4549802531</v>
      </c>
      <c r="R10" s="1">
        <f>'ECH4'!$P10*'月%早中晚'!L10</f>
        <v>122436.912639338</v>
      </c>
      <c r="S10" s="1">
        <f>'ECH4'!$P10*'月%早中晚'!M10</f>
        <v>128321.597187341</v>
      </c>
      <c r="T10" s="1">
        <f>'ECH4'!$P10*'月%早中晚'!N10</f>
        <v>77564.5587473437</v>
      </c>
      <c r="U10" s="1">
        <f>'ECH4'!$P10*'月%早中晚'!O10</f>
        <v>7670.33858208794</v>
      </c>
      <c r="V10" s="1">
        <f>'ECH4'!$P10*'月%早中晚'!P10</f>
        <v>0</v>
      </c>
    </row>
    <row r="11" ht="13.2" spans="1:22">
      <c r="A11" s="5" t="s">
        <v>26</v>
      </c>
      <c r="C11">
        <f t="shared" si="1"/>
        <v>1647.01175821529</v>
      </c>
      <c r="D11">
        <f t="shared" si="0"/>
        <v>4756.55830916277</v>
      </c>
      <c r="E11">
        <f t="shared" si="0"/>
        <v>11716.8623488943</v>
      </c>
      <c r="F11">
        <f t="shared" si="0"/>
        <v>5592.44629666401</v>
      </c>
      <c r="G11">
        <f t="shared" si="0"/>
        <v>1791.61569004222</v>
      </c>
      <c r="H11">
        <f t="shared" si="0"/>
        <v>258.08025883968</v>
      </c>
      <c r="Q11" s="1">
        <f>'ECH4'!$P11*'月%早中晚'!K11</f>
        <v>1647.01175821529</v>
      </c>
      <c r="R11" s="1">
        <f>'ECH4'!$P11*'月%早中晚'!L11</f>
        <v>4756.55830916277</v>
      </c>
      <c r="S11" s="1">
        <f>'ECH4'!$P11*'月%早中晚'!M11</f>
        <v>11716.8623488943</v>
      </c>
      <c r="T11" s="1">
        <f>'ECH4'!$P11*'月%早中晚'!N11</f>
        <v>5592.44629666401</v>
      </c>
      <c r="U11" s="1">
        <f>'ECH4'!$P11*'月%早中晚'!O11</f>
        <v>1791.61569004222</v>
      </c>
      <c r="V11" s="1">
        <f>'ECH4'!$P11*'月%早中晚'!P11</f>
        <v>258.08025883968</v>
      </c>
    </row>
    <row r="12" ht="13.2" spans="1:22">
      <c r="A12" s="5" t="s">
        <v>27</v>
      </c>
      <c r="C12">
        <f t="shared" si="1"/>
        <v>0</v>
      </c>
      <c r="D12">
        <f t="shared" si="0"/>
        <v>54334.4985879506</v>
      </c>
      <c r="E12">
        <f t="shared" si="0"/>
        <v>320781.740068252</v>
      </c>
      <c r="F12">
        <f t="shared" si="0"/>
        <v>155384.563686161</v>
      </c>
      <c r="G12">
        <f t="shared" si="0"/>
        <v>145377.551173816</v>
      </c>
      <c r="H12">
        <f t="shared" si="0"/>
        <v>20941.4754765476</v>
      </c>
      <c r="Q12" s="1">
        <f>'ECH4'!$P12*'月%早中晚'!K12</f>
        <v>0</v>
      </c>
      <c r="R12" s="1">
        <f>'ECH4'!$P12*'月%早中晚'!L12</f>
        <v>54334.4985879506</v>
      </c>
      <c r="S12" s="1">
        <f>'ECH4'!$P12*'月%早中晚'!M12</f>
        <v>320781.740068252</v>
      </c>
      <c r="T12" s="1">
        <f>'ECH4'!$P12*'月%早中晚'!N12</f>
        <v>155384.563686161</v>
      </c>
      <c r="U12" s="1">
        <f>'ECH4'!$P12*'月%早中晚'!O12</f>
        <v>145377.551173816</v>
      </c>
      <c r="V12" s="1">
        <f>'ECH4'!$P12*'月%早中晚'!P12</f>
        <v>20941.4754765476</v>
      </c>
    </row>
    <row r="13" ht="13.2" spans="1:26">
      <c r="A13" s="6" t="s">
        <v>28</v>
      </c>
      <c r="B13">
        <f>L13</f>
        <v>55.7443200500079</v>
      </c>
      <c r="C13">
        <f>M13+Q13</f>
        <v>14510.8769766281</v>
      </c>
      <c r="D13">
        <f t="shared" ref="D13:E27" si="2">N13+R13</f>
        <v>24478.7328381959</v>
      </c>
      <c r="E13">
        <f t="shared" si="2"/>
        <v>45535.5540364066</v>
      </c>
      <c r="F13">
        <f>T13+X13</f>
        <v>50242.8474945426</v>
      </c>
      <c r="G13">
        <f t="shared" ref="G13:H27" si="3">U13+Y13</f>
        <v>12833.5378633731</v>
      </c>
      <c r="H13">
        <f t="shared" si="3"/>
        <v>1077.37923080389</v>
      </c>
      <c r="L13" s="1">
        <f>'ECH4'!$C13*'月%早中晚'!D13</f>
        <v>55.7443200500079</v>
      </c>
      <c r="M13" s="1">
        <f>'ECH4'!$C13*'月%早中晚'!E13</f>
        <v>8118.96799349038</v>
      </c>
      <c r="N13" s="1">
        <f>'ECH4'!$C13*'月%早中晚'!F13</f>
        <v>6018.94490195129</v>
      </c>
      <c r="O13" s="1">
        <f>'ECH4'!$C13*'月%早中晚'!G13</f>
        <v>63.4331917810435</v>
      </c>
      <c r="Q13" s="1">
        <f>'ECH4'!$P13*'月%早中晚'!K13</f>
        <v>6391.90898313767</v>
      </c>
      <c r="R13" s="1">
        <f>'ECH4'!$P13*'月%早中晚'!L13</f>
        <v>18459.7879362446</v>
      </c>
      <c r="S13" s="1">
        <f>'ECH4'!$P13*'月%早中晚'!M13</f>
        <v>45472.1208446255</v>
      </c>
      <c r="T13" s="1">
        <f>'ECH4'!$P13*'月%早中晚'!N13</f>
        <v>21703.7963105355</v>
      </c>
      <c r="U13" s="1">
        <f>'ECH4'!$P13*'月%早中晚'!O13</f>
        <v>6953.10423036721</v>
      </c>
      <c r="V13" s="1">
        <f>'ECH4'!$P13*'月%早中晚'!P13</f>
        <v>1001.58697508959</v>
      </c>
      <c r="X13" s="1">
        <f>'ECH4'!$AC13*'月%早中晚'!T13</f>
        <v>28539.0511840071</v>
      </c>
      <c r="Y13" s="1">
        <f>'ECH4'!$AC13*'月%早中晚'!U13</f>
        <v>5880.43363300589</v>
      </c>
      <c r="Z13" s="1">
        <f>'ECH4'!$AC13*'月%早中晚'!V13</f>
        <v>75.792255714298</v>
      </c>
    </row>
    <row r="14" ht="13.2" spans="1:26">
      <c r="A14" s="6" t="s">
        <v>29</v>
      </c>
      <c r="B14">
        <f t="shared" ref="B14:B27" si="4">L14</f>
        <v>127.61166850209</v>
      </c>
      <c r="C14">
        <f t="shared" ref="C14:C27" si="5">M14+Q14</f>
        <v>18586.1994770932</v>
      </c>
      <c r="D14">
        <f t="shared" si="2"/>
        <v>81981.0981438871</v>
      </c>
      <c r="E14">
        <f t="shared" si="2"/>
        <v>332208.049596057</v>
      </c>
      <c r="F14">
        <f t="shared" ref="F14:F27" si="6">T14+X14</f>
        <v>341697.521573535</v>
      </c>
      <c r="G14">
        <f t="shared" si="3"/>
        <v>8634.88098838566</v>
      </c>
      <c r="H14">
        <f t="shared" si="3"/>
        <v>111.294021628081</v>
      </c>
      <c r="L14" s="1">
        <f>'ECH4'!$C14*'月%早中晚'!D14</f>
        <v>127.61166850209</v>
      </c>
      <c r="M14" s="1">
        <f>'ECH4'!$C14*'月%早中晚'!E14</f>
        <v>18586.1994770932</v>
      </c>
      <c r="N14" s="1">
        <f>'ECH4'!$C14*'月%早中晚'!F14</f>
        <v>13778.7598964542</v>
      </c>
      <c r="O14" s="1">
        <f>'ECH4'!$C14*'月%早中晚'!G14</f>
        <v>145.213277950654</v>
      </c>
      <c r="Q14" s="1">
        <f>'ECH4'!$P14*'月%早中晚'!K14</f>
        <v>0</v>
      </c>
      <c r="R14" s="1">
        <f>'ECH4'!$P14*'月%早中晚'!L14</f>
        <v>68202.338247433</v>
      </c>
      <c r="S14" s="1">
        <f>'ECH4'!$P14*'月%早中晚'!M14</f>
        <v>332062.836318107</v>
      </c>
      <c r="T14" s="1">
        <f>'ECH4'!$P14*'月%早中晚'!N14</f>
        <v>299790.525274458</v>
      </c>
      <c r="U14" s="1">
        <f>'ECH4'!$P14*'月%早中晚'!O14</f>
        <v>0</v>
      </c>
      <c r="V14" s="1">
        <f>'ECH4'!$P14*'月%早中晚'!P14</f>
        <v>0</v>
      </c>
      <c r="X14" s="1">
        <f>'ECH4'!$AC14*'月%早中晚'!T14</f>
        <v>41906.9962990774</v>
      </c>
      <c r="Y14" s="1">
        <f>'ECH4'!$AC14*'月%早中晚'!U14</f>
        <v>8634.88098838566</v>
      </c>
      <c r="Z14" s="1">
        <f>'ECH4'!$AC14*'月%早中晚'!V14</f>
        <v>111.294021628081</v>
      </c>
    </row>
    <row r="15" ht="13.2" spans="1:26">
      <c r="A15" s="6" t="s">
        <v>30</v>
      </c>
      <c r="B15">
        <f t="shared" si="4"/>
        <v>46.8713580742045</v>
      </c>
      <c r="C15">
        <f t="shared" si="5"/>
        <v>11143.9353282283</v>
      </c>
      <c r="D15">
        <f t="shared" si="2"/>
        <v>13580.8867782044</v>
      </c>
      <c r="E15">
        <f t="shared" si="2"/>
        <v>9726.39200458435</v>
      </c>
      <c r="F15">
        <f t="shared" si="6"/>
        <v>72493.1384295285</v>
      </c>
      <c r="G15">
        <f t="shared" si="3"/>
        <v>14937.1149949806</v>
      </c>
      <c r="H15">
        <f t="shared" si="3"/>
        <v>192.52281549086</v>
      </c>
      <c r="L15" s="1">
        <f>'ECH4'!$C15*'月%早中晚'!D15</f>
        <v>46.8713580742045</v>
      </c>
      <c r="M15" s="1">
        <f>'ECH4'!$C15*'月%早中晚'!E15</f>
        <v>6826.65167813522</v>
      </c>
      <c r="N15" s="1">
        <f>'ECH4'!$C15*'月%早中晚'!F15</f>
        <v>5060.89448171907</v>
      </c>
      <c r="O15" s="1">
        <f>'ECH4'!$C15*'月%早中晚'!G15</f>
        <v>53.3363729809913</v>
      </c>
      <c r="Q15" s="1">
        <f>'ECH4'!$P15*'月%早中晚'!K15</f>
        <v>4317.28365009312</v>
      </c>
      <c r="R15" s="1">
        <f>'ECH4'!$P15*'月%早中晚'!L15</f>
        <v>8519.9922964853</v>
      </c>
      <c r="S15" s="1">
        <f>'ECH4'!$P15*'月%早中晚'!M15</f>
        <v>9673.05563160336</v>
      </c>
      <c r="T15" s="1">
        <f>'ECH4'!$P15*'月%早中晚'!N15</f>
        <v>0</v>
      </c>
      <c r="U15" s="1">
        <f>'ECH4'!$P15*'月%早中晚'!O15</f>
        <v>0</v>
      </c>
      <c r="V15" s="1">
        <f>'ECH4'!$P15*'月%早中晚'!P15</f>
        <v>0</v>
      </c>
      <c r="X15" s="1">
        <f>'ECH4'!$AC15*'月%早中晚'!T15</f>
        <v>72493.1384295285</v>
      </c>
      <c r="Y15" s="1">
        <f>'ECH4'!$AC15*'月%早中晚'!U15</f>
        <v>14937.1149949806</v>
      </c>
      <c r="Z15" s="1">
        <f>'ECH4'!$AC15*'月%早中晚'!V15</f>
        <v>192.52281549086</v>
      </c>
    </row>
    <row r="16" ht="13.2" spans="1:26">
      <c r="A16" s="6" t="s">
        <v>31</v>
      </c>
      <c r="B16">
        <f t="shared" si="4"/>
        <v>643.500841691444</v>
      </c>
      <c r="C16">
        <f t="shared" si="5"/>
        <v>104351.073084099</v>
      </c>
      <c r="D16">
        <f t="shared" si="2"/>
        <v>100173.288677757</v>
      </c>
      <c r="E16">
        <f t="shared" si="2"/>
        <v>76335.6773415827</v>
      </c>
      <c r="F16">
        <f t="shared" si="6"/>
        <v>398640.043642689</v>
      </c>
      <c r="G16">
        <f t="shared" si="3"/>
        <v>86264.3522861087</v>
      </c>
      <c r="H16">
        <f t="shared" si="3"/>
        <v>2628.12109697993</v>
      </c>
      <c r="L16" s="1">
        <f>'ECH4'!$C16*'月%早中晚'!D16</f>
        <v>643.500841691444</v>
      </c>
      <c r="M16" s="1">
        <f>'ECH4'!$C16*'月%早中晚'!E16</f>
        <v>93723.6786239392</v>
      </c>
      <c r="N16" s="1">
        <f>'ECH4'!$C16*'月%早中晚'!F16</f>
        <v>69481.4486395289</v>
      </c>
      <c r="O16" s="1">
        <f>'ECH4'!$C16*'月%早中晚'!G16</f>
        <v>732.259578476471</v>
      </c>
      <c r="Q16" s="1">
        <f>'ECH4'!$P16*'月%早中晚'!K16</f>
        <v>10627.3944601602</v>
      </c>
      <c r="R16" s="1">
        <f>'ECH4'!$P16*'月%早中晚'!L16</f>
        <v>30691.8400382286</v>
      </c>
      <c r="S16" s="1">
        <f>'ECH4'!$P16*'月%早中晚'!M16</f>
        <v>75603.4177631062</v>
      </c>
      <c r="T16" s="1">
        <f>'ECH4'!$P16*'月%早中晚'!N16</f>
        <v>36085.4332068111</v>
      </c>
      <c r="U16" s="1">
        <f>'ECH4'!$P16*'月%早中晚'!O16</f>
        <v>11560.4558158849</v>
      </c>
      <c r="V16" s="1">
        <f>'ECH4'!$P16*'月%早中晚'!P16</f>
        <v>1665.27087580817</v>
      </c>
      <c r="X16" s="1">
        <f>'ECH4'!$AC16*'月%早中晚'!T16</f>
        <v>362554.610435878</v>
      </c>
      <c r="Y16" s="1">
        <f>'ECH4'!$AC16*'月%早中晚'!U16</f>
        <v>74703.8964702237</v>
      </c>
      <c r="Z16" s="1">
        <f>'ECH4'!$AC16*'月%早中晚'!V16</f>
        <v>962.85022117177</v>
      </c>
    </row>
    <row r="17" ht="13.2" spans="1:26">
      <c r="A17" s="5" t="s">
        <v>32</v>
      </c>
      <c r="C17">
        <f t="shared" si="5"/>
        <v>2617.72803439895</v>
      </c>
      <c r="D17">
        <f t="shared" si="2"/>
        <v>7559.98004934768</v>
      </c>
      <c r="E17">
        <f t="shared" si="2"/>
        <v>18622.5501383973</v>
      </c>
      <c r="F17">
        <f t="shared" si="6"/>
        <v>8888.52394564042</v>
      </c>
      <c r="G17">
        <f t="shared" si="3"/>
        <v>2847.55867424687</v>
      </c>
      <c r="H17">
        <f t="shared" si="3"/>
        <v>410.187677968755</v>
      </c>
      <c r="L17" s="1">
        <f>'ECH4'!$C17*'月%早中晚'!D17</f>
        <v>0</v>
      </c>
      <c r="M17" s="1">
        <f>'ECH4'!$C17*'月%早中晚'!E17</f>
        <v>0</v>
      </c>
      <c r="N17" s="1">
        <f>'ECH4'!$C17*'月%早中晚'!F17</f>
        <v>0</v>
      </c>
      <c r="O17" s="1">
        <f>'ECH4'!$C17*'月%早中晚'!G17</f>
        <v>0</v>
      </c>
      <c r="Q17" s="1">
        <f>'ECH4'!$P17*'月%早中晚'!K17</f>
        <v>2617.72803439895</v>
      </c>
      <c r="R17" s="1">
        <f>'ECH4'!$P17*'月%早中晚'!L17</f>
        <v>7559.98004934768</v>
      </c>
      <c r="S17" s="1">
        <f>'ECH4'!$P17*'月%早中晚'!M17</f>
        <v>18622.5501383973</v>
      </c>
      <c r="T17" s="1">
        <f>'ECH4'!$P17*'月%早中晚'!N17</f>
        <v>8888.52394564042</v>
      </c>
      <c r="U17" s="1">
        <f>'ECH4'!$P17*'月%早中晚'!O17</f>
        <v>2847.55867424687</v>
      </c>
      <c r="V17" s="1">
        <f>'ECH4'!$P17*'月%早中晚'!P17</f>
        <v>410.187677968755</v>
      </c>
      <c r="X17" s="1">
        <f>'ECH4'!$AC17*'月%早中晚'!T17</f>
        <v>0</v>
      </c>
      <c r="Y17" s="1">
        <f>'ECH4'!$AC17*'月%早中晚'!U17</f>
        <v>0</v>
      </c>
      <c r="Z17" s="1">
        <f>'ECH4'!$AC17*'月%早中晚'!V17</f>
        <v>0</v>
      </c>
    </row>
    <row r="18" ht="13.2" spans="1:26">
      <c r="A18" s="5" t="s">
        <v>33</v>
      </c>
      <c r="C18">
        <f t="shared" si="5"/>
        <v>0</v>
      </c>
      <c r="D18">
        <f t="shared" si="2"/>
        <v>12045.781328546</v>
      </c>
      <c r="E18">
        <f t="shared" si="2"/>
        <v>89833.7779812868</v>
      </c>
      <c r="F18">
        <f t="shared" si="6"/>
        <v>129611.870350119</v>
      </c>
      <c r="G18">
        <f t="shared" si="3"/>
        <v>48901.4517236843</v>
      </c>
      <c r="H18">
        <f t="shared" si="3"/>
        <v>0</v>
      </c>
      <c r="L18" s="1">
        <f>'ECH4'!$C18*'月%早中晚'!D18</f>
        <v>0</v>
      </c>
      <c r="M18" s="1">
        <f>'ECH4'!$C18*'月%早中晚'!E18</f>
        <v>0</v>
      </c>
      <c r="N18" s="1">
        <f>'ECH4'!$C18*'月%早中晚'!F18</f>
        <v>0</v>
      </c>
      <c r="O18" s="1">
        <f>'ECH4'!$C18*'月%早中晚'!G18</f>
        <v>0</v>
      </c>
      <c r="Q18" s="1">
        <f>'ECH4'!$P18*'月%早中晚'!K18</f>
        <v>0</v>
      </c>
      <c r="R18" s="1">
        <f>'ECH4'!$P18*'月%早中晚'!L18</f>
        <v>12045.781328546</v>
      </c>
      <c r="S18" s="1">
        <f>'ECH4'!$P18*'月%早中晚'!M18</f>
        <v>89833.7779812868</v>
      </c>
      <c r="T18" s="1">
        <f>'ECH4'!$P18*'月%早中晚'!N18</f>
        <v>129611.870350119</v>
      </c>
      <c r="U18" s="1">
        <f>'ECH4'!$P18*'月%早中晚'!O18</f>
        <v>48901.4517236843</v>
      </c>
      <c r="V18" s="1">
        <f>'ECH4'!$P18*'月%早中晚'!P18</f>
        <v>0</v>
      </c>
      <c r="X18" s="1">
        <f>'ECH4'!$AC18*'月%早中晚'!T18</f>
        <v>0</v>
      </c>
      <c r="Y18" s="1">
        <f>'ECH4'!$AC18*'月%早中晚'!U18</f>
        <v>0</v>
      </c>
      <c r="Z18" s="1">
        <f>'ECH4'!$AC18*'月%早中晚'!V18</f>
        <v>0</v>
      </c>
    </row>
    <row r="19" ht="13.2" spans="1:26">
      <c r="A19" s="6" t="s">
        <v>34</v>
      </c>
      <c r="B19">
        <f t="shared" si="4"/>
        <v>4616.14860027181</v>
      </c>
      <c r="C19">
        <f t="shared" si="5"/>
        <v>15180.0563774835</v>
      </c>
      <c r="D19">
        <f t="shared" si="2"/>
        <v>42385.0943846536</v>
      </c>
      <c r="E19">
        <f t="shared" si="2"/>
        <v>278646.327745296</v>
      </c>
      <c r="F19">
        <f t="shared" si="6"/>
        <v>434576.308906208</v>
      </c>
      <c r="G19">
        <f t="shared" si="3"/>
        <v>167913.009159063</v>
      </c>
      <c r="H19">
        <f t="shared" si="3"/>
        <v>7423.39640520295</v>
      </c>
      <c r="L19" s="1">
        <f>'ECH4'!$C19*'月%早中晚'!D19</f>
        <v>4616.14860027181</v>
      </c>
      <c r="M19" s="1">
        <f>'ECH4'!$C19*'月%早中晚'!E19</f>
        <v>15180.0563774835</v>
      </c>
      <c r="N19" s="1">
        <f>'ECH4'!$C19*'月%早中晚'!F19</f>
        <v>5590.76050709734</v>
      </c>
      <c r="O19" s="1">
        <f>'ECH4'!$C19*'月%早中晚'!G19</f>
        <v>4245.36276241983</v>
      </c>
      <c r="Q19" s="1">
        <f>'ECH4'!$P19*'月%早中晚'!K19</f>
        <v>0</v>
      </c>
      <c r="R19" s="1">
        <f>'ECH4'!$P19*'月%早中晚'!L19</f>
        <v>36794.3338775562</v>
      </c>
      <c r="S19" s="1">
        <f>'ECH4'!$P19*'月%早中晚'!M19</f>
        <v>274400.964982877</v>
      </c>
      <c r="T19" s="1">
        <f>'ECH4'!$P19*'月%早中晚'!N19</f>
        <v>395904.782104531</v>
      </c>
      <c r="U19" s="1">
        <f>'ECH4'!$P19*'月%早中晚'!O19</f>
        <v>149371.493035033</v>
      </c>
      <c r="V19" s="1">
        <f>'ECH4'!$P19*'月%早中晚'!P19</f>
        <v>0</v>
      </c>
      <c r="X19" s="1">
        <f>'ECH4'!$AC19*'月%早中晚'!T19</f>
        <v>38671.5268016766</v>
      </c>
      <c r="Y19" s="1">
        <f>'ECH4'!$AC19*'月%早中晚'!U19</f>
        <v>18541.5161240298</v>
      </c>
      <c r="Z19" s="1">
        <f>'ECH4'!$AC19*'月%早中晚'!V19</f>
        <v>7423.39640520295</v>
      </c>
    </row>
    <row r="20" ht="13.2" spans="1:26">
      <c r="A20" s="6" t="s">
        <v>35</v>
      </c>
      <c r="B20">
        <f t="shared" si="4"/>
        <v>0</v>
      </c>
      <c r="C20">
        <f t="shared" si="5"/>
        <v>120141.468126405</v>
      </c>
      <c r="D20">
        <f t="shared" si="2"/>
        <v>49411.566705295</v>
      </c>
      <c r="E20">
        <f t="shared" si="2"/>
        <v>109521.589955766</v>
      </c>
      <c r="F20">
        <f t="shared" si="6"/>
        <v>480745.687920139</v>
      </c>
      <c r="G20">
        <f t="shared" si="3"/>
        <v>148004.372605015</v>
      </c>
      <c r="H20">
        <f t="shared" si="3"/>
        <v>39323.2386182868</v>
      </c>
      <c r="L20" s="1">
        <f>'ECH4'!$C20*'月%早中晚'!D20</f>
        <v>0</v>
      </c>
      <c r="M20" s="1">
        <f>'ECH4'!$C20*'月%早中晚'!E20</f>
        <v>120141.468126405</v>
      </c>
      <c r="N20" s="1">
        <f>'ECH4'!$C20*'月%早中晚'!F20</f>
        <v>35611.2519404446</v>
      </c>
      <c r="O20" s="1">
        <f>'ECH4'!$C20*'月%早中晚'!G20</f>
        <v>6603.03458405825</v>
      </c>
      <c r="Q20" s="1">
        <f>'ECH4'!$P20*'月%早中晚'!K20</f>
        <v>0</v>
      </c>
      <c r="R20" s="1">
        <f>'ECH4'!$P20*'月%早中晚'!L20</f>
        <v>13800.3147648504</v>
      </c>
      <c r="S20" s="1">
        <f>'ECH4'!$P20*'月%早中晚'!M20</f>
        <v>102918.555371708</v>
      </c>
      <c r="T20" s="1">
        <f>'ECH4'!$P20*'月%早中晚'!N20</f>
        <v>148490.542813842</v>
      </c>
      <c r="U20" s="1">
        <f>'ECH4'!$P20*'月%早中晚'!O20</f>
        <v>56024.2136095991</v>
      </c>
      <c r="V20" s="1">
        <f>'ECH4'!$P20*'月%早中晚'!P20</f>
        <v>0</v>
      </c>
      <c r="X20" s="1">
        <f>'ECH4'!$AC20*'月%早中晚'!T20</f>
        <v>332255.145106297</v>
      </c>
      <c r="Y20" s="1">
        <f>'ECH4'!$AC20*'月%早中晚'!U20</f>
        <v>91980.1589954157</v>
      </c>
      <c r="Z20" s="1">
        <f>'ECH4'!$AC20*'月%早中晚'!V20</f>
        <v>39323.2386182868</v>
      </c>
    </row>
    <row r="21" ht="13.2" spans="1:26">
      <c r="A21" s="6" t="s">
        <v>36</v>
      </c>
      <c r="B21">
        <f t="shared" si="4"/>
        <v>26144.7176059965</v>
      </c>
      <c r="C21">
        <f t="shared" si="5"/>
        <v>58593.8079406072</v>
      </c>
      <c r="D21">
        <f t="shared" si="2"/>
        <v>63761.3873262941</v>
      </c>
      <c r="E21">
        <f t="shared" si="2"/>
        <v>68569.9254398291</v>
      </c>
      <c r="F21">
        <f t="shared" si="6"/>
        <v>441033.524180405</v>
      </c>
      <c r="G21">
        <f t="shared" si="3"/>
        <v>121491.752996055</v>
      </c>
      <c r="H21">
        <f t="shared" si="3"/>
        <v>15033.01672354</v>
      </c>
      <c r="L21" s="1">
        <f>'ECH4'!$C21*'月%早中晚'!D21</f>
        <v>26144.7176059965</v>
      </c>
      <c r="M21" s="1">
        <f>'ECH4'!$C21*'月%早中晚'!E21</f>
        <v>58593.8079406072</v>
      </c>
      <c r="N21" s="1">
        <f>'ECH4'!$C21*'月%早中晚'!F21</f>
        <v>63761.3873262941</v>
      </c>
      <c r="O21" s="1">
        <f>'ECH4'!$C21*'月%早中晚'!G21</f>
        <v>68569.9254398291</v>
      </c>
      <c r="Q21" s="1">
        <f>'ECH4'!$P21*'月%早中晚'!K21</f>
        <v>0</v>
      </c>
      <c r="R21" s="1">
        <f>'ECH4'!$P21*'月%早中晚'!L21</f>
        <v>0</v>
      </c>
      <c r="S21" s="1">
        <f>'ECH4'!$P21*'月%早中晚'!M21</f>
        <v>0</v>
      </c>
      <c r="T21" s="1">
        <f>'ECH4'!$P21*'月%早中晚'!N21</f>
        <v>0</v>
      </c>
      <c r="U21" s="1">
        <f>'ECH4'!$P21*'月%早中晚'!O21</f>
        <v>0</v>
      </c>
      <c r="V21" s="1">
        <f>'ECH4'!$P21*'月%早中晚'!P21</f>
        <v>0</v>
      </c>
      <c r="X21" s="1">
        <f>'ECH4'!$AC21*'月%早中晚'!T21</f>
        <v>441033.524180405</v>
      </c>
      <c r="Y21" s="1">
        <f>'ECH4'!$AC21*'月%早中晚'!U21</f>
        <v>121491.752996055</v>
      </c>
      <c r="Z21" s="1">
        <f>'ECH4'!$AC21*'月%早中晚'!V21</f>
        <v>15033.01672354</v>
      </c>
    </row>
    <row r="22" ht="13.2" spans="1:26">
      <c r="A22" s="6" t="s">
        <v>37</v>
      </c>
      <c r="B22">
        <f t="shared" si="4"/>
        <v>58988.8458342782</v>
      </c>
      <c r="C22">
        <f t="shared" si="5"/>
        <v>89600.9961677158</v>
      </c>
      <c r="D22">
        <f t="shared" si="2"/>
        <v>9554.35279298002</v>
      </c>
      <c r="E22">
        <f t="shared" si="2"/>
        <v>16578.3309331979</v>
      </c>
      <c r="F22">
        <f t="shared" si="6"/>
        <v>126382.220957613</v>
      </c>
      <c r="G22">
        <f t="shared" si="3"/>
        <v>175247.688795425</v>
      </c>
      <c r="H22">
        <f t="shared" si="3"/>
        <v>89483.7275933381</v>
      </c>
      <c r="L22" s="1">
        <f>'ECH4'!$C22*'月%早中晚'!D22</f>
        <v>58988.8458342782</v>
      </c>
      <c r="M22" s="1">
        <f>'ECH4'!$C22*'月%早中晚'!E22</f>
        <v>89600.9961677158</v>
      </c>
      <c r="N22" s="1">
        <f>'ECH4'!$C22*'月%早中晚'!F22</f>
        <v>9001.46020184528</v>
      </c>
      <c r="O22" s="1">
        <f>'ECH4'!$C22*'月%早中晚'!G22</f>
        <v>12455.0259416161</v>
      </c>
      <c r="Q22" s="1">
        <f>'ECH4'!$P22*'月%早中晚'!K22</f>
        <v>0</v>
      </c>
      <c r="R22" s="1">
        <f>'ECH4'!$P22*'月%早中晚'!L22</f>
        <v>552.892591134742</v>
      </c>
      <c r="S22" s="1">
        <f>'ECH4'!$P22*'月%早中晚'!M22</f>
        <v>4123.30499158183</v>
      </c>
      <c r="T22" s="1">
        <f>'ECH4'!$P22*'月%早中晚'!N22</f>
        <v>5949.09046454921</v>
      </c>
      <c r="U22" s="1">
        <f>'ECH4'!$P22*'月%早中晚'!O22</f>
        <v>2244.54102364333</v>
      </c>
      <c r="V22" s="1">
        <f>'ECH4'!$P22*'月%早中晚'!P22</f>
        <v>0</v>
      </c>
      <c r="X22" s="1">
        <f>'ECH4'!$AC22*'月%早中晚'!T22</f>
        <v>120433.130493064</v>
      </c>
      <c r="Y22" s="1">
        <f>'ECH4'!$AC22*'月%早中晚'!U22</f>
        <v>173003.147771781</v>
      </c>
      <c r="Z22" s="1">
        <f>'ECH4'!$AC22*'月%早中晚'!V22</f>
        <v>89483.7275933381</v>
      </c>
    </row>
    <row r="23" ht="13.2" spans="1:26">
      <c r="A23" s="6" t="s">
        <v>38</v>
      </c>
      <c r="B23">
        <f t="shared" si="4"/>
        <v>7725.73773194287</v>
      </c>
      <c r="C23">
        <f t="shared" si="5"/>
        <v>25405.8403409368</v>
      </c>
      <c r="D23">
        <f t="shared" si="2"/>
        <v>9356.88019172404</v>
      </c>
      <c r="E23">
        <f t="shared" si="2"/>
        <v>7105.17838994195</v>
      </c>
      <c r="F23">
        <f t="shared" si="6"/>
        <v>31197.8150625619</v>
      </c>
      <c r="G23">
        <f t="shared" si="3"/>
        <v>14958.157560821</v>
      </c>
      <c r="H23">
        <f t="shared" si="3"/>
        <v>5988.74074388932</v>
      </c>
      <c r="L23" s="1">
        <f>'ECH4'!$C23*'月%早中晚'!D23</f>
        <v>7725.73773194287</v>
      </c>
      <c r="M23" s="1">
        <f>'ECH4'!$C23*'月%早中晚'!E23</f>
        <v>25405.8403409368</v>
      </c>
      <c r="N23" s="1">
        <f>'ECH4'!$C23*'月%早中晚'!F23</f>
        <v>9356.88019172404</v>
      </c>
      <c r="O23" s="1">
        <f>'ECH4'!$C23*'月%早中晚'!G23</f>
        <v>7105.17838994195</v>
      </c>
      <c r="Q23" s="1">
        <f>'ECH4'!$P23*'月%早中晚'!K23</f>
        <v>0</v>
      </c>
      <c r="R23" s="1">
        <f>'ECH4'!$P23*'月%早中晚'!L23</f>
        <v>0</v>
      </c>
      <c r="S23" s="1">
        <f>'ECH4'!$P23*'月%早中晚'!M23</f>
        <v>0</v>
      </c>
      <c r="T23" s="1">
        <f>'ECH4'!$P23*'月%早中晚'!N23</f>
        <v>0</v>
      </c>
      <c r="U23" s="1">
        <f>'ECH4'!$P23*'月%早中晚'!O23</f>
        <v>0</v>
      </c>
      <c r="V23" s="1">
        <f>'ECH4'!$P23*'月%早中晚'!P23</f>
        <v>0</v>
      </c>
      <c r="X23" s="1">
        <f>'ECH4'!$AC23*'月%早中晚'!T23</f>
        <v>31197.8150625619</v>
      </c>
      <c r="Y23" s="1">
        <f>'ECH4'!$AC23*'月%早中晚'!U23</f>
        <v>14958.157560821</v>
      </c>
      <c r="Z23" s="1">
        <f>'ECH4'!$AC23*'月%早中晚'!V23</f>
        <v>5988.74074388932</v>
      </c>
    </row>
    <row r="24" ht="13.2" spans="1:26">
      <c r="A24" s="5" t="s">
        <v>39</v>
      </c>
      <c r="C24">
        <f t="shared" si="5"/>
        <v>49651.6033332255</v>
      </c>
      <c r="D24">
        <f t="shared" si="2"/>
        <v>57776.4111513898</v>
      </c>
      <c r="E24">
        <f t="shared" si="2"/>
        <v>34648.6513303721</v>
      </c>
      <c r="F24">
        <f t="shared" si="6"/>
        <v>17453.290868649</v>
      </c>
      <c r="G24">
        <f t="shared" si="3"/>
        <v>0</v>
      </c>
      <c r="H24">
        <f t="shared" si="3"/>
        <v>0</v>
      </c>
      <c r="L24" s="1">
        <f>'ECH4'!$C24*'月%早中晚'!D24</f>
        <v>0</v>
      </c>
      <c r="M24" s="1">
        <f>'ECH4'!$C24*'月%早中晚'!E24</f>
        <v>0</v>
      </c>
      <c r="N24" s="1">
        <f>'ECH4'!$C24*'月%早中晚'!F24</f>
        <v>0</v>
      </c>
      <c r="O24" s="1">
        <f>'ECH4'!$C24*'月%早中晚'!G24</f>
        <v>0</v>
      </c>
      <c r="Q24" s="1">
        <f>'ECH4'!$P24*'月%早中晚'!K24</f>
        <v>49651.6033332255</v>
      </c>
      <c r="R24" s="1">
        <f>'ECH4'!$P24*'月%早中晚'!L24</f>
        <v>57776.4111513898</v>
      </c>
      <c r="S24" s="1">
        <f>'ECH4'!$P24*'月%早中晚'!M24</f>
        <v>34648.6513303721</v>
      </c>
      <c r="T24" s="1">
        <f>'ECH4'!$P24*'月%早中晚'!N24</f>
        <v>17453.290868649</v>
      </c>
      <c r="U24" s="1">
        <f>'ECH4'!$P24*'月%早中晚'!O24</f>
        <v>0</v>
      </c>
      <c r="V24" s="1">
        <f>'ECH4'!$P24*'月%早中晚'!P24</f>
        <v>0</v>
      </c>
      <c r="X24" s="1">
        <f>'ECH4'!$AC24*'月%早中晚'!T24</f>
        <v>0</v>
      </c>
      <c r="Y24" s="1">
        <f>'ECH4'!$AC24*'月%早中晚'!U24</f>
        <v>0</v>
      </c>
      <c r="Z24" s="1">
        <f>'ECH4'!$AC24*'月%早中晚'!V24</f>
        <v>0</v>
      </c>
    </row>
    <row r="25" ht="13.2" spans="1:26">
      <c r="A25" s="5" t="s">
        <v>40</v>
      </c>
      <c r="C25">
        <f t="shared" si="5"/>
        <v>30609.969645559</v>
      </c>
      <c r="D25">
        <f t="shared" si="2"/>
        <v>176302.457998104</v>
      </c>
      <c r="E25">
        <f t="shared" si="2"/>
        <v>140460.922447725</v>
      </c>
      <c r="F25">
        <f t="shared" si="6"/>
        <v>122726.116846794</v>
      </c>
      <c r="G25">
        <f t="shared" si="3"/>
        <v>0</v>
      </c>
      <c r="H25">
        <f t="shared" si="3"/>
        <v>0</v>
      </c>
      <c r="L25" s="1">
        <f>'ECH4'!$C25*'月%早中晚'!D25</f>
        <v>0</v>
      </c>
      <c r="M25" s="1">
        <f>'ECH4'!$C25*'月%早中晚'!E25</f>
        <v>0</v>
      </c>
      <c r="N25" s="1">
        <f>'ECH4'!$C25*'月%早中晚'!F25</f>
        <v>0</v>
      </c>
      <c r="O25" s="1">
        <f>'ECH4'!$C25*'月%早中晚'!G25</f>
        <v>0</v>
      </c>
      <c r="Q25" s="1">
        <f>'ECH4'!$P25*'月%早中晚'!K25</f>
        <v>30609.969645559</v>
      </c>
      <c r="R25" s="1">
        <f>'ECH4'!$P25*'月%早中晚'!L25</f>
        <v>176302.457998104</v>
      </c>
      <c r="S25" s="1">
        <f>'ECH4'!$P25*'月%早中晚'!M25</f>
        <v>140460.922447725</v>
      </c>
      <c r="T25" s="1">
        <f>'ECH4'!$P25*'月%早中晚'!N25</f>
        <v>122726.116846794</v>
      </c>
      <c r="U25" s="1">
        <f>'ECH4'!$P25*'月%早中晚'!O25</f>
        <v>0</v>
      </c>
      <c r="V25" s="1">
        <f>'ECH4'!$P25*'月%早中晚'!P25</f>
        <v>0</v>
      </c>
      <c r="X25" s="1">
        <f>'ECH4'!$AC25*'月%早中晚'!T25</f>
        <v>0</v>
      </c>
      <c r="Y25" s="1">
        <f>'ECH4'!$AC25*'月%早中晚'!U25</f>
        <v>0</v>
      </c>
      <c r="Z25" s="1">
        <f>'ECH4'!$AC25*'月%早中晚'!V25</f>
        <v>0</v>
      </c>
    </row>
    <row r="26" ht="13.2" spans="1:26">
      <c r="A26" s="5" t="s">
        <v>41</v>
      </c>
      <c r="C26">
        <f t="shared" si="5"/>
        <v>11616.147164589</v>
      </c>
      <c r="D26">
        <f t="shared" si="2"/>
        <v>25681.5279186613</v>
      </c>
      <c r="E26">
        <f t="shared" si="2"/>
        <v>27112.0297264602</v>
      </c>
      <c r="F26">
        <f t="shared" si="6"/>
        <v>23715.6499333492</v>
      </c>
      <c r="G26">
        <f t="shared" si="3"/>
        <v>4470.31071148584</v>
      </c>
      <c r="H26">
        <f t="shared" si="3"/>
        <v>0</v>
      </c>
      <c r="L26" s="1">
        <f>'ECH4'!$C26*'月%早中晚'!D26</f>
        <v>0</v>
      </c>
      <c r="M26" s="1">
        <f>'ECH4'!$C26*'月%早中晚'!E26</f>
        <v>0</v>
      </c>
      <c r="N26" s="1">
        <f>'ECH4'!$C26*'月%早中晚'!F26</f>
        <v>0</v>
      </c>
      <c r="O26" s="1">
        <f>'ECH4'!$C26*'月%早中晚'!G26</f>
        <v>0</v>
      </c>
      <c r="Q26" s="1">
        <f>'ECH4'!$P26*'月%早中晚'!K26</f>
        <v>11616.147164589</v>
      </c>
      <c r="R26" s="1">
        <f>'ECH4'!$P26*'月%早中晚'!L26</f>
        <v>25681.5279186613</v>
      </c>
      <c r="S26" s="1">
        <f>'ECH4'!$P26*'月%早中晚'!M26</f>
        <v>27112.0297264602</v>
      </c>
      <c r="T26" s="1">
        <f>'ECH4'!$P26*'月%早中晚'!N26</f>
        <v>23715.6499333492</v>
      </c>
      <c r="U26" s="1">
        <f>'ECH4'!$P26*'月%早中晚'!O26</f>
        <v>4470.31071148584</v>
      </c>
      <c r="V26" s="1">
        <f>'ECH4'!$P26*'月%早中晚'!P26</f>
        <v>0</v>
      </c>
      <c r="X26" s="1">
        <f>'ECH4'!$AC26*'月%早中晚'!T26</f>
        <v>0</v>
      </c>
      <c r="Y26" s="1">
        <f>'ECH4'!$AC26*'月%早中晚'!U26</f>
        <v>0</v>
      </c>
      <c r="Z26" s="1">
        <f>'ECH4'!$AC26*'月%早中晚'!V26</f>
        <v>0</v>
      </c>
    </row>
    <row r="27" ht="13.2" spans="1:26">
      <c r="A27" s="6" t="s">
        <v>42</v>
      </c>
      <c r="B27">
        <f t="shared" si="4"/>
        <v>1519.71657081523</v>
      </c>
      <c r="C27">
        <f t="shared" si="5"/>
        <v>4997.53912198856</v>
      </c>
      <c r="D27">
        <f t="shared" si="2"/>
        <v>15827.5697273638</v>
      </c>
      <c r="E27">
        <f t="shared" si="2"/>
        <v>54838.6027138912</v>
      </c>
      <c r="F27">
        <f t="shared" si="6"/>
        <v>61941.5119472752</v>
      </c>
      <c r="G27">
        <f t="shared" si="3"/>
        <v>22924.2639950321</v>
      </c>
      <c r="H27">
        <f t="shared" si="3"/>
        <v>627.643143634749</v>
      </c>
      <c r="L27" s="1">
        <f>'ECH4'!$C27*'月%早中晚'!D27</f>
        <v>1519.71657081523</v>
      </c>
      <c r="M27" s="1">
        <f>'ECH4'!$C27*'月%早中晚'!E27</f>
        <v>4997.53912198856</v>
      </c>
      <c r="N27" s="1">
        <f>'ECH4'!$C27*'月%早中晚'!F27</f>
        <v>1840.57579636732</v>
      </c>
      <c r="O27" s="1">
        <f>'ECH4'!$C27*'月%早中晚'!G27</f>
        <v>1397.6474108289</v>
      </c>
      <c r="Q27" s="1">
        <f>'ECH4'!$P27*'月%早中晚'!K27</f>
        <v>0</v>
      </c>
      <c r="R27" s="1">
        <f>'ECH4'!$P27*'月%早中晚'!L27</f>
        <v>13986.9939309965</v>
      </c>
      <c r="S27" s="1">
        <f>'ECH4'!$P27*'月%早中晚'!M27</f>
        <v>53440.9553030623</v>
      </c>
      <c r="T27" s="1">
        <f>'ECH4'!$P27*'月%早中晚'!N27</f>
        <v>58671.860520073</v>
      </c>
      <c r="U27" s="1">
        <f>'ECH4'!$P27*'月%早中晚'!O27</f>
        <v>21356.5913513237</v>
      </c>
      <c r="V27" s="1">
        <f>'ECH4'!$P27*'月%早中晚'!P27</f>
        <v>0</v>
      </c>
      <c r="X27" s="1">
        <f>'ECH4'!$AC27*'月%早中晚'!T27</f>
        <v>3269.65142720224</v>
      </c>
      <c r="Y27" s="1">
        <f>'ECH4'!$AC27*'月%早中晚'!U27</f>
        <v>1567.67264370847</v>
      </c>
      <c r="Z27" s="1">
        <f>'ECH4'!$AC27*'月%早中晚'!V27</f>
        <v>627.643143634749</v>
      </c>
    </row>
    <row r="28" ht="13.2" spans="1:22">
      <c r="A28" s="5" t="s">
        <v>43</v>
      </c>
      <c r="C28">
        <f>Q28</f>
        <v>5.06668236206065</v>
      </c>
      <c r="D28">
        <f t="shared" ref="D28:H33" si="7">R28</f>
        <v>11.2016611611905</v>
      </c>
      <c r="E28">
        <f t="shared" si="7"/>
        <v>11.8256114414147</v>
      </c>
      <c r="F28">
        <f t="shared" si="7"/>
        <v>10.3441927447686</v>
      </c>
      <c r="G28">
        <f t="shared" si="7"/>
        <v>1.94984138147474</v>
      </c>
      <c r="H28">
        <f t="shared" si="7"/>
        <v>0</v>
      </c>
      <c r="Q28" s="1">
        <f>'ECH4'!$P28*'月%早中晚'!K28</f>
        <v>5.06668236206065</v>
      </c>
      <c r="R28" s="1">
        <f>'ECH4'!$P28*'月%早中晚'!L28</f>
        <v>11.2016611611905</v>
      </c>
      <c r="S28" s="1">
        <f>'ECH4'!$P28*'月%早中晚'!M28</f>
        <v>11.8256114414147</v>
      </c>
      <c r="T28" s="1">
        <f>'ECH4'!$P28*'月%早中晚'!N28</f>
        <v>10.3441927447686</v>
      </c>
      <c r="U28" s="1">
        <f>'ECH4'!$P28*'月%早中晚'!O28</f>
        <v>1.94984138147474</v>
      </c>
      <c r="V28" s="1">
        <f>'ECH4'!$P28*'月%早中晚'!P28</f>
        <v>0</v>
      </c>
    </row>
    <row r="29" ht="13.2" spans="1:22">
      <c r="A29" s="5" t="s">
        <v>44</v>
      </c>
      <c r="C29">
        <f t="shared" ref="C29:C33" si="8">Q29</f>
        <v>4015.54298555709</v>
      </c>
      <c r="D29">
        <f t="shared" si="7"/>
        <v>22914.3526124841</v>
      </c>
      <c r="E29">
        <f t="shared" si="7"/>
        <v>1719.81479184057</v>
      </c>
      <c r="F29">
        <f t="shared" si="7"/>
        <v>859.907395920286</v>
      </c>
      <c r="G29">
        <f t="shared" si="7"/>
        <v>89.160905106942</v>
      </c>
      <c r="H29">
        <f t="shared" si="7"/>
        <v>0</v>
      </c>
      <c r="Q29" s="1">
        <f>'ECH4'!$P29*'月%早中晚'!K29</f>
        <v>4015.54298555709</v>
      </c>
      <c r="R29" s="1">
        <f>'ECH4'!$P29*'月%早中晚'!L29</f>
        <v>22914.3526124841</v>
      </c>
      <c r="S29" s="1">
        <f>'ECH4'!$P29*'月%早中晚'!M29</f>
        <v>1719.81479184057</v>
      </c>
      <c r="T29" s="1">
        <f>'ECH4'!$P29*'月%早中晚'!N29</f>
        <v>859.907395920286</v>
      </c>
      <c r="U29" s="1">
        <f>'ECH4'!$P29*'月%早中晚'!O29</f>
        <v>89.160905106942</v>
      </c>
      <c r="V29" s="1">
        <f>'ECH4'!$P29*'月%早中晚'!P29</f>
        <v>0</v>
      </c>
    </row>
    <row r="30" ht="13.2" spans="1:22">
      <c r="A30" s="5" t="s">
        <v>45</v>
      </c>
      <c r="C30">
        <f t="shared" si="8"/>
        <v>87.8379779039958</v>
      </c>
      <c r="D30">
        <f t="shared" si="7"/>
        <v>501.239908450516</v>
      </c>
      <c r="E30">
        <f t="shared" si="7"/>
        <v>37.6200813259878</v>
      </c>
      <c r="F30">
        <f t="shared" si="7"/>
        <v>18.8100406629939</v>
      </c>
      <c r="G30">
        <f t="shared" si="7"/>
        <v>1.95034983832885</v>
      </c>
      <c r="H30">
        <f t="shared" si="7"/>
        <v>0</v>
      </c>
      <c r="Q30" s="1">
        <f>'ECH4'!$P30*'月%早中晚'!K30</f>
        <v>87.8379779039958</v>
      </c>
      <c r="R30" s="1">
        <f>'ECH4'!$P30*'月%早中晚'!L30</f>
        <v>501.239908450516</v>
      </c>
      <c r="S30" s="1">
        <f>'ECH4'!$P30*'月%早中晚'!M30</f>
        <v>37.6200813259878</v>
      </c>
      <c r="T30" s="1">
        <f>'ECH4'!$P30*'月%早中晚'!N30</f>
        <v>18.8100406629939</v>
      </c>
      <c r="U30" s="1">
        <f>'ECH4'!$P30*'月%早中晚'!O30</f>
        <v>1.95034983832885</v>
      </c>
      <c r="V30" s="1">
        <f>'ECH4'!$P30*'月%早中晚'!P30</f>
        <v>0</v>
      </c>
    </row>
    <row r="31" ht="13.2" spans="1:22">
      <c r="A31" s="5" t="s">
        <v>46</v>
      </c>
      <c r="Q31" s="1">
        <f>'ECH4'!$P31*'月%早中晚'!K31</f>
        <v>0</v>
      </c>
      <c r="R31" s="1">
        <f>'ECH4'!$P31*'月%早中晚'!L31</f>
        <v>0</v>
      </c>
      <c r="S31" s="1">
        <f>'ECH4'!$P31*'月%早中晚'!M31</f>
        <v>0</v>
      </c>
      <c r="T31" s="1">
        <f>'ECH4'!$P31*'月%早中晚'!N31</f>
        <v>0</v>
      </c>
      <c r="U31" s="1">
        <f>'ECH4'!$P31*'月%早中晚'!O31</f>
        <v>0</v>
      </c>
      <c r="V31" s="1">
        <f>'ECH4'!$P31*'月%早中晚'!P31</f>
        <v>0</v>
      </c>
    </row>
    <row r="32" ht="13.2" spans="1:22">
      <c r="A32" s="5" t="s">
        <v>47</v>
      </c>
      <c r="C32">
        <f t="shared" si="8"/>
        <v>2596.43019700756</v>
      </c>
      <c r="D32">
        <f t="shared" si="7"/>
        <v>14816.3068561147</v>
      </c>
      <c r="E32">
        <f t="shared" si="7"/>
        <v>1112.02372253416</v>
      </c>
      <c r="F32">
        <f t="shared" si="7"/>
        <v>556.01186126708</v>
      </c>
      <c r="G32">
        <f t="shared" si="7"/>
        <v>57.6509994401349</v>
      </c>
      <c r="H32">
        <f t="shared" si="7"/>
        <v>0</v>
      </c>
      <c r="Q32" s="1">
        <f>'ECH4'!$P32*'月%早中晚'!K32</f>
        <v>2596.43019700756</v>
      </c>
      <c r="R32" s="1">
        <f>'ECH4'!$P32*'月%早中晚'!L32</f>
        <v>14816.3068561147</v>
      </c>
      <c r="S32" s="1">
        <f>'ECH4'!$P32*'月%早中晚'!M32</f>
        <v>1112.02372253416</v>
      </c>
      <c r="T32" s="1">
        <f>'ECH4'!$P32*'月%早中晚'!N32</f>
        <v>556.01186126708</v>
      </c>
      <c r="U32" s="1">
        <f>'ECH4'!$P32*'月%早中晚'!O32</f>
        <v>57.6509994401349</v>
      </c>
      <c r="V32" s="1">
        <f>'ECH4'!$P32*'月%早中晚'!P32</f>
        <v>0</v>
      </c>
    </row>
    <row r="33" ht="13.2" spans="1:22">
      <c r="A33" s="5" t="s">
        <v>48</v>
      </c>
      <c r="C33">
        <f t="shared" si="8"/>
        <v>2917.79775864463</v>
      </c>
      <c r="D33">
        <f t="shared" si="7"/>
        <v>16650.1633612131</v>
      </c>
      <c r="E33">
        <f t="shared" si="7"/>
        <v>1249.66206636688</v>
      </c>
      <c r="F33">
        <f t="shared" si="7"/>
        <v>624.83103318344</v>
      </c>
      <c r="G33">
        <f t="shared" si="7"/>
        <v>64.7866278646422</v>
      </c>
      <c r="H33">
        <f t="shared" si="7"/>
        <v>0</v>
      </c>
      <c r="Q33" s="1">
        <f>'ECH4'!$P33*'月%早中晚'!K33</f>
        <v>2917.79775864463</v>
      </c>
      <c r="R33" s="1">
        <f>'ECH4'!$P33*'月%早中晚'!L33</f>
        <v>16650.1633612131</v>
      </c>
      <c r="S33" s="1">
        <f>'ECH4'!$P33*'月%早中晚'!M33</f>
        <v>1249.66206636688</v>
      </c>
      <c r="T33" s="1">
        <f>'ECH4'!$P33*'月%早中晚'!N33</f>
        <v>624.83103318344</v>
      </c>
      <c r="U33" s="1">
        <f>'ECH4'!$P33*'月%早中晚'!O33</f>
        <v>64.7866278646422</v>
      </c>
      <c r="V33" s="1">
        <f>'ECH4'!$P33*'月%早中晚'!P33</f>
        <v>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3"/>
  <sheetViews>
    <sheetView workbookViewId="0">
      <selection activeCell="L13" sqref="L13"/>
    </sheetView>
  </sheetViews>
  <sheetFormatPr defaultColWidth="9" defaultRowHeight="12.4"/>
  <cols>
    <col min="1" max="1" width="21" customWidth="1"/>
    <col min="12" max="26" width="9" style="1"/>
  </cols>
  <sheetData>
    <row r="1" spans="1:23">
      <c r="A1" t="s">
        <v>96</v>
      </c>
      <c r="L1" s="1" t="s">
        <v>71</v>
      </c>
      <c r="Q1" s="1" t="s">
        <v>72</v>
      </c>
      <c r="W1" s="1" t="s">
        <v>73</v>
      </c>
    </row>
    <row r="2" ht="13.2" spans="1:26">
      <c r="A2" s="3" t="s">
        <v>4</v>
      </c>
      <c r="B2" s="4" t="s">
        <v>84</v>
      </c>
      <c r="C2" s="4" t="s">
        <v>85</v>
      </c>
      <c r="D2" s="4" t="s">
        <v>86</v>
      </c>
      <c r="E2" s="4" t="s">
        <v>87</v>
      </c>
      <c r="F2" s="4" t="s">
        <v>88</v>
      </c>
      <c r="G2" s="4" t="s">
        <v>89</v>
      </c>
      <c r="H2" s="4" t="s">
        <v>90</v>
      </c>
      <c r="L2" s="7" t="s">
        <v>84</v>
      </c>
      <c r="M2" s="7" t="s">
        <v>85</v>
      </c>
      <c r="N2" s="7" t="s">
        <v>86</v>
      </c>
      <c r="O2" s="7" t="s">
        <v>87</v>
      </c>
      <c r="P2" s="7" t="s">
        <v>88</v>
      </c>
      <c r="Q2" s="7" t="s">
        <v>85</v>
      </c>
      <c r="R2" s="7" t="s">
        <v>86</v>
      </c>
      <c r="S2" s="7" t="s">
        <v>87</v>
      </c>
      <c r="T2" s="7" t="s">
        <v>88</v>
      </c>
      <c r="U2" s="7" t="s">
        <v>89</v>
      </c>
      <c r="V2" s="7" t="s">
        <v>90</v>
      </c>
      <c r="W2" s="7" t="s">
        <v>87</v>
      </c>
      <c r="X2" s="7" t="s">
        <v>88</v>
      </c>
      <c r="Y2" s="7" t="s">
        <v>89</v>
      </c>
      <c r="Z2" s="7" t="s">
        <v>90</v>
      </c>
    </row>
    <row r="3" ht="13.2" spans="1:22">
      <c r="A3" s="5" t="s">
        <v>18</v>
      </c>
      <c r="C3">
        <f>Q3</f>
        <v>0.465121546327587</v>
      </c>
      <c r="D3">
        <f t="shared" ref="D3:H3" si="0">R3</f>
        <v>14.5895437385415</v>
      </c>
      <c r="E3">
        <f t="shared" si="0"/>
        <v>27.5122403488145</v>
      </c>
      <c r="F3">
        <f t="shared" si="0"/>
        <v>9.02093483501043</v>
      </c>
      <c r="G3">
        <f t="shared" si="0"/>
        <v>3.17112678489231</v>
      </c>
      <c r="H3">
        <f t="shared" si="0"/>
        <v>0.0250327464136894</v>
      </c>
      <c r="Q3" s="1">
        <f>'ECH4'!$Q3*'月%早中晚'!K3</f>
        <v>0.465121546327587</v>
      </c>
      <c r="R3" s="1">
        <f>'ECH4'!$Q3*'月%早中晚'!L3</f>
        <v>14.5895437385415</v>
      </c>
      <c r="S3" s="1">
        <f>'ECH4'!$Q3*'月%早中晚'!M3</f>
        <v>27.5122403488145</v>
      </c>
      <c r="T3" s="1">
        <f>'ECH4'!$Q3*'月%早中晚'!N3</f>
        <v>9.02093483501043</v>
      </c>
      <c r="U3" s="1">
        <f>'ECH4'!$Q3*'月%早中晚'!O3</f>
        <v>3.17112678489231</v>
      </c>
      <c r="V3" s="1">
        <f>'ECH4'!$Q3*'月%早中晚'!P3</f>
        <v>0.0250327464136894</v>
      </c>
    </row>
    <row r="4" ht="13.2" spans="1:22">
      <c r="A4" s="5" t="s">
        <v>19</v>
      </c>
      <c r="C4">
        <f t="shared" ref="C4:C12" si="1">Q4</f>
        <v>139.406055988091</v>
      </c>
      <c r="D4">
        <f t="shared" ref="D4:D12" si="2">R4</f>
        <v>4372.77259528063</v>
      </c>
      <c r="E4">
        <f t="shared" ref="E4:E12" si="3">S4</f>
        <v>8245.95839239701</v>
      </c>
      <c r="F4">
        <f t="shared" ref="F4:F12" si="4">T4</f>
        <v>2703.75121643724</v>
      </c>
      <c r="G4">
        <f t="shared" ref="G4:G12" si="5">U4</f>
        <v>950.448934499967</v>
      </c>
      <c r="H4">
        <f t="shared" ref="H4:H12" si="6">V4</f>
        <v>7.50280539707494</v>
      </c>
      <c r="Q4" s="1">
        <f>'ECH4'!$Q4*'月%早中晚'!K4</f>
        <v>139.406055988091</v>
      </c>
      <c r="R4" s="1">
        <f>'ECH4'!$Q4*'月%早中晚'!L4</f>
        <v>4372.77259528063</v>
      </c>
      <c r="S4" s="1">
        <f>'ECH4'!$Q4*'月%早中晚'!M4</f>
        <v>8245.95839239701</v>
      </c>
      <c r="T4" s="1">
        <f>'ECH4'!$Q4*'月%早中晚'!N4</f>
        <v>2703.75121643724</v>
      </c>
      <c r="U4" s="1">
        <f>'ECH4'!$Q4*'月%早中晚'!O4</f>
        <v>950.448934499967</v>
      </c>
      <c r="V4" s="1">
        <f>'ECH4'!$Q4*'月%早中晚'!P4</f>
        <v>7.50280539707494</v>
      </c>
    </row>
    <row r="5" ht="13.2" spans="1:22">
      <c r="A5" s="5" t="s">
        <v>20</v>
      </c>
      <c r="C5">
        <f t="shared" si="1"/>
        <v>186.493744197801</v>
      </c>
      <c r="D5">
        <f t="shared" si="2"/>
        <v>5849.77982512528</v>
      </c>
      <c r="E5">
        <f t="shared" si="3"/>
        <v>11031.2256106634</v>
      </c>
      <c r="F5">
        <f t="shared" si="4"/>
        <v>3617.00705294908</v>
      </c>
      <c r="G5">
        <f t="shared" si="5"/>
        <v>1271.48551192677</v>
      </c>
      <c r="H5">
        <f t="shared" si="6"/>
        <v>10.0370551377446</v>
      </c>
      <c r="Q5" s="1">
        <f>'ECH4'!$Q5*'月%早中晚'!K5</f>
        <v>186.493744197801</v>
      </c>
      <c r="R5" s="1">
        <f>'ECH4'!$Q5*'月%早中晚'!L5</f>
        <v>5849.77982512528</v>
      </c>
      <c r="S5" s="1">
        <f>'ECH4'!$Q5*'月%早中晚'!M5</f>
        <v>11031.2256106634</v>
      </c>
      <c r="T5" s="1">
        <f>'ECH4'!$Q5*'月%早中晚'!N5</f>
        <v>3617.00705294908</v>
      </c>
      <c r="U5" s="1">
        <f>'ECH4'!$Q5*'月%早中晚'!O5</f>
        <v>1271.48551192677</v>
      </c>
      <c r="V5" s="1">
        <f>'ECH4'!$Q5*'月%早中晚'!P5</f>
        <v>10.0370551377446</v>
      </c>
    </row>
    <row r="6" ht="13.2" spans="1:22">
      <c r="A6" s="5" t="s">
        <v>21</v>
      </c>
      <c r="C6">
        <f t="shared" si="1"/>
        <v>3.30211761508444</v>
      </c>
      <c r="D6">
        <f t="shared" si="2"/>
        <v>103.578064175836</v>
      </c>
      <c r="E6">
        <f t="shared" si="3"/>
        <v>195.322393046638</v>
      </c>
      <c r="F6">
        <f t="shared" si="4"/>
        <v>64.0438785483329</v>
      </c>
      <c r="G6">
        <f t="shared" si="5"/>
        <v>22.5133273200032</v>
      </c>
      <c r="H6">
        <f t="shared" si="6"/>
        <v>0.177719294105475</v>
      </c>
      <c r="Q6" s="1">
        <f>'ECH4'!$Q6*'月%早中晚'!K6</f>
        <v>3.30211761508444</v>
      </c>
      <c r="R6" s="1">
        <f>'ECH4'!$Q6*'月%早中晚'!L6</f>
        <v>103.578064175836</v>
      </c>
      <c r="S6" s="1">
        <f>'ECH4'!$Q6*'月%早中晚'!M6</f>
        <v>195.322393046638</v>
      </c>
      <c r="T6" s="1">
        <f>'ECH4'!$Q6*'月%早中晚'!N6</f>
        <v>64.0438785483329</v>
      </c>
      <c r="U6" s="1">
        <f>'ECH4'!$Q6*'月%早中晚'!O6</f>
        <v>22.5133273200032</v>
      </c>
      <c r="V6" s="1">
        <f>'ECH4'!$Q6*'月%早中晚'!P6</f>
        <v>0.177719294105475</v>
      </c>
    </row>
    <row r="7" ht="13.2" spans="1:22">
      <c r="A7" s="5" t="s">
        <v>22</v>
      </c>
      <c r="C7">
        <f t="shared" si="1"/>
        <v>150.447408476177</v>
      </c>
      <c r="D7">
        <f t="shared" si="2"/>
        <v>4719.10850753728</v>
      </c>
      <c r="E7">
        <f t="shared" si="3"/>
        <v>8899.061534633</v>
      </c>
      <c r="F7">
        <f t="shared" si="4"/>
        <v>2917.89593209669</v>
      </c>
      <c r="G7">
        <f t="shared" si="5"/>
        <v>1025.72716852903</v>
      </c>
      <c r="H7">
        <f t="shared" si="6"/>
        <v>8.09704872783596</v>
      </c>
      <c r="Q7" s="1">
        <f>'ECH4'!$Q7*'月%早中晚'!K7</f>
        <v>150.447408476177</v>
      </c>
      <c r="R7" s="1">
        <f>'ECH4'!$Q7*'月%早中晚'!L7</f>
        <v>4719.10850753728</v>
      </c>
      <c r="S7" s="1">
        <f>'ECH4'!$Q7*'月%早中晚'!M7</f>
        <v>8899.061534633</v>
      </c>
      <c r="T7" s="1">
        <f>'ECH4'!$Q7*'月%早中晚'!N7</f>
        <v>2917.89593209669</v>
      </c>
      <c r="U7" s="1">
        <f>'ECH4'!$Q7*'月%早中晚'!O7</f>
        <v>1025.72716852903</v>
      </c>
      <c r="V7" s="1">
        <f>'ECH4'!$Q7*'月%早中晚'!P7</f>
        <v>8.09704872783596</v>
      </c>
    </row>
    <row r="8" ht="13.2" spans="1:22">
      <c r="A8" s="5" t="s">
        <v>23</v>
      </c>
      <c r="C8">
        <f t="shared" si="1"/>
        <v>8829.78995201057</v>
      </c>
      <c r="D8">
        <f t="shared" si="2"/>
        <v>16849.2634552406</v>
      </c>
      <c r="E8">
        <f t="shared" si="3"/>
        <v>23447.0330990112</v>
      </c>
      <c r="F8">
        <f t="shared" si="4"/>
        <v>13341.5422512854</v>
      </c>
      <c r="G8">
        <f t="shared" si="5"/>
        <v>12824.7960474621</v>
      </c>
      <c r="H8">
        <f t="shared" si="6"/>
        <v>3018.87199499011</v>
      </c>
      <c r="Q8" s="1">
        <f>'ECH4'!$Q8*'月%早中晚'!K8</f>
        <v>8829.78995201057</v>
      </c>
      <c r="R8" s="1">
        <f>'ECH4'!$Q8*'月%早中晚'!L8</f>
        <v>16849.2634552406</v>
      </c>
      <c r="S8" s="1">
        <f>'ECH4'!$Q8*'月%早中晚'!M8</f>
        <v>23447.0330990112</v>
      </c>
      <c r="T8" s="1">
        <f>'ECH4'!$Q8*'月%早中晚'!N8</f>
        <v>13341.5422512854</v>
      </c>
      <c r="U8" s="1">
        <f>'ECH4'!$Q8*'月%早中晚'!O8</f>
        <v>12824.7960474621</v>
      </c>
      <c r="V8" s="1">
        <f>'ECH4'!$Q8*'月%早中晚'!P8</f>
        <v>3018.87199499011</v>
      </c>
    </row>
    <row r="9" ht="13.2" spans="1:22">
      <c r="A9" s="5" t="s">
        <v>24</v>
      </c>
      <c r="C9">
        <f t="shared" si="1"/>
        <v>0</v>
      </c>
      <c r="D9">
        <f t="shared" si="2"/>
        <v>18656.9275972279</v>
      </c>
      <c r="E9">
        <f t="shared" si="3"/>
        <v>41078.7275070246</v>
      </c>
      <c r="F9">
        <f t="shared" si="4"/>
        <v>24222.1136924694</v>
      </c>
      <c r="G9">
        <f t="shared" si="5"/>
        <v>5549.24000327805</v>
      </c>
      <c r="H9">
        <f t="shared" si="6"/>
        <v>0</v>
      </c>
      <c r="Q9" s="1">
        <f>'ECH4'!$Q9*'月%早中晚'!K9</f>
        <v>0</v>
      </c>
      <c r="R9" s="1">
        <f>'ECH4'!$Q9*'月%早中晚'!L9</f>
        <v>18656.9275972279</v>
      </c>
      <c r="S9" s="1">
        <f>'ECH4'!$Q9*'月%早中晚'!M9</f>
        <v>41078.7275070246</v>
      </c>
      <c r="T9" s="1">
        <f>'ECH4'!$Q9*'月%早中晚'!N9</f>
        <v>24222.1136924694</v>
      </c>
      <c r="U9" s="1">
        <f>'ECH4'!$Q9*'月%早中晚'!O9</f>
        <v>5549.24000327805</v>
      </c>
      <c r="V9" s="1">
        <f>'ECH4'!$Q9*'月%早中晚'!P9</f>
        <v>0</v>
      </c>
    </row>
    <row r="10" ht="13.2" spans="1:22">
      <c r="A10" s="5" t="s">
        <v>25</v>
      </c>
      <c r="C10">
        <f t="shared" si="1"/>
        <v>25781.7137863933</v>
      </c>
      <c r="D10">
        <f t="shared" si="2"/>
        <v>116534.884538184</v>
      </c>
      <c r="E10">
        <f t="shared" si="3"/>
        <v>122135.899947363</v>
      </c>
      <c r="F10">
        <f t="shared" si="4"/>
        <v>73825.5866064098</v>
      </c>
      <c r="G10">
        <f t="shared" si="5"/>
        <v>7300.59262165032</v>
      </c>
      <c r="H10">
        <f t="shared" si="6"/>
        <v>0</v>
      </c>
      <c r="Q10" s="1">
        <f>'ECH4'!$Q10*'月%早中晚'!K10</f>
        <v>25781.7137863933</v>
      </c>
      <c r="R10" s="1">
        <f>'ECH4'!$Q10*'月%早中晚'!L10</f>
        <v>116534.884538184</v>
      </c>
      <c r="S10" s="1">
        <f>'ECH4'!$Q10*'月%早中晚'!M10</f>
        <v>122135.899947363</v>
      </c>
      <c r="T10" s="1">
        <f>'ECH4'!$Q10*'月%早中晚'!N10</f>
        <v>73825.5866064098</v>
      </c>
      <c r="U10" s="1">
        <f>'ECH4'!$Q10*'月%早中晚'!O10</f>
        <v>7300.59262165032</v>
      </c>
      <c r="V10" s="1">
        <f>'ECH4'!$Q10*'月%早中晚'!P10</f>
        <v>0</v>
      </c>
    </row>
    <row r="11" ht="13.2" spans="1:22">
      <c r="A11" s="5" t="s">
        <v>26</v>
      </c>
      <c r="C11">
        <f t="shared" si="1"/>
        <v>1732.07032321132</v>
      </c>
      <c r="D11">
        <f t="shared" si="2"/>
        <v>5002.20684329085</v>
      </c>
      <c r="E11">
        <f t="shared" si="3"/>
        <v>12321.9700493595</v>
      </c>
      <c r="F11">
        <f t="shared" si="4"/>
        <v>5881.26357707433</v>
      </c>
      <c r="G11">
        <f t="shared" si="5"/>
        <v>1884.14220593333</v>
      </c>
      <c r="H11">
        <f t="shared" si="6"/>
        <v>271.408601130626</v>
      </c>
      <c r="Q11" s="1">
        <f>'ECH4'!$Q11*'月%早中晚'!K11</f>
        <v>1732.07032321132</v>
      </c>
      <c r="R11" s="1">
        <f>'ECH4'!$Q11*'月%早中晚'!L11</f>
        <v>5002.20684329085</v>
      </c>
      <c r="S11" s="1">
        <f>'ECH4'!$Q11*'月%早中晚'!M11</f>
        <v>12321.9700493595</v>
      </c>
      <c r="T11" s="1">
        <f>'ECH4'!$Q11*'月%早中晚'!N11</f>
        <v>5881.26357707433</v>
      </c>
      <c r="U11" s="1">
        <f>'ECH4'!$Q11*'月%早中晚'!O11</f>
        <v>1884.14220593333</v>
      </c>
      <c r="V11" s="1">
        <f>'ECH4'!$Q11*'月%早中晚'!P11</f>
        <v>271.408601130626</v>
      </c>
    </row>
    <row r="12" ht="13.2" spans="1:22">
      <c r="A12" s="5" t="s">
        <v>27</v>
      </c>
      <c r="C12">
        <f t="shared" si="1"/>
        <v>0</v>
      </c>
      <c r="D12">
        <f t="shared" si="2"/>
        <v>54137.3219181407</v>
      </c>
      <c r="E12">
        <f t="shared" si="3"/>
        <v>319617.642176743</v>
      </c>
      <c r="F12">
        <f t="shared" si="4"/>
        <v>154820.682328944</v>
      </c>
      <c r="G12">
        <f t="shared" si="5"/>
        <v>144849.98467094</v>
      </c>
      <c r="H12">
        <f t="shared" si="6"/>
        <v>20865.4801052332</v>
      </c>
      <c r="Q12" s="1">
        <f>'ECH4'!$Q12*'月%早中晚'!K12</f>
        <v>0</v>
      </c>
      <c r="R12" s="1">
        <f>'ECH4'!$Q12*'月%早中晚'!L12</f>
        <v>54137.3219181407</v>
      </c>
      <c r="S12" s="1">
        <f>'ECH4'!$Q12*'月%早中晚'!M12</f>
        <v>319617.642176743</v>
      </c>
      <c r="T12" s="1">
        <f>'ECH4'!$Q12*'月%早中晚'!N12</f>
        <v>154820.682328944</v>
      </c>
      <c r="U12" s="1">
        <f>'ECH4'!$Q12*'月%早中晚'!O12</f>
        <v>144849.98467094</v>
      </c>
      <c r="V12" s="1">
        <f>'ECH4'!$Q12*'月%早中晚'!P12</f>
        <v>20865.4801052332</v>
      </c>
    </row>
    <row r="13" ht="13.2" spans="1:26">
      <c r="A13" s="6" t="s">
        <v>28</v>
      </c>
      <c r="B13">
        <f>L13</f>
        <v>60.2669093164352</v>
      </c>
      <c r="C13">
        <f>M13+Q13</f>
        <v>15941.0980321504</v>
      </c>
      <c r="D13">
        <f t="shared" ref="D13:E13" si="7">N13+R13</f>
        <v>27195.2042201541</v>
      </c>
      <c r="E13">
        <f t="shared" si="7"/>
        <v>51029.3142499382</v>
      </c>
      <c r="F13">
        <f>T13+X13</f>
        <v>54942.7613459613</v>
      </c>
      <c r="G13">
        <f t="shared" ref="G13:H13" si="8">U13+Y13</f>
        <v>14101.4205479147</v>
      </c>
      <c r="H13">
        <f t="shared" si="8"/>
        <v>1203.79809456491</v>
      </c>
      <c r="L13" s="1">
        <f>'ECH4'!$D13*'月%早中晚'!D13</f>
        <v>60.2669093164352</v>
      </c>
      <c r="M13" s="1">
        <f>'ECH4'!$D13*'月%早中晚'!E13</f>
        <v>8777.66752501011</v>
      </c>
      <c r="N13" s="1">
        <f>'ECH4'!$D13*'月%早中晚'!F13</f>
        <v>6507.26757920993</v>
      </c>
      <c r="O13" s="1">
        <f>'ECH4'!$D13*'月%早中晚'!G13</f>
        <v>68.5795864635297</v>
      </c>
      <c r="Q13" s="1">
        <f>'ECH4'!$Q13*'月%早中晚'!K13</f>
        <v>7163.43050714026</v>
      </c>
      <c r="R13" s="1">
        <f>'ECH4'!$Q13*'月%早中晚'!L13</f>
        <v>20687.9366409442</v>
      </c>
      <c r="S13" s="1">
        <f>'ECH4'!$Q13*'月%早中晚'!M13</f>
        <v>50960.7346634747</v>
      </c>
      <c r="T13" s="1">
        <f>'ECH4'!$Q13*'月%早中晚'!N13</f>
        <v>24323.5060170286</v>
      </c>
      <c r="U13" s="1">
        <f>'ECH4'!$Q13*'月%早中晚'!O13</f>
        <v>7792.36361070471</v>
      </c>
      <c r="V13" s="1">
        <f>'ECH4'!$Q13*'月%早中晚'!P13</f>
        <v>1122.48136070754</v>
      </c>
      <c r="X13" s="1">
        <f>'ECH4'!$AD13*'月%早中晚'!T13</f>
        <v>30619.2553289327</v>
      </c>
      <c r="Y13" s="1">
        <f>'ECH4'!$AD13*'月%早中晚'!U13</f>
        <v>6309.05693720997</v>
      </c>
      <c r="Z13" s="1">
        <f>'ECH4'!$AD13*'月%早中晚'!V13</f>
        <v>81.3167338573728</v>
      </c>
    </row>
    <row r="14" ht="13.2" spans="1:26">
      <c r="A14" s="6" t="s">
        <v>29</v>
      </c>
      <c r="B14">
        <f t="shared" ref="B14:B27" si="9">L14</f>
        <v>144.145850883106</v>
      </c>
      <c r="C14">
        <f t="shared" ref="C14:C27" si="10">M14+Q14</f>
        <v>20994.3461264662</v>
      </c>
      <c r="D14">
        <f t="shared" ref="D14:D27" si="11">N14+R14</f>
        <v>79799.0349662988</v>
      </c>
      <c r="E14">
        <f t="shared" ref="E14:E27" si="12">O14+S14</f>
        <v>312910.782552361</v>
      </c>
      <c r="F14">
        <f t="shared" ref="F14:F27" si="13">T14+X14</f>
        <v>329586.695294597</v>
      </c>
      <c r="G14">
        <f t="shared" ref="G14:G27" si="14">U14+Y14</f>
        <v>9732.70347570794</v>
      </c>
      <c r="H14">
        <f t="shared" ref="H14:H27" si="15">V14+Z14</f>
        <v>125.443733686902</v>
      </c>
      <c r="L14" s="1">
        <f>'ECH4'!$D14*'月%早中晚'!D14</f>
        <v>144.145850883106</v>
      </c>
      <c r="M14" s="1">
        <f>'ECH4'!$D14*'月%早中晚'!E14</f>
        <v>20994.3461264662</v>
      </c>
      <c r="N14" s="1">
        <f>'ECH4'!$D14*'月%早中晚'!F14</f>
        <v>15564.0239854389</v>
      </c>
      <c r="O14" s="1">
        <f>'ECH4'!$D14*'月%早中晚'!G14</f>
        <v>164.028037211811</v>
      </c>
      <c r="Q14" s="1">
        <f>'ECH4'!$Q14*'月%早中晚'!K14</f>
        <v>0</v>
      </c>
      <c r="R14" s="1">
        <f>'ECH4'!$Q14*'月%早中晚'!L14</f>
        <v>64235.0109808599</v>
      </c>
      <c r="S14" s="1">
        <f>'ECH4'!$Q14*'月%早中晚'!M14</f>
        <v>312746.754515149</v>
      </c>
      <c r="T14" s="1">
        <f>'ECH4'!$Q14*'月%早中晚'!N14</f>
        <v>282351.722503991</v>
      </c>
      <c r="U14" s="1">
        <f>'ECH4'!$Q14*'月%早中晚'!O14</f>
        <v>0</v>
      </c>
      <c r="V14" s="1">
        <f>'ECH4'!$Q14*'月%早中晚'!P14</f>
        <v>0</v>
      </c>
      <c r="X14" s="1">
        <f>'ECH4'!$AD14*'月%早中晚'!T14</f>
        <v>47234.9727906052</v>
      </c>
      <c r="Y14" s="1">
        <f>'ECH4'!$AD14*'月%早中晚'!U14</f>
        <v>9732.70347570794</v>
      </c>
      <c r="Z14" s="1">
        <f>'ECH4'!$AD14*'月%早中晚'!V14</f>
        <v>125.443733686902</v>
      </c>
    </row>
    <row r="15" ht="13.2" spans="1:26">
      <c r="A15" s="6" t="s">
        <v>30</v>
      </c>
      <c r="B15">
        <f t="shared" si="9"/>
        <v>56.2305190777942</v>
      </c>
      <c r="C15">
        <f t="shared" si="10"/>
        <v>12694.2121871888</v>
      </c>
      <c r="D15">
        <f t="shared" si="11"/>
        <v>14960.7621399284</v>
      </c>
      <c r="E15">
        <f t="shared" si="12"/>
        <v>10156.353553805</v>
      </c>
      <c r="F15">
        <f t="shared" si="13"/>
        <v>78187.4269530088</v>
      </c>
      <c r="G15">
        <f t="shared" si="14"/>
        <v>16110.4155904916</v>
      </c>
      <c r="H15">
        <f t="shared" si="15"/>
        <v>207.645356499668</v>
      </c>
      <c r="L15" s="1">
        <f>'ECH4'!$D15*'月%早中晚'!D15</f>
        <v>56.2305190777942</v>
      </c>
      <c r="M15" s="1">
        <f>'ECH4'!$D15*'月%早中晚'!E15</f>
        <v>8189.78120533908</v>
      </c>
      <c r="N15" s="1">
        <f>'ECH4'!$D15*'月%早中晚'!F15</f>
        <v>6071.44182283943</v>
      </c>
      <c r="O15" s="1">
        <f>'ECH4'!$D15*'月%早中晚'!G15</f>
        <v>63.9864527436969</v>
      </c>
      <c r="Q15" s="1">
        <f>'ECH4'!$Q15*'月%早中晚'!K15</f>
        <v>4504.43098184967</v>
      </c>
      <c r="R15" s="1">
        <f>'ECH4'!$Q15*'月%早中晚'!L15</f>
        <v>8889.320317089</v>
      </c>
      <c r="S15" s="1">
        <f>'ECH4'!$Q15*'月%早中晚'!M15</f>
        <v>10092.3671010613</v>
      </c>
      <c r="T15" s="1">
        <f>'ECH4'!$Q15*'月%早中晚'!N15</f>
        <v>0</v>
      </c>
      <c r="U15" s="1">
        <f>'ECH4'!$Q15*'月%早中晚'!O15</f>
        <v>0</v>
      </c>
      <c r="V15" s="1">
        <f>'ECH4'!$Q15*'月%早中晚'!P15</f>
        <v>0</v>
      </c>
      <c r="X15" s="1">
        <f>'ECH4'!$AD15*'月%早中晚'!T15</f>
        <v>78187.4269530088</v>
      </c>
      <c r="Y15" s="1">
        <f>'ECH4'!$AD15*'月%早中晚'!U15</f>
        <v>16110.4155904916</v>
      </c>
      <c r="Z15" s="1">
        <f>'ECH4'!$AD15*'月%早中晚'!V15</f>
        <v>207.645356499668</v>
      </c>
    </row>
    <row r="16" ht="13.2" spans="1:26">
      <c r="A16" s="6" t="s">
        <v>31</v>
      </c>
      <c r="B16">
        <f t="shared" si="9"/>
        <v>682.50788821626</v>
      </c>
      <c r="C16">
        <f t="shared" si="10"/>
        <v>108823.007150607</v>
      </c>
      <c r="D16">
        <f t="shared" si="11"/>
        <v>100892.56866238</v>
      </c>
      <c r="E16">
        <f t="shared" si="12"/>
        <v>67777.0341176097</v>
      </c>
      <c r="F16">
        <f t="shared" si="13"/>
        <v>407372.608400163</v>
      </c>
      <c r="G16">
        <f t="shared" si="14"/>
        <v>87594.2841002887</v>
      </c>
      <c r="H16">
        <f t="shared" si="15"/>
        <v>2472.72378073536</v>
      </c>
      <c r="L16" s="1">
        <f>'ECH4'!$D16*'月%早中晚'!D16</f>
        <v>682.50788821626</v>
      </c>
      <c r="M16" s="1">
        <f>'ECH4'!$D16*'月%早中晚'!E16</f>
        <v>99404.9204432216</v>
      </c>
      <c r="N16" s="1">
        <f>'ECH4'!$D16*'月%早中晚'!F16</f>
        <v>73693.2008612816</v>
      </c>
      <c r="O16" s="1">
        <f>'ECH4'!$D16*'月%早中晚'!G16</f>
        <v>776.646907280571</v>
      </c>
      <c r="Q16" s="1">
        <f>'ECH4'!$Q16*'月%早中晚'!K16</f>
        <v>9418.08670738572</v>
      </c>
      <c r="R16" s="1">
        <f>'ECH4'!$Q16*'月%早中晚'!L16</f>
        <v>27199.3678010981</v>
      </c>
      <c r="S16" s="1">
        <f>'ECH4'!$Q16*'月%早中晚'!M16</f>
        <v>67000.3872103291</v>
      </c>
      <c r="T16" s="1">
        <f>'ECH4'!$Q16*'月%早中晚'!N16</f>
        <v>31979.2156101262</v>
      </c>
      <c r="U16" s="1">
        <f>'ECH4'!$Q16*'月%早中晚'!O16</f>
        <v>10244.9735595177</v>
      </c>
      <c r="V16" s="1">
        <f>'ECH4'!$Q16*'月%早中晚'!P16</f>
        <v>1475.7771115432</v>
      </c>
      <c r="X16" s="1">
        <f>'ECH4'!$AD16*'月%早中晚'!T16</f>
        <v>375393.392790037</v>
      </c>
      <c r="Y16" s="1">
        <f>'ECH4'!$AD16*'月%早中晚'!U16</f>
        <v>77349.310540771</v>
      </c>
      <c r="Z16" s="1">
        <f>'ECH4'!$AD16*'月%早中晚'!V16</f>
        <v>996.946669192157</v>
      </c>
    </row>
    <row r="17" ht="13.2" spans="1:22">
      <c r="A17" s="5" t="s">
        <v>32</v>
      </c>
      <c r="C17">
        <f t="shared" si="10"/>
        <v>2741.23979917695</v>
      </c>
      <c r="D17">
        <f t="shared" si="11"/>
        <v>7916.68115248416</v>
      </c>
      <c r="E17">
        <f t="shared" si="12"/>
        <v>19501.2143854218</v>
      </c>
      <c r="F17">
        <f t="shared" si="13"/>
        <v>9307.90948316423</v>
      </c>
      <c r="G17">
        <f t="shared" si="14"/>
        <v>2981.91449446327</v>
      </c>
      <c r="H17">
        <f t="shared" si="15"/>
        <v>429.541485289592</v>
      </c>
      <c r="Q17" s="1">
        <f>'ECH4'!$Q17*'月%早中晚'!K17</f>
        <v>2741.23979917695</v>
      </c>
      <c r="R17" s="1">
        <f>'ECH4'!$Q17*'月%早中晚'!L17</f>
        <v>7916.68115248416</v>
      </c>
      <c r="S17" s="1">
        <f>'ECH4'!$Q17*'月%早中晚'!M17</f>
        <v>19501.2143854218</v>
      </c>
      <c r="T17" s="1">
        <f>'ECH4'!$Q17*'月%早中晚'!N17</f>
        <v>9307.90948316423</v>
      </c>
      <c r="U17" s="1">
        <f>'ECH4'!$Q17*'月%早中晚'!O17</f>
        <v>2981.91449446327</v>
      </c>
      <c r="V17" s="1">
        <f>'ECH4'!$Q17*'月%早中晚'!P17</f>
        <v>429.541485289592</v>
      </c>
    </row>
    <row r="18" ht="13.2" spans="1:22">
      <c r="A18" s="5" t="s">
        <v>33</v>
      </c>
      <c r="C18">
        <f t="shared" si="10"/>
        <v>0</v>
      </c>
      <c r="D18">
        <f t="shared" si="11"/>
        <v>12031.8913616334</v>
      </c>
      <c r="E18">
        <f t="shared" si="12"/>
        <v>89730.1908274316</v>
      </c>
      <c r="F18">
        <f t="shared" si="13"/>
        <v>129462.41515568</v>
      </c>
      <c r="G18">
        <f t="shared" si="14"/>
        <v>48845.063555255</v>
      </c>
      <c r="H18">
        <f t="shared" si="15"/>
        <v>0</v>
      </c>
      <c r="Q18" s="1">
        <f>'ECH4'!$Q18*'月%早中晚'!K18</f>
        <v>0</v>
      </c>
      <c r="R18" s="1">
        <f>'ECH4'!$Q18*'月%早中晚'!L18</f>
        <v>12031.8913616334</v>
      </c>
      <c r="S18" s="1">
        <f>'ECH4'!$Q18*'月%早中晚'!M18</f>
        <v>89730.1908274316</v>
      </c>
      <c r="T18" s="1">
        <f>'ECH4'!$Q18*'月%早中晚'!N18</f>
        <v>129462.41515568</v>
      </c>
      <c r="U18" s="1">
        <f>'ECH4'!$Q18*'月%早中晚'!O18</f>
        <v>48845.063555255</v>
      </c>
      <c r="V18" s="1">
        <f>'ECH4'!$Q18*'月%早中晚'!P18</f>
        <v>0</v>
      </c>
    </row>
    <row r="19" ht="13.2" spans="1:26">
      <c r="A19" s="6" t="s">
        <v>34</v>
      </c>
      <c r="B19">
        <f t="shared" si="9"/>
        <v>4625.40125743961</v>
      </c>
      <c r="C19">
        <f t="shared" si="10"/>
        <v>15210.4834433367</v>
      </c>
      <c r="D19">
        <f t="shared" si="11"/>
        <v>39656.2874216884</v>
      </c>
      <c r="E19">
        <f t="shared" si="12"/>
        <v>258220.651516489</v>
      </c>
      <c r="F19">
        <f t="shared" si="13"/>
        <v>410447.776329916</v>
      </c>
      <c r="G19">
        <f t="shared" si="14"/>
        <v>159356.523157934</v>
      </c>
      <c r="H19">
        <f t="shared" si="15"/>
        <v>8451.12117319616</v>
      </c>
      <c r="L19" s="1">
        <f>'ECH4'!$D19*'月%早中晚'!D19</f>
        <v>4625.40125743961</v>
      </c>
      <c r="M19" s="1">
        <f>'ECH4'!$D19*'月%早中晚'!E19</f>
        <v>15210.4834433367</v>
      </c>
      <c r="N19" s="1">
        <f>'ECH4'!$D19*'月%早中晚'!F19</f>
        <v>5601.96668669832</v>
      </c>
      <c r="O19" s="1">
        <f>'ECH4'!$D19*'月%早中晚'!G19</f>
        <v>4253.87221252534</v>
      </c>
      <c r="Q19" s="1">
        <f>'ECH4'!$Q19*'月%早中晚'!K19</f>
        <v>0</v>
      </c>
      <c r="R19" s="1">
        <f>'ECH4'!$Q19*'月%早中晚'!L19</f>
        <v>34054.3207349901</v>
      </c>
      <c r="S19" s="1">
        <f>'ECH4'!$Q19*'月%早中晚'!M19</f>
        <v>253966.779303963</v>
      </c>
      <c r="T19" s="1">
        <f>'ECH4'!$Q19*'月%早中晚'!N19</f>
        <v>366422.408275421</v>
      </c>
      <c r="U19" s="1">
        <f>'ECH4'!$Q19*'月%早中晚'!O19</f>
        <v>138248.045185625</v>
      </c>
      <c r="V19" s="1">
        <f>'ECH4'!$Q19*'月%早中晚'!P19</f>
        <v>0</v>
      </c>
      <c r="X19" s="1">
        <f>'ECH4'!$AD19*'月%早中晚'!T19</f>
        <v>44025.3680544946</v>
      </c>
      <c r="Y19" s="1">
        <f>'ECH4'!$AD19*'月%早中晚'!U19</f>
        <v>21108.4779723092</v>
      </c>
      <c r="Z19" s="1">
        <f>'ECH4'!$AD19*'月%早中晚'!V19</f>
        <v>8451.12117319616</v>
      </c>
    </row>
    <row r="20" ht="13.2" spans="1:26">
      <c r="A20" s="6" t="s">
        <v>35</v>
      </c>
      <c r="B20">
        <f t="shared" si="9"/>
        <v>0</v>
      </c>
      <c r="C20">
        <f t="shared" si="10"/>
        <v>119781.112254658</v>
      </c>
      <c r="D20">
        <f t="shared" si="11"/>
        <v>49008.126247956</v>
      </c>
      <c r="E20">
        <f t="shared" si="12"/>
        <v>107289.630445054</v>
      </c>
      <c r="F20">
        <f t="shared" si="13"/>
        <v>479849.242910577</v>
      </c>
      <c r="G20">
        <f t="shared" si="14"/>
        <v>147435.581633367</v>
      </c>
      <c r="H20">
        <f t="shared" si="15"/>
        <v>39594.8865083877</v>
      </c>
      <c r="L20" s="1">
        <f>'ECH4'!$D20*'月%早中晚'!D20</f>
        <v>0</v>
      </c>
      <c r="M20" s="1">
        <f>'ECH4'!$D20*'月%早中晚'!E20</f>
        <v>119781.112254658</v>
      </c>
      <c r="N20" s="1">
        <f>'ECH4'!$D20*'月%早中晚'!F20</f>
        <v>35504.4384984487</v>
      </c>
      <c r="O20" s="1">
        <f>'ECH4'!$D20*'月%早中晚'!G20</f>
        <v>6583.22924689346</v>
      </c>
      <c r="Q20" s="1">
        <f>'ECH4'!$Q20*'月%早中晚'!K20</f>
        <v>0</v>
      </c>
      <c r="R20" s="1">
        <f>'ECH4'!$Q20*'月%早中晚'!L20</f>
        <v>13503.6877495073</v>
      </c>
      <c r="S20" s="1">
        <f>'ECH4'!$Q20*'月%早中晚'!M20</f>
        <v>100706.401198161</v>
      </c>
      <c r="T20" s="1">
        <f>'ECH4'!$Q20*'月%早中晚'!N20</f>
        <v>145298.854271075</v>
      </c>
      <c r="U20" s="1">
        <f>'ECH4'!$Q20*'月%早中晚'!O20</f>
        <v>54820.0167812568</v>
      </c>
      <c r="V20" s="1">
        <f>'ECH4'!$Q20*'月%早中晚'!P20</f>
        <v>0</v>
      </c>
      <c r="X20" s="1">
        <f>'ECH4'!$AD20*'月%早中晚'!T20</f>
        <v>334550.388639502</v>
      </c>
      <c r="Y20" s="1">
        <f>'ECH4'!$AD20*'月%早中晚'!U20</f>
        <v>92615.5648521101</v>
      </c>
      <c r="Z20" s="1">
        <f>'ECH4'!$AD20*'月%早中晚'!V20</f>
        <v>39594.8865083877</v>
      </c>
    </row>
    <row r="21" ht="13.2" spans="1:26">
      <c r="A21" s="6" t="s">
        <v>36</v>
      </c>
      <c r="B21">
        <f t="shared" si="9"/>
        <v>27535.3758743676</v>
      </c>
      <c r="C21">
        <f t="shared" si="10"/>
        <v>61710.4590636343</v>
      </c>
      <c r="D21">
        <f t="shared" si="11"/>
        <v>67152.9060959514</v>
      </c>
      <c r="E21">
        <f t="shared" si="12"/>
        <v>72217.2141660466</v>
      </c>
      <c r="F21">
        <f t="shared" si="13"/>
        <v>451227.892780914</v>
      </c>
      <c r="G21">
        <f t="shared" si="14"/>
        <v>124300.001448971</v>
      </c>
      <c r="H21">
        <f t="shared" si="15"/>
        <v>15380.5007701149</v>
      </c>
      <c r="L21" s="1">
        <f>'ECH4'!$D21*'月%早中晚'!D21</f>
        <v>27535.3758743676</v>
      </c>
      <c r="M21" s="1">
        <f>'ECH4'!$D21*'月%早中晚'!E21</f>
        <v>61710.4590636343</v>
      </c>
      <c r="N21" s="1">
        <f>'ECH4'!$D21*'月%早中晚'!F21</f>
        <v>67152.9060959514</v>
      </c>
      <c r="O21" s="1">
        <f>'ECH4'!$D21*'月%早中晚'!G21</f>
        <v>72217.2141660466</v>
      </c>
      <c r="X21" s="1">
        <f>'ECH4'!$AD21*'月%早中晚'!T21</f>
        <v>451227.892780914</v>
      </c>
      <c r="Y21" s="1">
        <f>'ECH4'!$AD21*'月%早中晚'!U21</f>
        <v>124300.001448971</v>
      </c>
      <c r="Z21" s="1">
        <f>'ECH4'!$AD21*'月%早中晚'!V21</f>
        <v>15380.5007701149</v>
      </c>
    </row>
    <row r="22" ht="13.2" spans="1:26">
      <c r="A22" s="6" t="s">
        <v>37</v>
      </c>
      <c r="B22">
        <f t="shared" si="9"/>
        <v>63013.661336795</v>
      </c>
      <c r="C22">
        <f t="shared" si="10"/>
        <v>95714.4820872387</v>
      </c>
      <c r="D22">
        <f t="shared" si="11"/>
        <v>10174.4557347717</v>
      </c>
      <c r="E22">
        <f t="shared" si="12"/>
        <v>17472.3801211902</v>
      </c>
      <c r="F22">
        <f t="shared" si="13"/>
        <v>131127.790497994</v>
      </c>
      <c r="G22">
        <f t="shared" si="14"/>
        <v>181997.125917587</v>
      </c>
      <c r="H22">
        <f t="shared" si="15"/>
        <v>92962.3334044232</v>
      </c>
      <c r="L22" s="1">
        <f>'ECH4'!$D22*'月%早中晚'!D22</f>
        <v>63013.661336795</v>
      </c>
      <c r="M22" s="1">
        <f>'ECH4'!$D22*'月%早中晚'!E22</f>
        <v>95714.4820872387</v>
      </c>
      <c r="N22" s="1">
        <f>'ECH4'!$D22*'月%早中晚'!F22</f>
        <v>9615.63083111062</v>
      </c>
      <c r="O22" s="1">
        <f>'ECH4'!$D22*'月%早中晚'!G22</f>
        <v>13304.8337448557</v>
      </c>
      <c r="Q22" s="1">
        <f>'ECH4'!$Q22*'月%早中晚'!K22</f>
        <v>0</v>
      </c>
      <c r="R22" s="1">
        <f>'ECH4'!$Q22*'月%早中晚'!L22</f>
        <v>558.824903661046</v>
      </c>
      <c r="S22" s="1">
        <f>'ECH4'!$Q22*'月%早中晚'!M22</f>
        <v>4167.54637633458</v>
      </c>
      <c r="T22" s="1">
        <f>'ECH4'!$Q22*'月%早中晚'!N22</f>
        <v>6012.92178449967</v>
      </c>
      <c r="U22" s="1">
        <f>'ECH4'!$Q22*'月%早中晚'!O22</f>
        <v>2268.6240355047</v>
      </c>
      <c r="V22" s="1">
        <f>'ECH4'!$Q22*'月%早中晚'!P22</f>
        <v>0</v>
      </c>
      <c r="X22" s="1">
        <f>'ECH4'!$AD22*'月%早中晚'!T22</f>
        <v>125114.868713494</v>
      </c>
      <c r="Y22" s="1">
        <f>'ECH4'!$AD22*'月%早中晚'!U22</f>
        <v>179728.501882083</v>
      </c>
      <c r="Z22" s="1">
        <f>'ECH4'!$AD22*'月%早中晚'!V22</f>
        <v>92962.3334044232</v>
      </c>
    </row>
    <row r="23" ht="13.2" spans="1:26">
      <c r="A23" s="6" t="s">
        <v>38</v>
      </c>
      <c r="B23">
        <f t="shared" si="9"/>
        <v>7482.30341811339</v>
      </c>
      <c r="C23">
        <f t="shared" si="10"/>
        <v>24605.3144202747</v>
      </c>
      <c r="D23">
        <f t="shared" si="11"/>
        <v>9062.04935639302</v>
      </c>
      <c r="E23">
        <f t="shared" si="12"/>
        <v>6881.29760521893</v>
      </c>
      <c r="F23">
        <f t="shared" si="13"/>
        <v>35718.1312898485</v>
      </c>
      <c r="G23">
        <f t="shared" si="14"/>
        <v>17125.4760803038</v>
      </c>
      <c r="H23">
        <f t="shared" si="15"/>
        <v>6856.46182984771</v>
      </c>
      <c r="L23" s="1">
        <f>'ECH4'!$D23*'月%早中晚'!D23</f>
        <v>7482.30341811339</v>
      </c>
      <c r="M23" s="1">
        <f>'ECH4'!$D23*'月%早中晚'!E23</f>
        <v>24605.3144202747</v>
      </c>
      <c r="N23" s="1">
        <f>'ECH4'!$D23*'月%早中晚'!F23</f>
        <v>9062.04935639302</v>
      </c>
      <c r="O23" s="1">
        <f>'ECH4'!$D23*'月%早中晚'!G23</f>
        <v>6881.29760521893</v>
      </c>
      <c r="X23" s="1">
        <f>'ECH4'!$AD23*'月%早中晚'!T23</f>
        <v>35718.1312898485</v>
      </c>
      <c r="Y23" s="1">
        <f>'ECH4'!$AD23*'月%早中晚'!U23</f>
        <v>17125.4760803038</v>
      </c>
      <c r="Z23" s="1">
        <f>'ECH4'!$AD23*'月%早中晚'!V23</f>
        <v>6856.46182984771</v>
      </c>
    </row>
    <row r="24" ht="13.2" spans="1:22">
      <c r="A24" s="5" t="s">
        <v>39</v>
      </c>
      <c r="C24">
        <f t="shared" si="10"/>
        <v>49726.0620582053</v>
      </c>
      <c r="D24">
        <f t="shared" si="11"/>
        <v>57863.0540313662</v>
      </c>
      <c r="E24">
        <f t="shared" si="12"/>
        <v>34700.6112717866</v>
      </c>
      <c r="F24">
        <f t="shared" si="13"/>
        <v>17479.4642386419</v>
      </c>
      <c r="G24">
        <f t="shared" si="14"/>
        <v>0</v>
      </c>
      <c r="H24">
        <f t="shared" si="15"/>
        <v>0</v>
      </c>
      <c r="Q24" s="1">
        <f>'ECH4'!$Q24*'月%早中晚'!K24</f>
        <v>49726.0620582053</v>
      </c>
      <c r="R24" s="1">
        <f>'ECH4'!$Q24*'月%早中晚'!L24</f>
        <v>57863.0540313662</v>
      </c>
      <c r="S24" s="1">
        <f>'ECH4'!$Q24*'月%早中晚'!M24</f>
        <v>34700.6112717866</v>
      </c>
      <c r="T24" s="1">
        <f>'ECH4'!$Q24*'月%早中晚'!N24</f>
        <v>17479.4642386419</v>
      </c>
      <c r="U24" s="1">
        <f>'ECH4'!$Q24*'月%早中晚'!O24</f>
        <v>0</v>
      </c>
      <c r="V24" s="1">
        <f>'ECH4'!$Q24*'月%早中晚'!P24</f>
        <v>0</v>
      </c>
    </row>
    <row r="25" ht="13.2" spans="1:22">
      <c r="A25" s="5" t="s">
        <v>40</v>
      </c>
      <c r="C25">
        <f t="shared" si="10"/>
        <v>31032.1681589258</v>
      </c>
      <c r="D25">
        <f t="shared" si="11"/>
        <v>178734.170166773</v>
      </c>
      <c r="E25">
        <f t="shared" si="12"/>
        <v>142398.277934523</v>
      </c>
      <c r="F25">
        <f t="shared" si="13"/>
        <v>124418.858939778</v>
      </c>
      <c r="G25">
        <f t="shared" si="14"/>
        <v>0</v>
      </c>
      <c r="H25">
        <f t="shared" si="15"/>
        <v>0</v>
      </c>
      <c r="Q25" s="1">
        <f>'ECH4'!$Q25*'月%早中晚'!K25</f>
        <v>31032.1681589258</v>
      </c>
      <c r="R25" s="1">
        <f>'ECH4'!$Q25*'月%早中晚'!L25</f>
        <v>178734.170166773</v>
      </c>
      <c r="S25" s="1">
        <f>'ECH4'!$Q25*'月%早中晚'!M25</f>
        <v>142398.277934523</v>
      </c>
      <c r="T25" s="1">
        <f>'ECH4'!$Q25*'月%早中晚'!N25</f>
        <v>124418.858939778</v>
      </c>
      <c r="U25" s="1">
        <f>'ECH4'!$Q25*'月%早中晚'!O25</f>
        <v>0</v>
      </c>
      <c r="V25" s="1">
        <f>'ECH4'!$Q25*'月%早中晚'!P25</f>
        <v>0</v>
      </c>
    </row>
    <row r="26" ht="13.2" spans="1:22">
      <c r="A26" s="5" t="s">
        <v>41</v>
      </c>
      <c r="C26">
        <f t="shared" si="10"/>
        <v>11534.6701714475</v>
      </c>
      <c r="D26">
        <f t="shared" si="11"/>
        <v>25501.3947260939</v>
      </c>
      <c r="E26">
        <f t="shared" si="12"/>
        <v>26921.8628295732</v>
      </c>
      <c r="F26">
        <f t="shared" si="13"/>
        <v>23549.3056352282</v>
      </c>
      <c r="G26">
        <f t="shared" si="14"/>
        <v>4438.95543765717</v>
      </c>
      <c r="H26">
        <f t="shared" si="15"/>
        <v>0</v>
      </c>
      <c r="Q26" s="1">
        <f>'ECH4'!$Q26*'月%早中晚'!K26</f>
        <v>11534.6701714475</v>
      </c>
      <c r="R26" s="1">
        <f>'ECH4'!$Q26*'月%早中晚'!L26</f>
        <v>25501.3947260939</v>
      </c>
      <c r="S26" s="1">
        <f>'ECH4'!$Q26*'月%早中晚'!M26</f>
        <v>26921.8628295732</v>
      </c>
      <c r="T26" s="1">
        <f>'ECH4'!$Q26*'月%早中晚'!N26</f>
        <v>23549.3056352282</v>
      </c>
      <c r="U26" s="1">
        <f>'ECH4'!$Q26*'月%早中晚'!O26</f>
        <v>4438.95543765717</v>
      </c>
      <c r="V26" s="1">
        <f>'ECH4'!$Q26*'月%早中晚'!P26</f>
        <v>0</v>
      </c>
    </row>
    <row r="27" ht="13.2" spans="1:26">
      <c r="A27" s="6" t="s">
        <v>42</v>
      </c>
      <c r="B27">
        <f t="shared" si="9"/>
        <v>1263.82258779977</v>
      </c>
      <c r="C27">
        <f t="shared" si="10"/>
        <v>4156.03997947726</v>
      </c>
      <c r="D27">
        <f t="shared" si="11"/>
        <v>15744.7551661506</v>
      </c>
      <c r="E27">
        <f t="shared" si="12"/>
        <v>55470.9828821845</v>
      </c>
      <c r="F27">
        <f t="shared" si="13"/>
        <v>62777.5279363456</v>
      </c>
      <c r="G27">
        <f t="shared" si="14"/>
        <v>23215.1071538522</v>
      </c>
      <c r="H27">
        <f t="shared" si="15"/>
        <v>605.253294190264</v>
      </c>
      <c r="L27" s="1">
        <f>'ECH4'!$D27*'月%早中晚'!D27</f>
        <v>1263.82258779977</v>
      </c>
      <c r="M27" s="1">
        <f>'ECH4'!$D27*'月%早中晚'!E27</f>
        <v>4156.03997947726</v>
      </c>
      <c r="N27" s="1">
        <f>'ECH4'!$D27*'月%早中晚'!F27</f>
        <v>1530.6546698762</v>
      </c>
      <c r="O27" s="1">
        <f>'ECH4'!$D27*'月%早中晚'!G27</f>
        <v>1162.30776284678</v>
      </c>
      <c r="Q27" s="1">
        <f>'ECH4'!$Q27*'月%早中晚'!K27</f>
        <v>0</v>
      </c>
      <c r="R27" s="1">
        <f>'ECH4'!$Q27*'月%早中晚'!L27</f>
        <v>14214.1004962744</v>
      </c>
      <c r="S27" s="1">
        <f>'ECH4'!$Q27*'月%早中晚'!M27</f>
        <v>54308.6751193377</v>
      </c>
      <c r="T27" s="1">
        <f>'ECH4'!$Q27*'月%早中晚'!N27</f>
        <v>59624.514448924</v>
      </c>
      <c r="U27" s="1">
        <f>'ECH4'!$Q27*'月%早中晚'!O27</f>
        <v>21703.357935464</v>
      </c>
      <c r="V27" s="1">
        <f>'ECH4'!$Q27*'月%早中晚'!P27</f>
        <v>0</v>
      </c>
      <c r="X27" s="1">
        <f>'ECH4'!$AD27*'月%早中晚'!T27</f>
        <v>3153.01348742159</v>
      </c>
      <c r="Y27" s="1">
        <f>'ECH4'!$AD27*'月%早中晚'!U27</f>
        <v>1511.74921838814</v>
      </c>
      <c r="Z27" s="1">
        <f>'ECH4'!$AD27*'月%早中晚'!V27</f>
        <v>605.253294190264</v>
      </c>
    </row>
    <row r="28" ht="13.2" spans="1:22">
      <c r="A28" s="5" t="s">
        <v>43</v>
      </c>
      <c r="C28">
        <f>Q28</f>
        <v>5.37968204465899</v>
      </c>
      <c r="D28">
        <f t="shared" ref="D28:H28" si="16">R28</f>
        <v>11.8936556730787</v>
      </c>
      <c r="E28">
        <f t="shared" si="16"/>
        <v>12.5561511443592</v>
      </c>
      <c r="F28">
        <f t="shared" si="16"/>
        <v>10.9832162347929</v>
      </c>
      <c r="G28">
        <f t="shared" si="16"/>
        <v>2.07029490311025</v>
      </c>
      <c r="H28">
        <f t="shared" si="16"/>
        <v>0</v>
      </c>
      <c r="Q28" s="1">
        <f>'ECH4'!$Q28*'月%早中晚'!K28</f>
        <v>5.37968204465899</v>
      </c>
      <c r="R28" s="1">
        <f>'ECH4'!$Q28*'月%早中晚'!L28</f>
        <v>11.8936556730787</v>
      </c>
      <c r="S28" s="1">
        <f>'ECH4'!$Q28*'月%早中晚'!M28</f>
        <v>12.5561511443592</v>
      </c>
      <c r="T28" s="1">
        <f>'ECH4'!$Q28*'月%早中晚'!N28</f>
        <v>10.9832162347929</v>
      </c>
      <c r="U28" s="1">
        <f>'ECH4'!$Q28*'月%早中晚'!O28</f>
        <v>2.07029490311025</v>
      </c>
      <c r="V28" s="1">
        <f>'ECH4'!$Q28*'月%早中晚'!P28</f>
        <v>0</v>
      </c>
    </row>
    <row r="29" ht="13.2" spans="1:22">
      <c r="A29" s="5" t="s">
        <v>44</v>
      </c>
      <c r="C29">
        <f t="shared" ref="C29:C33" si="17">Q29</f>
        <v>4123.15981435201</v>
      </c>
      <c r="D29">
        <f t="shared" ref="D29:D33" si="18">R29</f>
        <v>23528.4588419315</v>
      </c>
      <c r="E29">
        <f t="shared" ref="E29:E33" si="19">S29</f>
        <v>1765.90594680471</v>
      </c>
      <c r="F29">
        <f t="shared" ref="F29:F33" si="20">T29</f>
        <v>882.952973402357</v>
      </c>
      <c r="G29">
        <f t="shared" ref="G29:G33" si="21">U29</f>
        <v>91.5504235094608</v>
      </c>
      <c r="H29">
        <f t="shared" ref="H29:H33" si="22">V29</f>
        <v>0</v>
      </c>
      <c r="Q29" s="1">
        <f>'ECH4'!$Q29*'月%早中晚'!K29</f>
        <v>4123.15981435201</v>
      </c>
      <c r="R29" s="1">
        <f>'ECH4'!$Q29*'月%早中晚'!L29</f>
        <v>23528.4588419315</v>
      </c>
      <c r="S29" s="1">
        <f>'ECH4'!$Q29*'月%早中晚'!M29</f>
        <v>1765.90594680471</v>
      </c>
      <c r="T29" s="1">
        <f>'ECH4'!$Q29*'月%早中晚'!N29</f>
        <v>882.952973402357</v>
      </c>
      <c r="U29" s="1">
        <f>'ECH4'!$Q29*'月%早中晚'!O29</f>
        <v>91.5504235094608</v>
      </c>
      <c r="V29" s="1">
        <f>'ECH4'!$Q29*'月%早中晚'!P29</f>
        <v>0</v>
      </c>
    </row>
    <row r="30" ht="13.2" spans="1:22">
      <c r="A30" s="5" t="s">
        <v>45</v>
      </c>
      <c r="C30">
        <f t="shared" si="17"/>
        <v>95.600904676901</v>
      </c>
      <c r="D30">
        <f t="shared" si="18"/>
        <v>545.538386145573</v>
      </c>
      <c r="E30">
        <f t="shared" si="19"/>
        <v>40.9448611478044</v>
      </c>
      <c r="F30">
        <f t="shared" si="20"/>
        <v>20.4724305739022</v>
      </c>
      <c r="G30">
        <f t="shared" si="21"/>
        <v>2.12271745581935</v>
      </c>
      <c r="H30">
        <f t="shared" si="22"/>
        <v>0</v>
      </c>
      <c r="Q30" s="1">
        <f>'ECH4'!$Q30*'月%早中晚'!K30</f>
        <v>95.600904676901</v>
      </c>
      <c r="R30" s="1">
        <f>'ECH4'!$Q30*'月%早中晚'!L30</f>
        <v>545.538386145573</v>
      </c>
      <c r="S30" s="1">
        <f>'ECH4'!$Q30*'月%早中晚'!M30</f>
        <v>40.9448611478044</v>
      </c>
      <c r="T30" s="1">
        <f>'ECH4'!$Q30*'月%早中晚'!N30</f>
        <v>20.4724305739022</v>
      </c>
      <c r="U30" s="1">
        <f>'ECH4'!$Q30*'月%早中晚'!O30</f>
        <v>2.12271745581935</v>
      </c>
      <c r="V30" s="1">
        <f>'ECH4'!$Q30*'月%早中晚'!P30</f>
        <v>0</v>
      </c>
    </row>
    <row r="31" ht="13.2" spans="1:22">
      <c r="A31" s="5" t="s">
        <v>46</v>
      </c>
      <c r="Q31" s="1">
        <f>'ECH4'!$Q31*'月%早中晚'!K31</f>
        <v>0</v>
      </c>
      <c r="R31" s="1">
        <f>'ECH4'!$Q31*'月%早中晚'!L31</f>
        <v>0</v>
      </c>
      <c r="S31" s="1">
        <f>'ECH4'!$Q31*'月%早中晚'!M31</f>
        <v>0</v>
      </c>
      <c r="T31" s="1">
        <f>'ECH4'!$Q31*'月%早中晚'!N31</f>
        <v>0</v>
      </c>
      <c r="U31" s="1">
        <f>'ECH4'!$Q31*'月%早中晚'!O31</f>
        <v>0</v>
      </c>
      <c r="V31" s="1">
        <f>'ECH4'!$Q31*'月%早中晚'!P31</f>
        <v>0</v>
      </c>
    </row>
    <row r="32" ht="13.2" spans="1:22">
      <c r="A32" s="5" t="s">
        <v>47</v>
      </c>
      <c r="C32">
        <f t="shared" si="17"/>
        <v>2351.590860407</v>
      </c>
      <c r="D32">
        <f t="shared" si="18"/>
        <v>13419.15212201</v>
      </c>
      <c r="E32">
        <f t="shared" si="19"/>
        <v>1007.16161192431</v>
      </c>
      <c r="F32">
        <f t="shared" si="20"/>
        <v>503.580805962157</v>
      </c>
      <c r="G32">
        <f t="shared" si="21"/>
        <v>52.2145996965369</v>
      </c>
      <c r="H32">
        <f t="shared" si="22"/>
        <v>0</v>
      </c>
      <c r="Q32" s="1">
        <f>'ECH4'!$Q32*'月%早中晚'!K32</f>
        <v>2351.590860407</v>
      </c>
      <c r="R32" s="1">
        <f>'ECH4'!$Q32*'月%早中晚'!L32</f>
        <v>13419.15212201</v>
      </c>
      <c r="S32" s="1">
        <f>'ECH4'!$Q32*'月%早中晚'!M32</f>
        <v>1007.16161192431</v>
      </c>
      <c r="T32" s="1">
        <f>'ECH4'!$Q32*'月%早中晚'!N32</f>
        <v>503.580805962157</v>
      </c>
      <c r="U32" s="1">
        <f>'ECH4'!$Q32*'月%早中晚'!O32</f>
        <v>52.2145996965369</v>
      </c>
      <c r="V32" s="1">
        <f>'ECH4'!$Q32*'月%早中晚'!P32</f>
        <v>0</v>
      </c>
    </row>
    <row r="33" ht="13.2" spans="1:22">
      <c r="A33" s="5" t="s">
        <v>48</v>
      </c>
      <c r="C33">
        <f t="shared" si="17"/>
        <v>2274.73465976437</v>
      </c>
      <c r="D33">
        <f t="shared" si="18"/>
        <v>12980.5787862705</v>
      </c>
      <c r="E33">
        <f t="shared" si="19"/>
        <v>974.244910201714</v>
      </c>
      <c r="F33">
        <f t="shared" si="20"/>
        <v>487.122455100857</v>
      </c>
      <c r="G33">
        <f t="shared" si="21"/>
        <v>50.5080886625312</v>
      </c>
      <c r="H33">
        <f t="shared" si="22"/>
        <v>0</v>
      </c>
      <c r="Q33" s="1">
        <f>'ECH4'!$Q33*'月%早中晚'!K33</f>
        <v>2274.73465976437</v>
      </c>
      <c r="R33" s="1">
        <f>'ECH4'!$Q33*'月%早中晚'!L33</f>
        <v>12980.5787862705</v>
      </c>
      <c r="S33" s="1">
        <f>'ECH4'!$Q33*'月%早中晚'!M33</f>
        <v>974.244910201714</v>
      </c>
      <c r="T33" s="1">
        <f>'ECH4'!$Q33*'月%早中晚'!N33</f>
        <v>487.122455100857</v>
      </c>
      <c r="U33" s="1">
        <f>'ECH4'!$Q33*'月%早中晚'!O33</f>
        <v>50.5080886625312</v>
      </c>
      <c r="V33" s="1">
        <f>'ECH4'!$Q33*'月%早中晚'!P33</f>
        <v>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3"/>
  <sheetViews>
    <sheetView workbookViewId="0">
      <selection activeCell="A1" sqref="A1"/>
    </sheetView>
  </sheetViews>
  <sheetFormatPr defaultColWidth="9" defaultRowHeight="12.4"/>
  <cols>
    <col min="1" max="1" width="21" customWidth="1"/>
    <col min="12" max="26" width="9" style="1"/>
  </cols>
  <sheetData>
    <row r="1" spans="1:23">
      <c r="A1" t="s">
        <v>97</v>
      </c>
      <c r="L1" s="1" t="s">
        <v>71</v>
      </c>
      <c r="Q1" s="1" t="s">
        <v>72</v>
      </c>
      <c r="W1" s="1" t="s">
        <v>73</v>
      </c>
    </row>
    <row r="2" ht="13.2" spans="1:26">
      <c r="A2" s="3" t="s">
        <v>4</v>
      </c>
      <c r="B2" s="4" t="s">
        <v>84</v>
      </c>
      <c r="C2" s="4" t="s">
        <v>85</v>
      </c>
      <c r="D2" s="4" t="s">
        <v>86</v>
      </c>
      <c r="E2" s="4" t="s">
        <v>87</v>
      </c>
      <c r="F2" s="4" t="s">
        <v>88</v>
      </c>
      <c r="G2" s="4" t="s">
        <v>89</v>
      </c>
      <c r="H2" s="4" t="s">
        <v>90</v>
      </c>
      <c r="L2" s="7" t="s">
        <v>84</v>
      </c>
      <c r="M2" s="7" t="s">
        <v>85</v>
      </c>
      <c r="N2" s="7" t="s">
        <v>86</v>
      </c>
      <c r="O2" s="7" t="s">
        <v>87</v>
      </c>
      <c r="P2" s="7" t="s">
        <v>88</v>
      </c>
      <c r="Q2" s="7" t="s">
        <v>85</v>
      </c>
      <c r="R2" s="7" t="s">
        <v>86</v>
      </c>
      <c r="S2" s="7" t="s">
        <v>87</v>
      </c>
      <c r="T2" s="7" t="s">
        <v>88</v>
      </c>
      <c r="U2" s="7" t="s">
        <v>89</v>
      </c>
      <c r="V2" s="7" t="s">
        <v>90</v>
      </c>
      <c r="W2" s="7" t="s">
        <v>87</v>
      </c>
      <c r="X2" s="7" t="s">
        <v>88</v>
      </c>
      <c r="Y2" s="7" t="s">
        <v>89</v>
      </c>
      <c r="Z2" s="7" t="s">
        <v>90</v>
      </c>
    </row>
    <row r="3" ht="13.2" spans="1:22">
      <c r="A3" s="5" t="s">
        <v>18</v>
      </c>
      <c r="C3">
        <f>Q3</f>
        <v>0.34884115974569</v>
      </c>
      <c r="D3">
        <f t="shared" ref="D3:H12" si="0">R3</f>
        <v>10.9421578039062</v>
      </c>
      <c r="E3">
        <f t="shared" si="0"/>
        <v>20.6341802616109</v>
      </c>
      <c r="F3">
        <f t="shared" si="0"/>
        <v>6.76570112625782</v>
      </c>
      <c r="G3">
        <f t="shared" si="0"/>
        <v>2.37834508866923</v>
      </c>
      <c r="H3">
        <f t="shared" si="0"/>
        <v>0.0187745598102671</v>
      </c>
      <c r="Q3" s="1">
        <f>'ECH4'!$R3*'月%早中晚'!K3</f>
        <v>0.34884115974569</v>
      </c>
      <c r="R3" s="1">
        <f>'ECH4'!$R3*'月%早中晚'!L3</f>
        <v>10.9421578039062</v>
      </c>
      <c r="S3" s="1">
        <f>'ECH4'!$R3*'月%早中晚'!M3</f>
        <v>20.6341802616109</v>
      </c>
      <c r="T3" s="1">
        <f>'ECH4'!$R3*'月%早中晚'!N3</f>
        <v>6.76570112625782</v>
      </c>
      <c r="U3" s="1">
        <f>'ECH4'!$R3*'月%早中晚'!O3</f>
        <v>2.37834508866923</v>
      </c>
      <c r="V3" s="1">
        <f>'ECH4'!$R3*'月%早中晚'!P3</f>
        <v>0.0187745598102671</v>
      </c>
    </row>
    <row r="4" ht="13.2" spans="1:22">
      <c r="A4" s="5" t="s">
        <v>19</v>
      </c>
      <c r="C4">
        <f t="shared" ref="C4:C12" si="1">Q4</f>
        <v>118.749443014739</v>
      </c>
      <c r="D4">
        <f t="shared" si="0"/>
        <v>3724.83323223811</v>
      </c>
      <c r="E4">
        <f t="shared" si="0"/>
        <v>7024.10637241976</v>
      </c>
      <c r="F4">
        <f t="shared" si="0"/>
        <v>2303.12054040014</v>
      </c>
      <c r="G4">
        <f t="shared" si="0"/>
        <v>809.615341212039</v>
      </c>
      <c r="H4">
        <f t="shared" si="0"/>
        <v>6.39107071522586</v>
      </c>
      <c r="Q4" s="1">
        <f>'ECH4'!$R4*'月%早中晚'!K4</f>
        <v>118.749443014739</v>
      </c>
      <c r="R4" s="1">
        <f>'ECH4'!$R4*'月%早中晚'!L4</f>
        <v>3724.83323223811</v>
      </c>
      <c r="S4" s="1">
        <f>'ECH4'!$R4*'月%早中晚'!M4</f>
        <v>7024.10637241976</v>
      </c>
      <c r="T4" s="1">
        <f>'ECH4'!$R4*'月%早中晚'!N4</f>
        <v>2303.12054040014</v>
      </c>
      <c r="U4" s="1">
        <f>'ECH4'!$R4*'月%早中晚'!O4</f>
        <v>809.615341212039</v>
      </c>
      <c r="V4" s="1">
        <f>'ECH4'!$R4*'月%早中晚'!P4</f>
        <v>6.39107071522586</v>
      </c>
    </row>
    <row r="5" ht="13.2" spans="1:22">
      <c r="A5" s="5" t="s">
        <v>20</v>
      </c>
      <c r="C5">
        <f t="shared" si="1"/>
        <v>185.190751828532</v>
      </c>
      <c r="D5">
        <f t="shared" si="0"/>
        <v>5808.90865002595</v>
      </c>
      <c r="E5">
        <f t="shared" si="0"/>
        <v>10954.1527691254</v>
      </c>
      <c r="F5">
        <f t="shared" si="0"/>
        <v>3591.73578924072</v>
      </c>
      <c r="G5">
        <f t="shared" si="0"/>
        <v>1262.60191142423</v>
      </c>
      <c r="H5">
        <f t="shared" si="0"/>
        <v>9.96692835515107</v>
      </c>
      <c r="Q5" s="1">
        <f>'ECH4'!$R5*'月%早中晚'!K5</f>
        <v>185.190751828532</v>
      </c>
      <c r="R5" s="1">
        <f>'ECH4'!$R5*'月%早中晚'!L5</f>
        <v>5808.90865002595</v>
      </c>
      <c r="S5" s="1">
        <f>'ECH4'!$R5*'月%早中晚'!M5</f>
        <v>10954.1527691254</v>
      </c>
      <c r="T5" s="1">
        <f>'ECH4'!$R5*'月%早中晚'!N5</f>
        <v>3591.73578924072</v>
      </c>
      <c r="U5" s="1">
        <f>'ECH4'!$R5*'月%早中晚'!O5</f>
        <v>1262.60191142423</v>
      </c>
      <c r="V5" s="1">
        <f>'ECH4'!$R5*'月%早中晚'!P5</f>
        <v>9.96692835515107</v>
      </c>
    </row>
    <row r="6" ht="13.2" spans="1:22">
      <c r="A6" s="5" t="s">
        <v>21</v>
      </c>
      <c r="C6">
        <f t="shared" si="1"/>
        <v>3.40994186374026</v>
      </c>
      <c r="D6">
        <f t="shared" si="0"/>
        <v>106.960205046884</v>
      </c>
      <c r="E6">
        <f t="shared" si="0"/>
        <v>201.700267105304</v>
      </c>
      <c r="F6">
        <f t="shared" si="0"/>
        <v>66.1351072356254</v>
      </c>
      <c r="G6">
        <f t="shared" si="0"/>
        <v>23.2484563753502</v>
      </c>
      <c r="H6">
        <f t="shared" si="0"/>
        <v>0.183522373096674</v>
      </c>
      <c r="Q6" s="1">
        <f>'ECH4'!$R6*'月%早中晚'!K6</f>
        <v>3.40994186374026</v>
      </c>
      <c r="R6" s="1">
        <f>'ECH4'!$R6*'月%早中晚'!L6</f>
        <v>106.960205046884</v>
      </c>
      <c r="S6" s="1">
        <f>'ECH4'!$R6*'月%早中晚'!M6</f>
        <v>201.700267105304</v>
      </c>
      <c r="T6" s="1">
        <f>'ECH4'!$R6*'月%早中晚'!N6</f>
        <v>66.1351072356254</v>
      </c>
      <c r="U6" s="1">
        <f>'ECH4'!$R6*'月%早中晚'!O6</f>
        <v>23.2484563753502</v>
      </c>
      <c r="V6" s="1">
        <f>'ECH4'!$R6*'月%早中晚'!P6</f>
        <v>0.183522373096674</v>
      </c>
    </row>
    <row r="7" ht="13.2" spans="1:22">
      <c r="A7" s="5" t="s">
        <v>22</v>
      </c>
      <c r="C7">
        <f t="shared" si="1"/>
        <v>150.297765399239</v>
      </c>
      <c r="D7">
        <f t="shared" si="0"/>
        <v>4714.41462862887</v>
      </c>
      <c r="E7">
        <f t="shared" si="0"/>
        <v>8890.21004982919</v>
      </c>
      <c r="F7">
        <f t="shared" si="0"/>
        <v>2914.99363600608</v>
      </c>
      <c r="G7">
        <f t="shared" si="0"/>
        <v>1024.70692516856</v>
      </c>
      <c r="H7">
        <f t="shared" si="0"/>
        <v>8.08899496806689</v>
      </c>
      <c r="Q7" s="1">
        <f>'ECH4'!$R7*'月%早中晚'!K7</f>
        <v>150.297765399239</v>
      </c>
      <c r="R7" s="1">
        <f>'ECH4'!$R7*'月%早中晚'!L7</f>
        <v>4714.41462862887</v>
      </c>
      <c r="S7" s="1">
        <f>'ECH4'!$R7*'月%早中晚'!M7</f>
        <v>8890.21004982919</v>
      </c>
      <c r="T7" s="1">
        <f>'ECH4'!$R7*'月%早中晚'!N7</f>
        <v>2914.99363600608</v>
      </c>
      <c r="U7" s="1">
        <f>'ECH4'!$R7*'月%早中晚'!O7</f>
        <v>1024.70692516856</v>
      </c>
      <c r="V7" s="1">
        <f>'ECH4'!$R7*'月%早中晚'!P7</f>
        <v>8.08899496806689</v>
      </c>
    </row>
    <row r="8" ht="13.2" spans="1:22">
      <c r="A8" s="5" t="s">
        <v>23</v>
      </c>
      <c r="C8">
        <f t="shared" si="1"/>
        <v>8604.12901858934</v>
      </c>
      <c r="D8">
        <f t="shared" si="0"/>
        <v>16418.6506615689</v>
      </c>
      <c r="E8">
        <f t="shared" si="0"/>
        <v>22847.8026072511</v>
      </c>
      <c r="F8">
        <f t="shared" si="0"/>
        <v>13000.5754905735</v>
      </c>
      <c r="G8">
        <f t="shared" si="0"/>
        <v>12497.0356519446</v>
      </c>
      <c r="H8">
        <f t="shared" si="0"/>
        <v>2941.71937007251</v>
      </c>
      <c r="Q8" s="1">
        <f>'ECH4'!$R8*'月%早中晚'!K8</f>
        <v>8604.12901858934</v>
      </c>
      <c r="R8" s="1">
        <f>'ECH4'!$R8*'月%早中晚'!L8</f>
        <v>16418.6506615689</v>
      </c>
      <c r="S8" s="1">
        <f>'ECH4'!$R8*'月%早中晚'!M8</f>
        <v>22847.8026072511</v>
      </c>
      <c r="T8" s="1">
        <f>'ECH4'!$R8*'月%早中晚'!N8</f>
        <v>13000.5754905735</v>
      </c>
      <c r="U8" s="1">
        <f>'ECH4'!$R8*'月%早中晚'!O8</f>
        <v>12497.0356519446</v>
      </c>
      <c r="V8" s="1">
        <f>'ECH4'!$R8*'月%早中晚'!P8</f>
        <v>2941.71937007251</v>
      </c>
    </row>
    <row r="9" ht="13.2" spans="1:22">
      <c r="A9" s="5" t="s">
        <v>24</v>
      </c>
      <c r="C9">
        <f t="shared" si="1"/>
        <v>0</v>
      </c>
      <c r="D9">
        <f t="shared" si="0"/>
        <v>18729.3587493542</v>
      </c>
      <c r="E9">
        <f t="shared" si="0"/>
        <v>41238.2060463344</v>
      </c>
      <c r="F9">
        <f t="shared" si="0"/>
        <v>24316.1503762983</v>
      </c>
      <c r="G9">
        <f t="shared" si="0"/>
        <v>5570.78362801304</v>
      </c>
      <c r="H9">
        <f t="shared" si="0"/>
        <v>0</v>
      </c>
      <c r="Q9" s="1">
        <f>'ECH4'!$R9*'月%早中晚'!K9</f>
        <v>0</v>
      </c>
      <c r="R9" s="1">
        <f>'ECH4'!$R9*'月%早中晚'!L9</f>
        <v>18729.3587493542</v>
      </c>
      <c r="S9" s="1">
        <f>'ECH4'!$R9*'月%早中晚'!M9</f>
        <v>41238.2060463344</v>
      </c>
      <c r="T9" s="1">
        <f>'ECH4'!$R9*'月%早中晚'!N9</f>
        <v>24316.1503762983</v>
      </c>
      <c r="U9" s="1">
        <f>'ECH4'!$R9*'月%早中晚'!O9</f>
        <v>5570.78362801304</v>
      </c>
      <c r="V9" s="1">
        <f>'ECH4'!$R9*'月%早中晚'!P9</f>
        <v>0</v>
      </c>
    </row>
    <row r="10" ht="13.2" spans="1:22">
      <c r="A10" s="5" t="s">
        <v>25</v>
      </c>
      <c r="C10">
        <f t="shared" si="1"/>
        <v>25385.6692474784</v>
      </c>
      <c r="D10">
        <f t="shared" si="0"/>
        <v>114744.73959294</v>
      </c>
      <c r="E10">
        <f t="shared" si="0"/>
        <v>120259.715277081</v>
      </c>
      <c r="F10">
        <f t="shared" si="0"/>
        <v>72691.5184583456</v>
      </c>
      <c r="G10">
        <f t="shared" si="0"/>
        <v>7188.44492415424</v>
      </c>
      <c r="H10">
        <f t="shared" si="0"/>
        <v>0</v>
      </c>
      <c r="Q10" s="1">
        <f>'ECH4'!$R10*'月%早中晚'!K10</f>
        <v>25385.6692474784</v>
      </c>
      <c r="R10" s="1">
        <f>'ECH4'!$R10*'月%早中晚'!L10</f>
        <v>114744.73959294</v>
      </c>
      <c r="S10" s="1">
        <f>'ECH4'!$R10*'月%早中晚'!M10</f>
        <v>120259.715277081</v>
      </c>
      <c r="T10" s="1">
        <f>'ECH4'!$R10*'月%早中晚'!N10</f>
        <v>72691.5184583456</v>
      </c>
      <c r="U10" s="1">
        <f>'ECH4'!$R10*'月%早中晚'!O10</f>
        <v>7188.44492415424</v>
      </c>
      <c r="V10" s="1">
        <f>'ECH4'!$R10*'月%早中晚'!P10</f>
        <v>0</v>
      </c>
    </row>
    <row r="11" ht="13.2" spans="1:22">
      <c r="A11" s="5" t="s">
        <v>26</v>
      </c>
      <c r="C11">
        <f t="shared" si="1"/>
        <v>1725.24590621615</v>
      </c>
      <c r="D11">
        <f t="shared" si="0"/>
        <v>4982.49797527481</v>
      </c>
      <c r="E11">
        <f t="shared" si="0"/>
        <v>12273.4210610813</v>
      </c>
      <c r="F11">
        <f t="shared" si="0"/>
        <v>5858.09119511584</v>
      </c>
      <c r="G11">
        <f t="shared" si="0"/>
        <v>1876.71862045926</v>
      </c>
      <c r="H11">
        <f t="shared" si="0"/>
        <v>270.339241852675</v>
      </c>
      <c r="Q11" s="1">
        <f>'ECH4'!$R11*'月%早中晚'!K11</f>
        <v>1725.24590621615</v>
      </c>
      <c r="R11" s="1">
        <f>'ECH4'!$R11*'月%早中晚'!L11</f>
        <v>4982.49797527481</v>
      </c>
      <c r="S11" s="1">
        <f>'ECH4'!$R11*'月%早中晚'!M11</f>
        <v>12273.4210610813</v>
      </c>
      <c r="T11" s="1">
        <f>'ECH4'!$R11*'月%早中晚'!N11</f>
        <v>5858.09119511584</v>
      </c>
      <c r="U11" s="1">
        <f>'ECH4'!$R11*'月%早中晚'!O11</f>
        <v>1876.71862045926</v>
      </c>
      <c r="V11" s="1">
        <f>'ECH4'!$R11*'月%早中晚'!P11</f>
        <v>270.339241852675</v>
      </c>
    </row>
    <row r="12" ht="13.2" spans="1:22">
      <c r="A12" s="5" t="s">
        <v>27</v>
      </c>
      <c r="C12">
        <f t="shared" si="1"/>
        <v>0</v>
      </c>
      <c r="D12">
        <f t="shared" si="0"/>
        <v>53681.4343722538</v>
      </c>
      <c r="E12">
        <f t="shared" si="0"/>
        <v>316926.158790578</v>
      </c>
      <c r="F12">
        <f t="shared" si="0"/>
        <v>153516.945490498</v>
      </c>
      <c r="G12">
        <f t="shared" si="0"/>
        <v>143630.210554051</v>
      </c>
      <c r="H12">
        <f t="shared" si="0"/>
        <v>20689.7729926186</v>
      </c>
      <c r="Q12" s="1">
        <f>'ECH4'!$R12*'月%早中晚'!K12</f>
        <v>0</v>
      </c>
      <c r="R12" s="1">
        <f>'ECH4'!$R12*'月%早中晚'!L12</f>
        <v>53681.4343722538</v>
      </c>
      <c r="S12" s="1">
        <f>'ECH4'!$R12*'月%早中晚'!M12</f>
        <v>316926.158790578</v>
      </c>
      <c r="T12" s="1">
        <f>'ECH4'!$R12*'月%早中晚'!N12</f>
        <v>153516.945490498</v>
      </c>
      <c r="U12" s="1">
        <f>'ECH4'!$R12*'月%早中晚'!O12</f>
        <v>143630.210554051</v>
      </c>
      <c r="V12" s="1">
        <f>'ECH4'!$R12*'月%早中晚'!P12</f>
        <v>20689.7729926186</v>
      </c>
    </row>
    <row r="13" ht="13.2" spans="1:26">
      <c r="A13" s="6" t="s">
        <v>28</v>
      </c>
      <c r="B13">
        <f>L13</f>
        <v>58.8260288526358</v>
      </c>
      <c r="C13">
        <f>M13+Q13</f>
        <v>15417.8054908315</v>
      </c>
      <c r="D13">
        <f t="shared" ref="D13:E27" si="2">N13+R13</f>
        <v>26134.4333263006</v>
      </c>
      <c r="E13">
        <f t="shared" si="2"/>
        <v>48797.9064028081</v>
      </c>
      <c r="F13">
        <f>T13+X13</f>
        <v>58454.8076860157</v>
      </c>
      <c r="G13">
        <f t="shared" ref="G13:H27" si="3">U13+Y13</f>
        <v>14703.4116413624</v>
      </c>
      <c r="H13">
        <f t="shared" si="3"/>
        <v>1166.8378238291</v>
      </c>
      <c r="L13" s="1">
        <f>'ECH4'!$E13*'月%早中晚'!D13</f>
        <v>58.8260288526358</v>
      </c>
      <c r="M13" s="1">
        <f>'ECH4'!$E13*'月%早中晚'!E13</f>
        <v>8567.80825401105</v>
      </c>
      <c r="N13" s="1">
        <f>'ECH4'!$E13*'月%早中晚'!F13</f>
        <v>6351.68975326952</v>
      </c>
      <c r="O13" s="1">
        <f>'ECH4'!$E13*'月%早中晚'!G13</f>
        <v>66.9399638667924</v>
      </c>
      <c r="Q13" s="1">
        <f>'ECH4'!$R13*'月%早中晚'!K13</f>
        <v>6849.99723682043</v>
      </c>
      <c r="R13" s="1">
        <f>'ECH4'!$R13*'月%早中晚'!L13</f>
        <v>19782.7435730311</v>
      </c>
      <c r="S13" s="1">
        <f>'ECH4'!$R13*'月%早中晚'!M13</f>
        <v>48730.9664389413</v>
      </c>
      <c r="T13" s="1">
        <f>'ECH4'!$R13*'月%早中晚'!N13</f>
        <v>23259.2399466085</v>
      </c>
      <c r="U13" s="1">
        <f>'ECH4'!$R13*'月%早中晚'!O13</f>
        <v>7451.41160347996</v>
      </c>
      <c r="V13" s="1">
        <f>'ECH4'!$R13*'月%早中晚'!P13</f>
        <v>1073.36760111862</v>
      </c>
      <c r="X13" s="1">
        <f>'ECH4'!$AE13*'月%早中晚'!T13</f>
        <v>35195.5677394072</v>
      </c>
      <c r="Y13" s="1">
        <f>'ECH4'!$AE13*'月%早中晚'!U13</f>
        <v>7252.00003788239</v>
      </c>
      <c r="Z13" s="1">
        <f>'ECH4'!$AE13*'月%早中晚'!V13</f>
        <v>93.4702227104838</v>
      </c>
    </row>
    <row r="14" ht="13.2" spans="1:26">
      <c r="A14" s="6" t="s">
        <v>29</v>
      </c>
      <c r="B14">
        <f t="shared" ref="B14:B27" si="4">L14</f>
        <v>139.321239315087</v>
      </c>
      <c r="C14">
        <f t="shared" ref="C14:C27" si="5">M14+Q14</f>
        <v>20291.6580881758</v>
      </c>
      <c r="D14">
        <f t="shared" si="2"/>
        <v>79453.3474903296</v>
      </c>
      <c r="E14">
        <f t="shared" si="2"/>
        <v>313758.527403439</v>
      </c>
      <c r="F14">
        <f t="shared" ref="F14:F27" si="6">T14+X14</f>
        <v>329513.524912371</v>
      </c>
      <c r="G14">
        <f t="shared" si="3"/>
        <v>9558.90519935602</v>
      </c>
      <c r="H14">
        <f t="shared" si="3"/>
        <v>123.203667013922</v>
      </c>
      <c r="L14" s="1">
        <f>'ECH4'!$E14*'月%早中晚'!D14</f>
        <v>139.321239315087</v>
      </c>
      <c r="M14" s="1">
        <f>'ECH4'!$E14*'月%早中晚'!E14</f>
        <v>20291.6580881758</v>
      </c>
      <c r="N14" s="1">
        <f>'ECH4'!$E14*'月%早中晚'!F14</f>
        <v>15043.0907105299</v>
      </c>
      <c r="O14" s="1">
        <f>'ECH4'!$E14*'月%早中晚'!G14</f>
        <v>158.537961979237</v>
      </c>
      <c r="Q14" s="1">
        <f>'ECH4'!$R14*'月%早中晚'!K14</f>
        <v>0</v>
      </c>
      <c r="R14" s="1">
        <f>'ECH4'!$R14*'月%早中晚'!L14</f>
        <v>64410.2567797997</v>
      </c>
      <c r="S14" s="1">
        <f>'ECH4'!$R14*'月%早中晚'!M14</f>
        <v>313599.989441459</v>
      </c>
      <c r="T14" s="1">
        <f>'ECH4'!$R14*'月%早中晚'!N14</f>
        <v>283122.033778741</v>
      </c>
      <c r="U14" s="1">
        <f>'ECH4'!$R14*'月%早中晚'!O14</f>
        <v>0</v>
      </c>
      <c r="V14" s="1">
        <f>'ECH4'!$R14*'月%早中晚'!P14</f>
        <v>0</v>
      </c>
      <c r="X14" s="1">
        <f>'ECH4'!$AE14*'月%早中晚'!T14</f>
        <v>46391.4911336301</v>
      </c>
      <c r="Y14" s="1">
        <f>'ECH4'!$AE14*'月%早中晚'!U14</f>
        <v>9558.90519935602</v>
      </c>
      <c r="Z14" s="1">
        <f>'ECH4'!$AE14*'月%早中晚'!V14</f>
        <v>123.203667013922</v>
      </c>
    </row>
    <row r="15" ht="13.2" spans="1:26">
      <c r="A15" s="6" t="s">
        <v>30</v>
      </c>
      <c r="B15">
        <f t="shared" si="4"/>
        <v>56.0578562761224</v>
      </c>
      <c r="C15">
        <f t="shared" si="5"/>
        <v>12638.736271895</v>
      </c>
      <c r="D15">
        <f t="shared" si="2"/>
        <v>14882.2675451823</v>
      </c>
      <c r="E15">
        <f t="shared" si="2"/>
        <v>10088.2055266465</v>
      </c>
      <c r="F15">
        <f t="shared" si="6"/>
        <v>78056.8970248736</v>
      </c>
      <c r="G15">
        <f t="shared" si="3"/>
        <v>16083.5200719765</v>
      </c>
      <c r="H15">
        <f t="shared" si="3"/>
        <v>207.298703149919</v>
      </c>
      <c r="L15" s="1">
        <f>'ECH4'!$E15*'月%早中晚'!D15</f>
        <v>56.0578562761224</v>
      </c>
      <c r="M15" s="1">
        <f>'ECH4'!$E15*'月%早中晚'!E15</f>
        <v>8164.63346366455</v>
      </c>
      <c r="N15" s="1">
        <f>'ECH4'!$E15*'月%早中晚'!F15</f>
        <v>6052.79870567615</v>
      </c>
      <c r="O15" s="1">
        <f>'ECH4'!$E15*'月%早中晚'!G15</f>
        <v>63.7899743831737</v>
      </c>
      <c r="Q15" s="1">
        <f>'ECH4'!$R15*'月%早中晚'!K15</f>
        <v>4474.10280823044</v>
      </c>
      <c r="R15" s="1">
        <f>'ECH4'!$R15*'月%早中晚'!L15</f>
        <v>8829.46883950616</v>
      </c>
      <c r="S15" s="1">
        <f>'ECH4'!$R15*'月%早中晚'!M15</f>
        <v>10024.4155522634</v>
      </c>
      <c r="T15" s="1">
        <f>'ECH4'!$R15*'月%早中晚'!N15</f>
        <v>0</v>
      </c>
      <c r="U15" s="1">
        <f>'ECH4'!$R15*'月%早中晚'!O15</f>
        <v>0</v>
      </c>
      <c r="V15" s="1">
        <f>'ECH4'!$R15*'月%早中晚'!P15</f>
        <v>0</v>
      </c>
      <c r="X15" s="1">
        <f>'ECH4'!$AE15*'月%早中晚'!T15</f>
        <v>78056.8970248736</v>
      </c>
      <c r="Y15" s="1">
        <f>'ECH4'!$AE15*'月%早中晚'!U15</f>
        <v>16083.5200719765</v>
      </c>
      <c r="Z15" s="1">
        <f>'ECH4'!$AE15*'月%早中晚'!V15</f>
        <v>207.298703149919</v>
      </c>
    </row>
    <row r="16" ht="13.2" spans="1:26">
      <c r="A16" s="6" t="s">
        <v>31</v>
      </c>
      <c r="B16">
        <f t="shared" si="4"/>
        <v>614.326049211271</v>
      </c>
      <c r="C16">
        <f t="shared" si="5"/>
        <v>99839.2454017831</v>
      </c>
      <c r="D16">
        <f t="shared" si="2"/>
        <v>96264.7216000031</v>
      </c>
      <c r="E16">
        <f t="shared" si="2"/>
        <v>74434.1981641229</v>
      </c>
      <c r="F16">
        <f t="shared" si="6"/>
        <v>390318.497121942</v>
      </c>
      <c r="G16">
        <f t="shared" si="3"/>
        <v>84447.7709026735</v>
      </c>
      <c r="H16">
        <f t="shared" si="3"/>
        <v>2567.23796026488</v>
      </c>
      <c r="L16" s="1">
        <f>'ECH4'!$E16*'月%早中晚'!D16</f>
        <v>614.326049211271</v>
      </c>
      <c r="M16" s="1">
        <f>'ECH4'!$E16*'月%早中晚'!E16</f>
        <v>89474.4707019347</v>
      </c>
      <c r="N16" s="1">
        <f>'ECH4'!$E16*'月%早中晚'!F16</f>
        <v>66331.3255721654</v>
      </c>
      <c r="O16" s="1">
        <f>'ECH4'!$E16*'月%早中晚'!G16</f>
        <v>699.060676688688</v>
      </c>
      <c r="Q16" s="1">
        <f>'ECH4'!$R16*'月%早中晚'!K16</f>
        <v>10364.7746998484</v>
      </c>
      <c r="R16" s="1">
        <f>'ECH4'!$R16*'月%早中晚'!L16</f>
        <v>29933.3960278378</v>
      </c>
      <c r="S16" s="1">
        <f>'ECH4'!$R16*'月%早中晚'!M16</f>
        <v>73735.1374874342</v>
      </c>
      <c r="T16" s="1">
        <f>'ECH4'!$R16*'月%早中晚'!N16</f>
        <v>35193.7049609981</v>
      </c>
      <c r="U16" s="1">
        <f>'ECH4'!$R16*'月%早中晚'!O16</f>
        <v>11274.7786306779</v>
      </c>
      <c r="V16" s="1">
        <f>'ECH4'!$R16*'月%早中晚'!P16</f>
        <v>1624.11939320361</v>
      </c>
      <c r="X16" s="1">
        <f>'ECH4'!$AE16*'月%早中晚'!T16</f>
        <v>355124.792160943</v>
      </c>
      <c r="Y16" s="1">
        <f>'ECH4'!$AE16*'月%早中晚'!U16</f>
        <v>73172.9922719956</v>
      </c>
      <c r="Z16" s="1">
        <f>'ECH4'!$AE16*'月%早中晚'!V16</f>
        <v>943.118567061274</v>
      </c>
    </row>
    <row r="17" ht="13.2" spans="1:26">
      <c r="A17" s="5" t="s">
        <v>32</v>
      </c>
      <c r="C17">
        <f t="shared" si="5"/>
        <v>2817.27703400476</v>
      </c>
      <c r="D17">
        <f t="shared" si="2"/>
        <v>8136.27614889019</v>
      </c>
      <c r="E17">
        <f t="shared" si="2"/>
        <v>20042.1442296831</v>
      </c>
      <c r="F17">
        <f t="shared" si="6"/>
        <v>9566.09473909837</v>
      </c>
      <c r="G17">
        <f t="shared" si="3"/>
        <v>3064.62762766673</v>
      </c>
      <c r="H17">
        <f t="shared" si="3"/>
        <v>441.4562206568</v>
      </c>
      <c r="L17" s="1">
        <f>'ECH4'!$E17*'月%早中晚'!D17</f>
        <v>0</v>
      </c>
      <c r="M17" s="1">
        <f>'ECH4'!$E17*'月%早中晚'!E17</f>
        <v>0</v>
      </c>
      <c r="N17" s="1">
        <f>'ECH4'!$E17*'月%早中晚'!F17</f>
        <v>0</v>
      </c>
      <c r="O17" s="1">
        <f>'ECH4'!$E17*'月%早中晚'!G17</f>
        <v>0</v>
      </c>
      <c r="Q17" s="1">
        <f>'ECH4'!$R17*'月%早中晚'!K17</f>
        <v>2817.27703400476</v>
      </c>
      <c r="R17" s="1">
        <f>'ECH4'!$R17*'月%早中晚'!L17</f>
        <v>8136.27614889019</v>
      </c>
      <c r="S17" s="1">
        <f>'ECH4'!$R17*'月%早中晚'!M17</f>
        <v>20042.1442296831</v>
      </c>
      <c r="T17" s="1">
        <f>'ECH4'!$R17*'月%早中晚'!N17</f>
        <v>9566.09473909837</v>
      </c>
      <c r="U17" s="1">
        <f>'ECH4'!$R17*'月%早中晚'!O17</f>
        <v>3064.62762766673</v>
      </c>
      <c r="V17" s="1">
        <f>'ECH4'!$R17*'月%早中晚'!P17</f>
        <v>441.4562206568</v>
      </c>
      <c r="X17" s="1">
        <f>'ECH4'!$AE17*'月%早中晚'!T17</f>
        <v>0</v>
      </c>
      <c r="Y17" s="1">
        <f>'ECH4'!$AE17*'月%早中晚'!U17</f>
        <v>0</v>
      </c>
      <c r="Z17" s="1">
        <f>'ECH4'!$AE17*'月%早中晚'!V17</f>
        <v>0</v>
      </c>
    </row>
    <row r="18" ht="13.2" spans="1:26">
      <c r="A18" s="5" t="s">
        <v>33</v>
      </c>
      <c r="C18">
        <f t="shared" si="5"/>
        <v>0</v>
      </c>
      <c r="D18">
        <f t="shared" si="2"/>
        <v>12022.7271032187</v>
      </c>
      <c r="E18">
        <f t="shared" si="2"/>
        <v>89661.8465720167</v>
      </c>
      <c r="F18">
        <f t="shared" si="6"/>
        <v>129363.808295643</v>
      </c>
      <c r="G18">
        <f t="shared" si="3"/>
        <v>48807.8600291219</v>
      </c>
      <c r="H18">
        <f t="shared" si="3"/>
        <v>0</v>
      </c>
      <c r="L18" s="1">
        <f>'ECH4'!$E18*'月%早中晚'!D18</f>
        <v>0</v>
      </c>
      <c r="M18" s="1">
        <f>'ECH4'!$E18*'月%早中晚'!E18</f>
        <v>0</v>
      </c>
      <c r="N18" s="1">
        <f>'ECH4'!$E18*'月%早中晚'!F18</f>
        <v>0</v>
      </c>
      <c r="O18" s="1">
        <f>'ECH4'!$E18*'月%早中晚'!G18</f>
        <v>0</v>
      </c>
      <c r="Q18" s="1">
        <f>'ECH4'!$R18*'月%早中晚'!K18</f>
        <v>0</v>
      </c>
      <c r="R18" s="1">
        <f>'ECH4'!$R18*'月%早中晚'!L18</f>
        <v>12022.7271032187</v>
      </c>
      <c r="S18" s="1">
        <f>'ECH4'!$R18*'月%早中晚'!M18</f>
        <v>89661.8465720167</v>
      </c>
      <c r="T18" s="1">
        <f>'ECH4'!$R18*'月%早中晚'!N18</f>
        <v>129363.808295643</v>
      </c>
      <c r="U18" s="1">
        <f>'ECH4'!$R18*'月%早中晚'!O18</f>
        <v>48807.8600291219</v>
      </c>
      <c r="V18" s="1">
        <f>'ECH4'!$R18*'月%早中晚'!P18</f>
        <v>0</v>
      </c>
      <c r="X18" s="1">
        <f>'ECH4'!$AE18*'月%早中晚'!T18</f>
        <v>0</v>
      </c>
      <c r="Y18" s="1">
        <f>'ECH4'!$AE18*'月%早中晚'!U18</f>
        <v>0</v>
      </c>
      <c r="Z18" s="1">
        <f>'ECH4'!$AE18*'月%早中晚'!V18</f>
        <v>0</v>
      </c>
    </row>
    <row r="19" ht="13.2" spans="1:26">
      <c r="A19" s="6" t="s">
        <v>34</v>
      </c>
      <c r="B19">
        <f t="shared" si="4"/>
        <v>5383.645178348</v>
      </c>
      <c r="C19">
        <f t="shared" si="5"/>
        <v>17703.944218537</v>
      </c>
      <c r="D19">
        <f t="shared" si="2"/>
        <v>40200.6813645169</v>
      </c>
      <c r="E19">
        <f t="shared" si="2"/>
        <v>256129.268934547</v>
      </c>
      <c r="F19">
        <f t="shared" si="6"/>
        <v>408598.822211892</v>
      </c>
      <c r="G19">
        <f t="shared" si="3"/>
        <v>158881.108376547</v>
      </c>
      <c r="H19">
        <f t="shared" si="3"/>
        <v>8868.55871561161</v>
      </c>
      <c r="L19" s="1">
        <f>'ECH4'!$E19*'月%早中晚'!D19</f>
        <v>5383.645178348</v>
      </c>
      <c r="M19" s="1">
        <f>'ECH4'!$E19*'月%早中晚'!E19</f>
        <v>17703.944218537</v>
      </c>
      <c r="N19" s="1">
        <f>'ECH4'!$E19*'月%早中晚'!F19</f>
        <v>6520.29937804877</v>
      </c>
      <c r="O19" s="1">
        <f>'ECH4'!$E19*'月%早中晚'!G19</f>
        <v>4951.21122506624</v>
      </c>
      <c r="Q19" s="1">
        <f>'ECH4'!$R19*'月%早中晚'!K19</f>
        <v>0</v>
      </c>
      <c r="R19" s="1">
        <f>'ECH4'!$R19*'月%早中晚'!L19</f>
        <v>33680.3819864681</v>
      </c>
      <c r="S19" s="1">
        <f>'ECH4'!$R19*'月%早中晚'!M19</f>
        <v>251178.057709481</v>
      </c>
      <c r="T19" s="1">
        <f>'ECH4'!$R19*'月%早中晚'!N19</f>
        <v>362398.850212196</v>
      </c>
      <c r="U19" s="1">
        <f>'ECH4'!$R19*'月%早中晚'!O19</f>
        <v>136729.991091854</v>
      </c>
      <c r="V19" s="1">
        <f>'ECH4'!$R19*'月%早中晚'!P19</f>
        <v>0</v>
      </c>
      <c r="X19" s="1">
        <f>'ECH4'!$AE19*'月%早中晚'!T19</f>
        <v>46199.9719996956</v>
      </c>
      <c r="Y19" s="1">
        <f>'ECH4'!$AE19*'月%早中晚'!U19</f>
        <v>22151.1172846928</v>
      </c>
      <c r="Z19" s="1">
        <f>'ECH4'!$AE19*'月%早中晚'!V19</f>
        <v>8868.55871561161</v>
      </c>
    </row>
    <row r="20" ht="13.2" spans="1:26">
      <c r="A20" s="6" t="s">
        <v>35</v>
      </c>
      <c r="B20">
        <f t="shared" si="4"/>
        <v>0</v>
      </c>
      <c r="C20">
        <f t="shared" si="5"/>
        <v>106943.234481198</v>
      </c>
      <c r="D20">
        <f t="shared" si="2"/>
        <v>46364.740813566</v>
      </c>
      <c r="E20">
        <f t="shared" si="2"/>
        <v>115249.171501383</v>
      </c>
      <c r="F20">
        <f t="shared" si="6"/>
        <v>457912.23400397</v>
      </c>
      <c r="G20">
        <f t="shared" si="3"/>
        <v>142618.524890889</v>
      </c>
      <c r="H20">
        <f t="shared" si="3"/>
        <v>35518.9423089949</v>
      </c>
      <c r="L20" s="1">
        <f>'ECH4'!$E20*'月%早中晚'!D20</f>
        <v>0</v>
      </c>
      <c r="M20" s="1">
        <f>'ECH4'!$E20*'月%早中晚'!E20</f>
        <v>106943.234481198</v>
      </c>
      <c r="N20" s="1">
        <f>'ECH4'!$E20*'月%早中晚'!F20</f>
        <v>31699.150391845</v>
      </c>
      <c r="O20" s="1">
        <f>'ECH4'!$E20*'月%早中晚'!G20</f>
        <v>5877.65312695724</v>
      </c>
      <c r="Q20" s="1">
        <f>'ECH4'!$R20*'月%早中晚'!K20</f>
        <v>0</v>
      </c>
      <c r="R20" s="1">
        <f>'ECH4'!$R20*'月%早中晚'!L20</f>
        <v>14665.590421721</v>
      </c>
      <c r="S20" s="1">
        <f>'ECH4'!$R20*'月%早中晚'!M20</f>
        <v>109371.518374425</v>
      </c>
      <c r="T20" s="1">
        <f>'ECH4'!$R20*'月%早中晚'!N20</f>
        <v>157800.855959711</v>
      </c>
      <c r="U20" s="1">
        <f>'ECH4'!$R20*'月%早中晚'!O20</f>
        <v>59536.9152441427</v>
      </c>
      <c r="V20" s="1">
        <f>'ECH4'!$R20*'月%早中晚'!P20</f>
        <v>0</v>
      </c>
      <c r="X20" s="1">
        <f>'ECH4'!$AE20*'月%早中晚'!T20</f>
        <v>300111.378044259</v>
      </c>
      <c r="Y20" s="1">
        <f>'ECH4'!$AE20*'月%早中晚'!U20</f>
        <v>83081.6096467458</v>
      </c>
      <c r="Z20" s="1">
        <f>'ECH4'!$AE20*'月%早中晚'!V20</f>
        <v>35518.9423089949</v>
      </c>
    </row>
    <row r="21" ht="13.2" spans="1:26">
      <c r="A21" s="6" t="s">
        <v>36</v>
      </c>
      <c r="B21">
        <f t="shared" si="4"/>
        <v>26444.5804912207</v>
      </c>
      <c r="C21">
        <f t="shared" si="5"/>
        <v>59265.8407607787</v>
      </c>
      <c r="D21">
        <f t="shared" si="2"/>
        <v>64492.6889168371</v>
      </c>
      <c r="E21">
        <f t="shared" si="2"/>
        <v>69356.3778311635</v>
      </c>
      <c r="F21">
        <f t="shared" si="6"/>
        <v>448287.642655987</v>
      </c>
      <c r="G21">
        <f t="shared" si="3"/>
        <v>123490.049093109</v>
      </c>
      <c r="H21">
        <f t="shared" si="3"/>
        <v>15280.2797509043</v>
      </c>
      <c r="L21" s="1">
        <f>'ECH4'!$E21*'月%早中晚'!D21</f>
        <v>26444.5804912207</v>
      </c>
      <c r="M21" s="1">
        <f>'ECH4'!$E21*'月%早中晚'!E21</f>
        <v>59265.8407607787</v>
      </c>
      <c r="N21" s="1">
        <f>'ECH4'!$E21*'月%早中晚'!F21</f>
        <v>64492.6889168371</v>
      </c>
      <c r="O21" s="1">
        <f>'ECH4'!$E21*'月%早中晚'!G21</f>
        <v>69356.3778311635</v>
      </c>
      <c r="Q21" s="1">
        <f>'ECH4'!$R21*'月%早中晚'!K21</f>
        <v>0</v>
      </c>
      <c r="R21" s="1">
        <f>'ECH4'!$R21*'月%早中晚'!L21</f>
        <v>0</v>
      </c>
      <c r="S21" s="1">
        <f>'ECH4'!$R21*'月%早中晚'!M21</f>
        <v>0</v>
      </c>
      <c r="T21" s="1">
        <f>'ECH4'!$R21*'月%早中晚'!N21</f>
        <v>0</v>
      </c>
      <c r="U21" s="1">
        <f>'ECH4'!$R21*'月%早中晚'!O21</f>
        <v>0</v>
      </c>
      <c r="V21" s="1">
        <f>'ECH4'!$R21*'月%早中晚'!P21</f>
        <v>0</v>
      </c>
      <c r="X21" s="1">
        <f>'ECH4'!$AE21*'月%早中晚'!T21</f>
        <v>448287.642655987</v>
      </c>
      <c r="Y21" s="1">
        <f>'ECH4'!$AE21*'月%早中晚'!U21</f>
        <v>123490.049093109</v>
      </c>
      <c r="Z21" s="1">
        <f>'ECH4'!$AE21*'月%早中晚'!V21</f>
        <v>15280.2797509043</v>
      </c>
    </row>
    <row r="22" ht="13.2" spans="1:26">
      <c r="A22" s="6" t="s">
        <v>37</v>
      </c>
      <c r="B22">
        <f t="shared" si="4"/>
        <v>60096.1158256848</v>
      </c>
      <c r="C22">
        <f t="shared" si="5"/>
        <v>91282.8818336156</v>
      </c>
      <c r="D22">
        <f t="shared" si="2"/>
        <v>9730.83797177686</v>
      </c>
      <c r="E22">
        <f t="shared" si="2"/>
        <v>16868.2058522116</v>
      </c>
      <c r="F22">
        <f t="shared" si="6"/>
        <v>129575.608170143</v>
      </c>
      <c r="G22">
        <f t="shared" si="3"/>
        <v>179749.30591597</v>
      </c>
      <c r="H22">
        <f t="shared" si="3"/>
        <v>91796.3421305976</v>
      </c>
      <c r="L22" s="1">
        <f>'ECH4'!$E22*'月%早中晚'!D22</f>
        <v>60096.1158256848</v>
      </c>
      <c r="M22" s="1">
        <f>'ECH4'!$E22*'月%早中晚'!E22</f>
        <v>91282.8818336156</v>
      </c>
      <c r="N22" s="1">
        <f>'ECH4'!$E22*'月%早中晚'!F22</f>
        <v>9170.42514122289</v>
      </c>
      <c r="O22" s="1">
        <f>'ECH4'!$E22*'月%早中晚'!G22</f>
        <v>12688.8171994767</v>
      </c>
      <c r="Q22" s="1">
        <f>'ECH4'!$R22*'月%早中晚'!K22</f>
        <v>0</v>
      </c>
      <c r="R22" s="1">
        <f>'ECH4'!$R22*'月%早中晚'!L22</f>
        <v>560.412830553974</v>
      </c>
      <c r="S22" s="1">
        <f>'ECH4'!$R22*'月%早中晚'!M22</f>
        <v>4179.38865273484</v>
      </c>
      <c r="T22" s="1">
        <f>'ECH4'!$R22*'月%早中晚'!N22</f>
        <v>6030.00778074666</v>
      </c>
      <c r="U22" s="1">
        <f>'ECH4'!$R22*'月%早中晚'!O22</f>
        <v>2275.07043596453</v>
      </c>
      <c r="V22" s="1">
        <f>'ECH4'!$R22*'月%早中晚'!P22</f>
        <v>0</v>
      </c>
      <c r="X22" s="1">
        <f>'ECH4'!$AE22*'月%早中晚'!T22</f>
        <v>123545.600389397</v>
      </c>
      <c r="Y22" s="1">
        <f>'ECH4'!$AE22*'月%早中晚'!U22</f>
        <v>177474.235480006</v>
      </c>
      <c r="Z22" s="1">
        <f>'ECH4'!$AE22*'月%早中晚'!V22</f>
        <v>91796.3421305976</v>
      </c>
    </row>
    <row r="23" ht="13.2" spans="1:26">
      <c r="A23" s="6" t="s">
        <v>38</v>
      </c>
      <c r="B23">
        <f t="shared" si="4"/>
        <v>7784.35546268378</v>
      </c>
      <c r="C23">
        <f t="shared" si="5"/>
        <v>25598.6028653743</v>
      </c>
      <c r="D23">
        <f t="shared" si="2"/>
        <v>9427.87394050038</v>
      </c>
      <c r="E23">
        <f t="shared" si="2"/>
        <v>7159.08773144157</v>
      </c>
      <c r="F23">
        <f t="shared" si="6"/>
        <v>35025.5191165125</v>
      </c>
      <c r="G23">
        <f t="shared" si="3"/>
        <v>16793.3950676903</v>
      </c>
      <c r="H23">
        <f t="shared" si="3"/>
        <v>6723.50781579725</v>
      </c>
      <c r="L23" s="1">
        <f>'ECH4'!$E23*'月%早中晚'!D23</f>
        <v>7784.35546268378</v>
      </c>
      <c r="M23" s="1">
        <f>'ECH4'!$E23*'月%早中晚'!E23</f>
        <v>25598.6028653743</v>
      </c>
      <c r="N23" s="1">
        <f>'ECH4'!$E23*'月%早中晚'!F23</f>
        <v>9427.87394050038</v>
      </c>
      <c r="O23" s="1">
        <f>'ECH4'!$E23*'月%早中晚'!G23</f>
        <v>7159.08773144157</v>
      </c>
      <c r="Q23" s="1">
        <f>'ECH4'!$R23*'月%早中晚'!K23</f>
        <v>0</v>
      </c>
      <c r="R23" s="1">
        <f>'ECH4'!$R23*'月%早中晚'!L23</f>
        <v>0</v>
      </c>
      <c r="S23" s="1">
        <f>'ECH4'!$R23*'月%早中晚'!M23</f>
        <v>0</v>
      </c>
      <c r="T23" s="1">
        <f>'ECH4'!$R23*'月%早中晚'!N23</f>
        <v>0</v>
      </c>
      <c r="U23" s="1">
        <f>'ECH4'!$R23*'月%早中晚'!O23</f>
        <v>0</v>
      </c>
      <c r="V23" s="1">
        <f>'ECH4'!$R23*'月%早中晚'!P23</f>
        <v>0</v>
      </c>
      <c r="X23" s="1">
        <f>'ECH4'!$AE23*'月%早中晚'!T23</f>
        <v>35025.5191165125</v>
      </c>
      <c r="Y23" s="1">
        <f>'ECH4'!$AE23*'月%早中晚'!U23</f>
        <v>16793.3950676903</v>
      </c>
      <c r="Z23" s="1">
        <f>'ECH4'!$AE23*'月%早中晚'!V23</f>
        <v>6723.50781579725</v>
      </c>
    </row>
    <row r="24" ht="13.2" spans="1:26">
      <c r="A24" s="5" t="s">
        <v>39</v>
      </c>
      <c r="C24">
        <f t="shared" si="5"/>
        <v>49564.9159353274</v>
      </c>
      <c r="D24">
        <f t="shared" si="2"/>
        <v>57675.5385429265</v>
      </c>
      <c r="E24">
        <f t="shared" si="2"/>
        <v>34588.1577869038</v>
      </c>
      <c r="F24">
        <f t="shared" si="6"/>
        <v>17422.8189348424</v>
      </c>
      <c r="G24">
        <f t="shared" si="3"/>
        <v>0</v>
      </c>
      <c r="H24">
        <f t="shared" si="3"/>
        <v>0</v>
      </c>
      <c r="L24" s="1">
        <f>'ECH4'!$E24*'月%早中晚'!D24</f>
        <v>0</v>
      </c>
      <c r="M24" s="1">
        <f>'ECH4'!$E24*'月%早中晚'!E24</f>
        <v>0</v>
      </c>
      <c r="N24" s="1">
        <f>'ECH4'!$E24*'月%早中晚'!F24</f>
        <v>0</v>
      </c>
      <c r="O24" s="1">
        <f>'ECH4'!$E24*'月%早中晚'!G24</f>
        <v>0</v>
      </c>
      <c r="Q24" s="1">
        <f>'ECH4'!$R24*'月%早中晚'!K24</f>
        <v>49564.9159353274</v>
      </c>
      <c r="R24" s="1">
        <f>'ECH4'!$R24*'月%早中晚'!L24</f>
        <v>57675.5385429265</v>
      </c>
      <c r="S24" s="1">
        <f>'ECH4'!$R24*'月%早中晚'!M24</f>
        <v>34588.1577869038</v>
      </c>
      <c r="T24" s="1">
        <f>'ECH4'!$R24*'月%早中晚'!N24</f>
        <v>17422.8189348424</v>
      </c>
      <c r="U24" s="1">
        <f>'ECH4'!$R24*'月%早中晚'!O24</f>
        <v>0</v>
      </c>
      <c r="V24" s="1">
        <f>'ECH4'!$R24*'月%早中晚'!P24</f>
        <v>0</v>
      </c>
      <c r="X24" s="1">
        <f>'ECH4'!$AE24*'月%早中晚'!T24</f>
        <v>0</v>
      </c>
      <c r="Y24" s="1">
        <f>'ECH4'!$AE24*'月%早中晚'!U24</f>
        <v>0</v>
      </c>
      <c r="Z24" s="1">
        <f>'ECH4'!$AE24*'月%早中晚'!V24</f>
        <v>0</v>
      </c>
    </row>
    <row r="25" ht="13.2" spans="1:26">
      <c r="A25" s="5" t="s">
        <v>40</v>
      </c>
      <c r="C25">
        <f t="shared" si="5"/>
        <v>31093.3572255514</v>
      </c>
      <c r="D25">
        <f t="shared" si="2"/>
        <v>179086.597267278</v>
      </c>
      <c r="E25">
        <f t="shared" si="2"/>
        <v>142679.058113056</v>
      </c>
      <c r="F25">
        <f t="shared" si="6"/>
        <v>124664.187394115</v>
      </c>
      <c r="G25">
        <f t="shared" si="3"/>
        <v>0</v>
      </c>
      <c r="H25">
        <f t="shared" si="3"/>
        <v>0</v>
      </c>
      <c r="L25" s="1">
        <f>'ECH4'!$E25*'月%早中晚'!D25</f>
        <v>0</v>
      </c>
      <c r="M25" s="1">
        <f>'ECH4'!$E25*'月%早中晚'!E25</f>
        <v>0</v>
      </c>
      <c r="N25" s="1">
        <f>'ECH4'!$E25*'月%早中晚'!F25</f>
        <v>0</v>
      </c>
      <c r="O25" s="1">
        <f>'ECH4'!$E25*'月%早中晚'!G25</f>
        <v>0</v>
      </c>
      <c r="Q25" s="1">
        <f>'ECH4'!$R25*'月%早中晚'!K25</f>
        <v>31093.3572255514</v>
      </c>
      <c r="R25" s="1">
        <f>'ECH4'!$R25*'月%早中晚'!L25</f>
        <v>179086.597267278</v>
      </c>
      <c r="S25" s="1">
        <f>'ECH4'!$R25*'月%早中晚'!M25</f>
        <v>142679.058113056</v>
      </c>
      <c r="T25" s="1">
        <f>'ECH4'!$R25*'月%早中晚'!N25</f>
        <v>124664.187394115</v>
      </c>
      <c r="U25" s="1">
        <f>'ECH4'!$R25*'月%早中晚'!O25</f>
        <v>0</v>
      </c>
      <c r="V25" s="1">
        <f>'ECH4'!$R25*'月%早中晚'!P25</f>
        <v>0</v>
      </c>
      <c r="X25" s="1">
        <f>'ECH4'!$AE25*'月%早中晚'!T25</f>
        <v>0</v>
      </c>
      <c r="Y25" s="1">
        <f>'ECH4'!$AE25*'月%早中晚'!U25</f>
        <v>0</v>
      </c>
      <c r="Z25" s="1">
        <f>'ECH4'!$AE25*'月%早中晚'!V25</f>
        <v>0</v>
      </c>
    </row>
    <row r="26" ht="13.2" spans="1:26">
      <c r="A26" s="5" t="s">
        <v>41</v>
      </c>
      <c r="C26">
        <f t="shared" si="5"/>
        <v>11527.7332757467</v>
      </c>
      <c r="D26">
        <f t="shared" si="2"/>
        <v>25486.0583087701</v>
      </c>
      <c r="E26">
        <f t="shared" si="2"/>
        <v>26905.6721494977</v>
      </c>
      <c r="F26">
        <f t="shared" si="6"/>
        <v>23535.1431949857</v>
      </c>
      <c r="G26">
        <f t="shared" si="3"/>
        <v>4436.28587099993</v>
      </c>
      <c r="H26">
        <f t="shared" si="3"/>
        <v>0</v>
      </c>
      <c r="L26" s="1">
        <f>'ECH4'!$E26*'月%早中晚'!D26</f>
        <v>0</v>
      </c>
      <c r="M26" s="1">
        <f>'ECH4'!$E26*'月%早中晚'!E26</f>
        <v>0</v>
      </c>
      <c r="N26" s="1">
        <f>'ECH4'!$E26*'月%早中晚'!F26</f>
        <v>0</v>
      </c>
      <c r="O26" s="1">
        <f>'ECH4'!$E26*'月%早中晚'!G26</f>
        <v>0</v>
      </c>
      <c r="Q26" s="1">
        <f>'ECH4'!$R26*'月%早中晚'!K26</f>
        <v>11527.7332757467</v>
      </c>
      <c r="R26" s="1">
        <f>'ECH4'!$R26*'月%早中晚'!L26</f>
        <v>25486.0583087701</v>
      </c>
      <c r="S26" s="1">
        <f>'ECH4'!$R26*'月%早中晚'!M26</f>
        <v>26905.6721494977</v>
      </c>
      <c r="T26" s="1">
        <f>'ECH4'!$R26*'月%早中晚'!N26</f>
        <v>23535.1431949857</v>
      </c>
      <c r="U26" s="1">
        <f>'ECH4'!$R26*'月%早中晚'!O26</f>
        <v>4436.28587099993</v>
      </c>
      <c r="V26" s="1">
        <f>'ECH4'!$R26*'月%早中晚'!P26</f>
        <v>0</v>
      </c>
      <c r="X26" s="1">
        <f>'ECH4'!$AE26*'月%早中晚'!T26</f>
        <v>0</v>
      </c>
      <c r="Y26" s="1">
        <f>'ECH4'!$AE26*'月%早中晚'!U26</f>
        <v>0</v>
      </c>
      <c r="Z26" s="1">
        <f>'ECH4'!$AE26*'月%早中晚'!V26</f>
        <v>0</v>
      </c>
    </row>
    <row r="27" ht="13.2" spans="1:26">
      <c r="A27" s="6" t="s">
        <v>42</v>
      </c>
      <c r="B27">
        <f t="shared" si="4"/>
        <v>1576.76913335019</v>
      </c>
      <c r="C27">
        <f t="shared" si="5"/>
        <v>5185.1546410621</v>
      </c>
      <c r="D27">
        <f t="shared" si="2"/>
        <v>16393.7335936112</v>
      </c>
      <c r="E27">
        <f t="shared" si="2"/>
        <v>56790.2418058381</v>
      </c>
      <c r="F27">
        <f t="shared" si="6"/>
        <v>63953.1295670078</v>
      </c>
      <c r="G27">
        <f t="shared" si="3"/>
        <v>23648.0138239241</v>
      </c>
      <c r="H27">
        <f t="shared" si="3"/>
        <v>613.544435206569</v>
      </c>
      <c r="L27" s="1">
        <f>'ECH4'!$E27*'月%早中晚'!D27</f>
        <v>1576.76913335019</v>
      </c>
      <c r="M27" s="1">
        <f>'ECH4'!$E27*'月%早中晚'!E27</f>
        <v>5185.1546410621</v>
      </c>
      <c r="N27" s="1">
        <f>'ECH4'!$E27*'月%早中晚'!F27</f>
        <v>1909.67392146459</v>
      </c>
      <c r="O27" s="1">
        <f>'ECH4'!$E27*'月%早中晚'!G27</f>
        <v>1450.11730412312</v>
      </c>
      <c r="Q27" s="1">
        <f>'ECH4'!$R27*'月%早中晚'!K27</f>
        <v>0</v>
      </c>
      <c r="R27" s="1">
        <f>'ECH4'!$R27*'月%早中晚'!L27</f>
        <v>14484.0596721467</v>
      </c>
      <c r="S27" s="1">
        <f>'ECH4'!$R27*'月%早中晚'!M27</f>
        <v>55340.124501715</v>
      </c>
      <c r="T27" s="1">
        <f>'ECH4'!$R27*'月%早中晚'!N27</f>
        <v>60756.9241140051</v>
      </c>
      <c r="U27" s="1">
        <f>'ECH4'!$R27*'月%早中晚'!O27</f>
        <v>22115.5557121333</v>
      </c>
      <c r="V27" s="1">
        <f>'ECH4'!$R27*'月%早中晚'!P27</f>
        <v>0</v>
      </c>
      <c r="X27" s="1">
        <f>'ECH4'!$AE27*'月%早中晚'!T27</f>
        <v>3196.20545300271</v>
      </c>
      <c r="Y27" s="1">
        <f>'ECH4'!$AE27*'月%早中晚'!U27</f>
        <v>1532.45811179072</v>
      </c>
      <c r="Z27" s="1">
        <f>'ECH4'!$AE27*'月%早中晚'!V27</f>
        <v>613.544435206569</v>
      </c>
    </row>
    <row r="28" ht="13.2" spans="1:22">
      <c r="A28" s="5" t="s">
        <v>43</v>
      </c>
      <c r="C28">
        <f>Q28</f>
        <v>4.36037386777623</v>
      </c>
      <c r="D28">
        <f t="shared" ref="D28:H33" si="7">R28</f>
        <v>9.64012091396905</v>
      </c>
      <c r="E28">
        <f t="shared" si="7"/>
        <v>10.1770909275332</v>
      </c>
      <c r="F28">
        <f t="shared" si="7"/>
        <v>8.90218579030582</v>
      </c>
      <c r="G28">
        <f t="shared" si="7"/>
        <v>1.67802850041567</v>
      </c>
      <c r="H28">
        <f t="shared" si="7"/>
        <v>0</v>
      </c>
      <c r="Q28" s="1">
        <f>'ECH4'!$R28*'月%早中晚'!K28</f>
        <v>4.36037386777623</v>
      </c>
      <c r="R28" s="1">
        <f>'ECH4'!$R28*'月%早中晚'!L28</f>
        <v>9.64012091396905</v>
      </c>
      <c r="S28" s="1">
        <f>'ECH4'!$R28*'月%早中晚'!M28</f>
        <v>10.1770909275332</v>
      </c>
      <c r="T28" s="1">
        <f>'ECH4'!$R28*'月%早中晚'!N28</f>
        <v>8.90218579030582</v>
      </c>
      <c r="U28" s="1">
        <f>'ECH4'!$R28*'月%早中晚'!O28</f>
        <v>1.67802850041567</v>
      </c>
      <c r="V28" s="1">
        <f>'ECH4'!$R28*'月%早中晚'!P28</f>
        <v>0</v>
      </c>
    </row>
    <row r="29" ht="13.2" spans="1:22">
      <c r="A29" s="5" t="s">
        <v>44</v>
      </c>
      <c r="C29">
        <f t="shared" ref="C29:C33" si="8">Q29</f>
        <v>4132.1837629418</v>
      </c>
      <c r="D29">
        <f t="shared" si="7"/>
        <v>23579.953232774</v>
      </c>
      <c r="E29">
        <f t="shared" si="7"/>
        <v>1769.77080899679</v>
      </c>
      <c r="F29">
        <f t="shared" si="7"/>
        <v>884.885404498394</v>
      </c>
      <c r="G29">
        <f t="shared" si="7"/>
        <v>91.7507907890038</v>
      </c>
      <c r="H29">
        <f t="shared" si="7"/>
        <v>0</v>
      </c>
      <c r="Q29" s="1">
        <f>'ECH4'!$R29*'月%早中晚'!K29</f>
        <v>4132.1837629418</v>
      </c>
      <c r="R29" s="1">
        <f>'ECH4'!$R29*'月%早中晚'!L29</f>
        <v>23579.953232774</v>
      </c>
      <c r="S29" s="1">
        <f>'ECH4'!$R29*'月%早中晚'!M29</f>
        <v>1769.77080899679</v>
      </c>
      <c r="T29" s="1">
        <f>'ECH4'!$R29*'月%早中晚'!N29</f>
        <v>884.885404498394</v>
      </c>
      <c r="U29" s="1">
        <f>'ECH4'!$R29*'月%早中晚'!O29</f>
        <v>91.7507907890038</v>
      </c>
      <c r="V29" s="1">
        <f>'ECH4'!$R29*'月%早中晚'!P29</f>
        <v>0</v>
      </c>
    </row>
    <row r="30" ht="13.2" spans="1:22">
      <c r="A30" s="5" t="s">
        <v>45</v>
      </c>
      <c r="C30">
        <f t="shared" si="8"/>
        <v>101.24107604427</v>
      </c>
      <c r="D30">
        <f t="shared" si="7"/>
        <v>577.723541670386</v>
      </c>
      <c r="E30">
        <f t="shared" si="7"/>
        <v>43.3604871742235</v>
      </c>
      <c r="F30">
        <f t="shared" si="7"/>
        <v>21.6802435871118</v>
      </c>
      <c r="G30">
        <f t="shared" si="7"/>
        <v>2.24795152400928</v>
      </c>
      <c r="H30">
        <f t="shared" si="7"/>
        <v>0</v>
      </c>
      <c r="Q30" s="1">
        <f>'ECH4'!$R30*'月%早中晚'!K30</f>
        <v>101.24107604427</v>
      </c>
      <c r="R30" s="1">
        <f>'ECH4'!$R30*'月%早中晚'!L30</f>
        <v>577.723541670386</v>
      </c>
      <c r="S30" s="1">
        <f>'ECH4'!$R30*'月%早中晚'!M30</f>
        <v>43.3604871742235</v>
      </c>
      <c r="T30" s="1">
        <f>'ECH4'!$R30*'月%早中晚'!N30</f>
        <v>21.6802435871118</v>
      </c>
      <c r="U30" s="1">
        <f>'ECH4'!$R30*'月%早中晚'!O30</f>
        <v>2.24795152400928</v>
      </c>
      <c r="V30" s="1">
        <f>'ECH4'!$R30*'月%早中晚'!P30</f>
        <v>0</v>
      </c>
    </row>
    <row r="31" ht="13.2" spans="1:22">
      <c r="A31" s="5" t="s">
        <v>46</v>
      </c>
      <c r="Q31" s="1">
        <f>'ECH4'!$R31*'月%早中晚'!K31</f>
        <v>0</v>
      </c>
      <c r="R31" s="1">
        <f>'ECH4'!$R31*'月%早中晚'!L31</f>
        <v>0</v>
      </c>
      <c r="S31" s="1">
        <f>'ECH4'!$R31*'月%早中晚'!M31</f>
        <v>0</v>
      </c>
      <c r="T31" s="1">
        <f>'ECH4'!$R31*'月%早中晚'!N31</f>
        <v>0</v>
      </c>
      <c r="U31" s="1">
        <f>'ECH4'!$R31*'月%早中晚'!O31</f>
        <v>0</v>
      </c>
      <c r="V31" s="1">
        <f>'ECH4'!$R31*'月%早中晚'!P31</f>
        <v>0</v>
      </c>
    </row>
    <row r="32" ht="13.2" spans="1:22">
      <c r="A32" s="5" t="s">
        <v>47</v>
      </c>
      <c r="C32">
        <f t="shared" si="8"/>
        <v>2631.13709389503</v>
      </c>
      <c r="D32">
        <f t="shared" si="7"/>
        <v>15014.3587948501</v>
      </c>
      <c r="E32">
        <f t="shared" si="7"/>
        <v>1126.88832113531</v>
      </c>
      <c r="F32">
        <f t="shared" si="7"/>
        <v>563.444160567655</v>
      </c>
      <c r="G32">
        <f t="shared" si="7"/>
        <v>58.4216295519457</v>
      </c>
      <c r="H32">
        <f t="shared" si="7"/>
        <v>0</v>
      </c>
      <c r="Q32" s="1">
        <f>'ECH4'!$R32*'月%早中晚'!K32</f>
        <v>2631.13709389503</v>
      </c>
      <c r="R32" s="1">
        <f>'ECH4'!$R32*'月%早中晚'!L32</f>
        <v>15014.3587948501</v>
      </c>
      <c r="S32" s="1">
        <f>'ECH4'!$R32*'月%早中晚'!M32</f>
        <v>1126.88832113531</v>
      </c>
      <c r="T32" s="1">
        <f>'ECH4'!$R32*'月%早中晚'!N32</f>
        <v>563.444160567655</v>
      </c>
      <c r="U32" s="1">
        <f>'ECH4'!$R32*'月%早中晚'!O32</f>
        <v>58.4216295519457</v>
      </c>
      <c r="V32" s="1">
        <f>'ECH4'!$R32*'月%早中晚'!P32</f>
        <v>0</v>
      </c>
    </row>
    <row r="33" ht="13.2" spans="1:22">
      <c r="A33" s="5" t="s">
        <v>48</v>
      </c>
      <c r="C33">
        <f t="shared" si="8"/>
        <v>2718.41059907176</v>
      </c>
      <c r="D33">
        <f t="shared" si="7"/>
        <v>15512.3775879597</v>
      </c>
      <c r="E33">
        <f t="shared" si="7"/>
        <v>1164.26664473402</v>
      </c>
      <c r="F33">
        <f t="shared" si="7"/>
        <v>582.133322367012</v>
      </c>
      <c r="G33">
        <f t="shared" si="7"/>
        <v>60.3594458675472</v>
      </c>
      <c r="H33">
        <f t="shared" si="7"/>
        <v>0</v>
      </c>
      <c r="Q33" s="1">
        <f>'ECH4'!$R33*'月%早中晚'!K33</f>
        <v>2718.41059907176</v>
      </c>
      <c r="R33" s="1">
        <f>'ECH4'!$R33*'月%早中晚'!L33</f>
        <v>15512.3775879597</v>
      </c>
      <c r="S33" s="1">
        <f>'ECH4'!$R33*'月%早中晚'!M33</f>
        <v>1164.26664473402</v>
      </c>
      <c r="T33" s="1">
        <f>'ECH4'!$R33*'月%早中晚'!N33</f>
        <v>582.133322367012</v>
      </c>
      <c r="U33" s="1">
        <f>'ECH4'!$R33*'月%早中晚'!O33</f>
        <v>60.3594458675472</v>
      </c>
      <c r="V33" s="1">
        <f>'ECH4'!$R33*'月%早中晚'!P33</f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面积数据</vt:lpstr>
      <vt:lpstr>甲烷排放因子</vt:lpstr>
      <vt:lpstr>ECH4</vt:lpstr>
      <vt:lpstr>汇总</vt:lpstr>
      <vt:lpstr>月%早中晚</vt:lpstr>
      <vt:lpstr>2022月</vt:lpstr>
      <vt:lpstr>2021月</vt:lpstr>
      <vt:lpstr>2020月</vt:lpstr>
      <vt:lpstr>2019月</vt:lpstr>
      <vt:lpstr>2018月</vt:lpstr>
      <vt:lpstr>2017月 </vt:lpstr>
      <vt:lpstr>2016月</vt:lpstr>
      <vt:lpstr>2015月 </vt:lpstr>
      <vt:lpstr>2014月</vt:lpstr>
      <vt:lpstr>2013月 </vt:lpstr>
      <vt:lpstr>2012月</vt:lpstr>
      <vt:lpstr>2011月 </vt:lpstr>
      <vt:lpstr>2010月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ysy</dc:creator>
  <cp:lastModifiedBy>崔夺</cp:lastModifiedBy>
  <dcterms:created xsi:type="dcterms:W3CDTF">2015-06-06T10:17:00Z</dcterms:created>
  <dcterms:modified xsi:type="dcterms:W3CDTF">2022-11-12T16:12:42Z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2052-4.2.2.6882</vt:lpwstr>
  </property>
  <property fmtid="{D5CDD505-2E9C-101B-9397-08002B2CF9AE}" pid="3" name="ICV">
    <vt:lpwstr>6305B87000E7FA7D7A556F638004F484</vt:lpwstr>
  </property>
</Properties>
</file>