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K:\Github\CM_Methane_Database\data\China\raw\家畜\肠道\"/>
    </mc:Choice>
  </mc:AlternateContent>
  <xr:revisionPtr revIDLastSave="0" documentId="8_{A443B806-D705-4FD0-BC55-646F18AFA928}" xr6:coauthVersionLast="47" xr6:coauthVersionMax="47" xr10:uidLastSave="{00000000-0000-0000-0000-000000000000}"/>
  <bookViews>
    <workbookView xWindow="-120" yWindow="-120" windowWidth="38640" windowHeight="21120" activeTab="12" xr2:uid="{00000000-000D-0000-FFFF-FFFF00000000}"/>
  </bookViews>
  <sheets>
    <sheet name="2021" sheetId="1" r:id="rId1"/>
    <sheet name="2020" sheetId="2" r:id="rId2"/>
    <sheet name="2019" sheetId="3" r:id="rId3"/>
    <sheet name="2018" sheetId="4" r:id="rId4"/>
    <sheet name="2017" sheetId="5" r:id="rId5"/>
    <sheet name="2016" sheetId="6" r:id="rId6"/>
    <sheet name="2015" sheetId="7" r:id="rId7"/>
    <sheet name="2014" sheetId="8" r:id="rId8"/>
    <sheet name="2013" sheetId="9" r:id="rId9"/>
    <sheet name="2012" sheetId="10" r:id="rId10"/>
    <sheet name="2011" sheetId="11" r:id="rId11"/>
    <sheet name="2010" sheetId="12" r:id="rId12"/>
    <sheet name="2022" sheetId="2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2" l="1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D38" i="12"/>
  <c r="AH43" i="12"/>
  <c r="V43" i="12"/>
  <c r="N43" i="12"/>
  <c r="U42" i="12"/>
  <c r="X39" i="12"/>
  <c r="H37" i="12"/>
  <c r="Y45" i="12" s="1"/>
  <c r="H36" i="12"/>
  <c r="H35" i="12"/>
  <c r="X43" i="12" s="1"/>
  <c r="H34" i="12"/>
  <c r="H33" i="12"/>
  <c r="H31" i="12"/>
  <c r="H28" i="12"/>
  <c r="AH25" i="12"/>
  <c r="AG25" i="12"/>
  <c r="AG45" i="12" s="1"/>
  <c r="AF25" i="12"/>
  <c r="AE25" i="12"/>
  <c r="AD25" i="12"/>
  <c r="AD45" i="12" s="1"/>
  <c r="T25" i="12"/>
  <c r="T45" i="12" s="1"/>
  <c r="R25" i="12"/>
  <c r="K25" i="12"/>
  <c r="I25" i="12"/>
  <c r="I45" i="12" s="1"/>
  <c r="H25" i="12"/>
  <c r="H45" i="12" s="1"/>
  <c r="G25" i="12"/>
  <c r="F25" i="12"/>
  <c r="F45" i="12" s="1"/>
  <c r="AH24" i="12"/>
  <c r="AH44" i="12" s="1"/>
  <c r="AG24" i="12"/>
  <c r="AF24" i="12"/>
  <c r="AE24" i="12"/>
  <c r="AD24" i="12"/>
  <c r="AD44" i="12" s="1"/>
  <c r="AC24" i="12"/>
  <c r="AB24" i="12"/>
  <c r="AB44" i="12" s="1"/>
  <c r="AA24" i="12"/>
  <c r="Z24" i="12"/>
  <c r="Z44" i="12" s="1"/>
  <c r="Y24" i="12"/>
  <c r="W24" i="12"/>
  <c r="W44" i="12" s="1"/>
  <c r="U24" i="12"/>
  <c r="T24" i="12"/>
  <c r="T44" i="12" s="1"/>
  <c r="S24" i="12"/>
  <c r="R24" i="12"/>
  <c r="R44" i="12" s="1"/>
  <c r="Q24" i="12"/>
  <c r="P24" i="12"/>
  <c r="P44" i="12" s="1"/>
  <c r="O24" i="12"/>
  <c r="M24" i="12"/>
  <c r="M44" i="12" s="1"/>
  <c r="K24" i="12"/>
  <c r="J24" i="12"/>
  <c r="J44" i="12" s="1"/>
  <c r="I24" i="12"/>
  <c r="H24" i="12"/>
  <c r="H44" i="12" s="1"/>
  <c r="G24" i="12"/>
  <c r="F24" i="12"/>
  <c r="F44" i="12" s="1"/>
  <c r="E24" i="12"/>
  <c r="D24" i="12"/>
  <c r="D44" i="12" s="1"/>
  <c r="AH23" i="12"/>
  <c r="AG23" i="12"/>
  <c r="AG43" i="12" s="1"/>
  <c r="AF23" i="12"/>
  <c r="AF43" i="12" s="1"/>
  <c r="AE23" i="12"/>
  <c r="AE43" i="12" s="1"/>
  <c r="AD23" i="12"/>
  <c r="AD43" i="12" s="1"/>
  <c r="AC23" i="12"/>
  <c r="AC43" i="12" s="1"/>
  <c r="AB23" i="12"/>
  <c r="AB43" i="12" s="1"/>
  <c r="AA23" i="12"/>
  <c r="AA43" i="12" s="1"/>
  <c r="Z23" i="12"/>
  <c r="Z43" i="12" s="1"/>
  <c r="Y23" i="12"/>
  <c r="Y43" i="12" s="1"/>
  <c r="W23" i="12"/>
  <c r="W43" i="12" s="1"/>
  <c r="U23" i="12"/>
  <c r="U43" i="12" s="1"/>
  <c r="T23" i="12"/>
  <c r="T43" i="12" s="1"/>
  <c r="S23" i="12"/>
  <c r="S43" i="12" s="1"/>
  <c r="R23" i="12"/>
  <c r="R43" i="12" s="1"/>
  <c r="Q23" i="12"/>
  <c r="Q43" i="12" s="1"/>
  <c r="O23" i="12"/>
  <c r="O43" i="12" s="1"/>
  <c r="M23" i="12"/>
  <c r="M43" i="12" s="1"/>
  <c r="K23" i="12"/>
  <c r="K43" i="12" s="1"/>
  <c r="J23" i="12"/>
  <c r="J43" i="12" s="1"/>
  <c r="I23" i="12"/>
  <c r="I43" i="12" s="1"/>
  <c r="H23" i="12"/>
  <c r="H43" i="12" s="1"/>
  <c r="G23" i="12"/>
  <c r="G43" i="12" s="1"/>
  <c r="F23" i="12"/>
  <c r="F43" i="12" s="1"/>
  <c r="E23" i="12"/>
  <c r="E43" i="12" s="1"/>
  <c r="D23" i="12"/>
  <c r="D43" i="12" s="1"/>
  <c r="AH22" i="12"/>
  <c r="AH42" i="12" s="1"/>
  <c r="AG22" i="12"/>
  <c r="AG42" i="12" s="1"/>
  <c r="AF22" i="12"/>
  <c r="AE22" i="12"/>
  <c r="AE42" i="12" s="1"/>
  <c r="AD22" i="12"/>
  <c r="AD42" i="12" s="1"/>
  <c r="AC22" i="12"/>
  <c r="AB22" i="12"/>
  <c r="AB42" i="12" s="1"/>
  <c r="AA22" i="12"/>
  <c r="AA42" i="12" s="1"/>
  <c r="Z22" i="12"/>
  <c r="Z42" i="12" s="1"/>
  <c r="Y22" i="12"/>
  <c r="Y42" i="12" s="1"/>
  <c r="W22" i="12"/>
  <c r="V22" i="12"/>
  <c r="V42" i="12" s="1"/>
  <c r="U22" i="12"/>
  <c r="T22" i="12"/>
  <c r="T42" i="12" s="1"/>
  <c r="S22" i="12"/>
  <c r="S42" i="12" s="1"/>
  <c r="R22" i="12"/>
  <c r="R42" i="12" s="1"/>
  <c r="Q22" i="12"/>
  <c r="P22" i="12"/>
  <c r="P42" i="12" s="1"/>
  <c r="O22" i="12"/>
  <c r="M22" i="12"/>
  <c r="M42" i="12" s="1"/>
  <c r="L22" i="12"/>
  <c r="L42" i="12" s="1"/>
  <c r="K22" i="12"/>
  <c r="K42" i="12" s="1"/>
  <c r="J22" i="12"/>
  <c r="J42" i="12" s="1"/>
  <c r="I22" i="12"/>
  <c r="H22" i="12"/>
  <c r="H42" i="12" s="1"/>
  <c r="G22" i="12"/>
  <c r="G42" i="12" s="1"/>
  <c r="F22" i="12"/>
  <c r="F42" i="12" s="1"/>
  <c r="E22" i="12"/>
  <c r="E42" i="12" s="1"/>
  <c r="D22" i="12"/>
  <c r="D42" i="12" s="1"/>
  <c r="AH21" i="12"/>
  <c r="AH41" i="12" s="1"/>
  <c r="AG21" i="12"/>
  <c r="AG41" i="12" s="1"/>
  <c r="AF21" i="12"/>
  <c r="AF41" i="12" s="1"/>
  <c r="AE21" i="12"/>
  <c r="AE41" i="12" s="1"/>
  <c r="AD21" i="12"/>
  <c r="AD41" i="12" s="1"/>
  <c r="AC21" i="12"/>
  <c r="AC41" i="12" s="1"/>
  <c r="AB21" i="12"/>
  <c r="AB41" i="12" s="1"/>
  <c r="AA21" i="12"/>
  <c r="AA41" i="12" s="1"/>
  <c r="Z21" i="12"/>
  <c r="Z41" i="12" s="1"/>
  <c r="Y21" i="12"/>
  <c r="Y41" i="12" s="1"/>
  <c r="X21" i="12"/>
  <c r="X41" i="12" s="1"/>
  <c r="W21" i="12"/>
  <c r="W41" i="12" s="1"/>
  <c r="V21" i="12"/>
  <c r="V41" i="12" s="1"/>
  <c r="U21" i="12"/>
  <c r="U41" i="12" s="1"/>
  <c r="T21" i="12"/>
  <c r="T41" i="12" s="1"/>
  <c r="S21" i="12"/>
  <c r="S41" i="12" s="1"/>
  <c r="R21" i="12"/>
  <c r="R41" i="12" s="1"/>
  <c r="Q21" i="12"/>
  <c r="Q41" i="12" s="1"/>
  <c r="P21" i="12"/>
  <c r="P41" i="12" s="1"/>
  <c r="O21" i="12"/>
  <c r="O41" i="12" s="1"/>
  <c r="N21" i="12"/>
  <c r="N41" i="12" s="1"/>
  <c r="M21" i="12"/>
  <c r="M41" i="12" s="1"/>
  <c r="L21" i="12"/>
  <c r="L41" i="12" s="1"/>
  <c r="K21" i="12"/>
  <c r="K41" i="12" s="1"/>
  <c r="J21" i="12"/>
  <c r="J41" i="12" s="1"/>
  <c r="I21" i="12"/>
  <c r="I41" i="12" s="1"/>
  <c r="H21" i="12"/>
  <c r="H41" i="12" s="1"/>
  <c r="G21" i="12"/>
  <c r="G41" i="12" s="1"/>
  <c r="F21" i="12"/>
  <c r="F41" i="12" s="1"/>
  <c r="E21" i="12"/>
  <c r="E41" i="12" s="1"/>
  <c r="D21" i="12"/>
  <c r="D41" i="12" s="1"/>
  <c r="AH20" i="12"/>
  <c r="AG20" i="12"/>
  <c r="AG40" i="12" s="1"/>
  <c r="AF20" i="12"/>
  <c r="AF40" i="12" s="1"/>
  <c r="AE20" i="12"/>
  <c r="AE40" i="12" s="1"/>
  <c r="AD20" i="12"/>
  <c r="AD40" i="12" s="1"/>
  <c r="AC20" i="12"/>
  <c r="AC40" i="12" s="1"/>
  <c r="AB20" i="12"/>
  <c r="AA20" i="12"/>
  <c r="AA40" i="12" s="1"/>
  <c r="Z20" i="12"/>
  <c r="Z40" i="12" s="1"/>
  <c r="Y20" i="12"/>
  <c r="Y40" i="12" s="1"/>
  <c r="X20" i="12"/>
  <c r="W20" i="12"/>
  <c r="W40" i="12" s="1"/>
  <c r="V20" i="12"/>
  <c r="V40" i="12" s="1"/>
  <c r="U20" i="12"/>
  <c r="U40" i="12" s="1"/>
  <c r="T20" i="12"/>
  <c r="T40" i="12" s="1"/>
  <c r="S20" i="12"/>
  <c r="S40" i="12" s="1"/>
  <c r="R20" i="12"/>
  <c r="R40" i="12" s="1"/>
  <c r="Q20" i="12"/>
  <c r="Q40" i="12" s="1"/>
  <c r="P20" i="12"/>
  <c r="P40" i="12" s="1"/>
  <c r="O20" i="12"/>
  <c r="O40" i="12" s="1"/>
  <c r="N20" i="12"/>
  <c r="N40" i="12" s="1"/>
  <c r="M20" i="12"/>
  <c r="M40" i="12" s="1"/>
  <c r="L20" i="12"/>
  <c r="L40" i="12" s="1"/>
  <c r="K20" i="12"/>
  <c r="K40" i="12" s="1"/>
  <c r="J20" i="12"/>
  <c r="J40" i="12" s="1"/>
  <c r="I20" i="12"/>
  <c r="I40" i="12" s="1"/>
  <c r="H20" i="12"/>
  <c r="H40" i="12" s="1"/>
  <c r="G20" i="12"/>
  <c r="G40" i="12" s="1"/>
  <c r="F20" i="12"/>
  <c r="F40" i="12" s="1"/>
  <c r="E20" i="12"/>
  <c r="E40" i="12" s="1"/>
  <c r="D20" i="12"/>
  <c r="D40" i="12" s="1"/>
  <c r="AH19" i="12"/>
  <c r="AH39" i="12" s="1"/>
  <c r="AG19" i="12"/>
  <c r="AG39" i="12" s="1"/>
  <c r="AF19" i="12"/>
  <c r="AF39" i="12" s="1"/>
  <c r="AE19" i="12"/>
  <c r="AE39" i="12" s="1"/>
  <c r="AD19" i="12"/>
  <c r="AD39" i="12" s="1"/>
  <c r="AC19" i="12"/>
  <c r="AC39" i="12" s="1"/>
  <c r="AB19" i="12"/>
  <c r="AB39" i="12" s="1"/>
  <c r="AA19" i="12"/>
  <c r="AA39" i="12" s="1"/>
  <c r="Z19" i="12"/>
  <c r="Z39" i="12" s="1"/>
  <c r="Y19" i="12"/>
  <c r="Y39" i="12" s="1"/>
  <c r="X19" i="12"/>
  <c r="W19" i="12"/>
  <c r="W39" i="12" s="1"/>
  <c r="V19" i="12"/>
  <c r="V39" i="12" s="1"/>
  <c r="U19" i="12"/>
  <c r="U39" i="12" s="1"/>
  <c r="T19" i="12"/>
  <c r="T39" i="12" s="1"/>
  <c r="S19" i="12"/>
  <c r="S39" i="12" s="1"/>
  <c r="R19" i="12"/>
  <c r="R39" i="12" s="1"/>
  <c r="Q19" i="12"/>
  <c r="Q39" i="12" s="1"/>
  <c r="P19" i="12"/>
  <c r="P39" i="12" s="1"/>
  <c r="O19" i="12"/>
  <c r="O39" i="12" s="1"/>
  <c r="N19" i="12"/>
  <c r="N39" i="12" s="1"/>
  <c r="M19" i="12"/>
  <c r="M39" i="12" s="1"/>
  <c r="L19" i="12"/>
  <c r="L39" i="12" s="1"/>
  <c r="K19" i="12"/>
  <c r="K39" i="12" s="1"/>
  <c r="J19" i="12"/>
  <c r="J39" i="12" s="1"/>
  <c r="I19" i="12"/>
  <c r="I39" i="12" s="1"/>
  <c r="H19" i="12"/>
  <c r="H39" i="12" s="1"/>
  <c r="G19" i="12"/>
  <c r="G39" i="12" s="1"/>
  <c r="F19" i="12"/>
  <c r="F39" i="12" s="1"/>
  <c r="E19" i="12"/>
  <c r="E39" i="12" s="1"/>
  <c r="D19" i="12"/>
  <c r="D39" i="12" s="1"/>
  <c r="AA44" i="11"/>
  <c r="U44" i="11"/>
  <c r="Z43" i="11"/>
  <c r="T43" i="11"/>
  <c r="AH41" i="11"/>
  <c r="AD41" i="11"/>
  <c r="J41" i="11"/>
  <c r="AC40" i="11"/>
  <c r="X39" i="11"/>
  <c r="T39" i="11"/>
  <c r="H37" i="11"/>
  <c r="Y45" i="11" s="1"/>
  <c r="H36" i="11"/>
  <c r="S44" i="11" s="1"/>
  <c r="H35" i="11"/>
  <c r="X43" i="11" s="1"/>
  <c r="H34" i="11"/>
  <c r="U42" i="11" s="1"/>
  <c r="H33" i="11"/>
  <c r="H31" i="11"/>
  <c r="H28" i="11"/>
  <c r="AH25" i="11"/>
  <c r="AG25" i="11"/>
  <c r="AG45" i="11" s="1"/>
  <c r="AF25" i="11"/>
  <c r="AE25" i="11"/>
  <c r="AD25" i="11"/>
  <c r="AD45" i="11" s="1"/>
  <c r="T25" i="11"/>
  <c r="T45" i="11" s="1"/>
  <c r="R25" i="11"/>
  <c r="K25" i="11"/>
  <c r="K45" i="11" s="1"/>
  <c r="I25" i="11"/>
  <c r="I45" i="11" s="1"/>
  <c r="H25" i="11"/>
  <c r="H45" i="11" s="1"/>
  <c r="G25" i="11"/>
  <c r="G45" i="11" s="1"/>
  <c r="F25" i="11"/>
  <c r="F45" i="11" s="1"/>
  <c r="AH24" i="11"/>
  <c r="AH44" i="11" s="1"/>
  <c r="AG24" i="11"/>
  <c r="AF24" i="11"/>
  <c r="AE24" i="11"/>
  <c r="AD24" i="11"/>
  <c r="AC24" i="11"/>
  <c r="AB24" i="11"/>
  <c r="AA24" i="11"/>
  <c r="Z24" i="11"/>
  <c r="Z44" i="11" s="1"/>
  <c r="Y24" i="11"/>
  <c r="W24" i="11"/>
  <c r="U24" i="11"/>
  <c r="T24" i="11"/>
  <c r="S24" i="11"/>
  <c r="R24" i="11"/>
  <c r="R44" i="11" s="1"/>
  <c r="Q24" i="11"/>
  <c r="P24" i="11"/>
  <c r="P44" i="11" s="1"/>
  <c r="O24" i="11"/>
  <c r="M24" i="11"/>
  <c r="K24" i="11"/>
  <c r="J24" i="11"/>
  <c r="I24" i="11"/>
  <c r="I44" i="11" s="1"/>
  <c r="H24" i="11"/>
  <c r="G24" i="11"/>
  <c r="F24" i="11"/>
  <c r="F44" i="11" s="1"/>
  <c r="E24" i="11"/>
  <c r="E44" i="11" s="1"/>
  <c r="D24" i="11"/>
  <c r="AH23" i="11"/>
  <c r="AH43" i="11" s="1"/>
  <c r="AG23" i="11"/>
  <c r="AG43" i="11" s="1"/>
  <c r="AF23" i="11"/>
  <c r="AF43" i="11" s="1"/>
  <c r="AE23" i="11"/>
  <c r="AE43" i="11" s="1"/>
  <c r="AD23" i="11"/>
  <c r="AD43" i="11" s="1"/>
  <c r="AC23" i="11"/>
  <c r="AC43" i="11" s="1"/>
  <c r="AB23" i="11"/>
  <c r="AB43" i="11" s="1"/>
  <c r="AA23" i="11"/>
  <c r="Z23" i="11"/>
  <c r="Y23" i="11"/>
  <c r="W23" i="11"/>
  <c r="U23" i="11"/>
  <c r="T23" i="11"/>
  <c r="S23" i="11"/>
  <c r="S43" i="11" s="1"/>
  <c r="R23" i="11"/>
  <c r="R43" i="11" s="1"/>
  <c r="Q23" i="11"/>
  <c r="O23" i="11"/>
  <c r="O43" i="11" s="1"/>
  <c r="M23" i="11"/>
  <c r="M43" i="11" s="1"/>
  <c r="K23" i="11"/>
  <c r="J23" i="11"/>
  <c r="J43" i="11" s="1"/>
  <c r="I23" i="11"/>
  <c r="I43" i="11" s="1"/>
  <c r="H23" i="11"/>
  <c r="H43" i="11" s="1"/>
  <c r="G23" i="11"/>
  <c r="F23" i="11"/>
  <c r="F43" i="11" s="1"/>
  <c r="E23" i="11"/>
  <c r="D23" i="11"/>
  <c r="D43" i="11" s="1"/>
  <c r="AH22" i="11"/>
  <c r="AG22" i="11"/>
  <c r="AF22" i="11"/>
  <c r="AE22" i="11"/>
  <c r="AE42" i="11" s="1"/>
  <c r="AD22" i="11"/>
  <c r="AD42" i="11" s="1"/>
  <c r="AC22" i="11"/>
  <c r="AC42" i="11" s="1"/>
  <c r="AB22" i="11"/>
  <c r="AA22" i="11"/>
  <c r="Z22" i="11"/>
  <c r="Y22" i="11"/>
  <c r="Y42" i="11" s="1"/>
  <c r="W22" i="11"/>
  <c r="W42" i="11" s="1"/>
  <c r="V22" i="11"/>
  <c r="V42" i="11" s="1"/>
  <c r="U22" i="11"/>
  <c r="T22" i="11"/>
  <c r="S22" i="11"/>
  <c r="R22" i="11"/>
  <c r="Q22" i="11"/>
  <c r="Q42" i="11" s="1"/>
  <c r="P22" i="11"/>
  <c r="O22" i="11"/>
  <c r="M22" i="11"/>
  <c r="M42" i="11" s="1"/>
  <c r="L22" i="11"/>
  <c r="L42" i="11" s="1"/>
  <c r="K22" i="11"/>
  <c r="J22" i="11"/>
  <c r="I22" i="11"/>
  <c r="H22" i="11"/>
  <c r="G22" i="11"/>
  <c r="G42" i="11" s="1"/>
  <c r="F22" i="11"/>
  <c r="E22" i="11"/>
  <c r="E42" i="11" s="1"/>
  <c r="D22" i="11"/>
  <c r="AH21" i="11"/>
  <c r="AG21" i="11"/>
  <c r="AG41" i="11" s="1"/>
  <c r="AF21" i="11"/>
  <c r="AF41" i="11" s="1"/>
  <c r="AE21" i="11"/>
  <c r="AE41" i="11" s="1"/>
  <c r="AD21" i="11"/>
  <c r="AC21" i="11"/>
  <c r="AC41" i="11" s="1"/>
  <c r="AB21" i="11"/>
  <c r="AB41" i="11" s="1"/>
  <c r="AA21" i="11"/>
  <c r="AA41" i="11" s="1"/>
  <c r="Z21" i="11"/>
  <c r="Z41" i="11" s="1"/>
  <c r="Y21" i="11"/>
  <c r="Y41" i="11" s="1"/>
  <c r="X21" i="11"/>
  <c r="X41" i="11" s="1"/>
  <c r="W21" i="11"/>
  <c r="W41" i="11" s="1"/>
  <c r="V21" i="11"/>
  <c r="V41" i="11" s="1"/>
  <c r="U21" i="11"/>
  <c r="U41" i="11" s="1"/>
  <c r="T21" i="11"/>
  <c r="T41" i="11" s="1"/>
  <c r="S21" i="11"/>
  <c r="S41" i="11" s="1"/>
  <c r="R21" i="11"/>
  <c r="R41" i="11" s="1"/>
  <c r="Q21" i="11"/>
  <c r="Q41" i="11" s="1"/>
  <c r="P21" i="11"/>
  <c r="P41" i="11" s="1"/>
  <c r="O21" i="11"/>
  <c r="O41" i="11" s="1"/>
  <c r="N21" i="11"/>
  <c r="N41" i="11" s="1"/>
  <c r="M21" i="11"/>
  <c r="M41" i="11" s="1"/>
  <c r="L21" i="11"/>
  <c r="L41" i="11" s="1"/>
  <c r="K21" i="11"/>
  <c r="K41" i="11" s="1"/>
  <c r="J21" i="11"/>
  <c r="I21" i="11"/>
  <c r="I41" i="11" s="1"/>
  <c r="H21" i="11"/>
  <c r="H41" i="11" s="1"/>
  <c r="G21" i="11"/>
  <c r="G41" i="11" s="1"/>
  <c r="F21" i="11"/>
  <c r="F41" i="11" s="1"/>
  <c r="E21" i="11"/>
  <c r="E41" i="11" s="1"/>
  <c r="D21" i="11"/>
  <c r="D41" i="11" s="1"/>
  <c r="AH20" i="11"/>
  <c r="AH40" i="11" s="1"/>
  <c r="AG20" i="11"/>
  <c r="AG40" i="11" s="1"/>
  <c r="AF20" i="11"/>
  <c r="AF40" i="11" s="1"/>
  <c r="AE20" i="11"/>
  <c r="AE40" i="11" s="1"/>
  <c r="AD20" i="11"/>
  <c r="AD40" i="11" s="1"/>
  <c r="AC20" i="11"/>
  <c r="AB20" i="11"/>
  <c r="AB40" i="11" s="1"/>
  <c r="AA20" i="11"/>
  <c r="AA40" i="11" s="1"/>
  <c r="Z20" i="11"/>
  <c r="Z40" i="11" s="1"/>
  <c r="Y20" i="11"/>
  <c r="Y40" i="11" s="1"/>
  <c r="X20" i="11"/>
  <c r="X40" i="11" s="1"/>
  <c r="W20" i="11"/>
  <c r="W40" i="11" s="1"/>
  <c r="V20" i="11"/>
  <c r="V40" i="11" s="1"/>
  <c r="U20" i="11"/>
  <c r="U40" i="11" s="1"/>
  <c r="T20" i="11"/>
  <c r="T40" i="11" s="1"/>
  <c r="S20" i="11"/>
  <c r="S40" i="11" s="1"/>
  <c r="R20" i="11"/>
  <c r="R40" i="11" s="1"/>
  <c r="Q20" i="11"/>
  <c r="Q40" i="11" s="1"/>
  <c r="P20" i="11"/>
  <c r="P40" i="11" s="1"/>
  <c r="O20" i="11"/>
  <c r="O40" i="11" s="1"/>
  <c r="N20" i="11"/>
  <c r="N40" i="11" s="1"/>
  <c r="M20" i="11"/>
  <c r="M40" i="11" s="1"/>
  <c r="L20" i="11"/>
  <c r="L40" i="11" s="1"/>
  <c r="K20" i="11"/>
  <c r="K40" i="11" s="1"/>
  <c r="J20" i="11"/>
  <c r="J40" i="11" s="1"/>
  <c r="I20" i="11"/>
  <c r="I40" i="11" s="1"/>
  <c r="H20" i="11"/>
  <c r="H40" i="11" s="1"/>
  <c r="G20" i="11"/>
  <c r="G40" i="11" s="1"/>
  <c r="F20" i="11"/>
  <c r="F40" i="11" s="1"/>
  <c r="E20" i="11"/>
  <c r="E40" i="11" s="1"/>
  <c r="D20" i="11"/>
  <c r="D40" i="11" s="1"/>
  <c r="AH19" i="11"/>
  <c r="AH39" i="11" s="1"/>
  <c r="AG19" i="11"/>
  <c r="AG39" i="11" s="1"/>
  <c r="AF19" i="11"/>
  <c r="AF39" i="11" s="1"/>
  <c r="AE19" i="11"/>
  <c r="AE39" i="11" s="1"/>
  <c r="AD19" i="11"/>
  <c r="AD39" i="11" s="1"/>
  <c r="AC19" i="11"/>
  <c r="AC39" i="11" s="1"/>
  <c r="AB19" i="11"/>
  <c r="AB39" i="11" s="1"/>
  <c r="AA19" i="11"/>
  <c r="AA39" i="11" s="1"/>
  <c r="Z19" i="11"/>
  <c r="Z39" i="11" s="1"/>
  <c r="Y19" i="11"/>
  <c r="Y39" i="11" s="1"/>
  <c r="X19" i="11"/>
  <c r="W19" i="11"/>
  <c r="W39" i="11" s="1"/>
  <c r="V19" i="11"/>
  <c r="V39" i="11" s="1"/>
  <c r="U19" i="11"/>
  <c r="U39" i="11" s="1"/>
  <c r="T19" i="11"/>
  <c r="S19" i="11"/>
  <c r="S39" i="11" s="1"/>
  <c r="R19" i="11"/>
  <c r="R39" i="11" s="1"/>
  <c r="Q19" i="11"/>
  <c r="Q39" i="11" s="1"/>
  <c r="P19" i="11"/>
  <c r="P39" i="11" s="1"/>
  <c r="O19" i="11"/>
  <c r="O39" i="11" s="1"/>
  <c r="N19" i="11"/>
  <c r="N39" i="11" s="1"/>
  <c r="M19" i="11"/>
  <c r="M39" i="11" s="1"/>
  <c r="L19" i="11"/>
  <c r="L39" i="11" s="1"/>
  <c r="K19" i="11"/>
  <c r="K39" i="11" s="1"/>
  <c r="J19" i="11"/>
  <c r="J39" i="11" s="1"/>
  <c r="I19" i="11"/>
  <c r="I39" i="11" s="1"/>
  <c r="H19" i="11"/>
  <c r="H39" i="11" s="1"/>
  <c r="G19" i="11"/>
  <c r="G39" i="11" s="1"/>
  <c r="F19" i="11"/>
  <c r="F39" i="11" s="1"/>
  <c r="E19" i="11"/>
  <c r="E39" i="11" s="1"/>
  <c r="D19" i="11"/>
  <c r="D39" i="11" s="1"/>
  <c r="R44" i="10"/>
  <c r="AD43" i="10"/>
  <c r="AC43" i="10"/>
  <c r="G43" i="10"/>
  <c r="AF42" i="10"/>
  <c r="N42" i="10"/>
  <c r="M42" i="10"/>
  <c r="D39" i="10"/>
  <c r="H37" i="10"/>
  <c r="AC45" i="10" s="1"/>
  <c r="H36" i="10"/>
  <c r="V44" i="10" s="1"/>
  <c r="H35" i="10"/>
  <c r="V43" i="10" s="1"/>
  <c r="H34" i="10"/>
  <c r="X42" i="10" s="1"/>
  <c r="H33" i="10"/>
  <c r="H31" i="10"/>
  <c r="H28" i="10"/>
  <c r="AH25" i="10"/>
  <c r="AG25" i="10"/>
  <c r="AF25" i="10"/>
  <c r="AE25" i="10"/>
  <c r="AD25" i="10"/>
  <c r="T25" i="10"/>
  <c r="R25" i="10"/>
  <c r="K25" i="10"/>
  <c r="I25" i="10"/>
  <c r="H25" i="10"/>
  <c r="H45" i="10" s="1"/>
  <c r="G25" i="10"/>
  <c r="F25" i="10"/>
  <c r="AH24" i="10"/>
  <c r="AH44" i="10" s="1"/>
  <c r="AG24" i="10"/>
  <c r="AG44" i="10" s="1"/>
  <c r="AF24" i="10"/>
  <c r="AF44" i="10" s="1"/>
  <c r="AE24" i="10"/>
  <c r="AE44" i="10" s="1"/>
  <c r="AD24" i="10"/>
  <c r="AD44" i="10" s="1"/>
  <c r="AC24" i="10"/>
  <c r="AC44" i="10" s="1"/>
  <c r="AB24" i="10"/>
  <c r="AB44" i="10" s="1"/>
  <c r="AA24" i="10"/>
  <c r="AA44" i="10" s="1"/>
  <c r="Z24" i="10"/>
  <c r="Z44" i="10" s="1"/>
  <c r="Y24" i="10"/>
  <c r="Y44" i="10" s="1"/>
  <c r="W24" i="10"/>
  <c r="W44" i="10" s="1"/>
  <c r="U24" i="10"/>
  <c r="U44" i="10" s="1"/>
  <c r="T24" i="10"/>
  <c r="T44" i="10" s="1"/>
  <c r="S24" i="10"/>
  <c r="S44" i="10" s="1"/>
  <c r="R24" i="10"/>
  <c r="Q24" i="10"/>
  <c r="Q44" i="10" s="1"/>
  <c r="P24" i="10"/>
  <c r="P44" i="10" s="1"/>
  <c r="O24" i="10"/>
  <c r="O44" i="10" s="1"/>
  <c r="M24" i="10"/>
  <c r="M44" i="10" s="1"/>
  <c r="K24" i="10"/>
  <c r="K44" i="10" s="1"/>
  <c r="J24" i="10"/>
  <c r="I24" i="10"/>
  <c r="I44" i="10" s="1"/>
  <c r="H24" i="10"/>
  <c r="H44" i="10" s="1"/>
  <c r="G24" i="10"/>
  <c r="G44" i="10" s="1"/>
  <c r="F24" i="10"/>
  <c r="F44" i="10" s="1"/>
  <c r="E24" i="10"/>
  <c r="E44" i="10" s="1"/>
  <c r="D24" i="10"/>
  <c r="AH23" i="10"/>
  <c r="AH43" i="10" s="1"/>
  <c r="AG23" i="10"/>
  <c r="AG43" i="10" s="1"/>
  <c r="AF23" i="10"/>
  <c r="AF43" i="10" s="1"/>
  <c r="AE23" i="10"/>
  <c r="AE43" i="10" s="1"/>
  <c r="AD23" i="10"/>
  <c r="AC23" i="10"/>
  <c r="AB23" i="10"/>
  <c r="AB43" i="10" s="1"/>
  <c r="AA23" i="10"/>
  <c r="AA43" i="10" s="1"/>
  <c r="Z23" i="10"/>
  <c r="Z43" i="10" s="1"/>
  <c r="Y23" i="10"/>
  <c r="Y43" i="10" s="1"/>
  <c r="W23" i="10"/>
  <c r="W43" i="10" s="1"/>
  <c r="U23" i="10"/>
  <c r="U43" i="10" s="1"/>
  <c r="T23" i="10"/>
  <c r="T43" i="10" s="1"/>
  <c r="S23" i="10"/>
  <c r="S43" i="10" s="1"/>
  <c r="R23" i="10"/>
  <c r="R43" i="10" s="1"/>
  <c r="Q23" i="10"/>
  <c r="Q43" i="10" s="1"/>
  <c r="O23" i="10"/>
  <c r="O43" i="10" s="1"/>
  <c r="M23" i="10"/>
  <c r="M43" i="10" s="1"/>
  <c r="K23" i="10"/>
  <c r="K43" i="10" s="1"/>
  <c r="J23" i="10"/>
  <c r="J43" i="10" s="1"/>
  <c r="I23" i="10"/>
  <c r="I43" i="10" s="1"/>
  <c r="H23" i="10"/>
  <c r="H43" i="10" s="1"/>
  <c r="G23" i="10"/>
  <c r="F23" i="10"/>
  <c r="F43" i="10" s="1"/>
  <c r="E23" i="10"/>
  <c r="E43" i="10" s="1"/>
  <c r="D23" i="10"/>
  <c r="D43" i="10" s="1"/>
  <c r="AH22" i="10"/>
  <c r="AH42" i="10" s="1"/>
  <c r="AG22" i="10"/>
  <c r="AG42" i="10" s="1"/>
  <c r="AF22" i="10"/>
  <c r="AE22" i="10"/>
  <c r="AE42" i="10" s="1"/>
  <c r="AD22" i="10"/>
  <c r="AD42" i="10" s="1"/>
  <c r="AC22" i="10"/>
  <c r="AC42" i="10" s="1"/>
  <c r="AB22" i="10"/>
  <c r="AB42" i="10" s="1"/>
  <c r="AA22" i="10"/>
  <c r="AA42" i="10" s="1"/>
  <c r="Z22" i="10"/>
  <c r="Z42" i="10" s="1"/>
  <c r="Y22" i="10"/>
  <c r="Y42" i="10" s="1"/>
  <c r="W22" i="10"/>
  <c r="W42" i="10" s="1"/>
  <c r="V22" i="10"/>
  <c r="V42" i="10" s="1"/>
  <c r="U22" i="10"/>
  <c r="U42" i="10" s="1"/>
  <c r="T22" i="10"/>
  <c r="T42" i="10" s="1"/>
  <c r="S22" i="10"/>
  <c r="S42" i="10" s="1"/>
  <c r="R22" i="10"/>
  <c r="R42" i="10" s="1"/>
  <c r="Q22" i="10"/>
  <c r="Q42" i="10" s="1"/>
  <c r="P22" i="10"/>
  <c r="P42" i="10" s="1"/>
  <c r="O22" i="10"/>
  <c r="O42" i="10" s="1"/>
  <c r="M22" i="10"/>
  <c r="L22" i="10"/>
  <c r="L42" i="10" s="1"/>
  <c r="K22" i="10"/>
  <c r="K42" i="10" s="1"/>
  <c r="J22" i="10"/>
  <c r="J42" i="10" s="1"/>
  <c r="I22" i="10"/>
  <c r="I42" i="10" s="1"/>
  <c r="H22" i="10"/>
  <c r="H42" i="10" s="1"/>
  <c r="G22" i="10"/>
  <c r="G42" i="10" s="1"/>
  <c r="F22" i="10"/>
  <c r="F42" i="10" s="1"/>
  <c r="E22" i="10"/>
  <c r="E42" i="10" s="1"/>
  <c r="D22" i="10"/>
  <c r="D42" i="10" s="1"/>
  <c r="AH21" i="10"/>
  <c r="AH41" i="10" s="1"/>
  <c r="AG21" i="10"/>
  <c r="AF21" i="10"/>
  <c r="AE21" i="10"/>
  <c r="AE41" i="10" s="1"/>
  <c r="AD21" i="10"/>
  <c r="AD41" i="10" s="1"/>
  <c r="AC21" i="10"/>
  <c r="AC41" i="10" s="1"/>
  <c r="AB21" i="10"/>
  <c r="AB41" i="10" s="1"/>
  <c r="AA21" i="10"/>
  <c r="Z21" i="10"/>
  <c r="Y21" i="10"/>
  <c r="Y41" i="10" s="1"/>
  <c r="X21" i="10"/>
  <c r="X41" i="10" s="1"/>
  <c r="W21" i="10"/>
  <c r="W41" i="10" s="1"/>
  <c r="V21" i="10"/>
  <c r="V41" i="10" s="1"/>
  <c r="U21" i="10"/>
  <c r="T21" i="10"/>
  <c r="S21" i="10"/>
  <c r="S41" i="10" s="1"/>
  <c r="R21" i="10"/>
  <c r="R41" i="10" s="1"/>
  <c r="Q21" i="10"/>
  <c r="Q41" i="10" s="1"/>
  <c r="P21" i="10"/>
  <c r="P41" i="10" s="1"/>
  <c r="O21" i="10"/>
  <c r="N21" i="10"/>
  <c r="M21" i="10"/>
  <c r="M41" i="10" s="1"/>
  <c r="L21" i="10"/>
  <c r="L41" i="10" s="1"/>
  <c r="K21" i="10"/>
  <c r="K41" i="10" s="1"/>
  <c r="J21" i="10"/>
  <c r="J41" i="10" s="1"/>
  <c r="I21" i="10"/>
  <c r="H21" i="10"/>
  <c r="G21" i="10"/>
  <c r="G41" i="10" s="1"/>
  <c r="F21" i="10"/>
  <c r="F41" i="10" s="1"/>
  <c r="E21" i="10"/>
  <c r="E41" i="10" s="1"/>
  <c r="D21" i="10"/>
  <c r="D41" i="10" s="1"/>
  <c r="AH20" i="10"/>
  <c r="AG20" i="10"/>
  <c r="AF20" i="10"/>
  <c r="AF40" i="10" s="1"/>
  <c r="AE20" i="10"/>
  <c r="AE40" i="10" s="1"/>
  <c r="AD20" i="10"/>
  <c r="AD40" i="10" s="1"/>
  <c r="AC20" i="10"/>
  <c r="AC40" i="10" s="1"/>
  <c r="AB20" i="10"/>
  <c r="AA20" i="10"/>
  <c r="Z20" i="10"/>
  <c r="Z40" i="10" s="1"/>
  <c r="Y20" i="10"/>
  <c r="Y40" i="10" s="1"/>
  <c r="X20" i="10"/>
  <c r="X40" i="10" s="1"/>
  <c r="W20" i="10"/>
  <c r="W40" i="10" s="1"/>
  <c r="V20" i="10"/>
  <c r="U20" i="10"/>
  <c r="T20" i="10"/>
  <c r="T40" i="10" s="1"/>
  <c r="S20" i="10"/>
  <c r="S40" i="10" s="1"/>
  <c r="R20" i="10"/>
  <c r="R40" i="10" s="1"/>
  <c r="Q20" i="10"/>
  <c r="Q40" i="10" s="1"/>
  <c r="P20" i="10"/>
  <c r="O20" i="10"/>
  <c r="N20" i="10"/>
  <c r="N40" i="10" s="1"/>
  <c r="M20" i="10"/>
  <c r="M40" i="10" s="1"/>
  <c r="L20" i="10"/>
  <c r="L40" i="10" s="1"/>
  <c r="K20" i="10"/>
  <c r="K40" i="10" s="1"/>
  <c r="J20" i="10"/>
  <c r="I20" i="10"/>
  <c r="H20" i="10"/>
  <c r="H40" i="10" s="1"/>
  <c r="G20" i="10"/>
  <c r="G40" i="10" s="1"/>
  <c r="F20" i="10"/>
  <c r="F40" i="10" s="1"/>
  <c r="E20" i="10"/>
  <c r="E40" i="10" s="1"/>
  <c r="D20" i="10"/>
  <c r="AH19" i="10"/>
  <c r="AH39" i="10" s="1"/>
  <c r="AG19" i="10"/>
  <c r="AG39" i="10" s="1"/>
  <c r="AF19" i="10"/>
  <c r="AF39" i="10" s="1"/>
  <c r="AE19" i="10"/>
  <c r="AE39" i="10" s="1"/>
  <c r="AD19" i="10"/>
  <c r="AD39" i="10" s="1"/>
  <c r="AC19" i="10"/>
  <c r="AC39" i="10" s="1"/>
  <c r="AC46" i="10" s="1"/>
  <c r="AB19" i="10"/>
  <c r="AB39" i="10" s="1"/>
  <c r="AA19" i="10"/>
  <c r="AA39" i="10" s="1"/>
  <c r="Z19" i="10"/>
  <c r="Z39" i="10" s="1"/>
  <c r="Y19" i="10"/>
  <c r="Y39" i="10" s="1"/>
  <c r="X19" i="10"/>
  <c r="X39" i="10" s="1"/>
  <c r="W19" i="10"/>
  <c r="W39" i="10" s="1"/>
  <c r="V19" i="10"/>
  <c r="V39" i="10" s="1"/>
  <c r="U19" i="10"/>
  <c r="U39" i="10" s="1"/>
  <c r="T19" i="10"/>
  <c r="T39" i="10" s="1"/>
  <c r="S19" i="10"/>
  <c r="S39" i="10" s="1"/>
  <c r="R19" i="10"/>
  <c r="R39" i="10" s="1"/>
  <c r="Q19" i="10"/>
  <c r="Q39" i="10" s="1"/>
  <c r="P19" i="10"/>
  <c r="P39" i="10" s="1"/>
  <c r="O19" i="10"/>
  <c r="O39" i="10" s="1"/>
  <c r="N19" i="10"/>
  <c r="N39" i="10" s="1"/>
  <c r="M19" i="10"/>
  <c r="M39" i="10" s="1"/>
  <c r="L19" i="10"/>
  <c r="L39" i="10" s="1"/>
  <c r="K19" i="10"/>
  <c r="K39" i="10" s="1"/>
  <c r="J19" i="10"/>
  <c r="J39" i="10" s="1"/>
  <c r="I19" i="10"/>
  <c r="I39" i="10" s="1"/>
  <c r="H19" i="10"/>
  <c r="H39" i="10" s="1"/>
  <c r="G19" i="10"/>
  <c r="G39" i="10" s="1"/>
  <c r="F19" i="10"/>
  <c r="F39" i="10" s="1"/>
  <c r="E19" i="10"/>
  <c r="E39" i="10" s="1"/>
  <c r="D19" i="10"/>
  <c r="P45" i="9"/>
  <c r="J45" i="9"/>
  <c r="D43" i="9"/>
  <c r="AE42" i="9"/>
  <c r="AC41" i="9"/>
  <c r="X41" i="9"/>
  <c r="H37" i="9"/>
  <c r="AC45" i="9" s="1"/>
  <c r="H36" i="9"/>
  <c r="N44" i="9" s="1"/>
  <c r="H35" i="9"/>
  <c r="L43" i="9" s="1"/>
  <c r="H34" i="9"/>
  <c r="X42" i="9" s="1"/>
  <c r="H33" i="9"/>
  <c r="H31" i="9"/>
  <c r="S40" i="9" s="1"/>
  <c r="H28" i="9"/>
  <c r="AH25" i="9"/>
  <c r="AH45" i="9" s="1"/>
  <c r="AG25" i="9"/>
  <c r="AG45" i="9" s="1"/>
  <c r="AF25" i="9"/>
  <c r="AF45" i="9" s="1"/>
  <c r="AE25" i="9"/>
  <c r="AE45" i="9" s="1"/>
  <c r="AD25" i="9"/>
  <c r="AD45" i="9" s="1"/>
  <c r="T25" i="9"/>
  <c r="T45" i="9" s="1"/>
  <c r="R25" i="9"/>
  <c r="R45" i="9" s="1"/>
  <c r="K25" i="9"/>
  <c r="K45" i="9" s="1"/>
  <c r="I25" i="9"/>
  <c r="I45" i="9" s="1"/>
  <c r="H25" i="9"/>
  <c r="H45" i="9" s="1"/>
  <c r="G25" i="9"/>
  <c r="G45" i="9" s="1"/>
  <c r="F25" i="9"/>
  <c r="F45" i="9" s="1"/>
  <c r="AH24" i="9"/>
  <c r="AH44" i="9" s="1"/>
  <c r="AG24" i="9"/>
  <c r="AG44" i="9" s="1"/>
  <c r="AF24" i="9"/>
  <c r="AE24" i="9"/>
  <c r="AD24" i="9"/>
  <c r="AD44" i="9" s="1"/>
  <c r="AC24" i="9"/>
  <c r="AB24" i="9"/>
  <c r="AB44" i="9" s="1"/>
  <c r="AA24" i="9"/>
  <c r="AA44" i="9" s="1"/>
  <c r="Z24" i="9"/>
  <c r="Y24" i="9"/>
  <c r="W24" i="9"/>
  <c r="U24" i="9"/>
  <c r="T24" i="9"/>
  <c r="T44" i="9" s="1"/>
  <c r="S24" i="9"/>
  <c r="S44" i="9" s="1"/>
  <c r="R24" i="9"/>
  <c r="R44" i="9" s="1"/>
  <c r="Q24" i="9"/>
  <c r="P24" i="9"/>
  <c r="P44" i="9" s="1"/>
  <c r="O24" i="9"/>
  <c r="M24" i="9"/>
  <c r="M44" i="9" s="1"/>
  <c r="K24" i="9"/>
  <c r="K44" i="9" s="1"/>
  <c r="J24" i="9"/>
  <c r="I24" i="9"/>
  <c r="H24" i="9"/>
  <c r="G24" i="9"/>
  <c r="F24" i="9"/>
  <c r="F44" i="9" s="1"/>
  <c r="E24" i="9"/>
  <c r="E44" i="9" s="1"/>
  <c r="D24" i="9"/>
  <c r="D44" i="9" s="1"/>
  <c r="AH23" i="9"/>
  <c r="AG23" i="9"/>
  <c r="AF23" i="9"/>
  <c r="AE23" i="9"/>
  <c r="AE43" i="9" s="1"/>
  <c r="AD23" i="9"/>
  <c r="AD43" i="9" s="1"/>
  <c r="AC23" i="9"/>
  <c r="AB23" i="9"/>
  <c r="AA23" i="9"/>
  <c r="Z23" i="9"/>
  <c r="Y23" i="9"/>
  <c r="Y43" i="9" s="1"/>
  <c r="W23" i="9"/>
  <c r="W43" i="9" s="1"/>
  <c r="U23" i="9"/>
  <c r="T23" i="9"/>
  <c r="S23" i="9"/>
  <c r="S43" i="9" s="1"/>
  <c r="R23" i="9"/>
  <c r="Q23" i="9"/>
  <c r="Q43" i="9" s="1"/>
  <c r="O23" i="9"/>
  <c r="O43" i="9" s="1"/>
  <c r="M23" i="9"/>
  <c r="K23" i="9"/>
  <c r="K43" i="9" s="1"/>
  <c r="J23" i="9"/>
  <c r="I23" i="9"/>
  <c r="H23" i="9"/>
  <c r="G23" i="9"/>
  <c r="G43" i="9" s="1"/>
  <c r="F23" i="9"/>
  <c r="F43" i="9" s="1"/>
  <c r="E23" i="9"/>
  <c r="D23" i="9"/>
  <c r="AH22" i="9"/>
  <c r="AH42" i="9" s="1"/>
  <c r="AG22" i="9"/>
  <c r="AG42" i="9" s="1"/>
  <c r="AF22" i="9"/>
  <c r="AF42" i="9" s="1"/>
  <c r="AE22" i="9"/>
  <c r="AD22" i="9"/>
  <c r="AD42" i="9" s="1"/>
  <c r="AC22" i="9"/>
  <c r="AC42" i="9" s="1"/>
  <c r="AB22" i="9"/>
  <c r="AB42" i="9" s="1"/>
  <c r="AA22" i="9"/>
  <c r="AA42" i="9" s="1"/>
  <c r="Z22" i="9"/>
  <c r="Z42" i="9" s="1"/>
  <c r="Y22" i="9"/>
  <c r="Y42" i="9" s="1"/>
  <c r="W22" i="9"/>
  <c r="W42" i="9" s="1"/>
  <c r="V22" i="9"/>
  <c r="V42" i="9" s="1"/>
  <c r="U22" i="9"/>
  <c r="U42" i="9" s="1"/>
  <c r="T22" i="9"/>
  <c r="T42" i="9" s="1"/>
  <c r="S22" i="9"/>
  <c r="S42" i="9" s="1"/>
  <c r="R22" i="9"/>
  <c r="R42" i="9" s="1"/>
  <c r="Q22" i="9"/>
  <c r="Q42" i="9" s="1"/>
  <c r="P22" i="9"/>
  <c r="P42" i="9" s="1"/>
  <c r="O22" i="9"/>
  <c r="O42" i="9" s="1"/>
  <c r="M22" i="9"/>
  <c r="M42" i="9" s="1"/>
  <c r="L22" i="9"/>
  <c r="L42" i="9" s="1"/>
  <c r="K22" i="9"/>
  <c r="K42" i="9" s="1"/>
  <c r="J22" i="9"/>
  <c r="J42" i="9" s="1"/>
  <c r="I22" i="9"/>
  <c r="I42" i="9" s="1"/>
  <c r="H22" i="9"/>
  <c r="H42" i="9" s="1"/>
  <c r="G22" i="9"/>
  <c r="G42" i="9" s="1"/>
  <c r="F22" i="9"/>
  <c r="F42" i="9" s="1"/>
  <c r="E22" i="9"/>
  <c r="E42" i="9" s="1"/>
  <c r="D22" i="9"/>
  <c r="D42" i="9" s="1"/>
  <c r="AH21" i="9"/>
  <c r="AH41" i="9" s="1"/>
  <c r="AG21" i="9"/>
  <c r="AF21" i="9"/>
  <c r="AF41" i="9" s="1"/>
  <c r="AE21" i="9"/>
  <c r="AE41" i="9" s="1"/>
  <c r="AD21" i="9"/>
  <c r="AD41" i="9" s="1"/>
  <c r="AC21" i="9"/>
  <c r="AB21" i="9"/>
  <c r="AB41" i="9" s="1"/>
  <c r="AA21" i="9"/>
  <c r="Z21" i="9"/>
  <c r="Z41" i="9" s="1"/>
  <c r="Y21" i="9"/>
  <c r="Y41" i="9" s="1"/>
  <c r="X21" i="9"/>
  <c r="W21" i="9"/>
  <c r="W41" i="9" s="1"/>
  <c r="V21" i="9"/>
  <c r="V41" i="9" s="1"/>
  <c r="U21" i="9"/>
  <c r="T21" i="9"/>
  <c r="T41" i="9" s="1"/>
  <c r="S21" i="9"/>
  <c r="S41" i="9" s="1"/>
  <c r="R21" i="9"/>
  <c r="R41" i="9" s="1"/>
  <c r="Q21" i="9"/>
  <c r="Q41" i="9" s="1"/>
  <c r="P21" i="9"/>
  <c r="P41" i="9" s="1"/>
  <c r="O21" i="9"/>
  <c r="N21" i="9"/>
  <c r="N41" i="9" s="1"/>
  <c r="M21" i="9"/>
  <c r="M41" i="9" s="1"/>
  <c r="L21" i="9"/>
  <c r="L41" i="9" s="1"/>
  <c r="K21" i="9"/>
  <c r="K41" i="9" s="1"/>
  <c r="J21" i="9"/>
  <c r="J41" i="9" s="1"/>
  <c r="I21" i="9"/>
  <c r="H21" i="9"/>
  <c r="H41" i="9" s="1"/>
  <c r="G21" i="9"/>
  <c r="G41" i="9" s="1"/>
  <c r="F21" i="9"/>
  <c r="F41" i="9" s="1"/>
  <c r="E21" i="9"/>
  <c r="E41" i="9" s="1"/>
  <c r="D21" i="9"/>
  <c r="D41" i="9" s="1"/>
  <c r="AH20" i="9"/>
  <c r="AH40" i="9" s="1"/>
  <c r="AG20" i="9"/>
  <c r="AG40" i="9" s="1"/>
  <c r="AF20" i="9"/>
  <c r="AE20" i="9"/>
  <c r="AE40" i="9" s="1"/>
  <c r="AD20" i="9"/>
  <c r="AD40" i="9" s="1"/>
  <c r="AC20" i="9"/>
  <c r="AB20" i="9"/>
  <c r="AB40" i="9" s="1"/>
  <c r="AA20" i="9"/>
  <c r="Z20" i="9"/>
  <c r="Y20" i="9"/>
  <c r="Y40" i="9" s="1"/>
  <c r="X20" i="9"/>
  <c r="X40" i="9" s="1"/>
  <c r="W20" i="9"/>
  <c r="V20" i="9"/>
  <c r="V40" i="9" s="1"/>
  <c r="U20" i="9"/>
  <c r="T20" i="9"/>
  <c r="S20" i="9"/>
  <c r="R20" i="9"/>
  <c r="Q20" i="9"/>
  <c r="Q40" i="9" s="1"/>
  <c r="P20" i="9"/>
  <c r="P40" i="9" s="1"/>
  <c r="O20" i="9"/>
  <c r="N20" i="9"/>
  <c r="M20" i="9"/>
  <c r="M40" i="9" s="1"/>
  <c r="L20" i="9"/>
  <c r="L40" i="9" s="1"/>
  <c r="K20" i="9"/>
  <c r="J20" i="9"/>
  <c r="J40" i="9" s="1"/>
  <c r="I20" i="9"/>
  <c r="H20" i="9"/>
  <c r="G20" i="9"/>
  <c r="G40" i="9" s="1"/>
  <c r="F20" i="9"/>
  <c r="F40" i="9" s="1"/>
  <c r="E20" i="9"/>
  <c r="D20" i="9"/>
  <c r="D40" i="9" s="1"/>
  <c r="AH19" i="9"/>
  <c r="AG19" i="9"/>
  <c r="AF19" i="9"/>
  <c r="AF39" i="9" s="1"/>
  <c r="AE19" i="9"/>
  <c r="AE39" i="9" s="1"/>
  <c r="AD19" i="9"/>
  <c r="AC19" i="9"/>
  <c r="AB19" i="9"/>
  <c r="AA19" i="9"/>
  <c r="Z19" i="9"/>
  <c r="Y19" i="9"/>
  <c r="X19" i="9"/>
  <c r="W19" i="9"/>
  <c r="W39" i="9" s="1"/>
  <c r="V19" i="9"/>
  <c r="U19" i="9"/>
  <c r="T19" i="9"/>
  <c r="S19" i="9"/>
  <c r="R19" i="9"/>
  <c r="Q19" i="9"/>
  <c r="P19" i="9"/>
  <c r="P39" i="9" s="1"/>
  <c r="O19" i="9"/>
  <c r="O39" i="9" s="1"/>
  <c r="N19" i="9"/>
  <c r="M19" i="9"/>
  <c r="L19" i="9"/>
  <c r="K19" i="9"/>
  <c r="K39" i="9" s="1"/>
  <c r="J19" i="9"/>
  <c r="I19" i="9"/>
  <c r="H19" i="9"/>
  <c r="G19" i="9"/>
  <c r="F19" i="9"/>
  <c r="E19" i="9"/>
  <c r="D19" i="9"/>
  <c r="AH42" i="8"/>
  <c r="AE42" i="8"/>
  <c r="AC41" i="8"/>
  <c r="X41" i="8"/>
  <c r="H37" i="8"/>
  <c r="AA45" i="8" s="1"/>
  <c r="H36" i="8"/>
  <c r="H35" i="8"/>
  <c r="H34" i="8"/>
  <c r="X42" i="8" s="1"/>
  <c r="H33" i="8"/>
  <c r="H31" i="8"/>
  <c r="H28" i="8"/>
  <c r="AH25" i="8"/>
  <c r="AG25" i="8"/>
  <c r="AF25" i="8"/>
  <c r="AF45" i="8" s="1"/>
  <c r="AE25" i="8"/>
  <c r="AE45" i="8" s="1"/>
  <c r="AD25" i="8"/>
  <c r="T25" i="8"/>
  <c r="T45" i="8" s="1"/>
  <c r="R25" i="8"/>
  <c r="K25" i="8"/>
  <c r="I25" i="8"/>
  <c r="H25" i="8"/>
  <c r="H45" i="8" s="1"/>
  <c r="G25" i="8"/>
  <c r="G45" i="8" s="1"/>
  <c r="F25" i="8"/>
  <c r="AH24" i="8"/>
  <c r="AG24" i="8"/>
  <c r="AF24" i="8"/>
  <c r="AE24" i="8"/>
  <c r="AD24" i="8"/>
  <c r="AC24" i="8"/>
  <c r="AB24" i="8"/>
  <c r="AA24" i="8"/>
  <c r="Z24" i="8"/>
  <c r="Y24" i="8"/>
  <c r="W24" i="8"/>
  <c r="U24" i="8"/>
  <c r="T24" i="8"/>
  <c r="S24" i="8"/>
  <c r="R24" i="8"/>
  <c r="Q24" i="8"/>
  <c r="P24" i="8"/>
  <c r="O24" i="8"/>
  <c r="M24" i="8"/>
  <c r="K24" i="8"/>
  <c r="J24" i="8"/>
  <c r="I24" i="8"/>
  <c r="H24" i="8"/>
  <c r="G24" i="8"/>
  <c r="F24" i="8"/>
  <c r="E24" i="8"/>
  <c r="D24" i="8"/>
  <c r="AH23" i="8"/>
  <c r="AG23" i="8"/>
  <c r="AF23" i="8"/>
  <c r="AE23" i="8"/>
  <c r="AE43" i="8" s="1"/>
  <c r="AD23" i="8"/>
  <c r="AD43" i="8" s="1"/>
  <c r="AC23" i="8"/>
  <c r="AB23" i="8"/>
  <c r="AA23" i="8"/>
  <c r="Z23" i="8"/>
  <c r="Y23" i="8"/>
  <c r="Y43" i="8" s="1"/>
  <c r="W23" i="8"/>
  <c r="W43" i="8" s="1"/>
  <c r="U23" i="8"/>
  <c r="T23" i="8"/>
  <c r="S23" i="8"/>
  <c r="R23" i="8"/>
  <c r="Q23" i="8"/>
  <c r="Q43" i="8" s="1"/>
  <c r="O23" i="8"/>
  <c r="O43" i="8" s="1"/>
  <c r="M23" i="8"/>
  <c r="K23" i="8"/>
  <c r="J23" i="8"/>
  <c r="I23" i="8"/>
  <c r="H23" i="8"/>
  <c r="H43" i="8" s="1"/>
  <c r="G23" i="8"/>
  <c r="G43" i="8" s="1"/>
  <c r="F23" i="8"/>
  <c r="E23" i="8"/>
  <c r="D23" i="8"/>
  <c r="AH22" i="8"/>
  <c r="AG22" i="8"/>
  <c r="AG42" i="8" s="1"/>
  <c r="AF22" i="8"/>
  <c r="AF42" i="8" s="1"/>
  <c r="AE22" i="8"/>
  <c r="AD22" i="8"/>
  <c r="AD42" i="8" s="1"/>
  <c r="AC22" i="8"/>
  <c r="AC42" i="8" s="1"/>
  <c r="AB22" i="8"/>
  <c r="AB42" i="8" s="1"/>
  <c r="AA22" i="8"/>
  <c r="AA42" i="8" s="1"/>
  <c r="Z22" i="8"/>
  <c r="Z42" i="8" s="1"/>
  <c r="Y22" i="8"/>
  <c r="Y42" i="8" s="1"/>
  <c r="W22" i="8"/>
  <c r="W42" i="8" s="1"/>
  <c r="V22" i="8"/>
  <c r="V42" i="8" s="1"/>
  <c r="U22" i="8"/>
  <c r="U42" i="8" s="1"/>
  <c r="T22" i="8"/>
  <c r="T42" i="8" s="1"/>
  <c r="S22" i="8"/>
  <c r="S42" i="8" s="1"/>
  <c r="R22" i="8"/>
  <c r="R42" i="8" s="1"/>
  <c r="Q22" i="8"/>
  <c r="Q42" i="8" s="1"/>
  <c r="P22" i="8"/>
  <c r="P42" i="8" s="1"/>
  <c r="O22" i="8"/>
  <c r="O42" i="8" s="1"/>
  <c r="M22" i="8"/>
  <c r="M42" i="8" s="1"/>
  <c r="L22" i="8"/>
  <c r="L42" i="8" s="1"/>
  <c r="K22" i="8"/>
  <c r="K42" i="8" s="1"/>
  <c r="J22" i="8"/>
  <c r="J42" i="8" s="1"/>
  <c r="I22" i="8"/>
  <c r="I42" i="8" s="1"/>
  <c r="H22" i="8"/>
  <c r="H42" i="8" s="1"/>
  <c r="G22" i="8"/>
  <c r="G42" i="8" s="1"/>
  <c r="F22" i="8"/>
  <c r="F42" i="8" s="1"/>
  <c r="E22" i="8"/>
  <c r="E42" i="8" s="1"/>
  <c r="D22" i="8"/>
  <c r="D42" i="8" s="1"/>
  <c r="AH21" i="8"/>
  <c r="AH41" i="8" s="1"/>
  <c r="AG21" i="8"/>
  <c r="AF21" i="8"/>
  <c r="AF41" i="8" s="1"/>
  <c r="AE21" i="8"/>
  <c r="AE41" i="8" s="1"/>
  <c r="AD21" i="8"/>
  <c r="AD41" i="8" s="1"/>
  <c r="AC21" i="8"/>
  <c r="AB21" i="8"/>
  <c r="AB41" i="8" s="1"/>
  <c r="AA21" i="8"/>
  <c r="Z21" i="8"/>
  <c r="Z41" i="8" s="1"/>
  <c r="Y21" i="8"/>
  <c r="Y41" i="8" s="1"/>
  <c r="X21" i="8"/>
  <c r="W21" i="8"/>
  <c r="W41" i="8" s="1"/>
  <c r="V21" i="8"/>
  <c r="V41" i="8" s="1"/>
  <c r="U21" i="8"/>
  <c r="T21" i="8"/>
  <c r="T41" i="8" s="1"/>
  <c r="S21" i="8"/>
  <c r="S41" i="8" s="1"/>
  <c r="R21" i="8"/>
  <c r="R41" i="8" s="1"/>
  <c r="Q21" i="8"/>
  <c r="Q41" i="8" s="1"/>
  <c r="P21" i="8"/>
  <c r="P41" i="8" s="1"/>
  <c r="O21" i="8"/>
  <c r="N21" i="8"/>
  <c r="N41" i="8" s="1"/>
  <c r="M21" i="8"/>
  <c r="M41" i="8" s="1"/>
  <c r="L21" i="8"/>
  <c r="L41" i="8" s="1"/>
  <c r="K21" i="8"/>
  <c r="K41" i="8" s="1"/>
  <c r="J21" i="8"/>
  <c r="J41" i="8" s="1"/>
  <c r="I21" i="8"/>
  <c r="H21" i="8"/>
  <c r="H41" i="8" s="1"/>
  <c r="G21" i="8"/>
  <c r="G41" i="8" s="1"/>
  <c r="F21" i="8"/>
  <c r="F41" i="8" s="1"/>
  <c r="E21" i="8"/>
  <c r="E41" i="8" s="1"/>
  <c r="D21" i="8"/>
  <c r="D41" i="8" s="1"/>
  <c r="AH20" i="8"/>
  <c r="AG20" i="8"/>
  <c r="AG40" i="8" s="1"/>
  <c r="AF20" i="8"/>
  <c r="AF40" i="8" s="1"/>
  <c r="AE20" i="8"/>
  <c r="AE40" i="8" s="1"/>
  <c r="AD20" i="8"/>
  <c r="AD40" i="8" s="1"/>
  <c r="AC20" i="8"/>
  <c r="AC40" i="8" s="1"/>
  <c r="AB20" i="8"/>
  <c r="AA20" i="8"/>
  <c r="AA40" i="8" s="1"/>
  <c r="Z20" i="8"/>
  <c r="Z40" i="8" s="1"/>
  <c r="Y20" i="8"/>
  <c r="Y40" i="8" s="1"/>
  <c r="X20" i="8"/>
  <c r="X40" i="8" s="1"/>
  <c r="W20" i="8"/>
  <c r="W40" i="8" s="1"/>
  <c r="V20" i="8"/>
  <c r="U20" i="8"/>
  <c r="U40" i="8" s="1"/>
  <c r="T20" i="8"/>
  <c r="T40" i="8" s="1"/>
  <c r="S20" i="8"/>
  <c r="S40" i="8" s="1"/>
  <c r="R20" i="8"/>
  <c r="R40" i="8" s="1"/>
  <c r="Q20" i="8"/>
  <c r="Q40" i="8" s="1"/>
  <c r="P20" i="8"/>
  <c r="O20" i="8"/>
  <c r="O40" i="8" s="1"/>
  <c r="N20" i="8"/>
  <c r="N40" i="8" s="1"/>
  <c r="M20" i="8"/>
  <c r="M40" i="8" s="1"/>
  <c r="L20" i="8"/>
  <c r="L40" i="8" s="1"/>
  <c r="K20" i="8"/>
  <c r="K40" i="8" s="1"/>
  <c r="J20" i="8"/>
  <c r="I20" i="8"/>
  <c r="I40" i="8" s="1"/>
  <c r="H20" i="8"/>
  <c r="H40" i="8" s="1"/>
  <c r="G20" i="8"/>
  <c r="G40" i="8" s="1"/>
  <c r="F20" i="8"/>
  <c r="F40" i="8" s="1"/>
  <c r="E20" i="8"/>
  <c r="E40" i="8" s="1"/>
  <c r="D20" i="8"/>
  <c r="AH19" i="8"/>
  <c r="AH39" i="8" s="1"/>
  <c r="AG19" i="8"/>
  <c r="AG39" i="8" s="1"/>
  <c r="AF19" i="8"/>
  <c r="AF39" i="8" s="1"/>
  <c r="AE19" i="8"/>
  <c r="AE39" i="8" s="1"/>
  <c r="AD19" i="8"/>
  <c r="AD39" i="8" s="1"/>
  <c r="AC19" i="8"/>
  <c r="AC39" i="8" s="1"/>
  <c r="AB19" i="8"/>
  <c r="AB39" i="8" s="1"/>
  <c r="AA19" i="8"/>
  <c r="AA39" i="8" s="1"/>
  <c r="Z19" i="8"/>
  <c r="Z39" i="8" s="1"/>
  <c r="Y19" i="8"/>
  <c r="Y39" i="8" s="1"/>
  <c r="X19" i="8"/>
  <c r="X39" i="8" s="1"/>
  <c r="W19" i="8"/>
  <c r="W39" i="8" s="1"/>
  <c r="V19" i="8"/>
  <c r="V39" i="8" s="1"/>
  <c r="U19" i="8"/>
  <c r="U39" i="8" s="1"/>
  <c r="T19" i="8"/>
  <c r="T39" i="8" s="1"/>
  <c r="S19" i="8"/>
  <c r="S39" i="8" s="1"/>
  <c r="R19" i="8"/>
  <c r="R39" i="8" s="1"/>
  <c r="Q19" i="8"/>
  <c r="Q39" i="8" s="1"/>
  <c r="P19" i="8"/>
  <c r="P39" i="8" s="1"/>
  <c r="O19" i="8"/>
  <c r="O39" i="8" s="1"/>
  <c r="N19" i="8"/>
  <c r="N39" i="8" s="1"/>
  <c r="M19" i="8"/>
  <c r="M39" i="8" s="1"/>
  <c r="L19" i="8"/>
  <c r="L39" i="8" s="1"/>
  <c r="K19" i="8"/>
  <c r="K39" i="8" s="1"/>
  <c r="J19" i="8"/>
  <c r="J39" i="8" s="1"/>
  <c r="I19" i="8"/>
  <c r="I39" i="8" s="1"/>
  <c r="H19" i="8"/>
  <c r="H39" i="8" s="1"/>
  <c r="G19" i="8"/>
  <c r="G39" i="8" s="1"/>
  <c r="F19" i="8"/>
  <c r="F39" i="8" s="1"/>
  <c r="E19" i="8"/>
  <c r="E39" i="8" s="1"/>
  <c r="D19" i="8"/>
  <c r="D39" i="8" s="1"/>
  <c r="N45" i="7"/>
  <c r="J45" i="7"/>
  <c r="Y42" i="7"/>
  <c r="Q41" i="7"/>
  <c r="D40" i="7"/>
  <c r="H37" i="7"/>
  <c r="AA45" i="7" s="1"/>
  <c r="H36" i="7"/>
  <c r="H35" i="7"/>
  <c r="N43" i="7" s="1"/>
  <c r="H34" i="7"/>
  <c r="X42" i="7" s="1"/>
  <c r="H33" i="7"/>
  <c r="H31" i="7"/>
  <c r="H28" i="7"/>
  <c r="AH25" i="7"/>
  <c r="AH45" i="7" s="1"/>
  <c r="AG25" i="7"/>
  <c r="AG45" i="7" s="1"/>
  <c r="AF25" i="7"/>
  <c r="AF45" i="7" s="1"/>
  <c r="AE25" i="7"/>
  <c r="AE45" i="7" s="1"/>
  <c r="AD25" i="7"/>
  <c r="AD45" i="7" s="1"/>
  <c r="T25" i="7"/>
  <c r="T45" i="7" s="1"/>
  <c r="R25" i="7"/>
  <c r="R45" i="7" s="1"/>
  <c r="K25" i="7"/>
  <c r="K45" i="7" s="1"/>
  <c r="I25" i="7"/>
  <c r="I45" i="7" s="1"/>
  <c r="H25" i="7"/>
  <c r="H45" i="7" s="1"/>
  <c r="G25" i="7"/>
  <c r="G45" i="7" s="1"/>
  <c r="F25" i="7"/>
  <c r="F45" i="7" s="1"/>
  <c r="AH24" i="7"/>
  <c r="AH44" i="7" s="1"/>
  <c r="AG24" i="7"/>
  <c r="AF24" i="7"/>
  <c r="AE24" i="7"/>
  <c r="AD24" i="7"/>
  <c r="AD44" i="7" s="1"/>
  <c r="AC24" i="7"/>
  <c r="AB24" i="7"/>
  <c r="AB44" i="7" s="1"/>
  <c r="AA24" i="7"/>
  <c r="AA44" i="7" s="1"/>
  <c r="Z24" i="7"/>
  <c r="Y24" i="7"/>
  <c r="W24" i="7"/>
  <c r="W44" i="7" s="1"/>
  <c r="U24" i="7"/>
  <c r="T24" i="7"/>
  <c r="T44" i="7" s="1"/>
  <c r="S24" i="7"/>
  <c r="R24" i="7"/>
  <c r="Q24" i="7"/>
  <c r="P24" i="7"/>
  <c r="O24" i="7"/>
  <c r="M24" i="7"/>
  <c r="M44" i="7" s="1"/>
  <c r="K24" i="7"/>
  <c r="J24" i="7"/>
  <c r="I24" i="7"/>
  <c r="H24" i="7"/>
  <c r="H44" i="7" s="1"/>
  <c r="G24" i="7"/>
  <c r="G44" i="7" s="1"/>
  <c r="F24" i="7"/>
  <c r="F44" i="7" s="1"/>
  <c r="E24" i="7"/>
  <c r="D24" i="7"/>
  <c r="AH23" i="7"/>
  <c r="AH43" i="7" s="1"/>
  <c r="AG23" i="7"/>
  <c r="AG43" i="7" s="1"/>
  <c r="AF23" i="7"/>
  <c r="AF43" i="7" s="1"/>
  <c r="AE23" i="7"/>
  <c r="AE43" i="7" s="1"/>
  <c r="AD23" i="7"/>
  <c r="AD43" i="7" s="1"/>
  <c r="AC23" i="7"/>
  <c r="AB23" i="7"/>
  <c r="AA23" i="7"/>
  <c r="AA43" i="7" s="1"/>
  <c r="Z23" i="7"/>
  <c r="Z43" i="7" s="1"/>
  <c r="Y23" i="7"/>
  <c r="Y43" i="7" s="1"/>
  <c r="W23" i="7"/>
  <c r="W43" i="7" s="1"/>
  <c r="U23" i="7"/>
  <c r="U43" i="7" s="1"/>
  <c r="T23" i="7"/>
  <c r="S23" i="7"/>
  <c r="R23" i="7"/>
  <c r="Q23" i="7"/>
  <c r="Q43" i="7" s="1"/>
  <c r="O23" i="7"/>
  <c r="O43" i="7" s="1"/>
  <c r="M23" i="7"/>
  <c r="M43" i="7" s="1"/>
  <c r="K23" i="7"/>
  <c r="J23" i="7"/>
  <c r="I23" i="7"/>
  <c r="H23" i="7"/>
  <c r="H43" i="7" s="1"/>
  <c r="G23" i="7"/>
  <c r="G43" i="7" s="1"/>
  <c r="F23" i="7"/>
  <c r="E23" i="7"/>
  <c r="D23" i="7"/>
  <c r="D43" i="7" s="1"/>
  <c r="AH22" i="7"/>
  <c r="AH42" i="7" s="1"/>
  <c r="AG22" i="7"/>
  <c r="AG42" i="7" s="1"/>
  <c r="AF22" i="7"/>
  <c r="AF42" i="7" s="1"/>
  <c r="AE22" i="7"/>
  <c r="AE42" i="7" s="1"/>
  <c r="AD22" i="7"/>
  <c r="AD42" i="7" s="1"/>
  <c r="AC22" i="7"/>
  <c r="AC42" i="7" s="1"/>
  <c r="AB22" i="7"/>
  <c r="AB42" i="7" s="1"/>
  <c r="AA22" i="7"/>
  <c r="AA42" i="7" s="1"/>
  <c r="Z22" i="7"/>
  <c r="Z42" i="7" s="1"/>
  <c r="Y22" i="7"/>
  <c r="W22" i="7"/>
  <c r="W42" i="7" s="1"/>
  <c r="V22" i="7"/>
  <c r="V42" i="7" s="1"/>
  <c r="U22" i="7"/>
  <c r="U42" i="7" s="1"/>
  <c r="T22" i="7"/>
  <c r="T42" i="7" s="1"/>
  <c r="S22" i="7"/>
  <c r="S42" i="7" s="1"/>
  <c r="R22" i="7"/>
  <c r="R42" i="7" s="1"/>
  <c r="Q22" i="7"/>
  <c r="Q42" i="7" s="1"/>
  <c r="P22" i="7"/>
  <c r="P42" i="7" s="1"/>
  <c r="O22" i="7"/>
  <c r="O42" i="7" s="1"/>
  <c r="M22" i="7"/>
  <c r="M42" i="7" s="1"/>
  <c r="L22" i="7"/>
  <c r="L42" i="7" s="1"/>
  <c r="K22" i="7"/>
  <c r="K42" i="7" s="1"/>
  <c r="J22" i="7"/>
  <c r="J42" i="7" s="1"/>
  <c r="I22" i="7"/>
  <c r="I42" i="7" s="1"/>
  <c r="H22" i="7"/>
  <c r="H42" i="7" s="1"/>
  <c r="G22" i="7"/>
  <c r="G42" i="7" s="1"/>
  <c r="F22" i="7"/>
  <c r="F42" i="7" s="1"/>
  <c r="E22" i="7"/>
  <c r="E42" i="7" s="1"/>
  <c r="D22" i="7"/>
  <c r="D42" i="7" s="1"/>
  <c r="AH21" i="7"/>
  <c r="AH41" i="7" s="1"/>
  <c r="AG21" i="7"/>
  <c r="AF21" i="7"/>
  <c r="AF41" i="7" s="1"/>
  <c r="AE21" i="7"/>
  <c r="AE41" i="7" s="1"/>
  <c r="AD21" i="7"/>
  <c r="AD41" i="7" s="1"/>
  <c r="AC21" i="7"/>
  <c r="AC41" i="7" s="1"/>
  <c r="AB21" i="7"/>
  <c r="AB41" i="7" s="1"/>
  <c r="AA21" i="7"/>
  <c r="AA41" i="7" s="1"/>
  <c r="Z21" i="7"/>
  <c r="Z41" i="7" s="1"/>
  <c r="Y21" i="7"/>
  <c r="Y41" i="7" s="1"/>
  <c r="X21" i="7"/>
  <c r="W21" i="7"/>
  <c r="W41" i="7" s="1"/>
  <c r="V21" i="7"/>
  <c r="V41" i="7" s="1"/>
  <c r="U21" i="7"/>
  <c r="U41" i="7" s="1"/>
  <c r="T21" i="7"/>
  <c r="T41" i="7" s="1"/>
  <c r="S21" i="7"/>
  <c r="S41" i="7" s="1"/>
  <c r="R21" i="7"/>
  <c r="R41" i="7" s="1"/>
  <c r="Q21" i="7"/>
  <c r="P21" i="7"/>
  <c r="P41" i="7" s="1"/>
  <c r="O21" i="7"/>
  <c r="N21" i="7"/>
  <c r="N41" i="7" s="1"/>
  <c r="M21" i="7"/>
  <c r="M41" i="7" s="1"/>
  <c r="L21" i="7"/>
  <c r="L41" i="7" s="1"/>
  <c r="K21" i="7"/>
  <c r="K41" i="7" s="1"/>
  <c r="J21" i="7"/>
  <c r="J41" i="7" s="1"/>
  <c r="I21" i="7"/>
  <c r="I41" i="7" s="1"/>
  <c r="H21" i="7"/>
  <c r="H41" i="7" s="1"/>
  <c r="G21" i="7"/>
  <c r="G41" i="7" s="1"/>
  <c r="F21" i="7"/>
  <c r="E21" i="7"/>
  <c r="E41" i="7" s="1"/>
  <c r="D21" i="7"/>
  <c r="D41" i="7" s="1"/>
  <c r="AH20" i="7"/>
  <c r="AH40" i="7" s="1"/>
  <c r="AG20" i="7"/>
  <c r="AG40" i="7" s="1"/>
  <c r="AF20" i="7"/>
  <c r="AF40" i="7" s="1"/>
  <c r="AE20" i="7"/>
  <c r="AE40" i="7" s="1"/>
  <c r="AD20" i="7"/>
  <c r="AC20" i="7"/>
  <c r="AC40" i="7" s="1"/>
  <c r="AB20" i="7"/>
  <c r="AA20" i="7"/>
  <c r="AA40" i="7" s="1"/>
  <c r="Z20" i="7"/>
  <c r="Z40" i="7" s="1"/>
  <c r="Y20" i="7"/>
  <c r="Y40" i="7" s="1"/>
  <c r="X20" i="7"/>
  <c r="X40" i="7" s="1"/>
  <c r="W20" i="7"/>
  <c r="W40" i="7" s="1"/>
  <c r="V20" i="7"/>
  <c r="V40" i="7" s="1"/>
  <c r="U20" i="7"/>
  <c r="U40" i="7" s="1"/>
  <c r="T20" i="7"/>
  <c r="T40" i="7" s="1"/>
  <c r="S20" i="7"/>
  <c r="R20" i="7"/>
  <c r="Q20" i="7"/>
  <c r="Q40" i="7" s="1"/>
  <c r="P20" i="7"/>
  <c r="P40" i="7" s="1"/>
  <c r="O20" i="7"/>
  <c r="O40" i="7" s="1"/>
  <c r="N20" i="7"/>
  <c r="N40" i="7" s="1"/>
  <c r="M20" i="7"/>
  <c r="M40" i="7" s="1"/>
  <c r="L20" i="7"/>
  <c r="K20" i="7"/>
  <c r="K40" i="7" s="1"/>
  <c r="J20" i="7"/>
  <c r="I20" i="7"/>
  <c r="I40" i="7" s="1"/>
  <c r="H20" i="7"/>
  <c r="H40" i="7" s="1"/>
  <c r="G20" i="7"/>
  <c r="G40" i="7" s="1"/>
  <c r="F20" i="7"/>
  <c r="F40" i="7" s="1"/>
  <c r="E20" i="7"/>
  <c r="E40" i="7" s="1"/>
  <c r="D20" i="7"/>
  <c r="AH19" i="7"/>
  <c r="AH39" i="7" s="1"/>
  <c r="AG19" i="7"/>
  <c r="AG39" i="7" s="1"/>
  <c r="AF19" i="7"/>
  <c r="AF39" i="7" s="1"/>
  <c r="AE19" i="7"/>
  <c r="AE39" i="7" s="1"/>
  <c r="AD19" i="7"/>
  <c r="AD39" i="7" s="1"/>
  <c r="AC19" i="7"/>
  <c r="AC39" i="7" s="1"/>
  <c r="AB19" i="7"/>
  <c r="AB39" i="7" s="1"/>
  <c r="AA19" i="7"/>
  <c r="AA39" i="7" s="1"/>
  <c r="Z19" i="7"/>
  <c r="Z39" i="7" s="1"/>
  <c r="Y19" i="7"/>
  <c r="Y39" i="7" s="1"/>
  <c r="X19" i="7"/>
  <c r="X39" i="7" s="1"/>
  <c r="W19" i="7"/>
  <c r="W39" i="7" s="1"/>
  <c r="V19" i="7"/>
  <c r="V39" i="7" s="1"/>
  <c r="U19" i="7"/>
  <c r="U39" i="7" s="1"/>
  <c r="T19" i="7"/>
  <c r="T39" i="7" s="1"/>
  <c r="S19" i="7"/>
  <c r="S39" i="7" s="1"/>
  <c r="R19" i="7"/>
  <c r="R39" i="7" s="1"/>
  <c r="Q19" i="7"/>
  <c r="Q39" i="7" s="1"/>
  <c r="P19" i="7"/>
  <c r="P39" i="7" s="1"/>
  <c r="O19" i="7"/>
  <c r="O39" i="7" s="1"/>
  <c r="N19" i="7"/>
  <c r="N39" i="7" s="1"/>
  <c r="M19" i="7"/>
  <c r="M39" i="7" s="1"/>
  <c r="L19" i="7"/>
  <c r="L39" i="7" s="1"/>
  <c r="K19" i="7"/>
  <c r="K39" i="7" s="1"/>
  <c r="J19" i="7"/>
  <c r="J39" i="7" s="1"/>
  <c r="I19" i="7"/>
  <c r="I39" i="7" s="1"/>
  <c r="H19" i="7"/>
  <c r="H39" i="7" s="1"/>
  <c r="G19" i="7"/>
  <c r="G39" i="7" s="1"/>
  <c r="F19" i="7"/>
  <c r="F39" i="7" s="1"/>
  <c r="E19" i="7"/>
  <c r="E39" i="7" s="1"/>
  <c r="D19" i="7"/>
  <c r="D39" i="7" s="1"/>
  <c r="O43" i="6"/>
  <c r="L41" i="6"/>
  <c r="H37" i="6"/>
  <c r="P45" i="6" s="1"/>
  <c r="H36" i="6"/>
  <c r="H35" i="6"/>
  <c r="N43" i="6" s="1"/>
  <c r="H34" i="6"/>
  <c r="X42" i="6" s="1"/>
  <c r="H33" i="6"/>
  <c r="H31" i="6"/>
  <c r="H28" i="6"/>
  <c r="AH25" i="6"/>
  <c r="AH45" i="6" s="1"/>
  <c r="AG25" i="6"/>
  <c r="AF25" i="6"/>
  <c r="AF45" i="6" s="1"/>
  <c r="AE25" i="6"/>
  <c r="AE45" i="6" s="1"/>
  <c r="AD25" i="6"/>
  <c r="AD45" i="6" s="1"/>
  <c r="T25" i="6"/>
  <c r="T45" i="6" s="1"/>
  <c r="R25" i="6"/>
  <c r="R45" i="6" s="1"/>
  <c r="K25" i="6"/>
  <c r="K45" i="6" s="1"/>
  <c r="I25" i="6"/>
  <c r="H25" i="6"/>
  <c r="H45" i="6" s="1"/>
  <c r="G25" i="6"/>
  <c r="G45" i="6" s="1"/>
  <c r="F25" i="6"/>
  <c r="F45" i="6" s="1"/>
  <c r="AH24" i="6"/>
  <c r="AH44" i="6" s="1"/>
  <c r="AG24" i="6"/>
  <c r="AG44" i="6" s="1"/>
  <c r="AF24" i="6"/>
  <c r="AE24" i="6"/>
  <c r="AD24" i="6"/>
  <c r="AC24" i="6"/>
  <c r="AC44" i="6" s="1"/>
  <c r="AB24" i="6"/>
  <c r="AB44" i="6" s="1"/>
  <c r="AA24" i="6"/>
  <c r="Z24" i="6"/>
  <c r="Y24" i="6"/>
  <c r="W24" i="6"/>
  <c r="U24" i="6"/>
  <c r="T24" i="6"/>
  <c r="T44" i="6" s="1"/>
  <c r="S24" i="6"/>
  <c r="R24" i="6"/>
  <c r="Q24" i="6"/>
  <c r="Q44" i="6" s="1"/>
  <c r="P24" i="6"/>
  <c r="O24" i="6"/>
  <c r="M24" i="6"/>
  <c r="M44" i="6" s="1"/>
  <c r="K24" i="6"/>
  <c r="J24" i="6"/>
  <c r="I24" i="6"/>
  <c r="I44" i="6" s="1"/>
  <c r="H24" i="6"/>
  <c r="H44" i="6" s="1"/>
  <c r="G24" i="6"/>
  <c r="F24" i="6"/>
  <c r="F44" i="6" s="1"/>
  <c r="E24" i="6"/>
  <c r="E44" i="6" s="1"/>
  <c r="D24" i="6"/>
  <c r="AH23" i="6"/>
  <c r="AH43" i="6" s="1"/>
  <c r="AG23" i="6"/>
  <c r="AG43" i="6" s="1"/>
  <c r="AF23" i="6"/>
  <c r="AF43" i="6" s="1"/>
  <c r="AE23" i="6"/>
  <c r="AE43" i="6" s="1"/>
  <c r="AD23" i="6"/>
  <c r="AD43" i="6" s="1"/>
  <c r="AC23" i="6"/>
  <c r="AC43" i="6" s="1"/>
  <c r="AB23" i="6"/>
  <c r="AB43" i="6" s="1"/>
  <c r="AA23" i="6"/>
  <c r="AA43" i="6" s="1"/>
  <c r="Z23" i="6"/>
  <c r="Z43" i="6" s="1"/>
  <c r="Y23" i="6"/>
  <c r="Y43" i="6" s="1"/>
  <c r="W23" i="6"/>
  <c r="W43" i="6" s="1"/>
  <c r="U23" i="6"/>
  <c r="U43" i="6" s="1"/>
  <c r="T23" i="6"/>
  <c r="T43" i="6" s="1"/>
  <c r="S23" i="6"/>
  <c r="S43" i="6" s="1"/>
  <c r="R23" i="6"/>
  <c r="R43" i="6" s="1"/>
  <c r="Q23" i="6"/>
  <c r="Q43" i="6" s="1"/>
  <c r="O23" i="6"/>
  <c r="M23" i="6"/>
  <c r="M43" i="6" s="1"/>
  <c r="K23" i="6"/>
  <c r="K43" i="6" s="1"/>
  <c r="J23" i="6"/>
  <c r="J43" i="6" s="1"/>
  <c r="I23" i="6"/>
  <c r="I43" i="6" s="1"/>
  <c r="H23" i="6"/>
  <c r="H43" i="6" s="1"/>
  <c r="G23" i="6"/>
  <c r="G43" i="6" s="1"/>
  <c r="F23" i="6"/>
  <c r="F43" i="6" s="1"/>
  <c r="E23" i="6"/>
  <c r="E43" i="6" s="1"/>
  <c r="D23" i="6"/>
  <c r="D43" i="6" s="1"/>
  <c r="AH22" i="6"/>
  <c r="AH42" i="6" s="1"/>
  <c r="AG22" i="6"/>
  <c r="AG42" i="6" s="1"/>
  <c r="AF22" i="6"/>
  <c r="AF42" i="6" s="1"/>
  <c r="AE22" i="6"/>
  <c r="AE42" i="6" s="1"/>
  <c r="AD22" i="6"/>
  <c r="AD42" i="6" s="1"/>
  <c r="AC22" i="6"/>
  <c r="AC42" i="6" s="1"/>
  <c r="AB22" i="6"/>
  <c r="AB42" i="6" s="1"/>
  <c r="AA22" i="6"/>
  <c r="AA42" i="6" s="1"/>
  <c r="Z22" i="6"/>
  <c r="Z42" i="6" s="1"/>
  <c r="Y22" i="6"/>
  <c r="Y42" i="6" s="1"/>
  <c r="W22" i="6"/>
  <c r="W42" i="6" s="1"/>
  <c r="V22" i="6"/>
  <c r="V42" i="6" s="1"/>
  <c r="U22" i="6"/>
  <c r="U42" i="6" s="1"/>
  <c r="T22" i="6"/>
  <c r="T42" i="6" s="1"/>
  <c r="S22" i="6"/>
  <c r="S42" i="6" s="1"/>
  <c r="R22" i="6"/>
  <c r="R42" i="6" s="1"/>
  <c r="Q22" i="6"/>
  <c r="Q42" i="6" s="1"/>
  <c r="P22" i="6"/>
  <c r="P42" i="6" s="1"/>
  <c r="O22" i="6"/>
  <c r="O42" i="6" s="1"/>
  <c r="M22" i="6"/>
  <c r="M42" i="6" s="1"/>
  <c r="L22" i="6"/>
  <c r="L42" i="6" s="1"/>
  <c r="K22" i="6"/>
  <c r="K42" i="6" s="1"/>
  <c r="J22" i="6"/>
  <c r="J42" i="6" s="1"/>
  <c r="I22" i="6"/>
  <c r="I42" i="6" s="1"/>
  <c r="H22" i="6"/>
  <c r="H42" i="6" s="1"/>
  <c r="G22" i="6"/>
  <c r="G42" i="6" s="1"/>
  <c r="F22" i="6"/>
  <c r="F42" i="6" s="1"/>
  <c r="E22" i="6"/>
  <c r="E42" i="6" s="1"/>
  <c r="D22" i="6"/>
  <c r="D42" i="6" s="1"/>
  <c r="AH21" i="6"/>
  <c r="AG21" i="6"/>
  <c r="AF21" i="6"/>
  <c r="AF41" i="6" s="1"/>
  <c r="AE21" i="6"/>
  <c r="AD21" i="6"/>
  <c r="AD41" i="6" s="1"/>
  <c r="AC21" i="6"/>
  <c r="AC41" i="6" s="1"/>
  <c r="AB21" i="6"/>
  <c r="AA21" i="6"/>
  <c r="Z21" i="6"/>
  <c r="Z41" i="6" s="1"/>
  <c r="Y21" i="6"/>
  <c r="X21" i="6"/>
  <c r="W21" i="6"/>
  <c r="W41" i="6" s="1"/>
  <c r="V21" i="6"/>
  <c r="U21" i="6"/>
  <c r="T21" i="6"/>
  <c r="T41" i="6" s="1"/>
  <c r="S21" i="6"/>
  <c r="R21" i="6"/>
  <c r="Q21" i="6"/>
  <c r="Q41" i="6" s="1"/>
  <c r="P21" i="6"/>
  <c r="O21" i="6"/>
  <c r="O41" i="6" s="1"/>
  <c r="N21" i="6"/>
  <c r="N41" i="6" s="1"/>
  <c r="M21" i="6"/>
  <c r="L21" i="6"/>
  <c r="K21" i="6"/>
  <c r="K41" i="6" s="1"/>
  <c r="J21" i="6"/>
  <c r="I21" i="6"/>
  <c r="H21" i="6"/>
  <c r="H41" i="6" s="1"/>
  <c r="G21" i="6"/>
  <c r="F21" i="6"/>
  <c r="E21" i="6"/>
  <c r="E41" i="6" s="1"/>
  <c r="D21" i="6"/>
  <c r="AH20" i="6"/>
  <c r="AH40" i="6" s="1"/>
  <c r="AG20" i="6"/>
  <c r="AG40" i="6" s="1"/>
  <c r="AF20" i="6"/>
  <c r="AE20" i="6"/>
  <c r="AE40" i="6" s="1"/>
  <c r="AD20" i="6"/>
  <c r="AD40" i="6" s="1"/>
  <c r="AC20" i="6"/>
  <c r="AC40" i="6" s="1"/>
  <c r="AB20" i="6"/>
  <c r="AB40" i="6" s="1"/>
  <c r="AA20" i="6"/>
  <c r="AA40" i="6" s="1"/>
  <c r="Z20" i="6"/>
  <c r="Y20" i="6"/>
  <c r="Y40" i="6" s="1"/>
  <c r="X20" i="6"/>
  <c r="X40" i="6" s="1"/>
  <c r="W20" i="6"/>
  <c r="W40" i="6" s="1"/>
  <c r="V20" i="6"/>
  <c r="V40" i="6" s="1"/>
  <c r="U20" i="6"/>
  <c r="U40" i="6" s="1"/>
  <c r="T20" i="6"/>
  <c r="S20" i="6"/>
  <c r="R20" i="6"/>
  <c r="R40" i="6" s="1"/>
  <c r="Q20" i="6"/>
  <c r="Q40" i="6" s="1"/>
  <c r="P20" i="6"/>
  <c r="P40" i="6" s="1"/>
  <c r="O20" i="6"/>
  <c r="O40" i="6" s="1"/>
  <c r="N20" i="6"/>
  <c r="M20" i="6"/>
  <c r="M40" i="6" s="1"/>
  <c r="L20" i="6"/>
  <c r="L40" i="6" s="1"/>
  <c r="K20" i="6"/>
  <c r="K40" i="6" s="1"/>
  <c r="J20" i="6"/>
  <c r="J40" i="6" s="1"/>
  <c r="I20" i="6"/>
  <c r="I40" i="6" s="1"/>
  <c r="H20" i="6"/>
  <c r="G20" i="6"/>
  <c r="G40" i="6" s="1"/>
  <c r="F20" i="6"/>
  <c r="F40" i="6" s="1"/>
  <c r="E20" i="6"/>
  <c r="E40" i="6" s="1"/>
  <c r="D20" i="6"/>
  <c r="D40" i="6" s="1"/>
  <c r="AH19" i="6"/>
  <c r="AH39" i="6" s="1"/>
  <c r="AG19" i="6"/>
  <c r="AG39" i="6" s="1"/>
  <c r="AF19" i="6"/>
  <c r="AF39" i="6" s="1"/>
  <c r="AE19" i="6"/>
  <c r="AE39" i="6" s="1"/>
  <c r="AD19" i="6"/>
  <c r="AD39" i="6" s="1"/>
  <c r="AC19" i="6"/>
  <c r="AC39" i="6" s="1"/>
  <c r="AB19" i="6"/>
  <c r="AB39" i="6" s="1"/>
  <c r="AA19" i="6"/>
  <c r="AA39" i="6" s="1"/>
  <c r="Z19" i="6"/>
  <c r="Z39" i="6" s="1"/>
  <c r="Y19" i="6"/>
  <c r="Y39" i="6" s="1"/>
  <c r="X19" i="6"/>
  <c r="X39" i="6" s="1"/>
  <c r="W19" i="6"/>
  <c r="W39" i="6" s="1"/>
  <c r="V19" i="6"/>
  <c r="V39" i="6" s="1"/>
  <c r="U19" i="6"/>
  <c r="T19" i="6"/>
  <c r="T39" i="6" s="1"/>
  <c r="S19" i="6"/>
  <c r="S39" i="6" s="1"/>
  <c r="R19" i="6"/>
  <c r="R39" i="6" s="1"/>
  <c r="Q19" i="6"/>
  <c r="Q39" i="6" s="1"/>
  <c r="P19" i="6"/>
  <c r="P39" i="6" s="1"/>
  <c r="O19" i="6"/>
  <c r="O39" i="6" s="1"/>
  <c r="N19" i="6"/>
  <c r="N39" i="6" s="1"/>
  <c r="M19" i="6"/>
  <c r="M39" i="6" s="1"/>
  <c r="L19" i="6"/>
  <c r="L39" i="6" s="1"/>
  <c r="K19" i="6"/>
  <c r="K39" i="6" s="1"/>
  <c r="J19" i="6"/>
  <c r="J39" i="6" s="1"/>
  <c r="I19" i="6"/>
  <c r="I39" i="6" s="1"/>
  <c r="H19" i="6"/>
  <c r="H39" i="6" s="1"/>
  <c r="G19" i="6"/>
  <c r="G39" i="6" s="1"/>
  <c r="F19" i="6"/>
  <c r="F39" i="6" s="1"/>
  <c r="E19" i="6"/>
  <c r="E39" i="6" s="1"/>
  <c r="D19" i="6"/>
  <c r="D39" i="6" s="1"/>
  <c r="W45" i="5"/>
  <c r="AG43" i="5"/>
  <c r="H42" i="5"/>
  <c r="AB40" i="5"/>
  <c r="Z39" i="5"/>
  <c r="H37" i="5"/>
  <c r="AB45" i="5" s="1"/>
  <c r="H36" i="5"/>
  <c r="H35" i="5"/>
  <c r="P43" i="5" s="1"/>
  <c r="H34" i="5"/>
  <c r="X42" i="5" s="1"/>
  <c r="H33" i="5"/>
  <c r="AG41" i="5" s="1"/>
  <c r="H31" i="5"/>
  <c r="H28" i="5"/>
  <c r="AH25" i="5"/>
  <c r="AH45" i="5" s="1"/>
  <c r="AG25" i="5"/>
  <c r="AG45" i="5" s="1"/>
  <c r="AF25" i="5"/>
  <c r="AF45" i="5" s="1"/>
  <c r="AE25" i="5"/>
  <c r="AE45" i="5" s="1"/>
  <c r="AD25" i="5"/>
  <c r="AD45" i="5" s="1"/>
  <c r="T25" i="5"/>
  <c r="T45" i="5" s="1"/>
  <c r="R25" i="5"/>
  <c r="R45" i="5" s="1"/>
  <c r="K25" i="5"/>
  <c r="K45" i="5" s="1"/>
  <c r="I25" i="5"/>
  <c r="I45" i="5" s="1"/>
  <c r="H25" i="5"/>
  <c r="H45" i="5" s="1"/>
  <c r="G25" i="5"/>
  <c r="G45" i="5" s="1"/>
  <c r="F25" i="5"/>
  <c r="F45" i="5" s="1"/>
  <c r="AH24" i="5"/>
  <c r="AH44" i="5" s="1"/>
  <c r="AG24" i="5"/>
  <c r="AG44" i="5" s="1"/>
  <c r="AF24" i="5"/>
  <c r="AE24" i="5"/>
  <c r="AE44" i="5" s="1"/>
  <c r="AD24" i="5"/>
  <c r="AC24" i="5"/>
  <c r="AC44" i="5" s="1"/>
  <c r="AB24" i="5"/>
  <c r="AB44" i="5" s="1"/>
  <c r="AA24" i="5"/>
  <c r="AA44" i="5" s="1"/>
  <c r="Z24" i="5"/>
  <c r="Z44" i="5" s="1"/>
  <c r="Y24" i="5"/>
  <c r="Y44" i="5" s="1"/>
  <c r="W24" i="5"/>
  <c r="W44" i="5" s="1"/>
  <c r="U24" i="5"/>
  <c r="U44" i="5" s="1"/>
  <c r="T24" i="5"/>
  <c r="T44" i="5" s="1"/>
  <c r="S24" i="5"/>
  <c r="S44" i="5" s="1"/>
  <c r="R24" i="5"/>
  <c r="Q24" i="5"/>
  <c r="Q44" i="5" s="1"/>
  <c r="P24" i="5"/>
  <c r="P44" i="5" s="1"/>
  <c r="O24" i="5"/>
  <c r="O44" i="5" s="1"/>
  <c r="M24" i="5"/>
  <c r="M44" i="5" s="1"/>
  <c r="K24" i="5"/>
  <c r="K44" i="5" s="1"/>
  <c r="J24" i="5"/>
  <c r="J44" i="5" s="1"/>
  <c r="I24" i="5"/>
  <c r="I44" i="5" s="1"/>
  <c r="H24" i="5"/>
  <c r="H44" i="5" s="1"/>
  <c r="G24" i="5"/>
  <c r="G44" i="5" s="1"/>
  <c r="F24" i="5"/>
  <c r="F44" i="5" s="1"/>
  <c r="E24" i="5"/>
  <c r="E44" i="5" s="1"/>
  <c r="D24" i="5"/>
  <c r="D44" i="5" s="1"/>
  <c r="AH23" i="5"/>
  <c r="AH43" i="5" s="1"/>
  <c r="AG23" i="5"/>
  <c r="AF23" i="5"/>
  <c r="AF43" i="5" s="1"/>
  <c r="AE23" i="5"/>
  <c r="AD23" i="5"/>
  <c r="AD43" i="5" s="1"/>
  <c r="AC23" i="5"/>
  <c r="AC43" i="5" s="1"/>
  <c r="AB23" i="5"/>
  <c r="AA23" i="5"/>
  <c r="Z23" i="5"/>
  <c r="Z43" i="5" s="1"/>
  <c r="Y23" i="5"/>
  <c r="W23" i="5"/>
  <c r="W43" i="5" s="1"/>
  <c r="U23" i="5"/>
  <c r="U43" i="5" s="1"/>
  <c r="T23" i="5"/>
  <c r="T43" i="5" s="1"/>
  <c r="S23" i="5"/>
  <c r="R23" i="5"/>
  <c r="R43" i="5" s="1"/>
  <c r="Q23" i="5"/>
  <c r="O23" i="5"/>
  <c r="O43" i="5" s="1"/>
  <c r="M23" i="5"/>
  <c r="K23" i="5"/>
  <c r="K43" i="5" s="1"/>
  <c r="J23" i="5"/>
  <c r="I23" i="5"/>
  <c r="H23" i="5"/>
  <c r="G23" i="5"/>
  <c r="G43" i="5" s="1"/>
  <c r="F23" i="5"/>
  <c r="E23" i="5"/>
  <c r="E43" i="5" s="1"/>
  <c r="D23" i="5"/>
  <c r="AH22" i="5"/>
  <c r="AH42" i="5" s="1"/>
  <c r="AG22" i="5"/>
  <c r="AG42" i="5" s="1"/>
  <c r="AF22" i="5"/>
  <c r="AF42" i="5" s="1"/>
  <c r="AE22" i="5"/>
  <c r="AE42" i="5" s="1"/>
  <c r="AD22" i="5"/>
  <c r="AD42" i="5" s="1"/>
  <c r="AC22" i="5"/>
  <c r="AC42" i="5" s="1"/>
  <c r="AB22" i="5"/>
  <c r="AB42" i="5" s="1"/>
  <c r="AA22" i="5"/>
  <c r="AA42" i="5" s="1"/>
  <c r="Z22" i="5"/>
  <c r="Z42" i="5" s="1"/>
  <c r="Y22" i="5"/>
  <c r="Y42" i="5" s="1"/>
  <c r="W22" i="5"/>
  <c r="W42" i="5" s="1"/>
  <c r="V22" i="5"/>
  <c r="V42" i="5" s="1"/>
  <c r="U22" i="5"/>
  <c r="U42" i="5" s="1"/>
  <c r="T22" i="5"/>
  <c r="T42" i="5" s="1"/>
  <c r="S22" i="5"/>
  <c r="S42" i="5" s="1"/>
  <c r="R22" i="5"/>
  <c r="R42" i="5" s="1"/>
  <c r="Q22" i="5"/>
  <c r="Q42" i="5" s="1"/>
  <c r="P22" i="5"/>
  <c r="P42" i="5" s="1"/>
  <c r="O22" i="5"/>
  <c r="O42" i="5" s="1"/>
  <c r="M22" i="5"/>
  <c r="M42" i="5" s="1"/>
  <c r="L22" i="5"/>
  <c r="L42" i="5" s="1"/>
  <c r="K22" i="5"/>
  <c r="K42" i="5" s="1"/>
  <c r="J22" i="5"/>
  <c r="J42" i="5" s="1"/>
  <c r="I22" i="5"/>
  <c r="I42" i="5" s="1"/>
  <c r="H22" i="5"/>
  <c r="G22" i="5"/>
  <c r="G42" i="5" s="1"/>
  <c r="F22" i="5"/>
  <c r="F42" i="5" s="1"/>
  <c r="E22" i="5"/>
  <c r="E42" i="5" s="1"/>
  <c r="D22" i="5"/>
  <c r="D42" i="5" s="1"/>
  <c r="AH21" i="5"/>
  <c r="AG21" i="5"/>
  <c r="AF21" i="5"/>
  <c r="AE21" i="5"/>
  <c r="AD21" i="5"/>
  <c r="AD41" i="5" s="1"/>
  <c r="AC21" i="5"/>
  <c r="AC41" i="5" s="1"/>
  <c r="AB21" i="5"/>
  <c r="AA21" i="5"/>
  <c r="Z21" i="5"/>
  <c r="Y21" i="5"/>
  <c r="X21" i="5"/>
  <c r="X41" i="5" s="1"/>
  <c r="W21" i="5"/>
  <c r="W41" i="5" s="1"/>
  <c r="V21" i="5"/>
  <c r="U21" i="5"/>
  <c r="T21" i="5"/>
  <c r="S21" i="5"/>
  <c r="S41" i="5" s="1"/>
  <c r="R21" i="5"/>
  <c r="R41" i="5" s="1"/>
  <c r="Q21" i="5"/>
  <c r="Q41" i="5" s="1"/>
  <c r="P21" i="5"/>
  <c r="O21" i="5"/>
  <c r="N21" i="5"/>
  <c r="M21" i="5"/>
  <c r="L21" i="5"/>
  <c r="L41" i="5" s="1"/>
  <c r="K21" i="5"/>
  <c r="K41" i="5" s="1"/>
  <c r="J21" i="5"/>
  <c r="I21" i="5"/>
  <c r="H21" i="5"/>
  <c r="G21" i="5"/>
  <c r="F21" i="5"/>
  <c r="F41" i="5" s="1"/>
  <c r="E21" i="5"/>
  <c r="E41" i="5" s="1"/>
  <c r="D21" i="5"/>
  <c r="AH20" i="5"/>
  <c r="AH40" i="5" s="1"/>
  <c r="AG20" i="5"/>
  <c r="AG40" i="5" s="1"/>
  <c r="AF20" i="5"/>
  <c r="AF40" i="5" s="1"/>
  <c r="AE20" i="5"/>
  <c r="AE40" i="5" s="1"/>
  <c r="AD20" i="5"/>
  <c r="AD40" i="5" s="1"/>
  <c r="AC20" i="5"/>
  <c r="AC40" i="5" s="1"/>
  <c r="AB20" i="5"/>
  <c r="AA20" i="5"/>
  <c r="AA40" i="5" s="1"/>
  <c r="Z20" i="5"/>
  <c r="Z40" i="5" s="1"/>
  <c r="Y20" i="5"/>
  <c r="Y40" i="5" s="1"/>
  <c r="X20" i="5"/>
  <c r="X40" i="5" s="1"/>
  <c r="W20" i="5"/>
  <c r="W40" i="5" s="1"/>
  <c r="V20" i="5"/>
  <c r="V40" i="5" s="1"/>
  <c r="U20" i="5"/>
  <c r="U40" i="5" s="1"/>
  <c r="T20" i="5"/>
  <c r="T40" i="5" s="1"/>
  <c r="S20" i="5"/>
  <c r="S40" i="5" s="1"/>
  <c r="R20" i="5"/>
  <c r="R40" i="5" s="1"/>
  <c r="Q20" i="5"/>
  <c r="Q40" i="5" s="1"/>
  <c r="P20" i="5"/>
  <c r="P40" i="5" s="1"/>
  <c r="O20" i="5"/>
  <c r="O40" i="5" s="1"/>
  <c r="N20" i="5"/>
  <c r="N40" i="5" s="1"/>
  <c r="M20" i="5"/>
  <c r="M40" i="5" s="1"/>
  <c r="L20" i="5"/>
  <c r="L40" i="5" s="1"/>
  <c r="K20" i="5"/>
  <c r="K40" i="5" s="1"/>
  <c r="J20" i="5"/>
  <c r="J40" i="5" s="1"/>
  <c r="I20" i="5"/>
  <c r="I40" i="5" s="1"/>
  <c r="H20" i="5"/>
  <c r="H40" i="5" s="1"/>
  <c r="G20" i="5"/>
  <c r="G40" i="5" s="1"/>
  <c r="F20" i="5"/>
  <c r="F40" i="5" s="1"/>
  <c r="E20" i="5"/>
  <c r="E40" i="5" s="1"/>
  <c r="D20" i="5"/>
  <c r="D40" i="5" s="1"/>
  <c r="AH19" i="5"/>
  <c r="AH39" i="5" s="1"/>
  <c r="AG19" i="5"/>
  <c r="AG39" i="5" s="1"/>
  <c r="AF19" i="5"/>
  <c r="AF39" i="5" s="1"/>
  <c r="AE19" i="5"/>
  <c r="AE39" i="5" s="1"/>
  <c r="AD19" i="5"/>
  <c r="AD39" i="5" s="1"/>
  <c r="AC19" i="5"/>
  <c r="AC39" i="5" s="1"/>
  <c r="AB19" i="5"/>
  <c r="AB39" i="5" s="1"/>
  <c r="AA19" i="5"/>
  <c r="AA39" i="5" s="1"/>
  <c r="Z19" i="5"/>
  <c r="Y19" i="5"/>
  <c r="Y39" i="5" s="1"/>
  <c r="X19" i="5"/>
  <c r="X39" i="5" s="1"/>
  <c r="W19" i="5"/>
  <c r="W39" i="5" s="1"/>
  <c r="V19" i="5"/>
  <c r="V39" i="5" s="1"/>
  <c r="U19" i="5"/>
  <c r="U39" i="5" s="1"/>
  <c r="T19" i="5"/>
  <c r="T39" i="5" s="1"/>
  <c r="S19" i="5"/>
  <c r="S39" i="5" s="1"/>
  <c r="R19" i="5"/>
  <c r="R39" i="5" s="1"/>
  <c r="Q19" i="5"/>
  <c r="Q39" i="5" s="1"/>
  <c r="P19" i="5"/>
  <c r="P39" i="5" s="1"/>
  <c r="O19" i="5"/>
  <c r="O39" i="5" s="1"/>
  <c r="N19" i="5"/>
  <c r="N39" i="5" s="1"/>
  <c r="M19" i="5"/>
  <c r="M39" i="5" s="1"/>
  <c r="L19" i="5"/>
  <c r="L39" i="5" s="1"/>
  <c r="K19" i="5"/>
  <c r="K39" i="5" s="1"/>
  <c r="J19" i="5"/>
  <c r="J39" i="5" s="1"/>
  <c r="I19" i="5"/>
  <c r="I39" i="5" s="1"/>
  <c r="H19" i="5"/>
  <c r="H39" i="5" s="1"/>
  <c r="G19" i="5"/>
  <c r="G39" i="5" s="1"/>
  <c r="F19" i="5"/>
  <c r="F39" i="5" s="1"/>
  <c r="E19" i="5"/>
  <c r="E39" i="5" s="1"/>
  <c r="D19" i="5"/>
  <c r="D39" i="5" s="1"/>
  <c r="Y45" i="4"/>
  <c r="M42" i="4"/>
  <c r="M41" i="4"/>
  <c r="H37" i="4"/>
  <c r="Z45" i="4" s="1"/>
  <c r="H36" i="4"/>
  <c r="V44" i="4" s="1"/>
  <c r="H35" i="4"/>
  <c r="X43" i="4" s="1"/>
  <c r="H34" i="4"/>
  <c r="N42" i="4" s="1"/>
  <c r="H33" i="4"/>
  <c r="H31" i="4"/>
  <c r="H28" i="4"/>
  <c r="AH25" i="4"/>
  <c r="AH45" i="4" s="1"/>
  <c r="AG25" i="4"/>
  <c r="AG45" i="4" s="1"/>
  <c r="AF25" i="4"/>
  <c r="AE25" i="4"/>
  <c r="AE45" i="4" s="1"/>
  <c r="AD25" i="4"/>
  <c r="AD45" i="4" s="1"/>
  <c r="T25" i="4"/>
  <c r="T45" i="4" s="1"/>
  <c r="R25" i="4"/>
  <c r="R45" i="4" s="1"/>
  <c r="K25" i="4"/>
  <c r="K45" i="4" s="1"/>
  <c r="I25" i="4"/>
  <c r="I45" i="4" s="1"/>
  <c r="H25" i="4"/>
  <c r="H45" i="4" s="1"/>
  <c r="G25" i="4"/>
  <c r="G45" i="4" s="1"/>
  <c r="F25" i="4"/>
  <c r="F45" i="4" s="1"/>
  <c r="AH24" i="4"/>
  <c r="AH44" i="4" s="1"/>
  <c r="AG24" i="4"/>
  <c r="AG44" i="4" s="1"/>
  <c r="AF24" i="4"/>
  <c r="AF44" i="4" s="1"/>
  <c r="AE24" i="4"/>
  <c r="AE44" i="4" s="1"/>
  <c r="AD24" i="4"/>
  <c r="AD44" i="4" s="1"/>
  <c r="AC24" i="4"/>
  <c r="AC44" i="4" s="1"/>
  <c r="AB24" i="4"/>
  <c r="AB44" i="4" s="1"/>
  <c r="AA24" i="4"/>
  <c r="AA44" i="4" s="1"/>
  <c r="Z24" i="4"/>
  <c r="Z44" i="4" s="1"/>
  <c r="Y24" i="4"/>
  <c r="Y44" i="4" s="1"/>
  <c r="W24" i="4"/>
  <c r="W44" i="4" s="1"/>
  <c r="U24" i="4"/>
  <c r="U44" i="4" s="1"/>
  <c r="T24" i="4"/>
  <c r="T44" i="4" s="1"/>
  <c r="S24" i="4"/>
  <c r="S44" i="4" s="1"/>
  <c r="R24" i="4"/>
  <c r="R44" i="4" s="1"/>
  <c r="Q24" i="4"/>
  <c r="P24" i="4"/>
  <c r="P44" i="4" s="1"/>
  <c r="O24" i="4"/>
  <c r="O44" i="4" s="1"/>
  <c r="M24" i="4"/>
  <c r="M44" i="4" s="1"/>
  <c r="K24" i="4"/>
  <c r="K44" i="4" s="1"/>
  <c r="J24" i="4"/>
  <c r="J44" i="4" s="1"/>
  <c r="I24" i="4"/>
  <c r="I44" i="4" s="1"/>
  <c r="H24" i="4"/>
  <c r="H44" i="4" s="1"/>
  <c r="G24" i="4"/>
  <c r="G44" i="4" s="1"/>
  <c r="F24" i="4"/>
  <c r="F44" i="4" s="1"/>
  <c r="E24" i="4"/>
  <c r="E44" i="4" s="1"/>
  <c r="D24" i="4"/>
  <c r="D44" i="4" s="1"/>
  <c r="AH23" i="4"/>
  <c r="AG23" i="4"/>
  <c r="AF23" i="4"/>
  <c r="AE23" i="4"/>
  <c r="AD23" i="4"/>
  <c r="AD43" i="4" s="1"/>
  <c r="AC23" i="4"/>
  <c r="AB23" i="4"/>
  <c r="AA23" i="4"/>
  <c r="Z23" i="4"/>
  <c r="Y23" i="4"/>
  <c r="W23" i="4"/>
  <c r="U23" i="4"/>
  <c r="U43" i="4" s="1"/>
  <c r="T23" i="4"/>
  <c r="T43" i="4" s="1"/>
  <c r="S23" i="4"/>
  <c r="R23" i="4"/>
  <c r="Q23" i="4"/>
  <c r="O23" i="4"/>
  <c r="M23" i="4"/>
  <c r="M43" i="4" s="1"/>
  <c r="K23" i="4"/>
  <c r="J23" i="4"/>
  <c r="I23" i="4"/>
  <c r="H23" i="4"/>
  <c r="H43" i="4" s="1"/>
  <c r="G23" i="4"/>
  <c r="G43" i="4" s="1"/>
  <c r="F23" i="4"/>
  <c r="E23" i="4"/>
  <c r="D23" i="4"/>
  <c r="AH22" i="4"/>
  <c r="AH42" i="4" s="1"/>
  <c r="AG22" i="4"/>
  <c r="AG42" i="4" s="1"/>
  <c r="AF22" i="4"/>
  <c r="AF42" i="4" s="1"/>
  <c r="AE22" i="4"/>
  <c r="AE42" i="4" s="1"/>
  <c r="AD22" i="4"/>
  <c r="AD42" i="4" s="1"/>
  <c r="AC22" i="4"/>
  <c r="AC42" i="4" s="1"/>
  <c r="AB22" i="4"/>
  <c r="AB42" i="4" s="1"/>
  <c r="AA22" i="4"/>
  <c r="AA42" i="4" s="1"/>
  <c r="Z22" i="4"/>
  <c r="Z42" i="4" s="1"/>
  <c r="Y22" i="4"/>
  <c r="Y42" i="4" s="1"/>
  <c r="W22" i="4"/>
  <c r="W42" i="4" s="1"/>
  <c r="V22" i="4"/>
  <c r="V42" i="4" s="1"/>
  <c r="U22" i="4"/>
  <c r="U42" i="4" s="1"/>
  <c r="T22" i="4"/>
  <c r="T42" i="4" s="1"/>
  <c r="S22" i="4"/>
  <c r="S42" i="4" s="1"/>
  <c r="R22" i="4"/>
  <c r="R42" i="4" s="1"/>
  <c r="Q22" i="4"/>
  <c r="P22" i="4"/>
  <c r="O22" i="4"/>
  <c r="O42" i="4" s="1"/>
  <c r="M22" i="4"/>
  <c r="L22" i="4"/>
  <c r="L42" i="4" s="1"/>
  <c r="K22" i="4"/>
  <c r="K42" i="4" s="1"/>
  <c r="J22" i="4"/>
  <c r="J42" i="4" s="1"/>
  <c r="I22" i="4"/>
  <c r="I42" i="4" s="1"/>
  <c r="H22" i="4"/>
  <c r="H42" i="4" s="1"/>
  <c r="G22" i="4"/>
  <c r="G42" i="4" s="1"/>
  <c r="F22" i="4"/>
  <c r="F42" i="4" s="1"/>
  <c r="E22" i="4"/>
  <c r="E42" i="4" s="1"/>
  <c r="D22" i="4"/>
  <c r="D42" i="4" s="1"/>
  <c r="AH21" i="4"/>
  <c r="AH41" i="4" s="1"/>
  <c r="AG21" i="4"/>
  <c r="AG41" i="4" s="1"/>
  <c r="AF21" i="4"/>
  <c r="AF41" i="4" s="1"/>
  <c r="AE21" i="4"/>
  <c r="AE41" i="4" s="1"/>
  <c r="AD21" i="4"/>
  <c r="AD41" i="4" s="1"/>
  <c r="AC21" i="4"/>
  <c r="AC41" i="4" s="1"/>
  <c r="AB21" i="4"/>
  <c r="AB41" i="4" s="1"/>
  <c r="AA21" i="4"/>
  <c r="AA41" i="4" s="1"/>
  <c r="Z21" i="4"/>
  <c r="Z41" i="4" s="1"/>
  <c r="Y21" i="4"/>
  <c r="Y41" i="4" s="1"/>
  <c r="X21" i="4"/>
  <c r="X41" i="4" s="1"/>
  <c r="W21" i="4"/>
  <c r="W41" i="4" s="1"/>
  <c r="V21" i="4"/>
  <c r="V41" i="4" s="1"/>
  <c r="U21" i="4"/>
  <c r="U41" i="4" s="1"/>
  <c r="T21" i="4"/>
  <c r="T41" i="4" s="1"/>
  <c r="S21" i="4"/>
  <c r="S41" i="4" s="1"/>
  <c r="R21" i="4"/>
  <c r="R41" i="4" s="1"/>
  <c r="Q21" i="4"/>
  <c r="Q41" i="4" s="1"/>
  <c r="P21" i="4"/>
  <c r="P41" i="4" s="1"/>
  <c r="O21" i="4"/>
  <c r="O41" i="4" s="1"/>
  <c r="N21" i="4"/>
  <c r="N41" i="4" s="1"/>
  <c r="M21" i="4"/>
  <c r="L21" i="4"/>
  <c r="L41" i="4" s="1"/>
  <c r="K21" i="4"/>
  <c r="K41" i="4" s="1"/>
  <c r="J21" i="4"/>
  <c r="J41" i="4" s="1"/>
  <c r="I21" i="4"/>
  <c r="I41" i="4" s="1"/>
  <c r="H21" i="4"/>
  <c r="H41" i="4" s="1"/>
  <c r="G21" i="4"/>
  <c r="G41" i="4" s="1"/>
  <c r="F21" i="4"/>
  <c r="F41" i="4" s="1"/>
  <c r="E21" i="4"/>
  <c r="E41" i="4" s="1"/>
  <c r="D21" i="4"/>
  <c r="D41" i="4" s="1"/>
  <c r="AH20" i="4"/>
  <c r="AH40" i="4" s="1"/>
  <c r="AG20" i="4"/>
  <c r="AG40" i="4" s="1"/>
  <c r="AF20" i="4"/>
  <c r="AE20" i="4"/>
  <c r="AE40" i="4" s="1"/>
  <c r="AD20" i="4"/>
  <c r="AC20" i="4"/>
  <c r="AC40" i="4" s="1"/>
  <c r="AB20" i="4"/>
  <c r="AB40" i="4" s="1"/>
  <c r="AA20" i="4"/>
  <c r="Z20" i="4"/>
  <c r="Y20" i="4"/>
  <c r="Y40" i="4" s="1"/>
  <c r="X20" i="4"/>
  <c r="W20" i="4"/>
  <c r="W40" i="4" s="1"/>
  <c r="V20" i="4"/>
  <c r="V40" i="4" s="1"/>
  <c r="U20" i="4"/>
  <c r="T20" i="4"/>
  <c r="T40" i="4" s="1"/>
  <c r="S20" i="4"/>
  <c r="S40" i="4" s="1"/>
  <c r="R20" i="4"/>
  <c r="Q20" i="4"/>
  <c r="Q40" i="4" s="1"/>
  <c r="P20" i="4"/>
  <c r="P40" i="4" s="1"/>
  <c r="O20" i="4"/>
  <c r="O40" i="4" s="1"/>
  <c r="N20" i="4"/>
  <c r="N40" i="4" s="1"/>
  <c r="M20" i="4"/>
  <c r="M40" i="4" s="1"/>
  <c r="L20" i="4"/>
  <c r="K20" i="4"/>
  <c r="K40" i="4" s="1"/>
  <c r="J20" i="4"/>
  <c r="J40" i="4" s="1"/>
  <c r="I20" i="4"/>
  <c r="H20" i="4"/>
  <c r="H40" i="4" s="1"/>
  <c r="G20" i="4"/>
  <c r="G40" i="4" s="1"/>
  <c r="F20" i="4"/>
  <c r="E20" i="4"/>
  <c r="E40" i="4" s="1"/>
  <c r="D20" i="4"/>
  <c r="D40" i="4" s="1"/>
  <c r="AH19" i="4"/>
  <c r="AH39" i="4" s="1"/>
  <c r="AG19" i="4"/>
  <c r="AG39" i="4" s="1"/>
  <c r="AF19" i="4"/>
  <c r="AF39" i="4" s="1"/>
  <c r="AE19" i="4"/>
  <c r="AD19" i="4"/>
  <c r="AD39" i="4" s="1"/>
  <c r="AC19" i="4"/>
  <c r="AC39" i="4" s="1"/>
  <c r="AB19" i="4"/>
  <c r="AB39" i="4" s="1"/>
  <c r="AA19" i="4"/>
  <c r="AA39" i="4" s="1"/>
  <c r="Z19" i="4"/>
  <c r="Z39" i="4" s="1"/>
  <c r="Y19" i="4"/>
  <c r="X19" i="4"/>
  <c r="X39" i="4" s="1"/>
  <c r="W19" i="4"/>
  <c r="W39" i="4" s="1"/>
  <c r="V19" i="4"/>
  <c r="V39" i="4" s="1"/>
  <c r="U19" i="4"/>
  <c r="U39" i="4" s="1"/>
  <c r="T19" i="4"/>
  <c r="T39" i="4" s="1"/>
  <c r="S19" i="4"/>
  <c r="R19" i="4"/>
  <c r="R39" i="4" s="1"/>
  <c r="Q19" i="4"/>
  <c r="Q39" i="4" s="1"/>
  <c r="P19" i="4"/>
  <c r="P39" i="4" s="1"/>
  <c r="O19" i="4"/>
  <c r="O39" i="4" s="1"/>
  <c r="N19" i="4"/>
  <c r="N39" i="4" s="1"/>
  <c r="M19" i="4"/>
  <c r="L19" i="4"/>
  <c r="L39" i="4" s="1"/>
  <c r="K19" i="4"/>
  <c r="K39" i="4" s="1"/>
  <c r="J19" i="4"/>
  <c r="J39" i="4" s="1"/>
  <c r="I19" i="4"/>
  <c r="I39" i="4" s="1"/>
  <c r="H19" i="4"/>
  <c r="H39" i="4" s="1"/>
  <c r="G19" i="4"/>
  <c r="F19" i="4"/>
  <c r="F39" i="4" s="1"/>
  <c r="E19" i="4"/>
  <c r="E39" i="4" s="1"/>
  <c r="D19" i="4"/>
  <c r="D39" i="4" s="1"/>
  <c r="AB45" i="3"/>
  <c r="O43" i="3"/>
  <c r="N40" i="3"/>
  <c r="H37" i="3"/>
  <c r="Y45" i="3" s="1"/>
  <c r="H36" i="3"/>
  <c r="L44" i="3" s="1"/>
  <c r="H35" i="3"/>
  <c r="X43" i="3" s="1"/>
  <c r="H34" i="3"/>
  <c r="X42" i="3" s="1"/>
  <c r="H33" i="3"/>
  <c r="H31" i="3"/>
  <c r="H28" i="3"/>
  <c r="AH25" i="3"/>
  <c r="AG25" i="3"/>
  <c r="AF25" i="3"/>
  <c r="AF45" i="3" s="1"/>
  <c r="AE25" i="3"/>
  <c r="AD25" i="3"/>
  <c r="AD45" i="3" s="1"/>
  <c r="T25" i="3"/>
  <c r="T45" i="3" s="1"/>
  <c r="R25" i="3"/>
  <c r="K25" i="3"/>
  <c r="K45" i="3" s="1"/>
  <c r="I25" i="3"/>
  <c r="I45" i="3" s="1"/>
  <c r="H25" i="3"/>
  <c r="G25" i="3"/>
  <c r="F25" i="3"/>
  <c r="F45" i="3" s="1"/>
  <c r="AH24" i="3"/>
  <c r="AH44" i="3" s="1"/>
  <c r="AG24" i="3"/>
  <c r="AG44" i="3" s="1"/>
  <c r="AF24" i="3"/>
  <c r="AF44" i="3" s="1"/>
  <c r="AE24" i="3"/>
  <c r="AE44" i="3" s="1"/>
  <c r="AD24" i="3"/>
  <c r="AD44" i="3" s="1"/>
  <c r="AC24" i="3"/>
  <c r="AC44" i="3" s="1"/>
  <c r="AB24" i="3"/>
  <c r="AB44" i="3" s="1"/>
  <c r="AA24" i="3"/>
  <c r="AA44" i="3" s="1"/>
  <c r="Z24" i="3"/>
  <c r="Z44" i="3" s="1"/>
  <c r="Y24" i="3"/>
  <c r="Y44" i="3" s="1"/>
  <c r="W24" i="3"/>
  <c r="W44" i="3" s="1"/>
  <c r="U24" i="3"/>
  <c r="U44" i="3" s="1"/>
  <c r="T24" i="3"/>
  <c r="T44" i="3" s="1"/>
  <c r="S24" i="3"/>
  <c r="S44" i="3" s="1"/>
  <c r="R24" i="3"/>
  <c r="R44" i="3" s="1"/>
  <c r="Q24" i="3"/>
  <c r="P24" i="3"/>
  <c r="P44" i="3" s="1"/>
  <c r="O24" i="3"/>
  <c r="O44" i="3" s="1"/>
  <c r="M24" i="3"/>
  <c r="M44" i="3" s="1"/>
  <c r="K24" i="3"/>
  <c r="K44" i="3" s="1"/>
  <c r="J24" i="3"/>
  <c r="J44" i="3" s="1"/>
  <c r="I24" i="3"/>
  <c r="I44" i="3" s="1"/>
  <c r="H24" i="3"/>
  <c r="H44" i="3" s="1"/>
  <c r="G24" i="3"/>
  <c r="G44" i="3" s="1"/>
  <c r="F24" i="3"/>
  <c r="F44" i="3" s="1"/>
  <c r="E24" i="3"/>
  <c r="E44" i="3" s="1"/>
  <c r="D24" i="3"/>
  <c r="D44" i="3" s="1"/>
  <c r="AH23" i="3"/>
  <c r="AH43" i="3" s="1"/>
  <c r="AG23" i="3"/>
  <c r="AG43" i="3" s="1"/>
  <c r="AF23" i="3"/>
  <c r="AF43" i="3" s="1"/>
  <c r="AE23" i="3"/>
  <c r="AE43" i="3" s="1"/>
  <c r="AD23" i="3"/>
  <c r="AD43" i="3" s="1"/>
  <c r="AC23" i="3"/>
  <c r="AC43" i="3" s="1"/>
  <c r="AB23" i="3"/>
  <c r="AB43" i="3" s="1"/>
  <c r="AA23" i="3"/>
  <c r="AA43" i="3" s="1"/>
  <c r="Z23" i="3"/>
  <c r="Z43" i="3" s="1"/>
  <c r="Y23" i="3"/>
  <c r="Y43" i="3" s="1"/>
  <c r="W23" i="3"/>
  <c r="W43" i="3" s="1"/>
  <c r="U23" i="3"/>
  <c r="U43" i="3" s="1"/>
  <c r="T23" i="3"/>
  <c r="T43" i="3" s="1"/>
  <c r="S23" i="3"/>
  <c r="S43" i="3" s="1"/>
  <c r="R23" i="3"/>
  <c r="R43" i="3" s="1"/>
  <c r="Q23" i="3"/>
  <c r="O23" i="3"/>
  <c r="M23" i="3"/>
  <c r="M43" i="3" s="1"/>
  <c r="K23" i="3"/>
  <c r="K43" i="3" s="1"/>
  <c r="J23" i="3"/>
  <c r="J43" i="3" s="1"/>
  <c r="I23" i="3"/>
  <c r="I43" i="3" s="1"/>
  <c r="H23" i="3"/>
  <c r="H43" i="3" s="1"/>
  <c r="G23" i="3"/>
  <c r="G43" i="3" s="1"/>
  <c r="F23" i="3"/>
  <c r="F43" i="3" s="1"/>
  <c r="E23" i="3"/>
  <c r="E43" i="3" s="1"/>
  <c r="D23" i="3"/>
  <c r="D43" i="3" s="1"/>
  <c r="AH22" i="3"/>
  <c r="AH42" i="3" s="1"/>
  <c r="AG22" i="3"/>
  <c r="AF22" i="3"/>
  <c r="AE22" i="3"/>
  <c r="AE42" i="3" s="1"/>
  <c r="AD22" i="3"/>
  <c r="AC22" i="3"/>
  <c r="AB22" i="3"/>
  <c r="AB42" i="3" s="1"/>
  <c r="AA22" i="3"/>
  <c r="Z22" i="3"/>
  <c r="Y22" i="3"/>
  <c r="Y42" i="3" s="1"/>
  <c r="W22" i="3"/>
  <c r="W42" i="3" s="1"/>
  <c r="V22" i="3"/>
  <c r="U22" i="3"/>
  <c r="T22" i="3"/>
  <c r="S22" i="3"/>
  <c r="R22" i="3"/>
  <c r="R42" i="3" s="1"/>
  <c r="Q22" i="3"/>
  <c r="P22" i="3"/>
  <c r="O22" i="3"/>
  <c r="O42" i="3" s="1"/>
  <c r="M22" i="3"/>
  <c r="L22" i="3"/>
  <c r="K22" i="3"/>
  <c r="K42" i="3" s="1"/>
  <c r="J22" i="3"/>
  <c r="I22" i="3"/>
  <c r="H22" i="3"/>
  <c r="H42" i="3" s="1"/>
  <c r="G22" i="3"/>
  <c r="F22" i="3"/>
  <c r="E22" i="3"/>
  <c r="E42" i="3" s="1"/>
  <c r="D22" i="3"/>
  <c r="AH21" i="3"/>
  <c r="AG21" i="3"/>
  <c r="AG41" i="3" s="1"/>
  <c r="AF21" i="3"/>
  <c r="AE21" i="3"/>
  <c r="AE41" i="3" s="1"/>
  <c r="AD21" i="3"/>
  <c r="AD41" i="3" s="1"/>
  <c r="AC21" i="3"/>
  <c r="AC41" i="3" s="1"/>
  <c r="AB21" i="3"/>
  <c r="AA21" i="3"/>
  <c r="AA41" i="3" s="1"/>
  <c r="Z21" i="3"/>
  <c r="Y21" i="3"/>
  <c r="Y41" i="3" s="1"/>
  <c r="X21" i="3"/>
  <c r="X41" i="3" s="1"/>
  <c r="W21" i="3"/>
  <c r="W41" i="3" s="1"/>
  <c r="V21" i="3"/>
  <c r="U21" i="3"/>
  <c r="U41" i="3" s="1"/>
  <c r="T21" i="3"/>
  <c r="S21" i="3"/>
  <c r="S41" i="3" s="1"/>
  <c r="R21" i="3"/>
  <c r="R41" i="3" s="1"/>
  <c r="Q21" i="3"/>
  <c r="Q41" i="3" s="1"/>
  <c r="P21" i="3"/>
  <c r="O21" i="3"/>
  <c r="O41" i="3" s="1"/>
  <c r="N21" i="3"/>
  <c r="M21" i="3"/>
  <c r="M41" i="3" s="1"/>
  <c r="L21" i="3"/>
  <c r="L41" i="3" s="1"/>
  <c r="K21" i="3"/>
  <c r="K41" i="3" s="1"/>
  <c r="J21" i="3"/>
  <c r="I21" i="3"/>
  <c r="I41" i="3" s="1"/>
  <c r="H21" i="3"/>
  <c r="G21" i="3"/>
  <c r="G41" i="3" s="1"/>
  <c r="F21" i="3"/>
  <c r="F41" i="3" s="1"/>
  <c r="E21" i="3"/>
  <c r="E41" i="3" s="1"/>
  <c r="D21" i="3"/>
  <c r="AH20" i="3"/>
  <c r="AH40" i="3" s="1"/>
  <c r="AG20" i="3"/>
  <c r="AG40" i="3" s="1"/>
  <c r="AF20" i="3"/>
  <c r="AF40" i="3" s="1"/>
  <c r="AE20" i="3"/>
  <c r="AE40" i="3" s="1"/>
  <c r="AD20" i="3"/>
  <c r="AD40" i="3" s="1"/>
  <c r="AC20" i="3"/>
  <c r="AC40" i="3" s="1"/>
  <c r="AB20" i="3"/>
  <c r="AB40" i="3" s="1"/>
  <c r="AA20" i="3"/>
  <c r="AA40" i="3" s="1"/>
  <c r="Z20" i="3"/>
  <c r="Z40" i="3" s="1"/>
  <c r="Y20" i="3"/>
  <c r="Y40" i="3" s="1"/>
  <c r="X20" i="3"/>
  <c r="X40" i="3" s="1"/>
  <c r="W20" i="3"/>
  <c r="W40" i="3" s="1"/>
  <c r="V20" i="3"/>
  <c r="V40" i="3" s="1"/>
  <c r="U20" i="3"/>
  <c r="U40" i="3" s="1"/>
  <c r="T20" i="3"/>
  <c r="T40" i="3" s="1"/>
  <c r="S20" i="3"/>
  <c r="S40" i="3" s="1"/>
  <c r="R20" i="3"/>
  <c r="R40" i="3" s="1"/>
  <c r="Q20" i="3"/>
  <c r="Q40" i="3" s="1"/>
  <c r="P20" i="3"/>
  <c r="P40" i="3" s="1"/>
  <c r="O20" i="3"/>
  <c r="O40" i="3" s="1"/>
  <c r="N20" i="3"/>
  <c r="M20" i="3"/>
  <c r="M40" i="3" s="1"/>
  <c r="L20" i="3"/>
  <c r="L40" i="3" s="1"/>
  <c r="K20" i="3"/>
  <c r="K40" i="3" s="1"/>
  <c r="J20" i="3"/>
  <c r="J40" i="3" s="1"/>
  <c r="I20" i="3"/>
  <c r="I40" i="3" s="1"/>
  <c r="H20" i="3"/>
  <c r="H40" i="3" s="1"/>
  <c r="G20" i="3"/>
  <c r="G40" i="3" s="1"/>
  <c r="F20" i="3"/>
  <c r="F40" i="3" s="1"/>
  <c r="E20" i="3"/>
  <c r="E40" i="3" s="1"/>
  <c r="D20" i="3"/>
  <c r="D40" i="3" s="1"/>
  <c r="AH19" i="3"/>
  <c r="AG19" i="3"/>
  <c r="AG39" i="3" s="1"/>
  <c r="AF19" i="3"/>
  <c r="AF39" i="3" s="1"/>
  <c r="AE19" i="3"/>
  <c r="AE39" i="3" s="1"/>
  <c r="AD19" i="3"/>
  <c r="AC19" i="3"/>
  <c r="AC39" i="3" s="1"/>
  <c r="AB19" i="3"/>
  <c r="AA19" i="3"/>
  <c r="Z19" i="3"/>
  <c r="Z39" i="3" s="1"/>
  <c r="Y19" i="3"/>
  <c r="Y39" i="3" s="1"/>
  <c r="X19" i="3"/>
  <c r="W19" i="3"/>
  <c r="W39" i="3" s="1"/>
  <c r="V19" i="3"/>
  <c r="U19" i="3"/>
  <c r="U39" i="3" s="1"/>
  <c r="T19" i="3"/>
  <c r="T39" i="3" s="1"/>
  <c r="S19" i="3"/>
  <c r="S39" i="3" s="1"/>
  <c r="R19" i="3"/>
  <c r="Q19" i="3"/>
  <c r="Q39" i="3" s="1"/>
  <c r="P19" i="3"/>
  <c r="O19" i="3"/>
  <c r="N19" i="3"/>
  <c r="N39" i="3" s="1"/>
  <c r="M19" i="3"/>
  <c r="M39" i="3" s="1"/>
  <c r="L19" i="3"/>
  <c r="K19" i="3"/>
  <c r="K39" i="3" s="1"/>
  <c r="J19" i="3"/>
  <c r="I19" i="3"/>
  <c r="I39" i="3" s="1"/>
  <c r="H19" i="3"/>
  <c r="H39" i="3" s="1"/>
  <c r="G19" i="3"/>
  <c r="G39" i="3" s="1"/>
  <c r="F19" i="3"/>
  <c r="E19" i="3"/>
  <c r="E39" i="3" s="1"/>
  <c r="D19" i="3"/>
  <c r="K40" i="2"/>
  <c r="H37" i="2"/>
  <c r="Q45" i="2" s="1"/>
  <c r="H36" i="2"/>
  <c r="N44" i="2" s="1"/>
  <c r="H35" i="2"/>
  <c r="N43" i="2" s="1"/>
  <c r="H34" i="2"/>
  <c r="X42" i="2" s="1"/>
  <c r="H33" i="2"/>
  <c r="H31" i="2"/>
  <c r="H28" i="2"/>
  <c r="AH25" i="2"/>
  <c r="AG25" i="2"/>
  <c r="AG45" i="2" s="1"/>
  <c r="AF25" i="2"/>
  <c r="AE25" i="2"/>
  <c r="AD25" i="2"/>
  <c r="AD45" i="2" s="1"/>
  <c r="T25" i="2"/>
  <c r="T45" i="2" s="1"/>
  <c r="R25" i="2"/>
  <c r="R45" i="2" s="1"/>
  <c r="K25" i="2"/>
  <c r="K45" i="2" s="1"/>
  <c r="I25" i="2"/>
  <c r="I45" i="2" s="1"/>
  <c r="H25" i="2"/>
  <c r="G25" i="2"/>
  <c r="F25" i="2"/>
  <c r="F45" i="2" s="1"/>
  <c r="AH24" i="2"/>
  <c r="AH44" i="2" s="1"/>
  <c r="AG24" i="2"/>
  <c r="AG44" i="2" s="1"/>
  <c r="AF24" i="2"/>
  <c r="AF44" i="2" s="1"/>
  <c r="AE24" i="2"/>
  <c r="AE44" i="2" s="1"/>
  <c r="AD24" i="2"/>
  <c r="AD44" i="2" s="1"/>
  <c r="AC24" i="2"/>
  <c r="AC44" i="2" s="1"/>
  <c r="AB24" i="2"/>
  <c r="AB44" i="2" s="1"/>
  <c r="AA24" i="2"/>
  <c r="AA44" i="2" s="1"/>
  <c r="Z24" i="2"/>
  <c r="Z44" i="2" s="1"/>
  <c r="Y24" i="2"/>
  <c r="W24" i="2"/>
  <c r="U24" i="2"/>
  <c r="U44" i="2" s="1"/>
  <c r="T24" i="2"/>
  <c r="T44" i="2" s="1"/>
  <c r="S24" i="2"/>
  <c r="S44" i="2" s="1"/>
  <c r="R24" i="2"/>
  <c r="R44" i="2" s="1"/>
  <c r="Q24" i="2"/>
  <c r="P24" i="2"/>
  <c r="P44" i="2" s="1"/>
  <c r="O24" i="2"/>
  <c r="O44" i="2" s="1"/>
  <c r="M24" i="2"/>
  <c r="M44" i="2" s="1"/>
  <c r="K24" i="2"/>
  <c r="K44" i="2" s="1"/>
  <c r="J24" i="2"/>
  <c r="J44" i="2" s="1"/>
  <c r="I24" i="2"/>
  <c r="H24" i="2"/>
  <c r="G24" i="2"/>
  <c r="G44" i="2" s="1"/>
  <c r="F24" i="2"/>
  <c r="F44" i="2" s="1"/>
  <c r="E24" i="2"/>
  <c r="E44" i="2" s="1"/>
  <c r="D24" i="2"/>
  <c r="D44" i="2" s="1"/>
  <c r="AH23" i="2"/>
  <c r="AG23" i="2"/>
  <c r="AF23" i="2"/>
  <c r="AF43" i="2" s="1"/>
  <c r="AE23" i="2"/>
  <c r="AE43" i="2" s="1"/>
  <c r="AD23" i="2"/>
  <c r="AD43" i="2" s="1"/>
  <c r="AC23" i="2"/>
  <c r="AC43" i="2" s="1"/>
  <c r="AB23" i="2"/>
  <c r="AA23" i="2"/>
  <c r="Z23" i="2"/>
  <c r="Z43" i="2" s="1"/>
  <c r="Y23" i="2"/>
  <c r="Y43" i="2" s="1"/>
  <c r="W23" i="2"/>
  <c r="W43" i="2" s="1"/>
  <c r="U23" i="2"/>
  <c r="U43" i="2" s="1"/>
  <c r="T23" i="2"/>
  <c r="S23" i="2"/>
  <c r="R23" i="2"/>
  <c r="R43" i="2" s="1"/>
  <c r="Q23" i="2"/>
  <c r="Q43" i="2" s="1"/>
  <c r="O23" i="2"/>
  <c r="O43" i="2" s="1"/>
  <c r="M23" i="2"/>
  <c r="M43" i="2" s="1"/>
  <c r="K23" i="2"/>
  <c r="J23" i="2"/>
  <c r="I23" i="2"/>
  <c r="I43" i="2" s="1"/>
  <c r="H23" i="2"/>
  <c r="H43" i="2" s="1"/>
  <c r="G23" i="2"/>
  <c r="G43" i="2" s="1"/>
  <c r="F23" i="2"/>
  <c r="F43" i="2" s="1"/>
  <c r="E23" i="2"/>
  <c r="E43" i="2" s="1"/>
  <c r="D23" i="2"/>
  <c r="D43" i="2" s="1"/>
  <c r="AH22" i="2"/>
  <c r="AH42" i="2" s="1"/>
  <c r="AG22" i="2"/>
  <c r="AG42" i="2" s="1"/>
  <c r="AF22" i="2"/>
  <c r="AF42" i="2" s="1"/>
  <c r="AE22" i="2"/>
  <c r="AE42" i="2" s="1"/>
  <c r="AD22" i="2"/>
  <c r="AD42" i="2" s="1"/>
  <c r="AC22" i="2"/>
  <c r="AC42" i="2" s="1"/>
  <c r="AB22" i="2"/>
  <c r="AB42" i="2" s="1"/>
  <c r="AA22" i="2"/>
  <c r="AA42" i="2" s="1"/>
  <c r="Z22" i="2"/>
  <c r="Z42" i="2" s="1"/>
  <c r="Y22" i="2"/>
  <c r="Y42" i="2" s="1"/>
  <c r="W22" i="2"/>
  <c r="V22" i="2"/>
  <c r="V42" i="2" s="1"/>
  <c r="U22" i="2"/>
  <c r="U42" i="2" s="1"/>
  <c r="T22" i="2"/>
  <c r="T42" i="2" s="1"/>
  <c r="S22" i="2"/>
  <c r="S42" i="2" s="1"/>
  <c r="R22" i="2"/>
  <c r="R42" i="2" s="1"/>
  <c r="Q22" i="2"/>
  <c r="P22" i="2"/>
  <c r="P42" i="2" s="1"/>
  <c r="O22" i="2"/>
  <c r="O42" i="2" s="1"/>
  <c r="M22" i="2"/>
  <c r="M42" i="2" s="1"/>
  <c r="L22" i="2"/>
  <c r="L42" i="2" s="1"/>
  <c r="K22" i="2"/>
  <c r="K42" i="2" s="1"/>
  <c r="J22" i="2"/>
  <c r="I22" i="2"/>
  <c r="H22" i="2"/>
  <c r="H42" i="2" s="1"/>
  <c r="G22" i="2"/>
  <c r="G42" i="2" s="1"/>
  <c r="F22" i="2"/>
  <c r="F42" i="2" s="1"/>
  <c r="E22" i="2"/>
  <c r="E42" i="2" s="1"/>
  <c r="D22" i="2"/>
  <c r="AH21" i="2"/>
  <c r="AH41" i="2" s="1"/>
  <c r="AG21" i="2"/>
  <c r="AG41" i="2" s="1"/>
  <c r="AF21" i="2"/>
  <c r="AF41" i="2" s="1"/>
  <c r="AE21" i="2"/>
  <c r="AE41" i="2" s="1"/>
  <c r="AD21" i="2"/>
  <c r="AD41" i="2" s="1"/>
  <c r="AC21" i="2"/>
  <c r="AC41" i="2" s="1"/>
  <c r="AB21" i="2"/>
  <c r="AB41" i="2" s="1"/>
  <c r="AA21" i="2"/>
  <c r="AA41" i="2" s="1"/>
  <c r="Z21" i="2"/>
  <c r="Z41" i="2" s="1"/>
  <c r="Y21" i="2"/>
  <c r="Y41" i="2" s="1"/>
  <c r="X21" i="2"/>
  <c r="X41" i="2" s="1"/>
  <c r="W21" i="2"/>
  <c r="W41" i="2" s="1"/>
  <c r="V21" i="2"/>
  <c r="V41" i="2" s="1"/>
  <c r="U21" i="2"/>
  <c r="U41" i="2" s="1"/>
  <c r="T21" i="2"/>
  <c r="T41" i="2" s="1"/>
  <c r="S21" i="2"/>
  <c r="S41" i="2" s="1"/>
  <c r="R21" i="2"/>
  <c r="R41" i="2" s="1"/>
  <c r="Q21" i="2"/>
  <c r="Q41" i="2" s="1"/>
  <c r="P21" i="2"/>
  <c r="P41" i="2" s="1"/>
  <c r="O21" i="2"/>
  <c r="O41" i="2" s="1"/>
  <c r="N21" i="2"/>
  <c r="N41" i="2" s="1"/>
  <c r="M21" i="2"/>
  <c r="M41" i="2" s="1"/>
  <c r="L21" i="2"/>
  <c r="L41" i="2" s="1"/>
  <c r="K21" i="2"/>
  <c r="K41" i="2" s="1"/>
  <c r="J21" i="2"/>
  <c r="J41" i="2" s="1"/>
  <c r="I21" i="2"/>
  <c r="I41" i="2" s="1"/>
  <c r="H21" i="2"/>
  <c r="H41" i="2" s="1"/>
  <c r="G21" i="2"/>
  <c r="G41" i="2" s="1"/>
  <c r="F21" i="2"/>
  <c r="F41" i="2" s="1"/>
  <c r="E21" i="2"/>
  <c r="E41" i="2" s="1"/>
  <c r="D21" i="2"/>
  <c r="D41" i="2" s="1"/>
  <c r="AH20" i="2"/>
  <c r="AH40" i="2" s="1"/>
  <c r="AG20" i="2"/>
  <c r="AG40" i="2" s="1"/>
  <c r="AF20" i="2"/>
  <c r="AF40" i="2" s="1"/>
  <c r="AE20" i="2"/>
  <c r="AE40" i="2" s="1"/>
  <c r="AD20" i="2"/>
  <c r="AD40" i="2" s="1"/>
  <c r="AC20" i="2"/>
  <c r="AC40" i="2" s="1"/>
  <c r="AB20" i="2"/>
  <c r="AB40" i="2" s="1"/>
  <c r="AA20" i="2"/>
  <c r="AA40" i="2" s="1"/>
  <c r="Z20" i="2"/>
  <c r="Z40" i="2" s="1"/>
  <c r="Y20" i="2"/>
  <c r="Y40" i="2" s="1"/>
  <c r="X20" i="2"/>
  <c r="X40" i="2" s="1"/>
  <c r="W20" i="2"/>
  <c r="W40" i="2" s="1"/>
  <c r="V20" i="2"/>
  <c r="V40" i="2" s="1"/>
  <c r="U20" i="2"/>
  <c r="U40" i="2" s="1"/>
  <c r="T20" i="2"/>
  <c r="T40" i="2" s="1"/>
  <c r="S20" i="2"/>
  <c r="S40" i="2" s="1"/>
  <c r="R20" i="2"/>
  <c r="R40" i="2" s="1"/>
  <c r="Q20" i="2"/>
  <c r="Q40" i="2" s="1"/>
  <c r="P20" i="2"/>
  <c r="P40" i="2" s="1"/>
  <c r="O20" i="2"/>
  <c r="O40" i="2" s="1"/>
  <c r="N20" i="2"/>
  <c r="N40" i="2" s="1"/>
  <c r="M20" i="2"/>
  <c r="M40" i="2" s="1"/>
  <c r="L20" i="2"/>
  <c r="L40" i="2" s="1"/>
  <c r="K20" i="2"/>
  <c r="J20" i="2"/>
  <c r="J40" i="2" s="1"/>
  <c r="I20" i="2"/>
  <c r="I40" i="2" s="1"/>
  <c r="H20" i="2"/>
  <c r="H40" i="2" s="1"/>
  <c r="G20" i="2"/>
  <c r="G40" i="2" s="1"/>
  <c r="F20" i="2"/>
  <c r="F40" i="2" s="1"/>
  <c r="E20" i="2"/>
  <c r="E40" i="2" s="1"/>
  <c r="D20" i="2"/>
  <c r="D40" i="2" s="1"/>
  <c r="AH19" i="2"/>
  <c r="AH39" i="2" s="1"/>
  <c r="AG19" i="2"/>
  <c r="AF19" i="2"/>
  <c r="AF39" i="2" s="1"/>
  <c r="AE19" i="2"/>
  <c r="AD19" i="2"/>
  <c r="AC19" i="2"/>
  <c r="AC39" i="2" s="1"/>
  <c r="AB19" i="2"/>
  <c r="AB39" i="2" s="1"/>
  <c r="AA19" i="2"/>
  <c r="Z19" i="2"/>
  <c r="Z39" i="2" s="1"/>
  <c r="Y19" i="2"/>
  <c r="X19" i="2"/>
  <c r="W19" i="2"/>
  <c r="W39" i="2" s="1"/>
  <c r="V19" i="2"/>
  <c r="V39" i="2" s="1"/>
  <c r="U19" i="2"/>
  <c r="T19" i="2"/>
  <c r="T39" i="2" s="1"/>
  <c r="S19" i="2"/>
  <c r="R19" i="2"/>
  <c r="Q19" i="2"/>
  <c r="Q39" i="2" s="1"/>
  <c r="P19" i="2"/>
  <c r="P39" i="2" s="1"/>
  <c r="O19" i="2"/>
  <c r="N19" i="2"/>
  <c r="N39" i="2" s="1"/>
  <c r="M19" i="2"/>
  <c r="L19" i="2"/>
  <c r="K19" i="2"/>
  <c r="K39" i="2" s="1"/>
  <c r="J19" i="2"/>
  <c r="J39" i="2" s="1"/>
  <c r="I19" i="2"/>
  <c r="H19" i="2"/>
  <c r="H39" i="2" s="1"/>
  <c r="G19" i="2"/>
  <c r="F19" i="2"/>
  <c r="E19" i="2"/>
  <c r="E39" i="2" s="1"/>
  <c r="D19" i="2"/>
  <c r="D39" i="2" s="1"/>
  <c r="W43" i="1"/>
  <c r="Y41" i="1"/>
  <c r="H37" i="1"/>
  <c r="H36" i="1"/>
  <c r="N44" i="1" s="1"/>
  <c r="H35" i="1"/>
  <c r="X43" i="1" s="1"/>
  <c r="H34" i="1"/>
  <c r="H33" i="1"/>
  <c r="H31" i="1"/>
  <c r="X40" i="1" s="1"/>
  <c r="H28" i="1"/>
  <c r="AH25" i="1"/>
  <c r="AH45" i="1" s="1"/>
  <c r="AG25" i="1"/>
  <c r="AF25" i="1"/>
  <c r="AF45" i="1" s="1"/>
  <c r="AE25" i="1"/>
  <c r="AD25" i="1"/>
  <c r="T25" i="1"/>
  <c r="T45" i="1" s="1"/>
  <c r="R25" i="1"/>
  <c r="K25" i="1"/>
  <c r="K45" i="1" s="1"/>
  <c r="I25" i="1"/>
  <c r="H25" i="1"/>
  <c r="G25" i="1"/>
  <c r="G45" i="1" s="1"/>
  <c r="F25" i="1"/>
  <c r="F45" i="1" s="1"/>
  <c r="AH24" i="1"/>
  <c r="AH44" i="1" s="1"/>
  <c r="AG24" i="1"/>
  <c r="AG44" i="1" s="1"/>
  <c r="AF24" i="1"/>
  <c r="AF44" i="1" s="1"/>
  <c r="AE24" i="1"/>
  <c r="AE44" i="1" s="1"/>
  <c r="AD24" i="1"/>
  <c r="AD44" i="1" s="1"/>
  <c r="AC24" i="1"/>
  <c r="AC44" i="1" s="1"/>
  <c r="AB24" i="1"/>
  <c r="AB44" i="1" s="1"/>
  <c r="AA24" i="1"/>
  <c r="AA44" i="1" s="1"/>
  <c r="Z24" i="1"/>
  <c r="Z44" i="1" s="1"/>
  <c r="Y24" i="1"/>
  <c r="Y44" i="1" s="1"/>
  <c r="W24" i="1"/>
  <c r="W44" i="1" s="1"/>
  <c r="U24" i="1"/>
  <c r="U44" i="1" s="1"/>
  <c r="T24" i="1"/>
  <c r="T44" i="1" s="1"/>
  <c r="S24" i="1"/>
  <c r="S44" i="1" s="1"/>
  <c r="R24" i="1"/>
  <c r="R44" i="1" s="1"/>
  <c r="Q24" i="1"/>
  <c r="P24" i="1"/>
  <c r="P44" i="1" s="1"/>
  <c r="O24" i="1"/>
  <c r="O44" i="1" s="1"/>
  <c r="M24" i="1"/>
  <c r="M44" i="1" s="1"/>
  <c r="K24" i="1"/>
  <c r="K44" i="1" s="1"/>
  <c r="J24" i="1"/>
  <c r="J44" i="1" s="1"/>
  <c r="I24" i="1"/>
  <c r="H24" i="1"/>
  <c r="H44" i="1" s="1"/>
  <c r="G24" i="1"/>
  <c r="G44" i="1" s="1"/>
  <c r="F24" i="1"/>
  <c r="F44" i="1" s="1"/>
  <c r="E24" i="1"/>
  <c r="E44" i="1" s="1"/>
  <c r="D24" i="1"/>
  <c r="D44" i="1" s="1"/>
  <c r="AH23" i="1"/>
  <c r="AG23" i="1"/>
  <c r="AG43" i="1" s="1"/>
  <c r="AF23" i="1"/>
  <c r="AF43" i="1" s="1"/>
  <c r="AE23" i="1"/>
  <c r="AE43" i="1" s="1"/>
  <c r="AD23" i="1"/>
  <c r="AD43" i="1" s="1"/>
  <c r="AC23" i="1"/>
  <c r="AC43" i="1" s="1"/>
  <c r="AB23" i="1"/>
  <c r="AA23" i="1"/>
  <c r="AA43" i="1" s="1"/>
  <c r="Z23" i="1"/>
  <c r="Z43" i="1" s="1"/>
  <c r="Y23" i="1"/>
  <c r="Y43" i="1" s="1"/>
  <c r="W23" i="1"/>
  <c r="U23" i="1"/>
  <c r="U43" i="1" s="1"/>
  <c r="T23" i="1"/>
  <c r="T43" i="1" s="1"/>
  <c r="S23" i="1"/>
  <c r="S43" i="1" s="1"/>
  <c r="R23" i="1"/>
  <c r="R43" i="1" s="1"/>
  <c r="Q23" i="1"/>
  <c r="Q43" i="1" s="1"/>
  <c r="O23" i="1"/>
  <c r="O43" i="1" s="1"/>
  <c r="M23" i="1"/>
  <c r="M43" i="1" s="1"/>
  <c r="K23" i="1"/>
  <c r="K43" i="1" s="1"/>
  <c r="J23" i="1"/>
  <c r="J43" i="1" s="1"/>
  <c r="I23" i="1"/>
  <c r="I43" i="1" s="1"/>
  <c r="H23" i="1"/>
  <c r="H43" i="1" s="1"/>
  <c r="G23" i="1"/>
  <c r="G43" i="1" s="1"/>
  <c r="F23" i="1"/>
  <c r="F43" i="1" s="1"/>
  <c r="E23" i="1"/>
  <c r="E43" i="1" s="1"/>
  <c r="D23" i="1"/>
  <c r="D43" i="1" s="1"/>
  <c r="AH22" i="1"/>
  <c r="AH42" i="1" s="1"/>
  <c r="AG22" i="1"/>
  <c r="AF22" i="1"/>
  <c r="AF42" i="1" s="1"/>
  <c r="AE22" i="1"/>
  <c r="AE42" i="1" s="1"/>
  <c r="AD22" i="1"/>
  <c r="AD42" i="1" s="1"/>
  <c r="AC22" i="1"/>
  <c r="AC42" i="1" s="1"/>
  <c r="AB22" i="1"/>
  <c r="AB42" i="1" s="1"/>
  <c r="AA22" i="1"/>
  <c r="Z22" i="1"/>
  <c r="Z42" i="1" s="1"/>
  <c r="Y22" i="1"/>
  <c r="Y42" i="1" s="1"/>
  <c r="W22" i="1"/>
  <c r="V22" i="1"/>
  <c r="V42" i="1" s="1"/>
  <c r="U22" i="1"/>
  <c r="U42" i="1" s="1"/>
  <c r="T22" i="1"/>
  <c r="T42" i="1" s="1"/>
  <c r="S22" i="1"/>
  <c r="S42" i="1" s="1"/>
  <c r="R22" i="1"/>
  <c r="R42" i="1" s="1"/>
  <c r="Q22" i="1"/>
  <c r="P22" i="1"/>
  <c r="P42" i="1" s="1"/>
  <c r="O22" i="1"/>
  <c r="O42" i="1" s="1"/>
  <c r="M22" i="1"/>
  <c r="M42" i="1" s="1"/>
  <c r="L22" i="1"/>
  <c r="L42" i="1" s="1"/>
  <c r="K22" i="1"/>
  <c r="K42" i="1" s="1"/>
  <c r="J22" i="1"/>
  <c r="I22" i="1"/>
  <c r="H22" i="1"/>
  <c r="H42" i="1" s="1"/>
  <c r="G22" i="1"/>
  <c r="G42" i="1" s="1"/>
  <c r="F22" i="1"/>
  <c r="F42" i="1" s="1"/>
  <c r="E22" i="1"/>
  <c r="E42" i="1" s="1"/>
  <c r="D22" i="1"/>
  <c r="AH21" i="1"/>
  <c r="AH41" i="1" s="1"/>
  <c r="AG21" i="1"/>
  <c r="AG41" i="1" s="1"/>
  <c r="AF21" i="1"/>
  <c r="AF41" i="1" s="1"/>
  <c r="AE21" i="1"/>
  <c r="AE41" i="1" s="1"/>
  <c r="AD21" i="1"/>
  <c r="AD41" i="1" s="1"/>
  <c r="AC21" i="1"/>
  <c r="AC41" i="1" s="1"/>
  <c r="AB21" i="1"/>
  <c r="AB41" i="1" s="1"/>
  <c r="AA21" i="1"/>
  <c r="AA41" i="1" s="1"/>
  <c r="Z21" i="1"/>
  <c r="Z41" i="1" s="1"/>
  <c r="Y21" i="1"/>
  <c r="X21" i="1"/>
  <c r="X41" i="1" s="1"/>
  <c r="W21" i="1"/>
  <c r="W41" i="1" s="1"/>
  <c r="V21" i="1"/>
  <c r="V41" i="1" s="1"/>
  <c r="U21" i="1"/>
  <c r="U41" i="1" s="1"/>
  <c r="T21" i="1"/>
  <c r="T41" i="1" s="1"/>
  <c r="S21" i="1"/>
  <c r="S41" i="1" s="1"/>
  <c r="R21" i="1"/>
  <c r="R41" i="1" s="1"/>
  <c r="Q21" i="1"/>
  <c r="Q41" i="1" s="1"/>
  <c r="P21" i="1"/>
  <c r="P41" i="1" s="1"/>
  <c r="O21" i="1"/>
  <c r="O41" i="1" s="1"/>
  <c r="N21" i="1"/>
  <c r="N41" i="1" s="1"/>
  <c r="M21" i="1"/>
  <c r="M41" i="1" s="1"/>
  <c r="L21" i="1"/>
  <c r="L41" i="1" s="1"/>
  <c r="K21" i="1"/>
  <c r="K41" i="1" s="1"/>
  <c r="J21" i="1"/>
  <c r="J41" i="1" s="1"/>
  <c r="I21" i="1"/>
  <c r="I41" i="1" s="1"/>
  <c r="H21" i="1"/>
  <c r="H41" i="1" s="1"/>
  <c r="G21" i="1"/>
  <c r="G41" i="1" s="1"/>
  <c r="F21" i="1"/>
  <c r="F41" i="1" s="1"/>
  <c r="E21" i="1"/>
  <c r="E41" i="1" s="1"/>
  <c r="D21" i="1"/>
  <c r="D41" i="1" s="1"/>
  <c r="AH20" i="1"/>
  <c r="AG20" i="1"/>
  <c r="AG40" i="1" s="1"/>
  <c r="AF20" i="1"/>
  <c r="AF40" i="1" s="1"/>
  <c r="AE20" i="1"/>
  <c r="AD20" i="1"/>
  <c r="AD40" i="1" s="1"/>
  <c r="AC20" i="1"/>
  <c r="AC40" i="1" s="1"/>
  <c r="AB20" i="1"/>
  <c r="AA20" i="1"/>
  <c r="Z20" i="1"/>
  <c r="Z40" i="1" s="1"/>
  <c r="Y20" i="1"/>
  <c r="X20" i="1"/>
  <c r="W20" i="1"/>
  <c r="W40" i="1" s="1"/>
  <c r="V20" i="1"/>
  <c r="U20" i="1"/>
  <c r="T20" i="1"/>
  <c r="T40" i="1" s="1"/>
  <c r="S20" i="1"/>
  <c r="R20" i="1"/>
  <c r="R40" i="1" s="1"/>
  <c r="Q20" i="1"/>
  <c r="Q40" i="1" s="1"/>
  <c r="P20" i="1"/>
  <c r="O20" i="1"/>
  <c r="N20" i="1"/>
  <c r="N40" i="1" s="1"/>
  <c r="M20" i="1"/>
  <c r="L20" i="1"/>
  <c r="L40" i="1" s="1"/>
  <c r="K20" i="1"/>
  <c r="K40" i="1" s="1"/>
  <c r="J20" i="1"/>
  <c r="I20" i="1"/>
  <c r="H20" i="1"/>
  <c r="H40" i="1" s="1"/>
  <c r="G20" i="1"/>
  <c r="F20" i="1"/>
  <c r="F40" i="1" s="1"/>
  <c r="E20" i="1"/>
  <c r="E40" i="1" s="1"/>
  <c r="D20" i="1"/>
  <c r="AH19" i="1"/>
  <c r="AH39" i="1" s="1"/>
  <c r="AG19" i="1"/>
  <c r="AF19" i="1"/>
  <c r="AF39" i="1" s="1"/>
  <c r="AE19" i="1"/>
  <c r="AD19" i="1"/>
  <c r="AC19" i="1"/>
  <c r="AC39" i="1" s="1"/>
  <c r="AB19" i="1"/>
  <c r="AB39" i="1" s="1"/>
  <c r="AA19" i="1"/>
  <c r="Z19" i="1"/>
  <c r="Z39" i="1" s="1"/>
  <c r="Y19" i="1"/>
  <c r="X19" i="1"/>
  <c r="W19" i="1"/>
  <c r="W39" i="1" s="1"/>
  <c r="V19" i="1"/>
  <c r="V39" i="1" s="1"/>
  <c r="U19" i="1"/>
  <c r="T19" i="1"/>
  <c r="T39" i="1" s="1"/>
  <c r="S19" i="1"/>
  <c r="R19" i="1"/>
  <c r="Q19" i="1"/>
  <c r="Q39" i="1" s="1"/>
  <c r="P19" i="1"/>
  <c r="P39" i="1" s="1"/>
  <c r="O19" i="1"/>
  <c r="N19" i="1"/>
  <c r="N39" i="1" s="1"/>
  <c r="M19" i="1"/>
  <c r="L19" i="1"/>
  <c r="K19" i="1"/>
  <c r="K39" i="1" s="1"/>
  <c r="J19" i="1"/>
  <c r="J39" i="1" s="1"/>
  <c r="I19" i="1"/>
  <c r="H19" i="1"/>
  <c r="H39" i="1" s="1"/>
  <c r="G19" i="1"/>
  <c r="F19" i="1"/>
  <c r="E19" i="1"/>
  <c r="E39" i="1" s="1"/>
  <c r="D19" i="1"/>
  <c r="D39" i="1" s="1"/>
  <c r="O40" i="1" l="1"/>
  <c r="AE40" i="1"/>
  <c r="P45" i="3"/>
  <c r="AB43" i="4"/>
  <c r="M45" i="4"/>
  <c r="S45" i="5"/>
  <c r="L43" i="6"/>
  <c r="Q44" i="7"/>
  <c r="D45" i="7"/>
  <c r="F45" i="8"/>
  <c r="Y45" i="8"/>
  <c r="N39" i="9"/>
  <c r="AD39" i="9"/>
  <c r="AD46" i="9" s="1"/>
  <c r="O40" i="9"/>
  <c r="G45" i="10"/>
  <c r="K42" i="11"/>
  <c r="Q43" i="11"/>
  <c r="D44" i="11"/>
  <c r="R45" i="11"/>
  <c r="R45" i="12"/>
  <c r="P40" i="1"/>
  <c r="AE39" i="1"/>
  <c r="K46" i="3"/>
  <c r="L43" i="3"/>
  <c r="AC43" i="4"/>
  <c r="AH41" i="5"/>
  <c r="AH46" i="5" s="1"/>
  <c r="E45" i="7"/>
  <c r="Z45" i="8"/>
  <c r="AF40" i="9"/>
  <c r="R40" i="9"/>
  <c r="P43" i="12"/>
  <c r="AH40" i="1"/>
  <c r="AH46" i="1" s="1"/>
  <c r="P43" i="3"/>
  <c r="T46" i="4"/>
  <c r="J43" i="4"/>
  <c r="AE43" i="4"/>
  <c r="D41" i="5"/>
  <c r="D46" i="5" s="1"/>
  <c r="T41" i="5"/>
  <c r="T46" i="5" s="1"/>
  <c r="Y45" i="5"/>
  <c r="P43" i="6"/>
  <c r="P46" i="6" s="1"/>
  <c r="G46" i="7"/>
  <c r="M45" i="7"/>
  <c r="T44" i="8"/>
  <c r="I45" i="8"/>
  <c r="D45" i="8"/>
  <c r="AC45" i="8"/>
  <c r="Q39" i="9"/>
  <c r="AG39" i="9"/>
  <c r="AG41" i="9"/>
  <c r="AF42" i="11"/>
  <c r="AF46" i="11" s="1"/>
  <c r="AE45" i="11"/>
  <c r="AB40" i="12"/>
  <c r="AE45" i="12"/>
  <c r="S40" i="1"/>
  <c r="J42" i="1"/>
  <c r="AF43" i="4"/>
  <c r="AF46" i="4" s="1"/>
  <c r="AF45" i="4"/>
  <c r="Z45" i="5"/>
  <c r="S40" i="6"/>
  <c r="K45" i="8"/>
  <c r="E45" i="8"/>
  <c r="R39" i="9"/>
  <c r="AH39" i="9"/>
  <c r="AH46" i="9" s="1"/>
  <c r="R45" i="10"/>
  <c r="P42" i="11"/>
  <c r="AG42" i="11"/>
  <c r="U43" i="11"/>
  <c r="H44" i="11"/>
  <c r="AB44" i="11"/>
  <c r="AF45" i="12"/>
  <c r="D40" i="1"/>
  <c r="D46" i="1" s="1"/>
  <c r="AA39" i="3"/>
  <c r="V43" i="3"/>
  <c r="AG43" i="4"/>
  <c r="AG46" i="4" s="1"/>
  <c r="V41" i="5"/>
  <c r="N42" i="5"/>
  <c r="AC45" i="5"/>
  <c r="X41" i="6"/>
  <c r="V43" i="6"/>
  <c r="P45" i="7"/>
  <c r="R45" i="8"/>
  <c r="S39" i="9"/>
  <c r="T40" i="9"/>
  <c r="T45" i="10"/>
  <c r="AH42" i="11"/>
  <c r="W43" i="11"/>
  <c r="AC44" i="11"/>
  <c r="L45" i="11"/>
  <c r="U40" i="1"/>
  <c r="O43" i="4"/>
  <c r="AH43" i="4"/>
  <c r="X42" i="4"/>
  <c r="N44" i="4"/>
  <c r="G41" i="5"/>
  <c r="G46" i="5" s="1"/>
  <c r="X43" i="6"/>
  <c r="Q45" i="7"/>
  <c r="D39" i="9"/>
  <c r="T39" i="9"/>
  <c r="E40" i="9"/>
  <c r="U40" i="9"/>
  <c r="D45" i="9"/>
  <c r="AD45" i="10"/>
  <c r="AD46" i="10" s="1"/>
  <c r="R42" i="11"/>
  <c r="Y43" i="11"/>
  <c r="J44" i="11"/>
  <c r="AH45" i="11"/>
  <c r="N45" i="11"/>
  <c r="AH45" i="12"/>
  <c r="T46" i="1"/>
  <c r="V40" i="1"/>
  <c r="AE45" i="1"/>
  <c r="AE46" i="1" s="1"/>
  <c r="AH41" i="3"/>
  <c r="H41" i="5"/>
  <c r="AA46" i="7"/>
  <c r="S45" i="7"/>
  <c r="F44" i="8"/>
  <c r="AD45" i="8"/>
  <c r="J45" i="8"/>
  <c r="E39" i="9"/>
  <c r="U39" i="9"/>
  <c r="AE45" i="10"/>
  <c r="L44" i="10"/>
  <c r="S42" i="11"/>
  <c r="E43" i="11"/>
  <c r="K44" i="11"/>
  <c r="G40" i="1"/>
  <c r="V44" i="1"/>
  <c r="AE39" i="2"/>
  <c r="X44" i="2"/>
  <c r="R43" i="4"/>
  <c r="Y41" i="5"/>
  <c r="L43" i="7"/>
  <c r="M45" i="8"/>
  <c r="F39" i="9"/>
  <c r="F46" i="9" s="1"/>
  <c r="V39" i="9"/>
  <c r="W40" i="9"/>
  <c r="T42" i="11"/>
  <c r="T46" i="11" s="1"/>
  <c r="AA43" i="11"/>
  <c r="M44" i="11"/>
  <c r="AF44" i="11"/>
  <c r="N43" i="11"/>
  <c r="X45" i="11"/>
  <c r="Z46" i="11"/>
  <c r="S43" i="4"/>
  <c r="J41" i="5"/>
  <c r="Z41" i="5"/>
  <c r="Z46" i="5" s="1"/>
  <c r="V45" i="7"/>
  <c r="AB44" i="8"/>
  <c r="N42" i="8"/>
  <c r="N45" i="8"/>
  <c r="G39" i="9"/>
  <c r="H40" i="9"/>
  <c r="N42" i="9"/>
  <c r="O45" i="9"/>
  <c r="AG45" i="10"/>
  <c r="X44" i="10"/>
  <c r="D42" i="11"/>
  <c r="G43" i="11"/>
  <c r="P43" i="11"/>
  <c r="Z45" i="11"/>
  <c r="AH40" i="12"/>
  <c r="AH46" i="12" s="1"/>
  <c r="AB45" i="8"/>
  <c r="I40" i="1"/>
  <c r="Y40" i="1"/>
  <c r="X42" i="1"/>
  <c r="V44" i="3"/>
  <c r="X44" i="4"/>
  <c r="E45" i="5"/>
  <c r="D45" i="6"/>
  <c r="W45" i="7"/>
  <c r="AG45" i="8"/>
  <c r="P45" i="8"/>
  <c r="H39" i="9"/>
  <c r="H46" i="9" s="1"/>
  <c r="X39" i="9"/>
  <c r="I40" i="9"/>
  <c r="E45" i="10"/>
  <c r="W42" i="12"/>
  <c r="J40" i="1"/>
  <c r="J46" i="1" s="1"/>
  <c r="J42" i="2"/>
  <c r="AG45" i="3"/>
  <c r="AB41" i="5"/>
  <c r="E45" i="6"/>
  <c r="V43" i="7"/>
  <c r="Y45" i="7"/>
  <c r="AH45" i="8"/>
  <c r="Q45" i="8"/>
  <c r="I39" i="9"/>
  <c r="Y39" i="9"/>
  <c r="Z40" i="9"/>
  <c r="U45" i="9"/>
  <c r="K45" i="10"/>
  <c r="K46" i="10" s="1"/>
  <c r="F42" i="11"/>
  <c r="Q44" i="11"/>
  <c r="V43" i="11"/>
  <c r="AF45" i="11"/>
  <c r="L45" i="12"/>
  <c r="AA40" i="1"/>
  <c r="AB43" i="2"/>
  <c r="W43" i="4"/>
  <c r="M41" i="5"/>
  <c r="N45" i="6"/>
  <c r="AD40" i="7"/>
  <c r="AD46" i="7" s="1"/>
  <c r="Z45" i="7"/>
  <c r="S45" i="8"/>
  <c r="J39" i="9"/>
  <c r="Z39" i="9"/>
  <c r="K40" i="9"/>
  <c r="AA40" i="9"/>
  <c r="V45" i="9"/>
  <c r="AH40" i="10"/>
  <c r="T46" i="12"/>
  <c r="G45" i="12"/>
  <c r="U44" i="12"/>
  <c r="N45" i="12"/>
  <c r="I43" i="4"/>
  <c r="AB40" i="1"/>
  <c r="D43" i="4"/>
  <c r="Y43" i="4"/>
  <c r="N41" i="5"/>
  <c r="M45" i="5"/>
  <c r="V45" i="6"/>
  <c r="AG41" i="7"/>
  <c r="AB45" i="7"/>
  <c r="M44" i="8"/>
  <c r="AA39" i="9"/>
  <c r="AA45" i="9"/>
  <c r="AG41" i="10"/>
  <c r="L43" i="10"/>
  <c r="H42" i="11"/>
  <c r="H46" i="11" s="1"/>
  <c r="Z42" i="11"/>
  <c r="K43" i="11"/>
  <c r="Z43" i="4"/>
  <c r="M40" i="1"/>
  <c r="D45" i="3"/>
  <c r="AE41" i="5"/>
  <c r="N45" i="5"/>
  <c r="W45" i="6"/>
  <c r="N42" i="7"/>
  <c r="AC45" i="7"/>
  <c r="AG41" i="8"/>
  <c r="V45" i="8"/>
  <c r="L39" i="9"/>
  <c r="AB39" i="9"/>
  <c r="AC40" i="9"/>
  <c r="AB45" i="9"/>
  <c r="AA42" i="11"/>
  <c r="T44" i="11"/>
  <c r="X45" i="12"/>
  <c r="AF46" i="1"/>
  <c r="N43" i="1"/>
  <c r="M45" i="3"/>
  <c r="F43" i="4"/>
  <c r="AA43" i="4"/>
  <c r="Z40" i="4"/>
  <c r="N43" i="4"/>
  <c r="P41" i="5"/>
  <c r="AF41" i="5"/>
  <c r="Q45" i="5"/>
  <c r="Q46" i="5" s="1"/>
  <c r="AH44" i="8"/>
  <c r="W45" i="8"/>
  <c r="M39" i="9"/>
  <c r="AC39" i="9"/>
  <c r="N40" i="9"/>
  <c r="F45" i="10"/>
  <c r="X43" i="10"/>
  <c r="J42" i="11"/>
  <c r="AB42" i="11"/>
  <c r="X40" i="12"/>
  <c r="X46" i="12" s="1"/>
  <c r="K45" i="12"/>
  <c r="Z45" i="12"/>
  <c r="Z46" i="12" s="1"/>
  <c r="U39" i="6"/>
  <c r="AA46" i="4"/>
  <c r="AA46" i="5"/>
  <c r="W46" i="3"/>
  <c r="E46" i="1"/>
  <c r="K46" i="1"/>
  <c r="I39" i="1"/>
  <c r="I45" i="1"/>
  <c r="Q42" i="1"/>
  <c r="Q46" i="1" s="1"/>
  <c r="W42" i="1"/>
  <c r="P43" i="1"/>
  <c r="P46" i="1" s="1"/>
  <c r="V43" i="1"/>
  <c r="AB43" i="1"/>
  <c r="AH43" i="1"/>
  <c r="I44" i="1"/>
  <c r="H45" i="1"/>
  <c r="H46" i="1" s="1"/>
  <c r="N45" i="1"/>
  <c r="Z45" i="1"/>
  <c r="Z46" i="1" s="1"/>
  <c r="AH45" i="2"/>
  <c r="Q42" i="2"/>
  <c r="W42" i="2"/>
  <c r="V43" i="2"/>
  <c r="V46" i="2" s="1"/>
  <c r="I44" i="2"/>
  <c r="E45" i="2"/>
  <c r="E46" i="2" s="1"/>
  <c r="O45" i="2"/>
  <c r="AA45" i="2"/>
  <c r="S46" i="3"/>
  <c r="Y46" i="3"/>
  <c r="D42" i="3"/>
  <c r="J42" i="3"/>
  <c r="AD42" i="3"/>
  <c r="H45" i="3"/>
  <c r="F39" i="3"/>
  <c r="F46" i="3" s="1"/>
  <c r="R39" i="3"/>
  <c r="AD39" i="3"/>
  <c r="D41" i="3"/>
  <c r="P41" i="3"/>
  <c r="AB41" i="3"/>
  <c r="I42" i="3"/>
  <c r="I46" i="3" s="1"/>
  <c r="O45" i="3"/>
  <c r="AA45" i="3"/>
  <c r="AF40" i="4"/>
  <c r="AE46" i="5"/>
  <c r="X44" i="8"/>
  <c r="R44" i="8"/>
  <c r="R46" i="8" s="1"/>
  <c r="L44" i="8"/>
  <c r="L46" i="8" s="1"/>
  <c r="AC44" i="8"/>
  <c r="V44" i="8"/>
  <c r="O44" i="8"/>
  <c r="AF44" i="8"/>
  <c r="N44" i="8"/>
  <c r="I44" i="8"/>
  <c r="Z44" i="8"/>
  <c r="H44" i="8"/>
  <c r="H46" i="8" s="1"/>
  <c r="U44" i="8"/>
  <c r="O39" i="2"/>
  <c r="L42" i="3"/>
  <c r="Z42" i="3"/>
  <c r="Z46" i="4"/>
  <c r="S46" i="6"/>
  <c r="O39" i="1"/>
  <c r="U45" i="1"/>
  <c r="Z45" i="2"/>
  <c r="Z46" i="2" s="1"/>
  <c r="N45" i="2"/>
  <c r="N46" i="2" s="1"/>
  <c r="Y45" i="2"/>
  <c r="S45" i="2"/>
  <c r="M45" i="2"/>
  <c r="AB45" i="2"/>
  <c r="AB46" i="2" s="1"/>
  <c r="V45" i="2"/>
  <c r="P45" i="2"/>
  <c r="J45" i="2"/>
  <c r="D45" i="2"/>
  <c r="U39" i="2"/>
  <c r="AC45" i="2"/>
  <c r="AC46" i="2" s="1"/>
  <c r="H46" i="4"/>
  <c r="L43" i="1"/>
  <c r="Q44" i="1"/>
  <c r="D45" i="1"/>
  <c r="J45" i="1"/>
  <c r="P45" i="1"/>
  <c r="V45" i="1"/>
  <c r="AB45" i="1"/>
  <c r="AA43" i="2"/>
  <c r="AG43" i="2"/>
  <c r="H44" i="2"/>
  <c r="W44" i="2"/>
  <c r="W46" i="2" s="1"/>
  <c r="G45" i="2"/>
  <c r="P43" i="2"/>
  <c r="AH43" i="2"/>
  <c r="L44" i="2"/>
  <c r="H45" i="2"/>
  <c r="S42" i="3"/>
  <c r="N42" i="3"/>
  <c r="G45" i="3"/>
  <c r="S45" i="3"/>
  <c r="AE45" i="3"/>
  <c r="AE46" i="3" s="1"/>
  <c r="AG46" i="5"/>
  <c r="S43" i="5"/>
  <c r="S46" i="5" s="1"/>
  <c r="M43" i="5"/>
  <c r="M46" i="5" s="1"/>
  <c r="X43" i="5"/>
  <c r="L43" i="5"/>
  <c r="F43" i="5"/>
  <c r="F46" i="5" s="1"/>
  <c r="N43" i="5"/>
  <c r="K46" i="5"/>
  <c r="D43" i="5"/>
  <c r="V43" i="5"/>
  <c r="AA39" i="1"/>
  <c r="O45" i="1"/>
  <c r="AA45" i="1"/>
  <c r="I39" i="2"/>
  <c r="AA39" i="2"/>
  <c r="N42" i="1"/>
  <c r="L44" i="1"/>
  <c r="X44" i="1"/>
  <c r="E45" i="1"/>
  <c r="Q45" i="1"/>
  <c r="W45" i="1"/>
  <c r="AC45" i="1"/>
  <c r="AC46" i="1" s="1"/>
  <c r="Q44" i="2"/>
  <c r="AE45" i="2"/>
  <c r="N42" i="2"/>
  <c r="V44" i="2"/>
  <c r="U45" i="2"/>
  <c r="D39" i="3"/>
  <c r="D46" i="3" s="1"/>
  <c r="J39" i="3"/>
  <c r="P39" i="3"/>
  <c r="V39" i="3"/>
  <c r="AB39" i="3"/>
  <c r="AH39" i="3"/>
  <c r="H41" i="3"/>
  <c r="H46" i="3" s="1"/>
  <c r="N41" i="3"/>
  <c r="T41" i="3"/>
  <c r="T46" i="3" s="1"/>
  <c r="Z41" i="3"/>
  <c r="AF41" i="3"/>
  <c r="AF46" i="3" s="1"/>
  <c r="G42" i="3"/>
  <c r="M42" i="3"/>
  <c r="M46" i="3" s="1"/>
  <c r="AA42" i="3"/>
  <c r="AG42" i="3"/>
  <c r="R45" i="3"/>
  <c r="L39" i="3"/>
  <c r="X39" i="3"/>
  <c r="J41" i="3"/>
  <c r="V41" i="3"/>
  <c r="AC42" i="3"/>
  <c r="U45" i="3"/>
  <c r="AH46" i="4"/>
  <c r="U40" i="4"/>
  <c r="U46" i="4" s="1"/>
  <c r="N45" i="4"/>
  <c r="N46" i="4" s="1"/>
  <c r="H43" i="5"/>
  <c r="H46" i="5" s="1"/>
  <c r="Q43" i="5"/>
  <c r="Y43" i="5"/>
  <c r="Y46" i="5" s="1"/>
  <c r="AE43" i="5"/>
  <c r="AD44" i="5"/>
  <c r="X44" i="5"/>
  <c r="R44" i="5"/>
  <c r="R46" i="5" s="1"/>
  <c r="L44" i="5"/>
  <c r="V44" i="5"/>
  <c r="I43" i="5"/>
  <c r="AA43" i="5"/>
  <c r="N44" i="5"/>
  <c r="AF44" i="5"/>
  <c r="AF46" i="5" s="1"/>
  <c r="AG39" i="1"/>
  <c r="AG45" i="1"/>
  <c r="F39" i="1"/>
  <c r="F46" i="1" s="1"/>
  <c r="L39" i="1"/>
  <c r="L46" i="1" s="1"/>
  <c r="R39" i="1"/>
  <c r="X39" i="1"/>
  <c r="AD39" i="1"/>
  <c r="I42" i="1"/>
  <c r="AA42" i="1"/>
  <c r="AG42" i="1"/>
  <c r="L45" i="1"/>
  <c r="R45" i="1"/>
  <c r="X45" i="1"/>
  <c r="AD45" i="1"/>
  <c r="AF45" i="2"/>
  <c r="AF46" i="2" s="1"/>
  <c r="F39" i="2"/>
  <c r="F46" i="2" s="1"/>
  <c r="L39" i="2"/>
  <c r="R39" i="2"/>
  <c r="R46" i="2" s="1"/>
  <c r="X39" i="2"/>
  <c r="AD39" i="2"/>
  <c r="AD46" i="2" s="1"/>
  <c r="I42" i="2"/>
  <c r="J43" i="2"/>
  <c r="S43" i="2"/>
  <c r="W45" i="2"/>
  <c r="U42" i="3"/>
  <c r="U46" i="3" s="1"/>
  <c r="X45" i="3"/>
  <c r="L45" i="3"/>
  <c r="AC45" i="3"/>
  <c r="W45" i="3"/>
  <c r="Q45" i="3"/>
  <c r="Q46" i="3" s="1"/>
  <c r="E45" i="3"/>
  <c r="E46" i="3" s="1"/>
  <c r="Z45" i="3"/>
  <c r="N45" i="3"/>
  <c r="O39" i="3"/>
  <c r="O46" i="3" s="1"/>
  <c r="F42" i="3"/>
  <c r="T42" i="3"/>
  <c r="AF42" i="3"/>
  <c r="J45" i="3"/>
  <c r="V45" i="3"/>
  <c r="AH45" i="3"/>
  <c r="AE39" i="4"/>
  <c r="AE46" i="4" s="1"/>
  <c r="Y39" i="4"/>
  <c r="Y46" i="4" s="1"/>
  <c r="S39" i="4"/>
  <c r="M39" i="4"/>
  <c r="M46" i="4" s="1"/>
  <c r="G39" i="4"/>
  <c r="G46" i="4" s="1"/>
  <c r="AC45" i="4"/>
  <c r="W45" i="4"/>
  <c r="Q45" i="4"/>
  <c r="Q46" i="4" s="1"/>
  <c r="E45" i="4"/>
  <c r="AB45" i="4"/>
  <c r="AB46" i="4" s="1"/>
  <c r="V45" i="4"/>
  <c r="P45" i="4"/>
  <c r="J45" i="4"/>
  <c r="J46" i="4" s="1"/>
  <c r="D45" i="4"/>
  <c r="AA45" i="4"/>
  <c r="U45" i="4"/>
  <c r="O45" i="4"/>
  <c r="O46" i="4" s="1"/>
  <c r="X45" i="4"/>
  <c r="L45" i="4"/>
  <c r="S45" i="4"/>
  <c r="J43" i="5"/>
  <c r="AB43" i="5"/>
  <c r="V44" i="6"/>
  <c r="X44" i="6"/>
  <c r="N44" i="6"/>
  <c r="L44" i="6"/>
  <c r="AA44" i="6"/>
  <c r="Z44" i="6"/>
  <c r="K44" i="6"/>
  <c r="R44" i="6"/>
  <c r="U39" i="1"/>
  <c r="AG39" i="2"/>
  <c r="G39" i="1"/>
  <c r="G46" i="1" s="1"/>
  <c r="M39" i="1"/>
  <c r="S39" i="1"/>
  <c r="Y39" i="1"/>
  <c r="Y46" i="1" s="1"/>
  <c r="D42" i="1"/>
  <c r="M45" i="1"/>
  <c r="S45" i="1"/>
  <c r="Y45" i="1"/>
  <c r="X43" i="2"/>
  <c r="L43" i="2"/>
  <c r="G39" i="2"/>
  <c r="M39" i="2"/>
  <c r="S39" i="2"/>
  <c r="Y39" i="2"/>
  <c r="Y46" i="2" s="1"/>
  <c r="D42" i="2"/>
  <c r="D46" i="2" s="1"/>
  <c r="K43" i="2"/>
  <c r="K46" i="2" s="1"/>
  <c r="T43" i="2"/>
  <c r="T46" i="2" s="1"/>
  <c r="Y44" i="2"/>
  <c r="L45" i="2"/>
  <c r="X45" i="2"/>
  <c r="V42" i="3"/>
  <c r="AD40" i="4"/>
  <c r="AD46" i="4" s="1"/>
  <c r="X40" i="4"/>
  <c r="X46" i="4" s="1"/>
  <c r="R40" i="4"/>
  <c r="R46" i="4" s="1"/>
  <c r="L40" i="4"/>
  <c r="L46" i="4" s="1"/>
  <c r="F40" i="4"/>
  <c r="D46" i="4"/>
  <c r="I40" i="4"/>
  <c r="AA40" i="4"/>
  <c r="AD46" i="5"/>
  <c r="E46" i="5"/>
  <c r="K46" i="6"/>
  <c r="F46" i="7"/>
  <c r="E44" i="8"/>
  <c r="K44" i="8"/>
  <c r="S44" i="8"/>
  <c r="AA44" i="8"/>
  <c r="AG44" i="8"/>
  <c r="M43" i="8"/>
  <c r="M46" i="8" s="1"/>
  <c r="X43" i="8"/>
  <c r="R43" i="8"/>
  <c r="L43" i="8"/>
  <c r="F43" i="8"/>
  <c r="F46" i="8" s="1"/>
  <c r="N43" i="8"/>
  <c r="AB43" i="8"/>
  <c r="J43" i="8"/>
  <c r="I43" i="8"/>
  <c r="V43" i="8"/>
  <c r="D43" i="8"/>
  <c r="U43" i="8"/>
  <c r="U46" i="8" s="1"/>
  <c r="AG43" i="8"/>
  <c r="AH43" i="8"/>
  <c r="P43" i="8"/>
  <c r="N43" i="3"/>
  <c r="N44" i="3"/>
  <c r="L43" i="4"/>
  <c r="L44" i="4"/>
  <c r="L45" i="5"/>
  <c r="X45" i="5"/>
  <c r="R41" i="6"/>
  <c r="R46" i="6" s="1"/>
  <c r="AF44" i="6"/>
  <c r="Z44" i="7"/>
  <c r="X44" i="3"/>
  <c r="V43" i="4"/>
  <c r="V46" i="4" s="1"/>
  <c r="O45" i="5"/>
  <c r="U45" i="5"/>
  <c r="AA45" i="5"/>
  <c r="I41" i="6"/>
  <c r="AA41" i="6"/>
  <c r="AG41" i="6"/>
  <c r="AG46" i="6" s="1"/>
  <c r="G44" i="6"/>
  <c r="O44" i="6"/>
  <c r="U44" i="6"/>
  <c r="AA45" i="6"/>
  <c r="U45" i="6"/>
  <c r="O45" i="6"/>
  <c r="X45" i="6"/>
  <c r="L45" i="6"/>
  <c r="AC45" i="6"/>
  <c r="AC46" i="6" s="1"/>
  <c r="AB45" i="6"/>
  <c r="S45" i="6"/>
  <c r="J45" i="6"/>
  <c r="Z45" i="6"/>
  <c r="Q45" i="6"/>
  <c r="Q46" i="6" s="1"/>
  <c r="Y45" i="6"/>
  <c r="I44" i="7"/>
  <c r="P43" i="4"/>
  <c r="D45" i="5"/>
  <c r="J45" i="5"/>
  <c r="P45" i="5"/>
  <c r="P46" i="5" s="1"/>
  <c r="V45" i="5"/>
  <c r="D41" i="6"/>
  <c r="J41" i="6"/>
  <c r="P41" i="6"/>
  <c r="V41" i="6"/>
  <c r="AB41" i="6"/>
  <c r="AB46" i="6" s="1"/>
  <c r="AH41" i="6"/>
  <c r="AH46" i="6" s="1"/>
  <c r="P44" i="6"/>
  <c r="W44" i="6"/>
  <c r="W46" i="6" s="1"/>
  <c r="AD44" i="6"/>
  <c r="AD46" i="6" s="1"/>
  <c r="AF46" i="6"/>
  <c r="M45" i="6"/>
  <c r="E44" i="7"/>
  <c r="K44" i="7"/>
  <c r="AG44" i="7"/>
  <c r="AG46" i="7" s="1"/>
  <c r="AA43" i="8"/>
  <c r="E43" i="4"/>
  <c r="E46" i="4" s="1"/>
  <c r="K43" i="4"/>
  <c r="K46" i="4" s="1"/>
  <c r="W46" i="5"/>
  <c r="AC46" i="5"/>
  <c r="I41" i="5"/>
  <c r="I46" i="5" s="1"/>
  <c r="O41" i="5"/>
  <c r="U41" i="5"/>
  <c r="U46" i="5" s="1"/>
  <c r="AA41" i="5"/>
  <c r="AE46" i="6"/>
  <c r="Y44" i="6"/>
  <c r="AE44" i="6"/>
  <c r="E46" i="6"/>
  <c r="F41" i="6"/>
  <c r="F46" i="6" s="1"/>
  <c r="U41" i="6"/>
  <c r="AH46" i="7"/>
  <c r="V44" i="7"/>
  <c r="AF44" i="7"/>
  <c r="N44" i="7"/>
  <c r="N46" i="7" s="1"/>
  <c r="U44" i="7"/>
  <c r="U46" i="7" s="1"/>
  <c r="L44" i="7"/>
  <c r="AC44" i="7"/>
  <c r="X44" i="7"/>
  <c r="O44" i="7"/>
  <c r="M46" i="7"/>
  <c r="R44" i="7"/>
  <c r="S44" i="7"/>
  <c r="H46" i="7"/>
  <c r="Q46" i="7"/>
  <c r="Z46" i="7"/>
  <c r="J43" i="7"/>
  <c r="S43" i="7"/>
  <c r="AB43" i="7"/>
  <c r="AC43" i="8"/>
  <c r="D44" i="8"/>
  <c r="J44" i="8"/>
  <c r="D46" i="9"/>
  <c r="M46" i="9"/>
  <c r="P44" i="7"/>
  <c r="R40" i="7"/>
  <c r="F43" i="7"/>
  <c r="X43" i="7"/>
  <c r="Z43" i="8"/>
  <c r="Z46" i="8" s="1"/>
  <c r="AF43" i="8"/>
  <c r="AF46" i="8" s="1"/>
  <c r="G44" i="8"/>
  <c r="G46" i="8" s="1"/>
  <c r="S46" i="9"/>
  <c r="D44" i="6"/>
  <c r="D46" i="6" s="1"/>
  <c r="J44" i="6"/>
  <c r="I45" i="6"/>
  <c r="E43" i="7"/>
  <c r="K43" i="7"/>
  <c r="K46" i="7" s="1"/>
  <c r="T43" i="7"/>
  <c r="T46" i="7" s="1"/>
  <c r="Y44" i="7"/>
  <c r="Y46" i="7" s="1"/>
  <c r="AE44" i="7"/>
  <c r="AE46" i="7" s="1"/>
  <c r="W46" i="7"/>
  <c r="AF46" i="7"/>
  <c r="J40" i="7"/>
  <c r="J46" i="7" s="1"/>
  <c r="S40" i="7"/>
  <c r="AB40" i="7"/>
  <c r="AB46" i="7" s="1"/>
  <c r="F41" i="7"/>
  <c r="O41" i="7"/>
  <c r="O46" i="7" s="1"/>
  <c r="X41" i="7"/>
  <c r="P43" i="7"/>
  <c r="P46" i="7" s="1"/>
  <c r="S43" i="8"/>
  <c r="P44" i="8"/>
  <c r="W44" i="8"/>
  <c r="AD44" i="8"/>
  <c r="AD46" i="8" s="1"/>
  <c r="AH40" i="8"/>
  <c r="AB40" i="8"/>
  <c r="V40" i="8"/>
  <c r="V46" i="8" s="1"/>
  <c r="P40" i="8"/>
  <c r="P46" i="8" s="1"/>
  <c r="J40" i="8"/>
  <c r="D40" i="8"/>
  <c r="H40" i="6"/>
  <c r="H46" i="6" s="1"/>
  <c r="N40" i="6"/>
  <c r="T40" i="6"/>
  <c r="T46" i="6" s="1"/>
  <c r="Z40" i="6"/>
  <c r="Z46" i="6" s="1"/>
  <c r="AF40" i="6"/>
  <c r="G41" i="6"/>
  <c r="G46" i="6" s="1"/>
  <c r="M41" i="6"/>
  <c r="M46" i="6" s="1"/>
  <c r="S41" i="6"/>
  <c r="Y41" i="6"/>
  <c r="AE41" i="6"/>
  <c r="S44" i="6"/>
  <c r="AG45" i="6"/>
  <c r="N42" i="6"/>
  <c r="AC43" i="7"/>
  <c r="AC46" i="7" s="1"/>
  <c r="D44" i="7"/>
  <c r="J44" i="7"/>
  <c r="L40" i="7"/>
  <c r="I43" i="7"/>
  <c r="R43" i="7"/>
  <c r="E43" i="8"/>
  <c r="E46" i="8" s="1"/>
  <c r="K43" i="8"/>
  <c r="K46" i="8" s="1"/>
  <c r="T43" i="8"/>
  <c r="T46" i="8" s="1"/>
  <c r="Q44" i="8"/>
  <c r="Q46" i="8" s="1"/>
  <c r="Y44" i="8"/>
  <c r="AE44" i="8"/>
  <c r="AE46" i="8" s="1"/>
  <c r="W46" i="8"/>
  <c r="V43" i="9"/>
  <c r="N43" i="9"/>
  <c r="R43" i="9"/>
  <c r="R46" i="9" s="1"/>
  <c r="J43" i="9"/>
  <c r="AC43" i="9"/>
  <c r="AC46" i="9" s="1"/>
  <c r="P43" i="9"/>
  <c r="P46" i="9" s="1"/>
  <c r="X43" i="9"/>
  <c r="M43" i="9"/>
  <c r="E43" i="9"/>
  <c r="L45" i="7"/>
  <c r="X45" i="7"/>
  <c r="L45" i="8"/>
  <c r="X45" i="8"/>
  <c r="U43" i="9"/>
  <c r="Z44" i="9"/>
  <c r="AF44" i="9"/>
  <c r="L44" i="9"/>
  <c r="X44" i="9"/>
  <c r="E45" i="9"/>
  <c r="Q45" i="9"/>
  <c r="G46" i="10"/>
  <c r="AE46" i="10"/>
  <c r="E46" i="10"/>
  <c r="W46" i="10"/>
  <c r="K46" i="11"/>
  <c r="K46" i="12"/>
  <c r="H43" i="9"/>
  <c r="Q44" i="9"/>
  <c r="AC44" i="9"/>
  <c r="Y46" i="11"/>
  <c r="Y46" i="12"/>
  <c r="O45" i="7"/>
  <c r="U45" i="7"/>
  <c r="O45" i="8"/>
  <c r="U45" i="8"/>
  <c r="I43" i="9"/>
  <c r="I46" i="9" s="1"/>
  <c r="Z43" i="9"/>
  <c r="Z46" i="9" s="1"/>
  <c r="AF43" i="9"/>
  <c r="G44" i="9"/>
  <c r="G46" i="9" s="1"/>
  <c r="O44" i="9"/>
  <c r="U44" i="9"/>
  <c r="Z45" i="9"/>
  <c r="N45" i="9"/>
  <c r="Y45" i="9"/>
  <c r="S45" i="9"/>
  <c r="M45" i="9"/>
  <c r="X45" i="9"/>
  <c r="L45" i="9"/>
  <c r="W45" i="9"/>
  <c r="H46" i="12"/>
  <c r="AA43" i="9"/>
  <c r="AG43" i="9"/>
  <c r="AG46" i="9" s="1"/>
  <c r="H44" i="9"/>
  <c r="J44" i="9"/>
  <c r="V44" i="9"/>
  <c r="I41" i="8"/>
  <c r="O41" i="8"/>
  <c r="O46" i="8" s="1"/>
  <c r="U41" i="8"/>
  <c r="AA41" i="8"/>
  <c r="T43" i="9"/>
  <c r="T46" i="9" s="1"/>
  <c r="AB43" i="9"/>
  <c r="AH43" i="9"/>
  <c r="I44" i="9"/>
  <c r="Y44" i="9"/>
  <c r="AE44" i="9"/>
  <c r="AE46" i="9" s="1"/>
  <c r="E46" i="9"/>
  <c r="K46" i="9"/>
  <c r="Q46" i="9"/>
  <c r="I41" i="9"/>
  <c r="O41" i="9"/>
  <c r="O46" i="9" s="1"/>
  <c r="U41" i="9"/>
  <c r="AA41" i="9"/>
  <c r="W44" i="9"/>
  <c r="F46" i="10"/>
  <c r="R46" i="10"/>
  <c r="N43" i="10"/>
  <c r="L45" i="10"/>
  <c r="X45" i="10"/>
  <c r="X46" i="10" s="1"/>
  <c r="W44" i="11"/>
  <c r="AD44" i="11"/>
  <c r="AD46" i="11" s="1"/>
  <c r="F46" i="11"/>
  <c r="AE44" i="11"/>
  <c r="AE46" i="11" s="1"/>
  <c r="AC44" i="12"/>
  <c r="Q42" i="12"/>
  <c r="Q46" i="12" s="1"/>
  <c r="I44" i="12"/>
  <c r="AA44" i="12"/>
  <c r="N44" i="10"/>
  <c r="M45" i="10"/>
  <c r="M46" i="10" s="1"/>
  <c r="S45" i="10"/>
  <c r="S46" i="10" s="1"/>
  <c r="Y45" i="10"/>
  <c r="Y46" i="10" s="1"/>
  <c r="O44" i="11"/>
  <c r="AG44" i="11"/>
  <c r="F46" i="12"/>
  <c r="AE44" i="12"/>
  <c r="AE46" i="12" s="1"/>
  <c r="P43" i="10"/>
  <c r="N45" i="10"/>
  <c r="Z45" i="10"/>
  <c r="AF45" i="10"/>
  <c r="N42" i="11"/>
  <c r="X42" i="11"/>
  <c r="X46" i="11" s="1"/>
  <c r="I42" i="11"/>
  <c r="Q44" i="12"/>
  <c r="O44" i="12"/>
  <c r="AG44" i="12"/>
  <c r="D44" i="10"/>
  <c r="J44" i="10"/>
  <c r="I45" i="10"/>
  <c r="O45" i="10"/>
  <c r="U45" i="10"/>
  <c r="AA45" i="10"/>
  <c r="I46" i="11"/>
  <c r="AG46" i="11"/>
  <c r="AF44" i="12"/>
  <c r="N42" i="12"/>
  <c r="N46" i="12" s="1"/>
  <c r="X42" i="12"/>
  <c r="AD46" i="12"/>
  <c r="I42" i="12"/>
  <c r="S44" i="12"/>
  <c r="S46" i="12" s="1"/>
  <c r="I40" i="10"/>
  <c r="O40" i="10"/>
  <c r="U40" i="10"/>
  <c r="AA40" i="10"/>
  <c r="AG40" i="10"/>
  <c r="H41" i="10"/>
  <c r="H46" i="10" s="1"/>
  <c r="N41" i="10"/>
  <c r="T41" i="10"/>
  <c r="T46" i="10" s="1"/>
  <c r="Z41" i="10"/>
  <c r="Z46" i="10" s="1"/>
  <c r="AF41" i="10"/>
  <c r="AF46" i="10" s="1"/>
  <c r="D45" i="10"/>
  <c r="J45" i="10"/>
  <c r="P45" i="10"/>
  <c r="V45" i="10"/>
  <c r="AB45" i="10"/>
  <c r="AH45" i="10"/>
  <c r="AH46" i="10" s="1"/>
  <c r="AH46" i="11"/>
  <c r="N44" i="11"/>
  <c r="X44" i="11"/>
  <c r="L44" i="11"/>
  <c r="V44" i="11"/>
  <c r="R46" i="11"/>
  <c r="O42" i="11"/>
  <c r="G44" i="11"/>
  <c r="G46" i="11" s="1"/>
  <c r="Y44" i="11"/>
  <c r="AG46" i="12"/>
  <c r="AF42" i="12"/>
  <c r="E44" i="12"/>
  <c r="K44" i="12"/>
  <c r="AC42" i="12"/>
  <c r="D40" i="10"/>
  <c r="D46" i="10" s="1"/>
  <c r="J40" i="10"/>
  <c r="P40" i="10"/>
  <c r="V40" i="10"/>
  <c r="V46" i="10" s="1"/>
  <c r="AB40" i="10"/>
  <c r="AB46" i="10" s="1"/>
  <c r="I41" i="10"/>
  <c r="O41" i="10"/>
  <c r="U41" i="10"/>
  <c r="U46" i="10" s="1"/>
  <c r="AA41" i="10"/>
  <c r="Q45" i="10"/>
  <c r="Q46" i="10" s="1"/>
  <c r="W45" i="10"/>
  <c r="J46" i="12"/>
  <c r="N44" i="12"/>
  <c r="X44" i="12"/>
  <c r="L44" i="12"/>
  <c r="V44" i="12"/>
  <c r="V46" i="12" s="1"/>
  <c r="R46" i="12"/>
  <c r="O42" i="12"/>
  <c r="G44" i="12"/>
  <c r="G46" i="12" s="1"/>
  <c r="Y44" i="12"/>
  <c r="O45" i="11"/>
  <c r="U45" i="11"/>
  <c r="U46" i="11" s="1"/>
  <c r="AA45" i="11"/>
  <c r="AA46" i="11" s="1"/>
  <c r="O45" i="12"/>
  <c r="U45" i="12"/>
  <c r="U46" i="12" s="1"/>
  <c r="AA45" i="12"/>
  <c r="AA46" i="12" s="1"/>
  <c r="L43" i="11"/>
  <c r="L46" i="11" s="1"/>
  <c r="D45" i="11"/>
  <c r="J45" i="11"/>
  <c r="J46" i="11" s="1"/>
  <c r="P45" i="11"/>
  <c r="P46" i="11" s="1"/>
  <c r="V45" i="11"/>
  <c r="AB45" i="11"/>
  <c r="AB46" i="11" s="1"/>
  <c r="L43" i="12"/>
  <c r="L46" i="12" s="1"/>
  <c r="D45" i="12"/>
  <c r="D46" i="12" s="1"/>
  <c r="J45" i="12"/>
  <c r="P45" i="12"/>
  <c r="P46" i="12" s="1"/>
  <c r="V45" i="12"/>
  <c r="AB45" i="12"/>
  <c r="AB46" i="12" s="1"/>
  <c r="E45" i="11"/>
  <c r="E46" i="11" s="1"/>
  <c r="Q45" i="11"/>
  <c r="Q46" i="11" s="1"/>
  <c r="W45" i="11"/>
  <c r="AC45" i="11"/>
  <c r="AC46" i="11" s="1"/>
  <c r="E45" i="12"/>
  <c r="E46" i="12" s="1"/>
  <c r="Q45" i="12"/>
  <c r="W45" i="12"/>
  <c r="W46" i="12" s="1"/>
  <c r="AC45" i="12"/>
  <c r="M45" i="11"/>
  <c r="M46" i="11" s="1"/>
  <c r="S45" i="11"/>
  <c r="S46" i="11" s="1"/>
  <c r="M45" i="12"/>
  <c r="M46" i="12" s="1"/>
  <c r="S45" i="12"/>
  <c r="I46" i="6" l="1"/>
  <c r="AF46" i="9"/>
  <c r="S46" i="8"/>
  <c r="O46" i="5"/>
  <c r="X46" i="6"/>
  <c r="N46" i="3"/>
  <c r="O46" i="11"/>
  <c r="W46" i="4"/>
  <c r="Y46" i="9"/>
  <c r="V46" i="6"/>
  <c r="S46" i="1"/>
  <c r="AB46" i="5"/>
  <c r="AC46" i="4"/>
  <c r="AC46" i="3"/>
  <c r="N46" i="1"/>
  <c r="I46" i="10"/>
  <c r="AI46" i="10" s="1"/>
  <c r="AI47" i="10" s="1"/>
  <c r="W46" i="11"/>
  <c r="V46" i="11"/>
  <c r="AG46" i="10"/>
  <c r="I46" i="7"/>
  <c r="M46" i="1"/>
  <c r="J46" i="5"/>
  <c r="AA46" i="2"/>
  <c r="Q46" i="2"/>
  <c r="O46" i="10"/>
  <c r="L46" i="10"/>
  <c r="L46" i="7"/>
  <c r="V46" i="7"/>
  <c r="J46" i="6"/>
  <c r="AI46" i="6" s="1"/>
  <c r="AI47" i="6" s="1"/>
  <c r="V46" i="5"/>
  <c r="P46" i="3"/>
  <c r="N46" i="10"/>
  <c r="AA46" i="10"/>
  <c r="O46" i="12"/>
  <c r="P46" i="10"/>
  <c r="AB46" i="9"/>
  <c r="J46" i="9"/>
  <c r="S46" i="7"/>
  <c r="AG46" i="2"/>
  <c r="J46" i="3"/>
  <c r="AC46" i="8"/>
  <c r="J46" i="10"/>
  <c r="X46" i="9"/>
  <c r="D46" i="7"/>
  <c r="D46" i="8"/>
  <c r="X46" i="7"/>
  <c r="N46" i="8"/>
  <c r="AC46" i="12"/>
  <c r="AI46" i="12" s="1"/>
  <c r="AI47" i="12" s="1"/>
  <c r="L46" i="9"/>
  <c r="V46" i="9"/>
  <c r="N46" i="6"/>
  <c r="S46" i="2"/>
  <c r="AG46" i="3"/>
  <c r="I46" i="12"/>
  <c r="W46" i="9"/>
  <c r="E46" i="7"/>
  <c r="I46" i="4"/>
  <c r="M46" i="2"/>
  <c r="AA46" i="3"/>
  <c r="AH46" i="2"/>
  <c r="AA46" i="8"/>
  <c r="X46" i="5"/>
  <c r="AA46" i="9"/>
  <c r="I46" i="8"/>
  <c r="N46" i="9"/>
  <c r="AB46" i="8"/>
  <c r="P46" i="4"/>
  <c r="O46" i="6"/>
  <c r="J46" i="2"/>
  <c r="AE46" i="2"/>
  <c r="P46" i="2"/>
  <c r="Z46" i="3"/>
  <c r="AB46" i="1"/>
  <c r="J46" i="8"/>
  <c r="D46" i="11"/>
  <c r="U46" i="9"/>
  <c r="AI46" i="9" s="1"/>
  <c r="AI47" i="9" s="1"/>
  <c r="AH46" i="8"/>
  <c r="Y46" i="6"/>
  <c r="F46" i="4"/>
  <c r="AI46" i="4" s="1"/>
  <c r="AI47" i="4" s="1"/>
  <c r="R46" i="1"/>
  <c r="G46" i="3"/>
  <c r="N46" i="5"/>
  <c r="V46" i="1"/>
  <c r="AF46" i="12"/>
  <c r="N46" i="11"/>
  <c r="Y46" i="8"/>
  <c r="AA46" i="6"/>
  <c r="AG46" i="8"/>
  <c r="L46" i="6"/>
  <c r="L46" i="5"/>
  <c r="H46" i="2"/>
  <c r="W46" i="1"/>
  <c r="U46" i="6"/>
  <c r="AI46" i="11"/>
  <c r="AI47" i="11" s="1"/>
  <c r="G46" i="2"/>
  <c r="U46" i="1"/>
  <c r="L46" i="2"/>
  <c r="V46" i="3"/>
  <c r="I46" i="2"/>
  <c r="R46" i="3"/>
  <c r="I46" i="1"/>
  <c r="R46" i="7"/>
  <c r="AA46" i="1"/>
  <c r="AI46" i="5"/>
  <c r="AI47" i="5" s="1"/>
  <c r="X46" i="2"/>
  <c r="AD46" i="1"/>
  <c r="AG46" i="1"/>
  <c r="X46" i="3"/>
  <c r="AH46" i="3"/>
  <c r="U46" i="2"/>
  <c r="O46" i="1"/>
  <c r="O46" i="2"/>
  <c r="X46" i="8"/>
  <c r="S46" i="4"/>
  <c r="X46" i="1"/>
  <c r="L46" i="3"/>
  <c r="AB46" i="3"/>
  <c r="AD46" i="3"/>
  <c r="AI46" i="3" l="1"/>
  <c r="AI47" i="3" s="1"/>
  <c r="AI46" i="1"/>
  <c r="AI47" i="1" s="1"/>
  <c r="AI46" i="2"/>
  <c r="AI47" i="2" s="1"/>
  <c r="AI46" i="7"/>
  <c r="AI47" i="7" s="1"/>
  <c r="AI46" i="8"/>
  <c r="AI47" i="8" s="1"/>
</calcChain>
</file>

<file path=xl/sharedStrings.xml><?xml version="1.0" encoding="utf-8"?>
<sst xmlns="http://schemas.openxmlformats.org/spreadsheetml/2006/main" count="1206" uniqueCount="100">
  <si>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</si>
  <si>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</si>
  <si>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</si>
  <si>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</si>
  <si>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</si>
  <si>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</si>
  <si>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</si>
  <si>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</si>
  <si>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</si>
  <si>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</si>
  <si>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</si>
  <si>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</si>
  <si>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</si>
  <si>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</si>
  <si>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</si>
  <si>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</si>
  <si>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</si>
  <si>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</si>
  <si>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</si>
  <si>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</si>
  <si>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</si>
  <si>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</si>
  <si>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</si>
  <si>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</si>
  <si>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</si>
  <si>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</si>
  <si>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</si>
  <si>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</si>
  <si>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</si>
  <si>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</si>
  <si>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</si>
  <si>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出栏数量</t>
  </si>
  <si>
    <t>牛
总数</t>
  </si>
  <si>
    <t>羊
总数</t>
  </si>
  <si>
    <t>猪</t>
  </si>
  <si>
    <t>期末数量</t>
  </si>
  <si>
    <t>马</t>
  </si>
  <si>
    <t/>
  </si>
  <si>
    <t>驴</t>
  </si>
  <si>
    <t>骡</t>
  </si>
  <si>
    <t>骆驼</t>
  </si>
  <si>
    <t>生长周期</t>
  </si>
  <si>
    <t>牛</t>
  </si>
  <si>
    <t>羊</t>
  </si>
  <si>
    <t>一年的总头数</t>
  </si>
  <si>
    <t>牛
肉牛</t>
  </si>
  <si>
    <t>羊
山羊</t>
  </si>
  <si>
    <t>成熟母牛</t>
  </si>
  <si>
    <t>年轻的</t>
  </si>
  <si>
    <t>其他的</t>
  </si>
  <si>
    <t>平均值</t>
  </si>
  <si>
    <t>EF</t>
  </si>
  <si>
    <t>奶牛</t>
  </si>
  <si>
    <t>kg CH4/头/年</t>
  </si>
  <si>
    <t>非奶牛</t>
  </si>
  <si>
    <t>水牛</t>
  </si>
  <si>
    <t>绵羊</t>
  </si>
  <si>
    <t>山羊</t>
  </si>
  <si>
    <t>甲烷排放量</t>
  </si>
  <si>
    <t>总计</t>
  </si>
  <si>
    <t>kg</t>
  </si>
  <si>
    <t>千吨</t>
  </si>
  <si>
    <t>役用牛</t>
  </si>
  <si>
    <t>kg CH4/年</t>
  </si>
  <si>
    <t>肉牛</t>
  </si>
  <si>
    <t>万头</t>
  </si>
  <si>
    <t>总数</t>
  </si>
  <si>
    <t>存栏量</t>
  </si>
  <si>
    <t>出栏量</t>
  </si>
  <si>
    <t>新疆</t>
  </si>
  <si>
    <t>宁夏</t>
  </si>
  <si>
    <t>青海</t>
  </si>
  <si>
    <t>甘肃</t>
  </si>
  <si>
    <t>陕西</t>
  </si>
  <si>
    <t>西藏</t>
  </si>
  <si>
    <t>云南</t>
  </si>
  <si>
    <t>贵州</t>
  </si>
  <si>
    <t>四川</t>
  </si>
  <si>
    <t>重庆</t>
  </si>
  <si>
    <t>海南</t>
  </si>
  <si>
    <t>广西</t>
  </si>
  <si>
    <t>广东</t>
  </si>
  <si>
    <t>湖南</t>
  </si>
  <si>
    <t>湖北</t>
  </si>
  <si>
    <t>河南</t>
  </si>
  <si>
    <t>山东</t>
  </si>
  <si>
    <t>江西</t>
  </si>
  <si>
    <t>福建</t>
  </si>
  <si>
    <t>安徽</t>
  </si>
  <si>
    <t>浙江</t>
  </si>
  <si>
    <t>江苏</t>
  </si>
  <si>
    <t>上海</t>
  </si>
  <si>
    <t>黑龙江</t>
  </si>
  <si>
    <t>吉林</t>
  </si>
  <si>
    <t>辽宁</t>
  </si>
  <si>
    <t>内蒙古</t>
  </si>
  <si>
    <t>山西</t>
  </si>
  <si>
    <t>河北</t>
  </si>
  <si>
    <t>天津</t>
  </si>
  <si>
    <t>北京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</si>
</sst>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_ "/>
    <numFmt numFmtId="178" formatCode="0_ "/>
    <numFmt numFmtId="179" formatCode="#,##0.00_ "/>
  </numFmts>
  <fonts count="13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name val="微软雅黑"/>
      <family val="2"/>
      <charset val="134"/>
    </font>
    <font>
      <sz val="11"/>
      <name val="微软雅黑"/>
      <charset val="134"/>
    </font>
    <font>
      <sz val="10"/>
      <name val="微软雅黑"/>
      <charset val="134"/>
    </font>
    <font>
      <sz val="10"/>
      <name val="Arial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4"/>
      <name val="Times New Roman"/>
      <family val="1"/>
    </font>
    <font>
      <sz val="11"/>
      <color theme="9"/>
      <name val="Times New Roman"/>
      <family val="1"/>
    </font>
    <font>
      <sz val="12"/>
      <name val="宋体"/>
      <family val="3"/>
      <charset val="134"/>
    </font>
    <font>
      <b/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1" fillId="0" borderId="0"/>
  </cellStyleXfs>
  <cellXfs count="9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178" fontId="1" fillId="6" borderId="2" xfId="0" applyNumberFormat="1" applyFont="1" applyFill="1" applyBorder="1" applyAlignment="1">
      <alignment horizontal="center" vertical="center"/>
    </xf>
    <xf numFmtId="179" fontId="2" fillId="0" borderId="0" xfId="0" applyNumberFormat="1" applyFont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" fillId="0" borderId="2" xfId="0" applyFont="1" applyBorder="1" applyAlignment="1"/>
    <xf numFmtId="0" fontId="5" fillId="0" borderId="2" xfId="0" applyFont="1" applyBorder="1" applyAlignment="1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4" borderId="2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4" borderId="2" xfId="0" applyFont="1" applyFill="1" applyBorder="1" applyAlignment="1">
      <alignment vertical="center" wrapText="1"/>
    </xf>
    <xf numFmtId="0" fontId="1" fillId="4" borderId="5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3" borderId="2" xfId="0" applyFont="1" applyFill="1" applyBorder="1" applyAlignment="1">
      <alignment vertical="center" wrapText="1"/>
    </xf>
    <xf numFmtId="0" fontId="9" fillId="8" borderId="0" xfId="0" applyFont="1" applyFill="1" applyAlignment="1">
      <alignment horizontal="right" vertical="center"/>
    </xf>
    <xf numFmtId="0" fontId="10" fillId="8" borderId="0" xfId="0" applyFont="1" applyFill="1" applyAlignment="1">
      <alignment horizontal="right" vertical="center"/>
    </xf>
    <xf numFmtId="176" fontId="12" fillId="4" borderId="0" xfId="0" applyNumberFormat="1" applyFont="1" applyFill="1" applyAlignment="1">
      <alignment horizontal="right" vertical="center"/>
    </xf>
    <xf numFmtId="0" fontId="12" fillId="0" borderId="0" xfId="0" applyFont="1" applyAlignment="1">
      <alignment horizontal="right" vertical="center"/>
    </xf>
    <xf numFmtId="176" fontId="12" fillId="7" borderId="0" xfId="0" applyNumberFormat="1" applyFont="1" applyFill="1" applyAlignment="1">
      <alignment horizontal="right" vertical="center"/>
    </xf>
    <xf numFmtId="0" fontId="12" fillId="7" borderId="0" xfId="0" applyFon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176" fontId="12" fillId="0" borderId="0" xfId="0" applyNumberFormat="1" applyFont="1" applyAlignment="1">
      <alignment horizontal="right" vertical="center"/>
    </xf>
    <xf numFmtId="0" fontId="1" fillId="8" borderId="2" xfId="0" applyFont="1" applyFill="1" applyBorder="1">
      <alignment vertical="center"/>
    </xf>
    <xf numFmtId="0" fontId="1" fillId="8" borderId="2" xfId="0" applyFont="1" applyFill="1" applyBorder="1" applyAlignment="1">
      <alignment vertical="center" wrapText="1"/>
    </xf>
    <xf numFmtId="0" fontId="0" fillId="8" borderId="0" xfId="0" applyFill="1" applyAlignment="1">
      <alignment horizontal="center" vertical="center"/>
    </xf>
    <xf numFmtId="0" fontId="1" fillId="9" borderId="2" xfId="0" applyFont="1" applyFill="1" applyBorder="1">
      <alignment vertical="center"/>
    </xf>
    <xf numFmtId="0" fontId="1" fillId="9" borderId="1" xfId="0" applyFont="1" applyFill="1" applyBorder="1" applyAlignment="1">
      <alignment vertical="center" wrapText="1"/>
    </xf>
    <xf numFmtId="0" fontId="1" fillId="9" borderId="3" xfId="0" applyFont="1" applyFill="1" applyBorder="1">
      <alignment vertical="center"/>
    </xf>
    <xf numFmtId="0" fontId="0" fillId="9" borderId="0" xfId="0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89F840BA-A016-4B88-AC7B-817970896036}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7"/>
  <sheetViews>
    <sheetView topLeftCell="A15" workbookViewId="0">
      <selection activeCell="C1" sqref="C1"/>
    </sheetView>
  </sheetViews>
  <sheetFormatPr defaultColWidth="9" defaultRowHeight="16.5" x14ac:dyDescent="0.15"/>
  <cols>
    <col min="1" max="1" width="10.25" style="27" customWidth="1"/>
    <col min="2" max="3" width="6.25" style="1" customWidth="1"/>
    <col min="4" max="5" width="15.625" style="2"/>
    <col min="6" max="7" width="16.875" style="2"/>
    <col min="8" max="8" width="16.875" style="2" customWidth="1"/>
    <col min="9" max="9" width="15.125" style="2" customWidth="1"/>
    <col min="10" max="11" width="16.875" style="2"/>
    <col min="12" max="13" width="15.625" style="2"/>
    <col min="14" max="14" width="15.5" style="2"/>
    <col min="15" max="15" width="16.875" style="2"/>
    <col min="16" max="16" width="15.625" style="2"/>
    <col min="17" max="21" width="16.875" style="2"/>
    <col min="22" max="22" width="15.625" style="2"/>
    <col min="23" max="23" width="15.5" style="2" customWidth="1"/>
    <col min="24" max="24" width="15.625" style="2"/>
    <col min="25" max="28" width="16.875" style="2"/>
    <col min="29" max="29" width="16.875" style="2" customWidth="1"/>
    <col min="30" max="32" width="16.875" style="2"/>
    <col min="33" max="33" width="16.875" style="2" customWidth="1"/>
    <col min="34" max="34" width="17.625" style="2" customWidth="1"/>
    <col min="35" max="35" width="15.625" style="2"/>
    <col min="36" max="16384" width="9" style="2"/>
  </cols>
  <sheetData>
    <row r="1" spans="1:34" s="1" customFormat="1" x14ac:dyDescent="0.15">
      <c r="A1" s="28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</row>
    <row r="2" spans="1:34" ht="16.5" customHeight="1" x14ac:dyDescent="0.2">
      <c r="A2" s="37" t="s">
        <v>31</v>
      </c>
      <c r="B2" s="37" t="s">
        <v>32</v>
      </c>
      <c r="C2" s="38"/>
      <c r="D2" s="29">
        <v>2.5</v>
      </c>
      <c r="E2" s="29">
        <v>14.4</v>
      </c>
      <c r="F2" s="29">
        <v>335.2</v>
      </c>
      <c r="G2" s="29">
        <v>47.9</v>
      </c>
      <c r="H2" s="29">
        <v>397</v>
      </c>
      <c r="I2" s="29">
        <v>195.8</v>
      </c>
      <c r="J2" s="29">
        <v>238.7</v>
      </c>
      <c r="K2" s="29">
        <v>289.39999999999998</v>
      </c>
      <c r="L2" s="29">
        <v>0.9</v>
      </c>
      <c r="M2" s="29">
        <v>13.9</v>
      </c>
      <c r="N2" s="29">
        <v>8.8000000000000007</v>
      </c>
      <c r="O2" s="29">
        <v>64.599999999999994</v>
      </c>
      <c r="P2" s="29">
        <v>22.1</v>
      </c>
      <c r="Q2" s="29">
        <v>135.1</v>
      </c>
      <c r="R2" s="29">
        <v>275.7</v>
      </c>
      <c r="S2" s="29">
        <v>241.2</v>
      </c>
      <c r="T2" s="29">
        <v>102</v>
      </c>
      <c r="U2" s="29">
        <v>174.6</v>
      </c>
      <c r="V2" s="29">
        <v>33.6</v>
      </c>
      <c r="W2" s="29">
        <v>131.19999999999999</v>
      </c>
      <c r="X2" s="29">
        <v>23.2</v>
      </c>
      <c r="Y2" s="29">
        <v>55.5</v>
      </c>
      <c r="Z2" s="29">
        <v>296.39999999999998</v>
      </c>
      <c r="AA2" s="29">
        <v>176.1</v>
      </c>
      <c r="AB2" s="29">
        <v>335.9</v>
      </c>
      <c r="AC2" s="29">
        <v>139</v>
      </c>
      <c r="AD2" s="29">
        <v>58.8</v>
      </c>
      <c r="AE2" s="29">
        <v>228.6</v>
      </c>
      <c r="AF2" s="29">
        <v>189.72</v>
      </c>
      <c r="AG2" s="29">
        <v>72</v>
      </c>
      <c r="AH2" s="29">
        <v>266.3</v>
      </c>
    </row>
    <row r="3" spans="1:34" ht="16.5" customHeight="1" x14ac:dyDescent="0.2">
      <c r="A3" s="37"/>
      <c r="B3" s="39" t="s">
        <v>33</v>
      </c>
      <c r="C3" s="40"/>
      <c r="D3" s="29">
        <v>13.1</v>
      </c>
      <c r="E3" s="29">
        <v>36.1</v>
      </c>
      <c r="F3" s="29">
        <v>2265.8000000000002</v>
      </c>
      <c r="G3" s="29">
        <v>573.1</v>
      </c>
      <c r="H3" s="29">
        <v>6674.1</v>
      </c>
      <c r="I3" s="29">
        <v>603.5</v>
      </c>
      <c r="J3" s="29">
        <v>432.3</v>
      </c>
      <c r="K3" s="29">
        <v>788.6</v>
      </c>
      <c r="L3" s="29">
        <v>14</v>
      </c>
      <c r="M3" s="29">
        <v>584.4</v>
      </c>
      <c r="N3" s="29">
        <v>129.9</v>
      </c>
      <c r="O3" s="29">
        <v>1439.8</v>
      </c>
      <c r="P3" s="29">
        <v>159.1</v>
      </c>
      <c r="Q3" s="29">
        <v>158.4</v>
      </c>
      <c r="R3" s="29">
        <v>2491.6</v>
      </c>
      <c r="S3" s="29">
        <v>2342.6999999999998</v>
      </c>
      <c r="T3" s="29">
        <v>532.70000000000005</v>
      </c>
      <c r="U3" s="29">
        <v>983.3</v>
      </c>
      <c r="V3" s="29">
        <v>108.1</v>
      </c>
      <c r="W3" s="29">
        <v>222.8</v>
      </c>
      <c r="X3" s="29">
        <v>89.4</v>
      </c>
      <c r="Y3" s="29">
        <v>449.7</v>
      </c>
      <c r="Z3" s="29">
        <v>1792.1</v>
      </c>
      <c r="AA3" s="29">
        <v>297.39999999999998</v>
      </c>
      <c r="AB3" s="29">
        <v>1177.5</v>
      </c>
      <c r="AC3" s="29">
        <v>314.7</v>
      </c>
      <c r="AD3" s="29">
        <v>616.79999999999995</v>
      </c>
      <c r="AE3" s="29">
        <v>1737.1</v>
      </c>
      <c r="AF3" s="29">
        <v>773.7</v>
      </c>
      <c r="AG3" s="29">
        <v>625.1</v>
      </c>
      <c r="AH3" s="29">
        <v>3509.5</v>
      </c>
    </row>
    <row r="4" spans="1:34" x14ac:dyDescent="0.2">
      <c r="A4" s="37"/>
      <c r="B4" s="38" t="s">
        <v>34</v>
      </c>
      <c r="C4" s="38"/>
      <c r="D4" s="29">
        <v>17.600000000000001</v>
      </c>
      <c r="E4" s="29">
        <v>194</v>
      </c>
      <c r="F4" s="29">
        <v>2907.6</v>
      </c>
      <c r="G4" s="29">
        <v>797.6</v>
      </c>
      <c r="H4" s="29">
        <v>742.1</v>
      </c>
      <c r="I4" s="29">
        <v>2175.1999999999998</v>
      </c>
      <c r="J4" s="29">
        <v>1321.6</v>
      </c>
      <c r="K4" s="29">
        <v>1790</v>
      </c>
      <c r="L4" s="29">
        <v>97.7</v>
      </c>
      <c r="M4" s="29">
        <v>1825.7</v>
      </c>
      <c r="N4" s="29">
        <v>665.4</v>
      </c>
      <c r="O4" s="29">
        <v>2150.5</v>
      </c>
      <c r="P4" s="29">
        <v>1299.9000000000001</v>
      </c>
      <c r="Q4" s="29">
        <v>2218.3000000000002</v>
      </c>
      <c r="R4" s="29">
        <v>3344.8</v>
      </c>
      <c r="S4" s="29">
        <v>4311.1000000000004</v>
      </c>
      <c r="T4" s="29">
        <v>2631.1</v>
      </c>
      <c r="U4" s="29">
        <v>4658.8999999999996</v>
      </c>
      <c r="V4" s="29">
        <v>2537.4</v>
      </c>
      <c r="W4" s="29">
        <v>2281.1999999999998</v>
      </c>
      <c r="X4" s="29">
        <v>262.2</v>
      </c>
      <c r="Y4" s="29">
        <v>1434.5</v>
      </c>
      <c r="Z4" s="29">
        <v>5614.4</v>
      </c>
      <c r="AA4" s="29">
        <v>1661.8</v>
      </c>
      <c r="AB4" s="29">
        <v>3453.2</v>
      </c>
      <c r="AC4" s="29">
        <v>14.2</v>
      </c>
      <c r="AD4" s="29">
        <v>984.8</v>
      </c>
      <c r="AE4" s="29">
        <v>664.3</v>
      </c>
      <c r="AF4" s="29">
        <v>44.9</v>
      </c>
      <c r="AG4" s="29">
        <v>98.6</v>
      </c>
      <c r="AH4" s="29">
        <v>503.4</v>
      </c>
    </row>
    <row r="5" spans="1:34" ht="16.5" customHeight="1" x14ac:dyDescent="0.15">
      <c r="A5" s="43" t="s">
        <v>35</v>
      </c>
      <c r="B5" s="41" t="s">
        <v>32</v>
      </c>
      <c r="C5" s="42"/>
      <c r="D5" s="30">
        <v>8.25</v>
      </c>
      <c r="E5" s="30">
        <v>29.06</v>
      </c>
      <c r="F5" s="30">
        <v>370.42</v>
      </c>
      <c r="G5" s="30">
        <v>137.5</v>
      </c>
      <c r="H5" s="30">
        <v>732.47</v>
      </c>
      <c r="I5" s="30">
        <v>290.89</v>
      </c>
      <c r="J5" s="30">
        <v>338.3</v>
      </c>
      <c r="K5" s="30">
        <v>514.99</v>
      </c>
      <c r="L5" s="30">
        <v>5.41</v>
      </c>
      <c r="M5" s="30">
        <v>27.23</v>
      </c>
      <c r="N5" s="30">
        <v>16.690000000000001</v>
      </c>
      <c r="O5" s="30">
        <v>99.36</v>
      </c>
      <c r="P5" s="30">
        <v>31.5</v>
      </c>
      <c r="Q5" s="30">
        <v>269.68</v>
      </c>
      <c r="R5" s="30">
        <v>279.76</v>
      </c>
      <c r="S5" s="30">
        <v>400.3</v>
      </c>
      <c r="T5" s="30">
        <v>239.66</v>
      </c>
      <c r="U5" s="30">
        <v>435.1</v>
      </c>
      <c r="V5" s="30">
        <v>112.99</v>
      </c>
      <c r="W5" s="30">
        <v>355.68</v>
      </c>
      <c r="X5" s="30">
        <v>48.12</v>
      </c>
      <c r="Y5" s="30">
        <v>107.37</v>
      </c>
      <c r="Z5" s="30">
        <v>830.51</v>
      </c>
      <c r="AA5" s="30">
        <v>479.35</v>
      </c>
      <c r="AB5" s="30">
        <v>871.03</v>
      </c>
      <c r="AC5" s="30">
        <v>657.06</v>
      </c>
      <c r="AD5" s="30">
        <v>149.30000000000001</v>
      </c>
      <c r="AE5" s="30">
        <v>512.79999999999995</v>
      </c>
      <c r="AF5" s="30">
        <v>642.4</v>
      </c>
      <c r="AG5" s="30">
        <v>207.8</v>
      </c>
      <c r="AH5" s="30">
        <v>616.29999999999995</v>
      </c>
    </row>
    <row r="6" spans="1:34" ht="16.5" customHeight="1" x14ac:dyDescent="0.15">
      <c r="A6" s="43"/>
      <c r="B6" s="41" t="s">
        <v>33</v>
      </c>
      <c r="C6" s="42"/>
      <c r="D6" s="4">
        <v>18.02</v>
      </c>
      <c r="E6" s="4">
        <v>49.98</v>
      </c>
      <c r="F6" s="4">
        <v>1316.04</v>
      </c>
      <c r="G6" s="4">
        <v>1068.1099999999999</v>
      </c>
      <c r="H6" s="4">
        <v>6138.17</v>
      </c>
      <c r="I6" s="4">
        <v>811.12</v>
      </c>
      <c r="J6" s="4">
        <v>650.4</v>
      </c>
      <c r="K6" s="4">
        <v>839.16</v>
      </c>
      <c r="L6" s="4">
        <v>13.83</v>
      </c>
      <c r="M6" s="4">
        <v>376.1</v>
      </c>
      <c r="N6" s="4">
        <v>151.21</v>
      </c>
      <c r="O6" s="4">
        <v>612.82000000000005</v>
      </c>
      <c r="P6" s="4">
        <v>105.17</v>
      </c>
      <c r="Q6" s="4">
        <v>132.30000000000001</v>
      </c>
      <c r="R6" s="4">
        <v>1466.35</v>
      </c>
      <c r="S6" s="4">
        <v>2012.29</v>
      </c>
      <c r="T6" s="4">
        <v>536.80999999999995</v>
      </c>
      <c r="U6" s="4">
        <v>775.1</v>
      </c>
      <c r="V6" s="4">
        <v>88.64</v>
      </c>
      <c r="W6" s="4">
        <v>259.04000000000002</v>
      </c>
      <c r="X6" s="4">
        <v>62.83</v>
      </c>
      <c r="Y6" s="4">
        <v>329.68</v>
      </c>
      <c r="Z6" s="4">
        <v>1511.69</v>
      </c>
      <c r="AA6" s="4">
        <v>386.59</v>
      </c>
      <c r="AB6" s="4">
        <v>1362.35</v>
      </c>
      <c r="AC6" s="4">
        <v>942.32</v>
      </c>
      <c r="AD6" s="4">
        <v>881.1</v>
      </c>
      <c r="AE6" s="4">
        <v>2439.4699999999998</v>
      </c>
      <c r="AF6" s="4">
        <v>1385.95</v>
      </c>
      <c r="AG6" s="4">
        <v>677.1</v>
      </c>
      <c r="AH6" s="4">
        <v>4569.5600000000004</v>
      </c>
    </row>
    <row r="7" spans="1:34" x14ac:dyDescent="0.15">
      <c r="A7" s="43"/>
      <c r="B7" s="36" t="s">
        <v>34</v>
      </c>
      <c r="C7" s="36"/>
      <c r="D7" s="30">
        <v>59.05</v>
      </c>
      <c r="E7" s="30">
        <v>171.18</v>
      </c>
      <c r="F7" s="30">
        <v>1810.06</v>
      </c>
      <c r="G7" s="30">
        <v>740.23</v>
      </c>
      <c r="H7" s="30">
        <v>565.20000000000005</v>
      </c>
      <c r="I7" s="30">
        <v>1308.58</v>
      </c>
      <c r="J7" s="30">
        <v>1137.5999999999999</v>
      </c>
      <c r="K7" s="30">
        <v>1416.26</v>
      </c>
      <c r="L7" s="30">
        <v>81.900000000000006</v>
      </c>
      <c r="M7" s="30">
        <v>1482.59</v>
      </c>
      <c r="N7" s="30">
        <v>640.23</v>
      </c>
      <c r="O7" s="30">
        <v>1582.5</v>
      </c>
      <c r="P7" s="30">
        <v>937.62</v>
      </c>
      <c r="Q7" s="30">
        <v>1683.23</v>
      </c>
      <c r="R7" s="30">
        <v>3151.04</v>
      </c>
      <c r="S7" s="30">
        <v>4392.29</v>
      </c>
      <c r="T7" s="30">
        <v>2530.14</v>
      </c>
      <c r="U7" s="30">
        <v>4202</v>
      </c>
      <c r="V7" s="30">
        <v>2075.48</v>
      </c>
      <c r="W7" s="30">
        <v>2128.19</v>
      </c>
      <c r="X7" s="30">
        <v>310.54000000000002</v>
      </c>
      <c r="Y7" s="30">
        <v>1179.83</v>
      </c>
      <c r="Z7" s="30">
        <v>4255.1400000000003</v>
      </c>
      <c r="AA7" s="30">
        <v>1530.48</v>
      </c>
      <c r="AB7" s="30">
        <v>3319.83</v>
      </c>
      <c r="AC7" s="30">
        <v>62.05</v>
      </c>
      <c r="AD7" s="30">
        <v>885.3</v>
      </c>
      <c r="AE7" s="30">
        <v>685.1</v>
      </c>
      <c r="AF7" s="30">
        <v>77.2</v>
      </c>
      <c r="AG7" s="30">
        <v>85.5</v>
      </c>
      <c r="AH7" s="30">
        <v>436.1</v>
      </c>
    </row>
    <row r="8" spans="1:34" x14ac:dyDescent="0.15">
      <c r="A8" s="43"/>
      <c r="B8" s="36" t="s">
        <v>36</v>
      </c>
      <c r="C8" s="36"/>
      <c r="D8" s="30">
        <v>0.12</v>
      </c>
      <c r="E8" s="30">
        <v>0.17</v>
      </c>
      <c r="F8" s="30">
        <v>7.4</v>
      </c>
      <c r="G8" s="30">
        <v>0.9</v>
      </c>
      <c r="H8" s="30">
        <v>73.989999999999995</v>
      </c>
      <c r="I8" s="30">
        <v>4.3499999999999996</v>
      </c>
      <c r="J8" s="30">
        <v>6.51</v>
      </c>
      <c r="K8" s="30">
        <v>7.86</v>
      </c>
      <c r="L8" s="30">
        <v>0.08</v>
      </c>
      <c r="M8" s="30">
        <v>0.08</v>
      </c>
      <c r="N8" s="30" t="s">
        <v>37</v>
      </c>
      <c r="O8" s="30">
        <v>7.0000000000000007E-2</v>
      </c>
      <c r="P8" s="30">
        <v>0</v>
      </c>
      <c r="Q8" s="30">
        <v>0.15</v>
      </c>
      <c r="R8" s="30">
        <v>0.66</v>
      </c>
      <c r="S8" s="30">
        <v>0.45</v>
      </c>
      <c r="T8" s="30">
        <v>0.15</v>
      </c>
      <c r="U8" s="30">
        <v>1.36</v>
      </c>
      <c r="V8" s="30">
        <v>0.01</v>
      </c>
      <c r="W8" s="30">
        <v>11.1</v>
      </c>
      <c r="X8" s="30" t="s">
        <v>37</v>
      </c>
      <c r="Y8" s="30">
        <v>0.82</v>
      </c>
      <c r="Z8" s="30">
        <v>70.599999999999994</v>
      </c>
      <c r="AA8" s="30">
        <v>14.06</v>
      </c>
      <c r="AB8" s="30">
        <v>14.14</v>
      </c>
      <c r="AC8" s="30">
        <v>27.16</v>
      </c>
      <c r="AD8" s="30">
        <v>0.28000000000000003</v>
      </c>
      <c r="AE8" s="30">
        <v>11.58</v>
      </c>
      <c r="AF8" s="30">
        <v>12.56</v>
      </c>
      <c r="AG8" s="30">
        <v>0.19</v>
      </c>
      <c r="AH8" s="30">
        <v>105.71</v>
      </c>
    </row>
    <row r="9" spans="1:34" x14ac:dyDescent="0.15">
      <c r="A9" s="43"/>
      <c r="B9" s="36" t="s">
        <v>38</v>
      </c>
      <c r="C9" s="36"/>
      <c r="D9" s="30">
        <v>0.2</v>
      </c>
      <c r="E9" s="30">
        <v>1.0900000000000001</v>
      </c>
      <c r="F9" s="30">
        <v>13.81</v>
      </c>
      <c r="G9" s="30">
        <v>7.13</v>
      </c>
      <c r="H9" s="30">
        <v>43.29</v>
      </c>
      <c r="I9" s="30">
        <v>27.33</v>
      </c>
      <c r="J9" s="30">
        <v>4.5599999999999996</v>
      </c>
      <c r="K9" s="30">
        <v>2.57</v>
      </c>
      <c r="L9" s="30" t="s">
        <v>37</v>
      </c>
      <c r="M9" s="30">
        <v>0.14000000000000001</v>
      </c>
      <c r="N9" s="30" t="s">
        <v>37</v>
      </c>
      <c r="O9" s="30">
        <v>0.56999999999999995</v>
      </c>
      <c r="P9" s="30" t="s">
        <v>37</v>
      </c>
      <c r="Q9" s="30">
        <v>0.03</v>
      </c>
      <c r="R9" s="30">
        <v>4.1500000000000004</v>
      </c>
      <c r="S9" s="30">
        <v>2.27</v>
      </c>
      <c r="T9" s="30">
        <v>0.11</v>
      </c>
      <c r="U9" s="30">
        <v>0.22</v>
      </c>
      <c r="V9" s="30" t="s">
        <v>37</v>
      </c>
      <c r="W9" s="30">
        <v>0</v>
      </c>
      <c r="X9" s="30" t="s">
        <v>37</v>
      </c>
      <c r="Y9" s="30">
        <v>0.04</v>
      </c>
      <c r="Z9" s="30">
        <v>8.5500000000000007</v>
      </c>
      <c r="AA9" s="30">
        <v>0.09</v>
      </c>
      <c r="AB9" s="30">
        <v>16.89</v>
      </c>
      <c r="AC9" s="30">
        <v>3.04</v>
      </c>
      <c r="AD9" s="30">
        <v>2.98</v>
      </c>
      <c r="AE9" s="30">
        <v>29.55</v>
      </c>
      <c r="AF9" s="30">
        <v>0.48</v>
      </c>
      <c r="AG9" s="30">
        <v>0.86</v>
      </c>
      <c r="AH9" s="30">
        <v>26.77</v>
      </c>
    </row>
    <row r="10" spans="1:34" x14ac:dyDescent="0.15">
      <c r="A10" s="43"/>
      <c r="B10" s="36" t="s">
        <v>39</v>
      </c>
      <c r="C10" s="36"/>
      <c r="D10" s="4">
        <v>0.01</v>
      </c>
      <c r="E10" s="4">
        <v>0</v>
      </c>
      <c r="F10" s="4">
        <v>3.35</v>
      </c>
      <c r="G10" s="4">
        <v>1.76</v>
      </c>
      <c r="H10" s="4">
        <v>2.89</v>
      </c>
      <c r="I10" s="4">
        <v>2.78</v>
      </c>
      <c r="J10" s="4">
        <v>0.46</v>
      </c>
      <c r="K10" s="4">
        <v>0.24</v>
      </c>
      <c r="L10" s="4" t="s">
        <v>37</v>
      </c>
      <c r="M10" s="4">
        <v>0.01</v>
      </c>
      <c r="N10" s="4" t="s">
        <v>37</v>
      </c>
      <c r="O10" s="4">
        <v>0.01</v>
      </c>
      <c r="P10" s="4">
        <v>0</v>
      </c>
      <c r="Q10" s="4">
        <v>0.01</v>
      </c>
      <c r="R10" s="4">
        <v>0.04</v>
      </c>
      <c r="S10" s="4">
        <v>0.11</v>
      </c>
      <c r="T10" s="4">
        <v>0.02</v>
      </c>
      <c r="U10" s="4">
        <v>0.05</v>
      </c>
      <c r="V10" s="4" t="s">
        <v>37</v>
      </c>
      <c r="W10" s="4">
        <v>2.56</v>
      </c>
      <c r="X10" s="4" t="s">
        <v>37</v>
      </c>
      <c r="Y10" s="4">
        <v>0.32</v>
      </c>
      <c r="Z10" s="4">
        <v>7.89</v>
      </c>
      <c r="AA10" s="4">
        <v>0.35</v>
      </c>
      <c r="AB10" s="4">
        <v>20.49</v>
      </c>
      <c r="AC10" s="4">
        <v>0.9</v>
      </c>
      <c r="AD10" s="4">
        <v>0.28000000000000003</v>
      </c>
      <c r="AE10" s="4">
        <v>9.07</v>
      </c>
      <c r="AF10" s="4">
        <v>0.35</v>
      </c>
      <c r="AG10" s="4">
        <v>0.06</v>
      </c>
      <c r="AH10" s="4">
        <v>0.18</v>
      </c>
    </row>
    <row r="11" spans="1:34" x14ac:dyDescent="0.15">
      <c r="A11" s="43"/>
      <c r="B11" s="36" t="s">
        <v>40</v>
      </c>
      <c r="C11" s="36"/>
      <c r="D11" s="4" t="s">
        <v>37</v>
      </c>
      <c r="E11" s="4" t="s">
        <v>37</v>
      </c>
      <c r="F11" s="4">
        <v>0.08</v>
      </c>
      <c r="G11" s="4">
        <v>0</v>
      </c>
      <c r="H11" s="4">
        <v>18.68</v>
      </c>
      <c r="I11" s="4">
        <v>0</v>
      </c>
      <c r="J11" s="4" t="s">
        <v>37</v>
      </c>
      <c r="K11" s="4">
        <v>0</v>
      </c>
      <c r="L11" s="4" t="s">
        <v>37</v>
      </c>
      <c r="M11" s="4" t="s">
        <v>37</v>
      </c>
      <c r="N11" s="4" t="s">
        <v>37</v>
      </c>
      <c r="O11" s="4" t="s">
        <v>37</v>
      </c>
      <c r="P11" s="4" t="s">
        <v>37</v>
      </c>
      <c r="Q11" s="4" t="s">
        <v>37</v>
      </c>
      <c r="R11" s="4">
        <v>0</v>
      </c>
      <c r="S11" s="4" t="s">
        <v>37</v>
      </c>
      <c r="T11" s="4">
        <v>0</v>
      </c>
      <c r="U11" s="4" t="s">
        <v>37</v>
      </c>
      <c r="V11" s="4" t="s">
        <v>37</v>
      </c>
      <c r="W11" s="4" t="s">
        <v>37</v>
      </c>
      <c r="X11" s="4" t="s">
        <v>37</v>
      </c>
      <c r="Y11" s="4" t="s">
        <v>37</v>
      </c>
      <c r="Z11" s="4" t="s">
        <v>37</v>
      </c>
      <c r="AA11" s="4" t="s">
        <v>37</v>
      </c>
      <c r="AB11" s="4" t="s">
        <v>37</v>
      </c>
      <c r="AC11" s="4" t="s">
        <v>37</v>
      </c>
      <c r="AD11" s="4">
        <v>0</v>
      </c>
      <c r="AE11" s="4">
        <v>3.62</v>
      </c>
      <c r="AF11" s="4">
        <v>1.1499999999999999</v>
      </c>
      <c r="AG11" s="4">
        <v>0.08</v>
      </c>
      <c r="AH11" s="4">
        <v>22.56</v>
      </c>
    </row>
    <row r="12" spans="1:34" x14ac:dyDescent="0.15">
      <c r="A12" s="64" t="s">
        <v>41</v>
      </c>
      <c r="B12" s="33" t="s">
        <v>42</v>
      </c>
      <c r="C12" s="33"/>
      <c r="D12" s="10">
        <v>365</v>
      </c>
    </row>
    <row r="13" spans="1:34" x14ac:dyDescent="0.15">
      <c r="A13" s="65"/>
      <c r="B13" s="33" t="s">
        <v>43</v>
      </c>
      <c r="C13" s="33"/>
      <c r="D13" s="9">
        <v>300</v>
      </c>
    </row>
    <row r="14" spans="1:34" x14ac:dyDescent="0.15">
      <c r="A14" s="65"/>
      <c r="B14" s="33" t="s">
        <v>34</v>
      </c>
      <c r="C14" s="33"/>
      <c r="D14" s="9">
        <v>300</v>
      </c>
    </row>
    <row r="15" spans="1:34" x14ac:dyDescent="0.15">
      <c r="A15" s="65"/>
      <c r="B15" s="33" t="s">
        <v>36</v>
      </c>
      <c r="C15" s="33"/>
      <c r="D15" s="9">
        <v>365</v>
      </c>
    </row>
    <row r="16" spans="1:34" x14ac:dyDescent="0.15">
      <c r="A16" s="65"/>
      <c r="B16" s="33" t="s">
        <v>38</v>
      </c>
      <c r="C16" s="33"/>
      <c r="D16" s="9">
        <v>365</v>
      </c>
    </row>
    <row r="17" spans="1:34" x14ac:dyDescent="0.15">
      <c r="A17" s="65"/>
      <c r="B17" s="33" t="s">
        <v>39</v>
      </c>
      <c r="C17" s="33"/>
      <c r="D17" s="9">
        <v>365</v>
      </c>
    </row>
    <row r="18" spans="1:34" x14ac:dyDescent="0.15">
      <c r="A18" s="65"/>
      <c r="B18" s="33" t="s">
        <v>40</v>
      </c>
      <c r="C18" s="33"/>
      <c r="D18" s="8">
        <v>365</v>
      </c>
    </row>
    <row r="19" spans="1:34" s="1" customFormat="1" ht="16.5" customHeight="1" x14ac:dyDescent="0.15">
      <c r="A19" s="34" t="s">
        <v>44</v>
      </c>
      <c r="B19" s="34" t="s">
        <v>45</v>
      </c>
      <c r="C19" s="32"/>
      <c r="D19" s="11">
        <f>D2+D5</f>
        <v>10.75</v>
      </c>
      <c r="E19" s="11">
        <f t="shared" ref="E19:AH19" si="0">E2+E5</f>
        <v>43.46</v>
      </c>
      <c r="F19" s="11">
        <f t="shared" si="0"/>
        <v>705.62</v>
      </c>
      <c r="G19" s="11">
        <f t="shared" si="0"/>
        <v>185.4</v>
      </c>
      <c r="H19" s="11">
        <f t="shared" si="0"/>
        <v>1129.47</v>
      </c>
      <c r="I19" s="11">
        <f t="shared" si="0"/>
        <v>486.69</v>
      </c>
      <c r="J19" s="11">
        <f t="shared" si="0"/>
        <v>577</v>
      </c>
      <c r="K19" s="11">
        <f t="shared" si="0"/>
        <v>804.39</v>
      </c>
      <c r="L19" s="11">
        <f t="shared" si="0"/>
        <v>6.3100000000000005</v>
      </c>
      <c r="M19" s="11">
        <f t="shared" si="0"/>
        <v>41.13</v>
      </c>
      <c r="N19" s="11">
        <f t="shared" si="0"/>
        <v>25.490000000000002</v>
      </c>
      <c r="O19" s="11">
        <f t="shared" si="0"/>
        <v>163.95999999999998</v>
      </c>
      <c r="P19" s="11">
        <f t="shared" si="0"/>
        <v>53.6</v>
      </c>
      <c r="Q19" s="11">
        <f t="shared" si="0"/>
        <v>404.78</v>
      </c>
      <c r="R19" s="11">
        <f t="shared" si="0"/>
        <v>555.46</v>
      </c>
      <c r="S19" s="11">
        <f t="shared" si="0"/>
        <v>641.5</v>
      </c>
      <c r="T19" s="11">
        <f t="shared" si="0"/>
        <v>341.65999999999997</v>
      </c>
      <c r="U19" s="11">
        <f t="shared" si="0"/>
        <v>609.70000000000005</v>
      </c>
      <c r="V19" s="11">
        <f t="shared" si="0"/>
        <v>146.59</v>
      </c>
      <c r="W19" s="11">
        <f t="shared" si="0"/>
        <v>486.88</v>
      </c>
      <c r="X19" s="11">
        <f t="shared" si="0"/>
        <v>71.319999999999993</v>
      </c>
      <c r="Y19" s="11">
        <f t="shared" si="0"/>
        <v>162.87</v>
      </c>
      <c r="Z19" s="11">
        <f t="shared" si="0"/>
        <v>1126.9099999999999</v>
      </c>
      <c r="AA19" s="11">
        <f t="shared" si="0"/>
        <v>655.45</v>
      </c>
      <c r="AB19" s="11">
        <f t="shared" si="0"/>
        <v>1206.9299999999998</v>
      </c>
      <c r="AC19" s="11">
        <f t="shared" si="0"/>
        <v>796.06</v>
      </c>
      <c r="AD19" s="11">
        <f t="shared" si="0"/>
        <v>208.10000000000002</v>
      </c>
      <c r="AE19" s="11">
        <f t="shared" si="0"/>
        <v>741.4</v>
      </c>
      <c r="AF19" s="11">
        <f t="shared" si="0"/>
        <v>832.12</v>
      </c>
      <c r="AG19" s="11">
        <f t="shared" si="0"/>
        <v>279.8</v>
      </c>
      <c r="AH19" s="11">
        <f t="shared" si="0"/>
        <v>882.59999999999991</v>
      </c>
    </row>
    <row r="20" spans="1:34" s="1" customFormat="1" ht="16.5" customHeight="1" x14ac:dyDescent="0.15">
      <c r="A20" s="34"/>
      <c r="B20" s="34" t="s">
        <v>46</v>
      </c>
      <c r="C20" s="32"/>
      <c r="D20" s="11">
        <f>(D3+D6)*$D$13/365</f>
        <v>25.578082191780823</v>
      </c>
      <c r="E20" s="11">
        <f t="shared" ref="E20:AH20" si="1">(E3+E6)*$D$13/365</f>
        <v>70.750684931506854</v>
      </c>
      <c r="F20" s="11">
        <f t="shared" si="1"/>
        <v>2943.9780821917807</v>
      </c>
      <c r="G20" s="11">
        <f t="shared" si="1"/>
        <v>1348.9397260273972</v>
      </c>
      <c r="H20" s="11">
        <f t="shared" si="1"/>
        <v>10530.632876712329</v>
      </c>
      <c r="I20" s="11">
        <f t="shared" si="1"/>
        <v>1162.7013698630135</v>
      </c>
      <c r="J20" s="11">
        <f t="shared" si="1"/>
        <v>889.89041095890411</v>
      </c>
      <c r="K20" s="11">
        <f t="shared" si="1"/>
        <v>1337.8849315068494</v>
      </c>
      <c r="L20" s="11">
        <f t="shared" si="1"/>
        <v>22.873972602739727</v>
      </c>
      <c r="M20" s="11">
        <f t="shared" si="1"/>
        <v>789.45205479452056</v>
      </c>
      <c r="N20" s="11">
        <f t="shared" si="1"/>
        <v>231.04931506849314</v>
      </c>
      <c r="O20" s="11">
        <f t="shared" si="1"/>
        <v>1687.0849315068492</v>
      </c>
      <c r="P20" s="11">
        <f t="shared" si="1"/>
        <v>217.2082191780822</v>
      </c>
      <c r="Q20" s="11">
        <f t="shared" si="1"/>
        <v>238.9315068493151</v>
      </c>
      <c r="R20" s="11">
        <f t="shared" si="1"/>
        <v>3253.1095890410961</v>
      </c>
      <c r="S20" s="11">
        <f t="shared" si="1"/>
        <v>3579.4438356164383</v>
      </c>
      <c r="T20" s="11">
        <f t="shared" si="1"/>
        <v>879.04931506849312</v>
      </c>
      <c r="U20" s="11">
        <f t="shared" si="1"/>
        <v>1445.2602739726028</v>
      </c>
      <c r="V20" s="11">
        <f t="shared" si="1"/>
        <v>161.70410958904111</v>
      </c>
      <c r="W20" s="11">
        <f t="shared" si="1"/>
        <v>396.03287671232874</v>
      </c>
      <c r="X20" s="11">
        <f t="shared" si="1"/>
        <v>125.1205479452055</v>
      </c>
      <c r="Y20" s="11">
        <f t="shared" si="1"/>
        <v>640.58630136986301</v>
      </c>
      <c r="Z20" s="11">
        <f t="shared" si="1"/>
        <v>2715.4438356164383</v>
      </c>
      <c r="AA20" s="11">
        <f t="shared" si="1"/>
        <v>562.18356164383556</v>
      </c>
      <c r="AB20" s="11">
        <f t="shared" si="1"/>
        <v>2087.5479452054797</v>
      </c>
      <c r="AC20" s="11">
        <f t="shared" si="1"/>
        <v>1033.1671232876713</v>
      </c>
      <c r="AD20" s="11">
        <f t="shared" si="1"/>
        <v>1231.1506849315069</v>
      </c>
      <c r="AE20" s="11">
        <f t="shared" si="1"/>
        <v>3432.7972602739728</v>
      </c>
      <c r="AF20" s="11">
        <f t="shared" si="1"/>
        <v>1775.0547945205481</v>
      </c>
      <c r="AG20" s="11">
        <f t="shared" si="1"/>
        <v>1070.3013698630136</v>
      </c>
      <c r="AH20" s="11">
        <f t="shared" si="1"/>
        <v>6640.3232876712327</v>
      </c>
    </row>
    <row r="21" spans="1:34" s="1" customFormat="1" x14ac:dyDescent="0.15">
      <c r="A21" s="34"/>
      <c r="B21" s="35" t="s">
        <v>34</v>
      </c>
      <c r="C21" s="35"/>
      <c r="D21" s="11">
        <f>(D4+D7)*$D$14/365</f>
        <v>63</v>
      </c>
      <c r="E21" s="11">
        <f t="shared" ref="E21:AH21" si="2">(E4+E7)*$D$14/365</f>
        <v>300.14794520547946</v>
      </c>
      <c r="F21" s="11">
        <f t="shared" si="2"/>
        <v>3877.5287671232877</v>
      </c>
      <c r="G21" s="11">
        <f t="shared" si="2"/>
        <v>1263.9698630136986</v>
      </c>
      <c r="H21" s="11">
        <f t="shared" si="2"/>
        <v>1074.4931506849316</v>
      </c>
      <c r="I21" s="11">
        <f t="shared" si="2"/>
        <v>2863.3808219178077</v>
      </c>
      <c r="J21" s="11">
        <f t="shared" si="2"/>
        <v>2021.2602739726028</v>
      </c>
      <c r="K21" s="11">
        <f t="shared" si="2"/>
        <v>2635.2821917808224</v>
      </c>
      <c r="L21" s="11">
        <f t="shared" si="2"/>
        <v>147.61643835616439</v>
      </c>
      <c r="M21" s="11">
        <f t="shared" si="2"/>
        <v>2719.1424657534249</v>
      </c>
      <c r="N21" s="11">
        <f t="shared" si="2"/>
        <v>1073.1205479452055</v>
      </c>
      <c r="O21" s="11">
        <f t="shared" si="2"/>
        <v>3068.2191780821918</v>
      </c>
      <c r="P21" s="11">
        <f t="shared" si="2"/>
        <v>1839.0575342465754</v>
      </c>
      <c r="Q21" s="11">
        <f t="shared" si="2"/>
        <v>3206.7369863013701</v>
      </c>
      <c r="R21" s="11">
        <f t="shared" si="2"/>
        <v>5339.046575342466</v>
      </c>
      <c r="S21" s="11">
        <f t="shared" si="2"/>
        <v>7153.4712328767127</v>
      </c>
      <c r="T21" s="11">
        <f t="shared" si="2"/>
        <v>4242.1150684931508</v>
      </c>
      <c r="U21" s="11">
        <f t="shared" si="2"/>
        <v>7282.9315068493152</v>
      </c>
      <c r="V21" s="11">
        <f t="shared" si="2"/>
        <v>3791.4082191780822</v>
      </c>
      <c r="W21" s="11">
        <f t="shared" si="2"/>
        <v>3624.1561643835612</v>
      </c>
      <c r="X21" s="11">
        <f t="shared" si="2"/>
        <v>470.74520547945207</v>
      </c>
      <c r="Y21" s="11">
        <f t="shared" si="2"/>
        <v>2148.7643835616436</v>
      </c>
      <c r="Z21" s="11">
        <f t="shared" si="2"/>
        <v>8111.9506849315085</v>
      </c>
      <c r="AA21" s="11">
        <f t="shared" si="2"/>
        <v>2623.7917808219177</v>
      </c>
      <c r="AB21" s="11">
        <f t="shared" si="2"/>
        <v>5566.8739726027397</v>
      </c>
      <c r="AC21" s="11">
        <f t="shared" si="2"/>
        <v>62.671232876712331</v>
      </c>
      <c r="AD21" s="11">
        <f t="shared" si="2"/>
        <v>1537.0684931506848</v>
      </c>
      <c r="AE21" s="11">
        <f t="shared" si="2"/>
        <v>1109.0958904109589</v>
      </c>
      <c r="AF21" s="11">
        <f t="shared" si="2"/>
        <v>100.35616438356165</v>
      </c>
      <c r="AG21" s="11">
        <f t="shared" si="2"/>
        <v>151.31506849315068</v>
      </c>
      <c r="AH21" s="11">
        <f t="shared" si="2"/>
        <v>772.19178082191786</v>
      </c>
    </row>
    <row r="22" spans="1:34" s="1" customFormat="1" x14ac:dyDescent="0.15">
      <c r="A22" s="34"/>
      <c r="B22" s="32" t="s">
        <v>36</v>
      </c>
      <c r="C22" s="32"/>
      <c r="D22" s="11">
        <f>D8</f>
        <v>0.12</v>
      </c>
      <c r="E22" s="11">
        <f t="shared" ref="E22:AH22" si="3">E8</f>
        <v>0.17</v>
      </c>
      <c r="F22" s="11">
        <f t="shared" si="3"/>
        <v>7.4</v>
      </c>
      <c r="G22" s="11">
        <f t="shared" si="3"/>
        <v>0.9</v>
      </c>
      <c r="H22" s="11">
        <f t="shared" si="3"/>
        <v>73.989999999999995</v>
      </c>
      <c r="I22" s="11">
        <f t="shared" si="3"/>
        <v>4.3499999999999996</v>
      </c>
      <c r="J22" s="11">
        <f t="shared" si="3"/>
        <v>6.51</v>
      </c>
      <c r="K22" s="11">
        <f t="shared" si="3"/>
        <v>7.86</v>
      </c>
      <c r="L22" s="11">
        <f t="shared" si="3"/>
        <v>0.08</v>
      </c>
      <c r="M22" s="11">
        <f t="shared" si="3"/>
        <v>0.08</v>
      </c>
      <c r="N22" s="11">
        <v>0</v>
      </c>
      <c r="O22" s="11">
        <f t="shared" si="3"/>
        <v>7.0000000000000007E-2</v>
      </c>
      <c r="P22" s="11">
        <f t="shared" si="3"/>
        <v>0</v>
      </c>
      <c r="Q22" s="11">
        <f t="shared" si="3"/>
        <v>0.15</v>
      </c>
      <c r="R22" s="11">
        <f t="shared" si="3"/>
        <v>0.66</v>
      </c>
      <c r="S22" s="11">
        <f t="shared" si="3"/>
        <v>0.45</v>
      </c>
      <c r="T22" s="11">
        <f t="shared" si="3"/>
        <v>0.15</v>
      </c>
      <c r="U22" s="11">
        <f t="shared" si="3"/>
        <v>1.36</v>
      </c>
      <c r="V22" s="11">
        <f t="shared" si="3"/>
        <v>0.01</v>
      </c>
      <c r="W22" s="11">
        <f t="shared" si="3"/>
        <v>11.1</v>
      </c>
      <c r="X22" s="11">
        <v>0</v>
      </c>
      <c r="Y22" s="11">
        <f t="shared" si="3"/>
        <v>0.82</v>
      </c>
      <c r="Z22" s="11">
        <f t="shared" si="3"/>
        <v>70.599999999999994</v>
      </c>
      <c r="AA22" s="11">
        <f t="shared" si="3"/>
        <v>14.06</v>
      </c>
      <c r="AB22" s="11">
        <f t="shared" si="3"/>
        <v>14.14</v>
      </c>
      <c r="AC22" s="11">
        <f t="shared" si="3"/>
        <v>27.16</v>
      </c>
      <c r="AD22" s="11">
        <f t="shared" si="3"/>
        <v>0.28000000000000003</v>
      </c>
      <c r="AE22" s="11">
        <f t="shared" si="3"/>
        <v>11.58</v>
      </c>
      <c r="AF22" s="11">
        <f t="shared" si="3"/>
        <v>12.56</v>
      </c>
      <c r="AG22" s="11">
        <f t="shared" si="3"/>
        <v>0.19</v>
      </c>
      <c r="AH22" s="11">
        <f t="shared" si="3"/>
        <v>105.71</v>
      </c>
    </row>
    <row r="23" spans="1:34" s="1" customFormat="1" x14ac:dyDescent="0.15">
      <c r="A23" s="34"/>
      <c r="B23" s="32" t="s">
        <v>38</v>
      </c>
      <c r="C23" s="32"/>
      <c r="D23" s="11">
        <f>D9</f>
        <v>0.2</v>
      </c>
      <c r="E23" s="11">
        <f t="shared" ref="E23:AH23" si="4">E9</f>
        <v>1.0900000000000001</v>
      </c>
      <c r="F23" s="11">
        <f t="shared" si="4"/>
        <v>13.81</v>
      </c>
      <c r="G23" s="11">
        <f t="shared" si="4"/>
        <v>7.13</v>
      </c>
      <c r="H23" s="11">
        <f t="shared" si="4"/>
        <v>43.29</v>
      </c>
      <c r="I23" s="11">
        <f t="shared" si="4"/>
        <v>27.33</v>
      </c>
      <c r="J23" s="11">
        <f t="shared" si="4"/>
        <v>4.5599999999999996</v>
      </c>
      <c r="K23" s="11">
        <f t="shared" si="4"/>
        <v>2.57</v>
      </c>
      <c r="L23" s="11">
        <v>0</v>
      </c>
      <c r="M23" s="11">
        <f t="shared" si="4"/>
        <v>0.14000000000000001</v>
      </c>
      <c r="N23" s="11">
        <v>0</v>
      </c>
      <c r="O23" s="11">
        <f t="shared" si="4"/>
        <v>0.56999999999999995</v>
      </c>
      <c r="P23" s="11">
        <v>0</v>
      </c>
      <c r="Q23" s="11">
        <f t="shared" si="4"/>
        <v>0.03</v>
      </c>
      <c r="R23" s="11">
        <f t="shared" si="4"/>
        <v>4.1500000000000004</v>
      </c>
      <c r="S23" s="11">
        <f t="shared" si="4"/>
        <v>2.27</v>
      </c>
      <c r="T23" s="11">
        <f t="shared" si="4"/>
        <v>0.11</v>
      </c>
      <c r="U23" s="11">
        <f t="shared" si="4"/>
        <v>0.22</v>
      </c>
      <c r="V23" s="11">
        <v>0</v>
      </c>
      <c r="W23" s="11">
        <f t="shared" si="4"/>
        <v>0</v>
      </c>
      <c r="X23" s="11">
        <v>0</v>
      </c>
      <c r="Y23" s="11">
        <f t="shared" si="4"/>
        <v>0.04</v>
      </c>
      <c r="Z23" s="11">
        <f t="shared" si="4"/>
        <v>8.5500000000000007</v>
      </c>
      <c r="AA23" s="11">
        <f t="shared" si="4"/>
        <v>0.09</v>
      </c>
      <c r="AB23" s="11">
        <f t="shared" si="4"/>
        <v>16.89</v>
      </c>
      <c r="AC23" s="11">
        <f t="shared" si="4"/>
        <v>3.04</v>
      </c>
      <c r="AD23" s="11">
        <f t="shared" si="4"/>
        <v>2.98</v>
      </c>
      <c r="AE23" s="11">
        <f t="shared" si="4"/>
        <v>29.55</v>
      </c>
      <c r="AF23" s="11">
        <f t="shared" si="4"/>
        <v>0.48</v>
      </c>
      <c r="AG23" s="11">
        <f t="shared" si="4"/>
        <v>0.86</v>
      </c>
      <c r="AH23" s="11">
        <f t="shared" si="4"/>
        <v>26.77</v>
      </c>
    </row>
    <row r="24" spans="1:34" s="1" customFormat="1" x14ac:dyDescent="0.15">
      <c r="A24" s="34"/>
      <c r="B24" s="32" t="s">
        <v>39</v>
      </c>
      <c r="C24" s="32"/>
      <c r="D24" s="11">
        <f>D10</f>
        <v>0.01</v>
      </c>
      <c r="E24" s="11">
        <f t="shared" ref="E24:AH24" si="5">E10</f>
        <v>0</v>
      </c>
      <c r="F24" s="11">
        <f t="shared" si="5"/>
        <v>3.35</v>
      </c>
      <c r="G24" s="11">
        <f t="shared" si="5"/>
        <v>1.76</v>
      </c>
      <c r="H24" s="11">
        <f t="shared" si="5"/>
        <v>2.89</v>
      </c>
      <c r="I24" s="11">
        <f t="shared" si="5"/>
        <v>2.78</v>
      </c>
      <c r="J24" s="11">
        <f t="shared" si="5"/>
        <v>0.46</v>
      </c>
      <c r="K24" s="11">
        <f t="shared" si="5"/>
        <v>0.24</v>
      </c>
      <c r="L24" s="11">
        <v>0</v>
      </c>
      <c r="M24" s="11">
        <f t="shared" si="5"/>
        <v>0.01</v>
      </c>
      <c r="N24" s="11">
        <v>0</v>
      </c>
      <c r="O24" s="11">
        <f t="shared" si="5"/>
        <v>0.01</v>
      </c>
      <c r="P24" s="11">
        <f t="shared" si="5"/>
        <v>0</v>
      </c>
      <c r="Q24" s="11">
        <f t="shared" si="5"/>
        <v>0.01</v>
      </c>
      <c r="R24" s="11">
        <f t="shared" si="5"/>
        <v>0.04</v>
      </c>
      <c r="S24" s="11">
        <f t="shared" si="5"/>
        <v>0.11</v>
      </c>
      <c r="T24" s="11">
        <f t="shared" si="5"/>
        <v>0.02</v>
      </c>
      <c r="U24" s="11">
        <f t="shared" si="5"/>
        <v>0.05</v>
      </c>
      <c r="V24" s="11">
        <v>0</v>
      </c>
      <c r="W24" s="11">
        <f t="shared" si="5"/>
        <v>2.56</v>
      </c>
      <c r="X24" s="11">
        <v>0</v>
      </c>
      <c r="Y24" s="11">
        <f t="shared" si="5"/>
        <v>0.32</v>
      </c>
      <c r="Z24" s="11">
        <f t="shared" si="5"/>
        <v>7.89</v>
      </c>
      <c r="AA24" s="11">
        <f t="shared" si="5"/>
        <v>0.35</v>
      </c>
      <c r="AB24" s="11">
        <f t="shared" si="5"/>
        <v>20.49</v>
      </c>
      <c r="AC24" s="11">
        <f t="shared" si="5"/>
        <v>0.9</v>
      </c>
      <c r="AD24" s="11">
        <f t="shared" si="5"/>
        <v>0.28000000000000003</v>
      </c>
      <c r="AE24" s="11">
        <f t="shared" si="5"/>
        <v>9.07</v>
      </c>
      <c r="AF24" s="11">
        <f t="shared" si="5"/>
        <v>0.35</v>
      </c>
      <c r="AG24" s="11">
        <f t="shared" si="5"/>
        <v>0.06</v>
      </c>
      <c r="AH24" s="11">
        <f t="shared" si="5"/>
        <v>0.18</v>
      </c>
    </row>
    <row r="25" spans="1:34" s="1" customFormat="1" x14ac:dyDescent="0.15">
      <c r="A25" s="34"/>
      <c r="B25" s="32" t="s">
        <v>40</v>
      </c>
      <c r="C25" s="32"/>
      <c r="D25" s="11">
        <v>0</v>
      </c>
      <c r="E25" s="11">
        <v>0</v>
      </c>
      <c r="F25" s="11">
        <f>F11</f>
        <v>0.08</v>
      </c>
      <c r="G25" s="11">
        <f>G11</f>
        <v>0</v>
      </c>
      <c r="H25" s="11">
        <f>H11</f>
        <v>18.68</v>
      </c>
      <c r="I25" s="11">
        <f>I11</f>
        <v>0</v>
      </c>
      <c r="J25" s="11">
        <v>0</v>
      </c>
      <c r="K25" s="11">
        <f>K11</f>
        <v>0</v>
      </c>
      <c r="L25" s="11">
        <v>0</v>
      </c>
      <c r="M25" s="11">
        <v>0</v>
      </c>
      <c r="N25" s="11">
        <v>1</v>
      </c>
      <c r="O25" s="11">
        <v>0</v>
      </c>
      <c r="P25" s="11">
        <v>2</v>
      </c>
      <c r="Q25" s="11">
        <v>0</v>
      </c>
      <c r="R25" s="11">
        <f>R11</f>
        <v>0</v>
      </c>
      <c r="S25" s="11">
        <v>0</v>
      </c>
      <c r="T25" s="11">
        <f>T11</f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f>AD11</f>
        <v>0</v>
      </c>
      <c r="AE25" s="11">
        <f>AE11</f>
        <v>3.62</v>
      </c>
      <c r="AF25" s="11">
        <f>AF11</f>
        <v>1.1499999999999999</v>
      </c>
      <c r="AG25" s="11">
        <f>AG11</f>
        <v>0.08</v>
      </c>
      <c r="AH25" s="11">
        <f>AH11</f>
        <v>22.56</v>
      </c>
    </row>
    <row r="27" spans="1:34" x14ac:dyDescent="0.15">
      <c r="A27" s="31"/>
      <c r="B27" s="9"/>
      <c r="C27" s="9"/>
      <c r="D27" s="9" t="s">
        <v>47</v>
      </c>
      <c r="E27" s="9" t="s">
        <v>48</v>
      </c>
      <c r="F27" s="9" t="s">
        <v>49</v>
      </c>
      <c r="G27" s="9" t="s">
        <v>50</v>
      </c>
      <c r="H27" s="9"/>
      <c r="I27" s="1"/>
    </row>
    <row r="28" spans="1:34" x14ac:dyDescent="0.15">
      <c r="A28" s="66" t="s">
        <v>51</v>
      </c>
      <c r="B28" s="59" t="s">
        <v>42</v>
      </c>
      <c r="C28" s="9" t="s">
        <v>52</v>
      </c>
      <c r="D28" s="9">
        <v>64</v>
      </c>
      <c r="E28" s="9">
        <v>46</v>
      </c>
      <c r="F28" s="9">
        <v>54</v>
      </c>
      <c r="G28" s="11">
        <v>65.25</v>
      </c>
      <c r="H28" s="60">
        <f>(G28+G29+G30)/3</f>
        <v>64.126666666666665</v>
      </c>
      <c r="I28" s="12" t="s">
        <v>53</v>
      </c>
    </row>
    <row r="29" spans="1:34" x14ac:dyDescent="0.15">
      <c r="A29" s="66"/>
      <c r="B29" s="59"/>
      <c r="C29" s="9" t="s">
        <v>54</v>
      </c>
      <c r="D29" s="9">
        <v>53</v>
      </c>
      <c r="E29" s="9">
        <v>39</v>
      </c>
      <c r="F29" s="9">
        <v>53</v>
      </c>
      <c r="G29" s="11">
        <v>54.21</v>
      </c>
      <c r="H29" s="61"/>
      <c r="I29" s="1"/>
    </row>
    <row r="30" spans="1:34" x14ac:dyDescent="0.15">
      <c r="A30" s="66"/>
      <c r="B30" s="59"/>
      <c r="C30" s="9" t="s">
        <v>55</v>
      </c>
      <c r="D30" s="9">
        <v>62</v>
      </c>
      <c r="E30" s="9">
        <v>47</v>
      </c>
      <c r="F30" s="9">
        <v>57</v>
      </c>
      <c r="G30" s="11">
        <v>72.92</v>
      </c>
      <c r="H30" s="62"/>
      <c r="I30" s="1"/>
    </row>
    <row r="31" spans="1:34" x14ac:dyDescent="0.15">
      <c r="A31" s="66"/>
      <c r="B31" s="59" t="s">
        <v>43</v>
      </c>
      <c r="C31" s="9" t="s">
        <v>56</v>
      </c>
      <c r="D31" s="9">
        <v>7</v>
      </c>
      <c r="E31" s="9">
        <v>6</v>
      </c>
      <c r="F31" s="9">
        <v>5</v>
      </c>
      <c r="G31" s="11">
        <v>5.34</v>
      </c>
      <c r="H31" s="60">
        <f>(G31+G32)/2</f>
        <v>4.9800000000000004</v>
      </c>
      <c r="I31" s="1"/>
    </row>
    <row r="32" spans="1:34" x14ac:dyDescent="0.15">
      <c r="A32" s="66"/>
      <c r="B32" s="59"/>
      <c r="C32" s="9" t="s">
        <v>57</v>
      </c>
      <c r="D32" s="9">
        <v>6</v>
      </c>
      <c r="E32" s="9">
        <v>5</v>
      </c>
      <c r="F32" s="9">
        <v>4</v>
      </c>
      <c r="G32" s="11">
        <v>4.62</v>
      </c>
      <c r="H32" s="62"/>
      <c r="I32" s="1"/>
    </row>
    <row r="33" spans="1:36" x14ac:dyDescent="0.15">
      <c r="A33" s="66"/>
      <c r="B33" s="59" t="s">
        <v>34</v>
      </c>
      <c r="C33" s="59"/>
      <c r="D33" s="9"/>
      <c r="E33" s="9"/>
      <c r="F33" s="9"/>
      <c r="G33" s="9">
        <v>1</v>
      </c>
      <c r="H33" s="9">
        <f>G33</f>
        <v>1</v>
      </c>
      <c r="I33" s="1"/>
    </row>
    <row r="34" spans="1:36" x14ac:dyDescent="0.15">
      <c r="A34" s="66"/>
      <c r="B34" s="59" t="s">
        <v>36</v>
      </c>
      <c r="C34" s="59"/>
      <c r="D34" s="9"/>
      <c r="E34" s="9"/>
      <c r="F34" s="9"/>
      <c r="G34" s="9">
        <v>18</v>
      </c>
      <c r="H34" s="9">
        <f>G34</f>
        <v>18</v>
      </c>
      <c r="I34" s="1"/>
    </row>
    <row r="35" spans="1:36" x14ac:dyDescent="0.15">
      <c r="A35" s="66"/>
      <c r="B35" s="59" t="s">
        <v>38</v>
      </c>
      <c r="C35" s="59"/>
      <c r="D35" s="9"/>
      <c r="E35" s="9"/>
      <c r="F35" s="9"/>
      <c r="G35" s="9">
        <v>10</v>
      </c>
      <c r="H35" s="9">
        <f>G35</f>
        <v>10</v>
      </c>
      <c r="I35" s="1"/>
    </row>
    <row r="36" spans="1:36" x14ac:dyDescent="0.15">
      <c r="A36" s="66"/>
      <c r="B36" s="59" t="s">
        <v>39</v>
      </c>
      <c r="C36" s="59"/>
      <c r="D36" s="9"/>
      <c r="E36" s="9"/>
      <c r="F36" s="9"/>
      <c r="G36" s="9">
        <v>10</v>
      </c>
      <c r="H36" s="9">
        <f>G36</f>
        <v>10</v>
      </c>
      <c r="I36" s="1"/>
    </row>
    <row r="37" spans="1:36" x14ac:dyDescent="0.15">
      <c r="A37" s="66"/>
      <c r="B37" s="59" t="s">
        <v>40</v>
      </c>
      <c r="C37" s="59"/>
      <c r="D37" s="9"/>
      <c r="E37" s="9"/>
      <c r="F37" s="9"/>
      <c r="G37" s="9">
        <v>46</v>
      </c>
      <c r="H37" s="9">
        <f>G37</f>
        <v>46</v>
      </c>
      <c r="I37" s="1"/>
    </row>
    <row r="39" spans="1:36" x14ac:dyDescent="0.15">
      <c r="A39" s="67" t="s">
        <v>58</v>
      </c>
      <c r="B39" s="67" t="s">
        <v>45</v>
      </c>
      <c r="C39" s="63"/>
      <c r="D39" s="11">
        <f>D19*10000*$H$28</f>
        <v>6893616.666666666</v>
      </c>
      <c r="E39" s="11">
        <f t="shared" ref="E39:AH39" si="6">E19*10000*$H$28</f>
        <v>27869449.333333332</v>
      </c>
      <c r="F39" s="11">
        <f t="shared" si="6"/>
        <v>452490585.33333331</v>
      </c>
      <c r="G39" s="11">
        <f t="shared" si="6"/>
        <v>118890840</v>
      </c>
      <c r="H39" s="11">
        <f t="shared" si="6"/>
        <v>724291462</v>
      </c>
      <c r="I39" s="11">
        <f t="shared" si="6"/>
        <v>312098074</v>
      </c>
      <c r="J39" s="11">
        <f t="shared" si="6"/>
        <v>370010866.66666669</v>
      </c>
      <c r="K39" s="11">
        <f t="shared" si="6"/>
        <v>515828494</v>
      </c>
      <c r="L39" s="11">
        <f t="shared" si="6"/>
        <v>4046392.666666667</v>
      </c>
      <c r="M39" s="11">
        <f t="shared" si="6"/>
        <v>26375298</v>
      </c>
      <c r="N39" s="11">
        <f t="shared" si="6"/>
        <v>16345887.333333334</v>
      </c>
      <c r="O39" s="11">
        <f t="shared" si="6"/>
        <v>105142082.66666664</v>
      </c>
      <c r="P39" s="11">
        <f t="shared" si="6"/>
        <v>34371893.333333336</v>
      </c>
      <c r="Q39" s="11">
        <f t="shared" si="6"/>
        <v>259571921.33333328</v>
      </c>
      <c r="R39" s="11">
        <f t="shared" si="6"/>
        <v>356197982.66666669</v>
      </c>
      <c r="S39" s="11">
        <f t="shared" si="6"/>
        <v>411372566.66666669</v>
      </c>
      <c r="T39" s="11">
        <f t="shared" si="6"/>
        <v>219095169.33333328</v>
      </c>
      <c r="U39" s="11">
        <f t="shared" si="6"/>
        <v>390980286.66666669</v>
      </c>
      <c r="V39" s="11">
        <f t="shared" si="6"/>
        <v>94003280.666666672</v>
      </c>
      <c r="W39" s="11">
        <f t="shared" si="6"/>
        <v>312219914.66666669</v>
      </c>
      <c r="X39" s="11">
        <f t="shared" si="6"/>
        <v>45735138.666666657</v>
      </c>
      <c r="Y39" s="11">
        <f t="shared" si="6"/>
        <v>104443102</v>
      </c>
      <c r="Z39" s="11">
        <f t="shared" si="6"/>
        <v>722649819.33333325</v>
      </c>
      <c r="AA39" s="11">
        <f t="shared" si="6"/>
        <v>420318236.66666663</v>
      </c>
      <c r="AB39" s="11">
        <f t="shared" si="6"/>
        <v>773963977.99999988</v>
      </c>
      <c r="AC39" s="11">
        <f t="shared" si="6"/>
        <v>510486742.66666657</v>
      </c>
      <c r="AD39" s="11">
        <f t="shared" si="6"/>
        <v>133447593.33333334</v>
      </c>
      <c r="AE39" s="11">
        <f t="shared" si="6"/>
        <v>475435106.66666663</v>
      </c>
      <c r="AF39" s="11">
        <f t="shared" si="6"/>
        <v>533610818.66666663</v>
      </c>
      <c r="AG39" s="11">
        <f t="shared" si="6"/>
        <v>179426413.33333334</v>
      </c>
      <c r="AH39" s="11">
        <f t="shared" si="6"/>
        <v>565981960</v>
      </c>
    </row>
    <row r="40" spans="1:36" x14ac:dyDescent="0.15">
      <c r="A40" s="67"/>
      <c r="B40" s="67" t="s">
        <v>46</v>
      </c>
      <c r="C40" s="63"/>
      <c r="D40" s="11">
        <f>D20*10000*$H$31</f>
        <v>1273788.4931506852</v>
      </c>
      <c r="E40" s="11">
        <f t="shared" ref="E40:AH40" si="7">E20*10000*$H$31</f>
        <v>3523384.1095890417</v>
      </c>
      <c r="F40" s="11">
        <f t="shared" si="7"/>
        <v>146610108.49315068</v>
      </c>
      <c r="G40" s="11">
        <f t="shared" si="7"/>
        <v>67177198.356164396</v>
      </c>
      <c r="H40" s="11">
        <f t="shared" si="7"/>
        <v>524425517.26027399</v>
      </c>
      <c r="I40" s="11">
        <f t="shared" si="7"/>
        <v>57902528.219178081</v>
      </c>
      <c r="J40" s="11">
        <f t="shared" si="7"/>
        <v>44316542.465753421</v>
      </c>
      <c r="K40" s="11">
        <f t="shared" si="7"/>
        <v>66626669.589041106</v>
      </c>
      <c r="L40" s="11">
        <f t="shared" si="7"/>
        <v>1139123.8356164384</v>
      </c>
      <c r="M40" s="11">
        <f t="shared" si="7"/>
        <v>39314712.328767128</v>
      </c>
      <c r="N40" s="11">
        <f t="shared" si="7"/>
        <v>11506255.89041096</v>
      </c>
      <c r="O40" s="11">
        <f t="shared" si="7"/>
        <v>84016829.589041084</v>
      </c>
      <c r="P40" s="11">
        <f t="shared" si="7"/>
        <v>10816969.315068495</v>
      </c>
      <c r="Q40" s="11">
        <f t="shared" si="7"/>
        <v>11898789.041095894</v>
      </c>
      <c r="R40" s="11">
        <f t="shared" si="7"/>
        <v>162004857.53424659</v>
      </c>
      <c r="S40" s="11">
        <f t="shared" si="7"/>
        <v>178256303.01369864</v>
      </c>
      <c r="T40" s="11">
        <f t="shared" si="7"/>
        <v>43776655.89041096</v>
      </c>
      <c r="U40" s="11">
        <f t="shared" si="7"/>
        <v>71973961.643835619</v>
      </c>
      <c r="V40" s="11">
        <f t="shared" si="7"/>
        <v>8052864.6575342482</v>
      </c>
      <c r="W40" s="11">
        <f t="shared" si="7"/>
        <v>19722437.260273974</v>
      </c>
      <c r="X40" s="11">
        <f t="shared" si="7"/>
        <v>6231003.2876712345</v>
      </c>
      <c r="Y40" s="11">
        <f t="shared" si="7"/>
        <v>31901197.80821918</v>
      </c>
      <c r="Z40" s="11">
        <f t="shared" si="7"/>
        <v>135229103.01369864</v>
      </c>
      <c r="AA40" s="11">
        <f t="shared" si="7"/>
        <v>27996741.369863011</v>
      </c>
      <c r="AB40" s="11">
        <f t="shared" si="7"/>
        <v>103959887.67123289</v>
      </c>
      <c r="AC40" s="11">
        <f t="shared" si="7"/>
        <v>51451722.739726029</v>
      </c>
      <c r="AD40" s="11">
        <f t="shared" si="7"/>
        <v>61311304.109589055</v>
      </c>
      <c r="AE40" s="11">
        <f t="shared" si="7"/>
        <v>170953303.56164387</v>
      </c>
      <c r="AF40" s="11">
        <f t="shared" si="7"/>
        <v>88397728.767123297</v>
      </c>
      <c r="AG40" s="11">
        <f t="shared" si="7"/>
        <v>53301008.219178081</v>
      </c>
      <c r="AH40" s="11">
        <f t="shared" si="7"/>
        <v>330688099.72602743</v>
      </c>
    </row>
    <row r="41" spans="1:36" x14ac:dyDescent="0.15">
      <c r="A41" s="67"/>
      <c r="B41" s="68" t="s">
        <v>34</v>
      </c>
      <c r="C41" s="68"/>
      <c r="D41" s="11">
        <f>D21*10000*$H$33</f>
        <v>630000</v>
      </c>
      <c r="E41" s="11">
        <f t="shared" ref="E41:AH41" si="8">E21*10000*$H$33</f>
        <v>3001479.4520547944</v>
      </c>
      <c r="F41" s="11">
        <f t="shared" si="8"/>
        <v>38775287.671232879</v>
      </c>
      <c r="G41" s="11">
        <f t="shared" si="8"/>
        <v>12639698.630136985</v>
      </c>
      <c r="H41" s="11">
        <f t="shared" si="8"/>
        <v>10744931.506849317</v>
      </c>
      <c r="I41" s="11">
        <f t="shared" si="8"/>
        <v>28633808.219178077</v>
      </c>
      <c r="J41" s="11">
        <f t="shared" si="8"/>
        <v>20212602.739726029</v>
      </c>
      <c r="K41" s="11">
        <f t="shared" si="8"/>
        <v>26352821.917808224</v>
      </c>
      <c r="L41" s="11">
        <f t="shared" si="8"/>
        <v>1476164.383561644</v>
      </c>
      <c r="M41" s="11">
        <f t="shared" si="8"/>
        <v>27191424.657534249</v>
      </c>
      <c r="N41" s="11">
        <f t="shared" si="8"/>
        <v>10731205.479452055</v>
      </c>
      <c r="O41" s="11">
        <f t="shared" si="8"/>
        <v>30682191.780821919</v>
      </c>
      <c r="P41" s="11">
        <f t="shared" si="8"/>
        <v>18390575.342465755</v>
      </c>
      <c r="Q41" s="11">
        <f t="shared" si="8"/>
        <v>32067369.8630137</v>
      </c>
      <c r="R41" s="11">
        <f t="shared" si="8"/>
        <v>53390465.753424659</v>
      </c>
      <c r="S41" s="11">
        <f t="shared" si="8"/>
        <v>71534712.328767121</v>
      </c>
      <c r="T41" s="11">
        <f t="shared" si="8"/>
        <v>42421150.684931509</v>
      </c>
      <c r="U41" s="11">
        <f t="shared" si="8"/>
        <v>72829315.068493158</v>
      </c>
      <c r="V41" s="11">
        <f t="shared" si="8"/>
        <v>37914082.19178082</v>
      </c>
      <c r="W41" s="11">
        <f t="shared" si="8"/>
        <v>36241561.643835612</v>
      </c>
      <c r="X41" s="11">
        <f t="shared" si="8"/>
        <v>4707452.0547945211</v>
      </c>
      <c r="Y41" s="11">
        <f t="shared" si="8"/>
        <v>21487643.835616436</v>
      </c>
      <c r="Z41" s="11">
        <f t="shared" si="8"/>
        <v>81119506.849315092</v>
      </c>
      <c r="AA41" s="11">
        <f t="shared" si="8"/>
        <v>26237917.808219176</v>
      </c>
      <c r="AB41" s="11">
        <f t="shared" si="8"/>
        <v>55668739.726027399</v>
      </c>
      <c r="AC41" s="11">
        <f t="shared" si="8"/>
        <v>626712.32876712328</v>
      </c>
      <c r="AD41" s="11">
        <f t="shared" si="8"/>
        <v>15370684.931506848</v>
      </c>
      <c r="AE41" s="11">
        <f t="shared" si="8"/>
        <v>11090958.904109588</v>
      </c>
      <c r="AF41" s="11">
        <f t="shared" si="8"/>
        <v>1003561.6438356165</v>
      </c>
      <c r="AG41" s="11">
        <f t="shared" si="8"/>
        <v>1513150.6849315069</v>
      </c>
      <c r="AH41" s="11">
        <f t="shared" si="8"/>
        <v>7721917.8082191786</v>
      </c>
    </row>
    <row r="42" spans="1:36" x14ac:dyDescent="0.15">
      <c r="A42" s="67"/>
      <c r="B42" s="63" t="s">
        <v>36</v>
      </c>
      <c r="C42" s="63"/>
      <c r="D42" s="11">
        <f>D22*10000*$H$34</f>
        <v>21600</v>
      </c>
      <c r="E42" s="11">
        <f t="shared" ref="E42:AH42" si="9">E22*10000*$H$34</f>
        <v>30600.000000000004</v>
      </c>
      <c r="F42" s="11">
        <f t="shared" si="9"/>
        <v>1332000</v>
      </c>
      <c r="G42" s="11">
        <f t="shared" si="9"/>
        <v>162000</v>
      </c>
      <c r="H42" s="11">
        <f t="shared" si="9"/>
        <v>13318200</v>
      </c>
      <c r="I42" s="11">
        <f t="shared" si="9"/>
        <v>783000</v>
      </c>
      <c r="J42" s="11">
        <f t="shared" si="9"/>
        <v>1171800</v>
      </c>
      <c r="K42" s="11">
        <f t="shared" si="9"/>
        <v>1414800</v>
      </c>
      <c r="L42" s="11">
        <f t="shared" si="9"/>
        <v>14400</v>
      </c>
      <c r="M42" s="11">
        <f t="shared" si="9"/>
        <v>14400</v>
      </c>
      <c r="N42" s="11">
        <f t="shared" si="9"/>
        <v>0</v>
      </c>
      <c r="O42" s="11">
        <f t="shared" si="9"/>
        <v>12600.000000000002</v>
      </c>
      <c r="P42" s="11">
        <f t="shared" si="9"/>
        <v>0</v>
      </c>
      <c r="Q42" s="11">
        <f t="shared" si="9"/>
        <v>27000</v>
      </c>
      <c r="R42" s="11">
        <f t="shared" si="9"/>
        <v>118800</v>
      </c>
      <c r="S42" s="11">
        <f t="shared" si="9"/>
        <v>81000</v>
      </c>
      <c r="T42" s="11">
        <f t="shared" si="9"/>
        <v>27000</v>
      </c>
      <c r="U42" s="11">
        <f t="shared" si="9"/>
        <v>244800.00000000003</v>
      </c>
      <c r="V42" s="11">
        <f t="shared" si="9"/>
        <v>1800</v>
      </c>
      <c r="W42" s="11">
        <f t="shared" si="9"/>
        <v>1998000</v>
      </c>
      <c r="X42" s="11">
        <f t="shared" si="9"/>
        <v>0</v>
      </c>
      <c r="Y42" s="11">
        <f t="shared" si="9"/>
        <v>147600</v>
      </c>
      <c r="Z42" s="11">
        <f t="shared" si="9"/>
        <v>12708000</v>
      </c>
      <c r="AA42" s="11">
        <f t="shared" si="9"/>
        <v>2530800</v>
      </c>
      <c r="AB42" s="11">
        <f t="shared" si="9"/>
        <v>2545200</v>
      </c>
      <c r="AC42" s="11">
        <f t="shared" si="9"/>
        <v>4888800</v>
      </c>
      <c r="AD42" s="11">
        <f t="shared" si="9"/>
        <v>50400.000000000007</v>
      </c>
      <c r="AE42" s="11">
        <f t="shared" si="9"/>
        <v>2084400</v>
      </c>
      <c r="AF42" s="11">
        <f t="shared" si="9"/>
        <v>2260800</v>
      </c>
      <c r="AG42" s="11">
        <f t="shared" si="9"/>
        <v>34200</v>
      </c>
      <c r="AH42" s="11">
        <f t="shared" si="9"/>
        <v>19027800</v>
      </c>
    </row>
    <row r="43" spans="1:36" x14ac:dyDescent="0.15">
      <c r="A43" s="67"/>
      <c r="B43" s="63" t="s">
        <v>38</v>
      </c>
      <c r="C43" s="63"/>
      <c r="D43" s="11">
        <f>D23*10000*$H$35</f>
        <v>20000</v>
      </c>
      <c r="E43" s="11">
        <f t="shared" ref="E43:AH43" si="10">E23*10000*$H$35</f>
        <v>109000</v>
      </c>
      <c r="F43" s="11">
        <f t="shared" si="10"/>
        <v>1381000</v>
      </c>
      <c r="G43" s="11">
        <f t="shared" si="10"/>
        <v>713000</v>
      </c>
      <c r="H43" s="11">
        <f t="shared" si="10"/>
        <v>4329000</v>
      </c>
      <c r="I43" s="11">
        <f t="shared" si="10"/>
        <v>2733000</v>
      </c>
      <c r="J43" s="11">
        <f t="shared" si="10"/>
        <v>455999.99999999994</v>
      </c>
      <c r="K43" s="11">
        <f t="shared" si="10"/>
        <v>257000</v>
      </c>
      <c r="L43" s="11">
        <f t="shared" si="10"/>
        <v>0</v>
      </c>
      <c r="M43" s="11">
        <f t="shared" si="10"/>
        <v>14000.000000000002</v>
      </c>
      <c r="N43" s="11">
        <f t="shared" si="10"/>
        <v>0</v>
      </c>
      <c r="O43" s="11">
        <f t="shared" si="10"/>
        <v>56999.999999999993</v>
      </c>
      <c r="P43" s="11">
        <f t="shared" si="10"/>
        <v>0</v>
      </c>
      <c r="Q43" s="11">
        <f t="shared" si="10"/>
        <v>3000</v>
      </c>
      <c r="R43" s="11">
        <f t="shared" si="10"/>
        <v>415000</v>
      </c>
      <c r="S43" s="11">
        <f t="shared" si="10"/>
        <v>227000</v>
      </c>
      <c r="T43" s="11">
        <f t="shared" si="10"/>
        <v>11000</v>
      </c>
      <c r="U43" s="11">
        <f t="shared" si="10"/>
        <v>22000</v>
      </c>
      <c r="V43" s="11">
        <f t="shared" si="10"/>
        <v>0</v>
      </c>
      <c r="W43" s="11">
        <f t="shared" si="10"/>
        <v>0</v>
      </c>
      <c r="X43" s="11">
        <f t="shared" si="10"/>
        <v>0</v>
      </c>
      <c r="Y43" s="11">
        <f t="shared" si="10"/>
        <v>4000</v>
      </c>
      <c r="Z43" s="11">
        <f t="shared" si="10"/>
        <v>855000</v>
      </c>
      <c r="AA43" s="11">
        <f t="shared" si="10"/>
        <v>9000</v>
      </c>
      <c r="AB43" s="11">
        <f t="shared" si="10"/>
        <v>1689000</v>
      </c>
      <c r="AC43" s="11">
        <f t="shared" si="10"/>
        <v>304000</v>
      </c>
      <c r="AD43" s="11">
        <f t="shared" si="10"/>
        <v>298000</v>
      </c>
      <c r="AE43" s="11">
        <f t="shared" si="10"/>
        <v>2955000</v>
      </c>
      <c r="AF43" s="11">
        <f t="shared" si="10"/>
        <v>48000</v>
      </c>
      <c r="AG43" s="11">
        <f t="shared" si="10"/>
        <v>86000</v>
      </c>
      <c r="AH43" s="11">
        <f t="shared" si="10"/>
        <v>2677000</v>
      </c>
    </row>
    <row r="44" spans="1:36" x14ac:dyDescent="0.15">
      <c r="A44" s="67"/>
      <c r="B44" s="63" t="s">
        <v>39</v>
      </c>
      <c r="C44" s="63"/>
      <c r="D44" s="11">
        <f>D24*10000*$H$36</f>
        <v>1000</v>
      </c>
      <c r="E44" s="11">
        <f t="shared" ref="E44:AH44" si="11">E24*10000*$H$36</f>
        <v>0</v>
      </c>
      <c r="F44" s="11">
        <f t="shared" si="11"/>
        <v>335000</v>
      </c>
      <c r="G44" s="11">
        <f t="shared" si="11"/>
        <v>176000</v>
      </c>
      <c r="H44" s="11">
        <f t="shared" si="11"/>
        <v>289000</v>
      </c>
      <c r="I44" s="11">
        <f t="shared" si="11"/>
        <v>277999.99999999994</v>
      </c>
      <c r="J44" s="11">
        <f t="shared" si="11"/>
        <v>46000</v>
      </c>
      <c r="K44" s="11">
        <f t="shared" si="11"/>
        <v>24000</v>
      </c>
      <c r="L44" s="11">
        <f t="shared" si="11"/>
        <v>0</v>
      </c>
      <c r="M44" s="11">
        <f t="shared" si="11"/>
        <v>1000</v>
      </c>
      <c r="N44" s="11">
        <f t="shared" si="11"/>
        <v>0</v>
      </c>
      <c r="O44" s="11">
        <f t="shared" si="11"/>
        <v>1000</v>
      </c>
      <c r="P44" s="11">
        <f t="shared" si="11"/>
        <v>0</v>
      </c>
      <c r="Q44" s="11">
        <f t="shared" si="11"/>
        <v>1000</v>
      </c>
      <c r="R44" s="11">
        <f t="shared" si="11"/>
        <v>4000</v>
      </c>
      <c r="S44" s="11">
        <f t="shared" si="11"/>
        <v>11000</v>
      </c>
      <c r="T44" s="11">
        <f t="shared" si="11"/>
        <v>2000</v>
      </c>
      <c r="U44" s="11">
        <f t="shared" si="11"/>
        <v>5000</v>
      </c>
      <c r="V44" s="11">
        <f t="shared" si="11"/>
        <v>0</v>
      </c>
      <c r="W44" s="11">
        <f t="shared" si="11"/>
        <v>256000</v>
      </c>
      <c r="X44" s="11">
        <f t="shared" si="11"/>
        <v>0</v>
      </c>
      <c r="Y44" s="11">
        <f t="shared" si="11"/>
        <v>32000</v>
      </c>
      <c r="Z44" s="11">
        <f t="shared" si="11"/>
        <v>789000</v>
      </c>
      <c r="AA44" s="11">
        <f t="shared" si="11"/>
        <v>35000</v>
      </c>
      <c r="AB44" s="11">
        <f t="shared" si="11"/>
        <v>2048999.9999999998</v>
      </c>
      <c r="AC44" s="11">
        <f t="shared" si="11"/>
        <v>90000</v>
      </c>
      <c r="AD44" s="11">
        <f t="shared" si="11"/>
        <v>28000.000000000004</v>
      </c>
      <c r="AE44" s="11">
        <f t="shared" si="11"/>
        <v>907000</v>
      </c>
      <c r="AF44" s="11">
        <f t="shared" si="11"/>
        <v>35000</v>
      </c>
      <c r="AG44" s="11">
        <f t="shared" si="11"/>
        <v>6000</v>
      </c>
      <c r="AH44" s="11">
        <f t="shared" si="11"/>
        <v>18000</v>
      </c>
    </row>
    <row r="45" spans="1:36" x14ac:dyDescent="0.15">
      <c r="A45" s="67"/>
      <c r="B45" s="63" t="s">
        <v>40</v>
      </c>
      <c r="C45" s="63"/>
      <c r="D45" s="11">
        <f>D25*10000*$H$37</f>
        <v>0</v>
      </c>
      <c r="E45" s="11">
        <f t="shared" ref="E45:AH45" si="12">E25*10000*$H$37</f>
        <v>0</v>
      </c>
      <c r="F45" s="11">
        <f t="shared" si="12"/>
        <v>36800</v>
      </c>
      <c r="G45" s="11">
        <f t="shared" si="12"/>
        <v>0</v>
      </c>
      <c r="H45" s="11">
        <f t="shared" si="12"/>
        <v>8592800</v>
      </c>
      <c r="I45" s="11">
        <f t="shared" si="12"/>
        <v>0</v>
      </c>
      <c r="J45" s="11">
        <f t="shared" si="12"/>
        <v>0</v>
      </c>
      <c r="K45" s="11">
        <f t="shared" si="12"/>
        <v>0</v>
      </c>
      <c r="L45" s="11">
        <f t="shared" si="12"/>
        <v>0</v>
      </c>
      <c r="M45" s="11">
        <f t="shared" si="12"/>
        <v>0</v>
      </c>
      <c r="N45" s="11">
        <f t="shared" si="12"/>
        <v>460000</v>
      </c>
      <c r="O45" s="11">
        <f t="shared" si="12"/>
        <v>0</v>
      </c>
      <c r="P45" s="11">
        <f t="shared" si="12"/>
        <v>920000</v>
      </c>
      <c r="Q45" s="11">
        <f t="shared" si="12"/>
        <v>0</v>
      </c>
      <c r="R45" s="11">
        <f t="shared" si="12"/>
        <v>0</v>
      </c>
      <c r="S45" s="11">
        <f t="shared" si="12"/>
        <v>0</v>
      </c>
      <c r="T45" s="11">
        <f t="shared" si="12"/>
        <v>0</v>
      </c>
      <c r="U45" s="11">
        <f t="shared" si="12"/>
        <v>0</v>
      </c>
      <c r="V45" s="11">
        <f t="shared" si="12"/>
        <v>0</v>
      </c>
      <c r="W45" s="11">
        <f t="shared" si="12"/>
        <v>0</v>
      </c>
      <c r="X45" s="11">
        <f t="shared" si="12"/>
        <v>0</v>
      </c>
      <c r="Y45" s="11">
        <f t="shared" si="12"/>
        <v>0</v>
      </c>
      <c r="Z45" s="11">
        <f t="shared" si="12"/>
        <v>0</v>
      </c>
      <c r="AA45" s="11">
        <f t="shared" si="12"/>
        <v>0</v>
      </c>
      <c r="AB45" s="11">
        <f t="shared" si="12"/>
        <v>0</v>
      </c>
      <c r="AC45" s="11">
        <f t="shared" si="12"/>
        <v>0</v>
      </c>
      <c r="AD45" s="11">
        <f t="shared" si="12"/>
        <v>0</v>
      </c>
      <c r="AE45" s="11">
        <f t="shared" si="12"/>
        <v>1665200</v>
      </c>
      <c r="AF45" s="11">
        <f t="shared" si="12"/>
        <v>529000</v>
      </c>
      <c r="AG45" s="11">
        <f t="shared" si="12"/>
        <v>36800</v>
      </c>
      <c r="AH45" s="14">
        <f t="shared" si="12"/>
        <v>10377600</v>
      </c>
      <c r="AI45" s="15" t="s">
        <v>59</v>
      </c>
    </row>
    <row r="46" spans="1:36" x14ac:dyDescent="0.15">
      <c r="D46" s="1">
        <f>SUM(D39:D45)</f>
        <v>8840005.159817351</v>
      </c>
      <c r="E46" s="1">
        <f t="shared" ref="E46:AH46" si="13">SUM(E39:E45)</f>
        <v>34533912.894977167</v>
      </c>
      <c r="F46" s="1">
        <f t="shared" si="13"/>
        <v>640960781.4977169</v>
      </c>
      <c r="G46" s="1">
        <f t="shared" si="13"/>
        <v>199758736.98630139</v>
      </c>
      <c r="H46" s="1">
        <f t="shared" si="13"/>
        <v>1285990910.7671232</v>
      </c>
      <c r="I46" s="1">
        <f t="shared" si="13"/>
        <v>402428410.43835616</v>
      </c>
      <c r="J46" s="1">
        <f t="shared" si="13"/>
        <v>436213811.87214613</v>
      </c>
      <c r="K46" s="1">
        <f t="shared" si="13"/>
        <v>610503785.50684929</v>
      </c>
      <c r="L46" s="1">
        <f t="shared" si="13"/>
        <v>6676080.8858447494</v>
      </c>
      <c r="M46" s="1">
        <f t="shared" si="13"/>
        <v>92910834.986301377</v>
      </c>
      <c r="N46" s="1">
        <f t="shared" si="13"/>
        <v>39043348.703196347</v>
      </c>
      <c r="O46" s="1">
        <f t="shared" si="13"/>
        <v>219911704.03652966</v>
      </c>
      <c r="P46" s="1">
        <f t="shared" si="13"/>
        <v>64499437.990867585</v>
      </c>
      <c r="Q46" s="1">
        <f t="shared" si="13"/>
        <v>303569080.23744285</v>
      </c>
      <c r="R46" s="1">
        <f t="shared" si="13"/>
        <v>572131105.95433795</v>
      </c>
      <c r="S46" s="1">
        <f t="shared" si="13"/>
        <v>661482582.00913239</v>
      </c>
      <c r="T46" s="1">
        <f t="shared" si="13"/>
        <v>305332975.90867573</v>
      </c>
      <c r="U46" s="1">
        <f t="shared" si="13"/>
        <v>536055363.37899542</v>
      </c>
      <c r="V46" s="1">
        <f t="shared" si="13"/>
        <v>139972027.51598173</v>
      </c>
      <c r="W46" s="1">
        <f t="shared" si="13"/>
        <v>370437913.57077628</v>
      </c>
      <c r="X46" s="1">
        <f t="shared" si="13"/>
        <v>56673594.009132415</v>
      </c>
      <c r="Y46" s="1">
        <f t="shared" si="13"/>
        <v>158015543.64383563</v>
      </c>
      <c r="Z46" s="1">
        <f t="shared" si="13"/>
        <v>953350429.19634688</v>
      </c>
      <c r="AA46" s="1">
        <f t="shared" si="13"/>
        <v>477127695.84474885</v>
      </c>
      <c r="AB46" s="1">
        <f t="shared" si="13"/>
        <v>939875805.39726019</v>
      </c>
      <c r="AC46" s="1">
        <f t="shared" si="13"/>
        <v>567847977.73515975</v>
      </c>
      <c r="AD46" s="1">
        <f t="shared" si="13"/>
        <v>210505982.37442926</v>
      </c>
      <c r="AE46" s="1">
        <f t="shared" si="13"/>
        <v>665090969.13242006</v>
      </c>
      <c r="AF46" s="1">
        <f t="shared" si="13"/>
        <v>625884909.07762563</v>
      </c>
      <c r="AG46" s="1">
        <f t="shared" si="13"/>
        <v>234403572.23744294</v>
      </c>
      <c r="AH46" s="1">
        <f t="shared" si="13"/>
        <v>936492377.53424668</v>
      </c>
      <c r="AI46" s="15">
        <f>SUM(D46:AH46)</f>
        <v>12756521666.484016</v>
      </c>
      <c r="AJ46" s="16" t="s">
        <v>60</v>
      </c>
    </row>
    <row r="47" spans="1:36" x14ac:dyDescent="0.15">
      <c r="AI47" s="17">
        <f>AI46/1000/1000</f>
        <v>12756.521666484017</v>
      </c>
      <c r="AJ47" s="16" t="s">
        <v>61</v>
      </c>
    </row>
  </sheetData>
  <mergeCells count="19">
    <mergeCell ref="B36:C36"/>
    <mergeCell ref="B37:C37"/>
    <mergeCell ref="B39:C39"/>
    <mergeCell ref="B33:C33"/>
    <mergeCell ref="H28:H30"/>
    <mergeCell ref="H31:H32"/>
    <mergeCell ref="B45:C45"/>
    <mergeCell ref="A12:A18"/>
    <mergeCell ref="A28:A37"/>
    <mergeCell ref="A39:A45"/>
    <mergeCell ref="B28:B30"/>
    <mergeCell ref="B31:B32"/>
    <mergeCell ref="B40:C40"/>
    <mergeCell ref="B41:C41"/>
    <mergeCell ref="B42:C42"/>
    <mergeCell ref="B43:C43"/>
    <mergeCell ref="B44:C44"/>
    <mergeCell ref="B34:C34"/>
    <mergeCell ref="B35:C35"/>
  </mergeCells>
  <phoneticPr fontId="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47"/>
  <sheetViews>
    <sheetView workbookViewId="0">
      <selection activeCell="A19" activeCellId="2" sqref="A1:XFD2 A5:XFD5 A19:XFD19"/>
    </sheetView>
  </sheetViews>
  <sheetFormatPr defaultColWidth="9" defaultRowHeight="16.5" x14ac:dyDescent="0.15"/>
  <cols>
    <col min="1" max="1" width="14.125" style="1" customWidth="1"/>
    <col min="2" max="3" width="8.875" style="1"/>
    <col min="4" max="5" width="15.625" style="2"/>
    <col min="6" max="7" width="16.875" style="2"/>
    <col min="8" max="8" width="16.875" style="2" customWidth="1"/>
    <col min="9" max="9" width="15.125" style="2" customWidth="1"/>
    <col min="10" max="11" width="16.875" style="2"/>
    <col min="12" max="13" width="15.625" style="2"/>
    <col min="14" max="14" width="15.5" style="2"/>
    <col min="15" max="15" width="16.875" style="2"/>
    <col min="16" max="16" width="15.625" style="2"/>
    <col min="17" max="21" width="16.875" style="2"/>
    <col min="22" max="22" width="15.625" style="2"/>
    <col min="23" max="23" width="15.5" style="2" customWidth="1"/>
    <col min="24" max="24" width="15.625" style="2"/>
    <col min="25" max="28" width="16.875" style="2"/>
    <col min="29" max="29" width="16.875" style="2" customWidth="1"/>
    <col min="30" max="32" width="16.875" style="2"/>
    <col min="33" max="33" width="16.875" style="2" customWidth="1"/>
    <col min="34" max="34" width="17.625" style="2" customWidth="1"/>
    <col min="35" max="35" width="15.625" style="2"/>
    <col min="36" max="16384" width="9" style="2"/>
  </cols>
  <sheetData>
    <row r="1" spans="1:34" s="1" customFormat="1" x14ac:dyDescent="0.15">
      <c r="A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</row>
    <row r="2" spans="1:34" ht="16.5" customHeight="1" x14ac:dyDescent="0.15">
      <c r="A2" s="38" t="s">
        <v>31</v>
      </c>
      <c r="B2" s="37" t="s">
        <v>32</v>
      </c>
      <c r="C2" s="38"/>
      <c r="D2" s="5">
        <v>11.88</v>
      </c>
      <c r="E2" s="5">
        <v>19.02</v>
      </c>
      <c r="F2" s="6">
        <v>232.35</v>
      </c>
      <c r="G2" s="5">
        <v>33.9</v>
      </c>
      <c r="H2" s="6">
        <v>353.00154717102401</v>
      </c>
      <c r="I2" s="5">
        <v>204.76</v>
      </c>
      <c r="J2" s="6">
        <v>232.35</v>
      </c>
      <c r="K2" s="6">
        <v>428.83</v>
      </c>
      <c r="L2" s="5">
        <v>0.04</v>
      </c>
      <c r="M2" s="5">
        <v>18.82</v>
      </c>
      <c r="N2" s="5">
        <v>8.91</v>
      </c>
      <c r="O2" s="5">
        <v>78.52</v>
      </c>
      <c r="P2" s="5">
        <v>15.86</v>
      </c>
      <c r="Q2" s="5">
        <v>113.27</v>
      </c>
      <c r="R2" s="5">
        <v>385.34</v>
      </c>
      <c r="S2" s="5">
        <v>317.7</v>
      </c>
      <c r="T2" s="5">
        <v>103.59</v>
      </c>
      <c r="U2" s="5">
        <v>131.1</v>
      </c>
      <c r="V2" s="5">
        <v>40.29</v>
      </c>
      <c r="W2" s="5">
        <v>127.22</v>
      </c>
      <c r="X2" s="5">
        <v>21.55</v>
      </c>
      <c r="Y2" s="5">
        <v>48.06</v>
      </c>
      <c r="Z2" s="5">
        <v>238.25</v>
      </c>
      <c r="AA2" s="5">
        <v>163.05000000000001</v>
      </c>
      <c r="AB2" s="5">
        <v>379.55</v>
      </c>
      <c r="AC2" s="5">
        <v>288.74700000000001</v>
      </c>
      <c r="AD2" s="5">
        <v>51.9</v>
      </c>
      <c r="AE2" s="5">
        <v>269.7</v>
      </c>
      <c r="AF2" s="5">
        <v>357.41</v>
      </c>
      <c r="AG2" s="5">
        <v>57.04</v>
      </c>
      <c r="AH2" s="5">
        <v>222.26</v>
      </c>
    </row>
    <row r="3" spans="1:34" ht="16.5" customHeight="1" x14ac:dyDescent="0.15">
      <c r="A3" s="38"/>
      <c r="B3" s="39" t="s">
        <v>33</v>
      </c>
      <c r="C3" s="40"/>
      <c r="D3" s="5">
        <v>71.8</v>
      </c>
      <c r="E3" s="5">
        <v>61.97</v>
      </c>
      <c r="F3" s="6">
        <v>1822.181</v>
      </c>
      <c r="G3" s="5">
        <v>457.9</v>
      </c>
      <c r="H3" s="6">
        <v>5315.29</v>
      </c>
      <c r="I3" s="6">
        <v>808.61</v>
      </c>
      <c r="J3" s="5">
        <v>328.73</v>
      </c>
      <c r="K3" s="5">
        <v>743.61</v>
      </c>
      <c r="L3" s="5">
        <v>30.65</v>
      </c>
      <c r="M3" s="6">
        <v>760.73459903351204</v>
      </c>
      <c r="N3" s="5">
        <v>118.6</v>
      </c>
      <c r="O3" s="6">
        <v>1064.5940843798001</v>
      </c>
      <c r="P3" s="5">
        <v>119.87</v>
      </c>
      <c r="Q3" s="5">
        <v>88.49</v>
      </c>
      <c r="R3" s="6">
        <v>1806.7</v>
      </c>
      <c r="S3" s="6">
        <v>1897.04</v>
      </c>
      <c r="T3" s="5">
        <v>536.58000000000004</v>
      </c>
      <c r="U3" s="6">
        <v>560.20100000000002</v>
      </c>
      <c r="V3" s="5">
        <v>78.459999999999994</v>
      </c>
      <c r="W3" s="6">
        <v>189.17592780619799</v>
      </c>
      <c r="X3" s="5">
        <v>77.06</v>
      </c>
      <c r="Y3" s="5">
        <v>269.27999999999997</v>
      </c>
      <c r="Z3" s="6">
        <v>1898.11</v>
      </c>
      <c r="AA3" s="6">
        <v>228.917</v>
      </c>
      <c r="AB3" s="5">
        <v>843.58</v>
      </c>
      <c r="AC3" s="6">
        <v>814.89</v>
      </c>
      <c r="AD3" s="6">
        <v>853.12</v>
      </c>
      <c r="AE3" s="6">
        <v>1049.69745763682</v>
      </c>
      <c r="AF3" s="13">
        <v>240.48</v>
      </c>
      <c r="AG3" s="6">
        <v>467.79648410682</v>
      </c>
      <c r="AH3" s="6">
        <v>2477.9</v>
      </c>
    </row>
    <row r="4" spans="1:34" x14ac:dyDescent="0.15">
      <c r="A4" s="38"/>
      <c r="B4" s="38" t="s">
        <v>34</v>
      </c>
      <c r="C4" s="38"/>
      <c r="D4" s="6">
        <v>538.36800000000005</v>
      </c>
      <c r="E4" s="6">
        <v>278.67</v>
      </c>
      <c r="F4" s="6">
        <v>4256.67726001961</v>
      </c>
      <c r="G4" s="6">
        <v>832.33308613592703</v>
      </c>
      <c r="H4" s="6">
        <v>1007.73796643827</v>
      </c>
      <c r="I4" s="6">
        <v>2806.36</v>
      </c>
      <c r="J4" s="6">
        <v>2167.7399999999998</v>
      </c>
      <c r="K4" s="6">
        <v>3064.86</v>
      </c>
      <c r="L4" s="6">
        <v>291.08600000000001</v>
      </c>
      <c r="M4" s="6">
        <v>3299.4124048133499</v>
      </c>
      <c r="N4" s="6">
        <v>1075.0899999999999</v>
      </c>
      <c r="O4" s="6">
        <v>3252.3060372311902</v>
      </c>
      <c r="P4" s="6">
        <v>1924.74</v>
      </c>
      <c r="Q4" s="6">
        <v>3718.48275422183</v>
      </c>
      <c r="R4" s="6">
        <v>6231.3910474619797</v>
      </c>
      <c r="S4" s="6">
        <v>7554.1879238429101</v>
      </c>
      <c r="T4" s="6">
        <v>5484.6693800308403</v>
      </c>
      <c r="U4" s="6">
        <v>6905.6124691372397</v>
      </c>
      <c r="V4" s="6">
        <v>4468.6945746245801</v>
      </c>
      <c r="W4" s="6">
        <v>4110.2785840945799</v>
      </c>
      <c r="X4" s="6">
        <v>876.26080992888296</v>
      </c>
      <c r="Y4" s="6">
        <v>1951.8641009033799</v>
      </c>
      <c r="Z4" s="6">
        <v>7241.7764216865298</v>
      </c>
      <c r="AA4" s="6">
        <v>1088.3</v>
      </c>
      <c r="AB4" s="6">
        <v>4055.1927622738199</v>
      </c>
      <c r="AC4" s="6">
        <v>19.32</v>
      </c>
      <c r="AD4" s="6">
        <v>1257.71345148608</v>
      </c>
      <c r="AE4" s="6">
        <v>702.17902210963598</v>
      </c>
      <c r="AF4" s="6">
        <v>155.241147839745</v>
      </c>
      <c r="AG4" s="6">
        <v>106.22</v>
      </c>
      <c r="AH4" s="6">
        <v>186.19</v>
      </c>
    </row>
    <row r="5" spans="1:34" ht="16.5" customHeight="1" x14ac:dyDescent="0.15">
      <c r="A5" s="36" t="s">
        <v>35</v>
      </c>
      <c r="B5" s="41" t="s">
        <v>32</v>
      </c>
      <c r="C5" s="42"/>
      <c r="D5" s="5">
        <v>21.36</v>
      </c>
      <c r="E5" s="5">
        <v>29.14</v>
      </c>
      <c r="F5" s="6">
        <v>527.32000000000005</v>
      </c>
      <c r="G5" s="5">
        <v>91.95</v>
      </c>
      <c r="H5" s="5">
        <v>624.98</v>
      </c>
      <c r="I5" s="6">
        <v>151.88</v>
      </c>
      <c r="J5" s="6">
        <v>329.40098452546499</v>
      </c>
      <c r="K5" s="5">
        <v>519.85</v>
      </c>
      <c r="L5" s="5">
        <v>6.98</v>
      </c>
      <c r="M5" s="5">
        <v>32.06</v>
      </c>
      <c r="N5" s="5">
        <v>17.7</v>
      </c>
      <c r="O5" s="6">
        <v>84.569000000000003</v>
      </c>
      <c r="P5" s="6">
        <v>53.603999999999999</v>
      </c>
      <c r="Q5" s="6">
        <v>149.851</v>
      </c>
      <c r="R5" s="6">
        <v>453.19079240414402</v>
      </c>
      <c r="S5" s="6">
        <v>336.68814179370099</v>
      </c>
      <c r="T5" s="6">
        <v>190.273</v>
      </c>
      <c r="U5" s="6">
        <v>309.292372441304</v>
      </c>
      <c r="V5" s="6">
        <v>375.55399999999997</v>
      </c>
      <c r="W5" s="6">
        <v>327.3</v>
      </c>
      <c r="X5" s="13">
        <v>0</v>
      </c>
      <c r="Y5" s="6">
        <v>162.667</v>
      </c>
      <c r="Z5" s="6">
        <v>849.61244382637403</v>
      </c>
      <c r="AA5" s="5">
        <v>471.07</v>
      </c>
      <c r="AB5" s="5">
        <v>844.5</v>
      </c>
      <c r="AC5" s="6">
        <v>571.578411447348</v>
      </c>
      <c r="AD5" s="5">
        <v>146.80000000000001</v>
      </c>
      <c r="AE5" s="6">
        <v>429.45</v>
      </c>
      <c r="AF5" s="5">
        <v>1084.67</v>
      </c>
      <c r="AG5" s="5">
        <v>94.43</v>
      </c>
      <c r="AH5" s="6">
        <v>349.90607492657699</v>
      </c>
    </row>
    <row r="6" spans="1:34" ht="16.5" customHeight="1" x14ac:dyDescent="0.15">
      <c r="A6" s="36"/>
      <c r="B6" s="41" t="s">
        <v>33</v>
      </c>
      <c r="C6" s="42"/>
      <c r="D6" s="6">
        <v>159.22999999999999</v>
      </c>
      <c r="E6" s="5">
        <v>41.39</v>
      </c>
      <c r="F6" s="6">
        <v>1885.8</v>
      </c>
      <c r="G6" s="6">
        <v>2178</v>
      </c>
      <c r="H6" s="6">
        <v>7558.8</v>
      </c>
      <c r="I6" s="6">
        <v>936.9</v>
      </c>
      <c r="J6" s="6">
        <v>1551.4</v>
      </c>
      <c r="K6" s="6">
        <v>1546.03</v>
      </c>
      <c r="L6" s="5">
        <v>25.61</v>
      </c>
      <c r="M6" s="5">
        <v>400.61</v>
      </c>
      <c r="N6" s="6">
        <v>331.25</v>
      </c>
      <c r="O6" s="6">
        <v>472.06</v>
      </c>
      <c r="P6" s="5">
        <v>110.81</v>
      </c>
      <c r="Q6" s="6">
        <v>81.040000000000006</v>
      </c>
      <c r="R6" s="6">
        <v>1983.86291434486</v>
      </c>
      <c r="S6" s="6">
        <v>1234.31</v>
      </c>
      <c r="T6" s="6">
        <v>474.11</v>
      </c>
      <c r="U6" s="6">
        <v>558.14</v>
      </c>
      <c r="V6" s="6">
        <v>258.536</v>
      </c>
      <c r="W6" s="6">
        <v>299.5</v>
      </c>
      <c r="X6" s="5">
        <v>66.03</v>
      </c>
      <c r="Y6" s="6">
        <v>342.04</v>
      </c>
      <c r="Z6" s="6">
        <v>2358.73</v>
      </c>
      <c r="AA6" s="6">
        <v>0</v>
      </c>
      <c r="AB6" s="6">
        <v>982.06</v>
      </c>
      <c r="AC6" s="6">
        <v>1518.11</v>
      </c>
      <c r="AD6" s="6">
        <v>1204.92</v>
      </c>
      <c r="AE6" s="6">
        <v>2716.8</v>
      </c>
      <c r="AF6" s="5">
        <v>1446.31</v>
      </c>
      <c r="AG6" s="6">
        <v>437.923735421613</v>
      </c>
      <c r="AH6" s="6">
        <v>7729.3</v>
      </c>
    </row>
    <row r="7" spans="1:34" x14ac:dyDescent="0.15">
      <c r="A7" s="36"/>
      <c r="B7" s="36" t="s">
        <v>34</v>
      </c>
      <c r="C7" s="36"/>
      <c r="D7" s="6">
        <v>136.06299999999999</v>
      </c>
      <c r="E7" s="6">
        <v>193.75</v>
      </c>
      <c r="F7" s="6">
        <v>1847.5</v>
      </c>
      <c r="G7" s="6">
        <v>428.21203591670599</v>
      </c>
      <c r="H7" s="6">
        <v>440.67476990910097</v>
      </c>
      <c r="I7" s="6">
        <v>1199.24053114601</v>
      </c>
      <c r="J7" s="6">
        <v>743.963489504221</v>
      </c>
      <c r="K7" s="6">
        <v>1317.98135371836</v>
      </c>
      <c r="L7" s="6">
        <v>178.75</v>
      </c>
      <c r="M7" s="6">
        <v>1870.24</v>
      </c>
      <c r="N7" s="6">
        <v>431.56767640049799</v>
      </c>
      <c r="O7" s="6">
        <v>1181.26059021115</v>
      </c>
      <c r="P7" s="6">
        <v>755.68444245839396</v>
      </c>
      <c r="Q7" s="6">
        <v>1645.88</v>
      </c>
      <c r="R7" s="6">
        <v>2671.5827401482202</v>
      </c>
      <c r="S7" s="6">
        <v>4347.29</v>
      </c>
      <c r="T7" s="6">
        <v>2601.92</v>
      </c>
      <c r="U7" s="6">
        <v>3348.62346824219</v>
      </c>
      <c r="V7" s="6">
        <v>2126.87</v>
      </c>
      <c r="W7" s="6">
        <v>2590.2399999999998</v>
      </c>
      <c r="X7" s="6">
        <v>519.19000000000005</v>
      </c>
      <c r="Y7" s="6">
        <v>1184.1500000000001</v>
      </c>
      <c r="Z7" s="6">
        <v>4365.53</v>
      </c>
      <c r="AA7" s="6">
        <v>1665.06</v>
      </c>
      <c r="AB7" s="6">
        <v>2650.4190606628299</v>
      </c>
      <c r="AC7" s="6">
        <v>34.4</v>
      </c>
      <c r="AD7" s="6">
        <v>808.87584876240896</v>
      </c>
      <c r="AE7" s="6">
        <v>444.06090302334798</v>
      </c>
      <c r="AF7" s="6">
        <v>80.905000000000001</v>
      </c>
      <c r="AG7" s="6">
        <v>69.45</v>
      </c>
      <c r="AH7" s="6">
        <v>270.99805598657099</v>
      </c>
    </row>
    <row r="8" spans="1:34" x14ac:dyDescent="0.15">
      <c r="A8" s="36"/>
      <c r="B8" s="36" t="s">
        <v>36</v>
      </c>
      <c r="C8" s="36"/>
      <c r="D8" s="6">
        <v>0.17</v>
      </c>
      <c r="E8" s="6">
        <v>7.0000000000000007E-2</v>
      </c>
      <c r="F8" s="6">
        <v>6.4569999999999999</v>
      </c>
      <c r="G8" s="6">
        <v>1.6970000000000001</v>
      </c>
      <c r="H8" s="6">
        <v>59.692948599846602</v>
      </c>
      <c r="I8" s="6">
        <v>9.923</v>
      </c>
      <c r="J8" s="6">
        <v>0.52134080044733699</v>
      </c>
      <c r="K8" s="6">
        <v>20.0930432865946</v>
      </c>
      <c r="L8" s="6">
        <v>0</v>
      </c>
      <c r="M8" s="6">
        <v>0.31</v>
      </c>
      <c r="N8" s="6">
        <v>0</v>
      </c>
      <c r="O8" s="6">
        <v>0.13</v>
      </c>
      <c r="P8" s="6">
        <v>0</v>
      </c>
      <c r="Q8" s="6">
        <v>0</v>
      </c>
      <c r="R8" s="6">
        <v>1.9750000000000001</v>
      </c>
      <c r="S8" s="6">
        <v>1.17211207249338</v>
      </c>
      <c r="T8" s="6">
        <v>0.67400000000000004</v>
      </c>
      <c r="U8" s="6">
        <v>1.38</v>
      </c>
      <c r="V8" s="6">
        <v>0.13</v>
      </c>
      <c r="W8" s="6">
        <v>26.7993571560208</v>
      </c>
      <c r="X8" s="6">
        <v>0</v>
      </c>
      <c r="Y8" s="6">
        <v>1.82</v>
      </c>
      <c r="Z8" s="6">
        <v>77.804982431044806</v>
      </c>
      <c r="AA8" s="6">
        <v>11.1180597859389</v>
      </c>
      <c r="AB8" s="6">
        <v>12.188000000000001</v>
      </c>
      <c r="AC8" s="6">
        <v>28.475953938162501</v>
      </c>
      <c r="AD8" s="6">
        <v>2.6309999999999998</v>
      </c>
      <c r="AE8" s="6">
        <v>12.346</v>
      </c>
      <c r="AF8" s="6">
        <v>9.4049602807564607</v>
      </c>
      <c r="AG8" s="6">
        <v>0.21</v>
      </c>
      <c r="AH8" s="6">
        <v>39.222697994789897</v>
      </c>
    </row>
    <row r="9" spans="1:34" x14ac:dyDescent="0.15">
      <c r="A9" s="36"/>
      <c r="B9" s="36" t="s">
        <v>38</v>
      </c>
      <c r="C9" s="36"/>
      <c r="D9" s="6">
        <v>0.61</v>
      </c>
      <c r="E9" s="6">
        <v>0.31</v>
      </c>
      <c r="F9" s="6">
        <v>19.836396187435898</v>
      </c>
      <c r="G9" s="6">
        <v>13.9690805525383</v>
      </c>
      <c r="H9" s="6">
        <v>91.515971528179094</v>
      </c>
      <c r="I9" s="6">
        <v>117.43</v>
      </c>
      <c r="J9" s="6">
        <v>0.58776557498528603</v>
      </c>
      <c r="K9" s="6">
        <v>5.61305298614176</v>
      </c>
      <c r="L9" s="6">
        <v>0</v>
      </c>
      <c r="M9" s="6">
        <v>4.0709999999999997</v>
      </c>
      <c r="N9" s="6">
        <v>0</v>
      </c>
      <c r="O9" s="6">
        <v>0.22</v>
      </c>
      <c r="P9" s="6">
        <v>0</v>
      </c>
      <c r="Q9" s="6">
        <v>0</v>
      </c>
      <c r="R9" s="6">
        <v>10.23</v>
      </c>
      <c r="S9" s="6">
        <v>2.7589999999999999</v>
      </c>
      <c r="T9" s="6">
        <v>0.73</v>
      </c>
      <c r="U9" s="6">
        <v>5.1923685544000599E-2</v>
      </c>
      <c r="V9" s="6">
        <v>0</v>
      </c>
      <c r="W9" s="6">
        <v>0.09</v>
      </c>
      <c r="X9" s="6">
        <v>0</v>
      </c>
      <c r="Y9" s="6">
        <v>0.32</v>
      </c>
      <c r="Z9" s="6">
        <v>17.334</v>
      </c>
      <c r="AA9" s="6">
        <v>0.3</v>
      </c>
      <c r="AB9" s="6">
        <v>7.8894842472663296</v>
      </c>
      <c r="AC9" s="6">
        <v>7.82</v>
      </c>
      <c r="AD9" s="6">
        <v>2.13</v>
      </c>
      <c r="AE9" s="6">
        <v>45.473999999999997</v>
      </c>
      <c r="AF9" s="6">
        <v>0.253</v>
      </c>
      <c r="AG9" s="6">
        <v>6.85</v>
      </c>
      <c r="AH9" s="6">
        <v>10.5652905654562</v>
      </c>
    </row>
    <row r="10" spans="1:34" x14ac:dyDescent="0.35">
      <c r="A10" s="36"/>
      <c r="B10" s="36" t="s">
        <v>39</v>
      </c>
      <c r="C10" s="36"/>
      <c r="D10" s="7">
        <v>0.14000000000000001</v>
      </c>
      <c r="E10" s="7">
        <v>0.13</v>
      </c>
      <c r="F10" s="7">
        <v>6.5590963967215901</v>
      </c>
      <c r="G10" s="7">
        <v>5.6226106927840398</v>
      </c>
      <c r="H10" s="7">
        <v>13.778963013425001</v>
      </c>
      <c r="I10" s="7">
        <v>8.3210668980649007</v>
      </c>
      <c r="J10" s="7">
        <v>7.4137702449711698E-2</v>
      </c>
      <c r="K10" s="7">
        <v>1.47905728586215</v>
      </c>
      <c r="L10" s="7">
        <v>0</v>
      </c>
      <c r="M10" s="7">
        <v>1.05</v>
      </c>
      <c r="N10" s="7">
        <v>0</v>
      </c>
      <c r="O10" s="7">
        <v>0.06</v>
      </c>
      <c r="P10" s="7">
        <v>0</v>
      </c>
      <c r="Q10" s="7">
        <v>0</v>
      </c>
      <c r="R10" s="7">
        <v>0.50752482989793002</v>
      </c>
      <c r="S10" s="7">
        <v>0.427027190910369</v>
      </c>
      <c r="T10" s="7">
        <v>0.11</v>
      </c>
      <c r="U10" s="7">
        <v>0.13869979307566299</v>
      </c>
      <c r="V10" s="7">
        <v>0</v>
      </c>
      <c r="W10" s="7">
        <v>4.91</v>
      </c>
      <c r="X10" s="7">
        <v>0</v>
      </c>
      <c r="Y10" s="7">
        <v>0.93</v>
      </c>
      <c r="Z10" s="7">
        <v>10.62</v>
      </c>
      <c r="AA10" s="7">
        <v>0.34617674811815802</v>
      </c>
      <c r="AB10" s="7">
        <v>17.834426866100902</v>
      </c>
      <c r="AC10" s="7">
        <v>1.63</v>
      </c>
      <c r="AD10" s="7">
        <v>0.40083072384282198</v>
      </c>
      <c r="AE10" s="7">
        <v>18.5268580628167</v>
      </c>
      <c r="AF10" s="7">
        <v>0.15671365349039501</v>
      </c>
      <c r="AG10" s="7">
        <v>0.43887048692491598</v>
      </c>
      <c r="AH10" s="7">
        <v>9.0056090517037807E-2</v>
      </c>
    </row>
    <row r="11" spans="1:34" x14ac:dyDescent="0.35">
      <c r="A11" s="36"/>
      <c r="B11" s="36" t="s">
        <v>40</v>
      </c>
      <c r="C11" s="36"/>
      <c r="D11" s="7">
        <v>0</v>
      </c>
      <c r="E11" s="7">
        <v>0</v>
      </c>
      <c r="F11" s="7">
        <v>0</v>
      </c>
      <c r="G11" s="7">
        <v>0</v>
      </c>
      <c r="H11" s="7">
        <v>16.2305192402345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2.4900000000000002</v>
      </c>
      <c r="AF11" s="7">
        <v>1.1200000000000001</v>
      </c>
      <c r="AG11" s="7">
        <v>0.02</v>
      </c>
      <c r="AH11" s="7">
        <v>9.32429963262223</v>
      </c>
    </row>
    <row r="12" spans="1:34" x14ac:dyDescent="0.15">
      <c r="A12" s="69" t="s">
        <v>41</v>
      </c>
      <c r="B12" s="33" t="s">
        <v>42</v>
      </c>
      <c r="C12" s="33"/>
      <c r="D12" s="10">
        <v>365</v>
      </c>
    </row>
    <row r="13" spans="1:34" x14ac:dyDescent="0.15">
      <c r="A13" s="70"/>
      <c r="B13" s="33" t="s">
        <v>43</v>
      </c>
      <c r="C13" s="33"/>
      <c r="D13" s="9">
        <v>300</v>
      </c>
    </row>
    <row r="14" spans="1:34" x14ac:dyDescent="0.15">
      <c r="A14" s="70"/>
      <c r="B14" s="33" t="s">
        <v>34</v>
      </c>
      <c r="C14" s="33"/>
      <c r="D14" s="9">
        <v>300</v>
      </c>
    </row>
    <row r="15" spans="1:34" x14ac:dyDescent="0.15">
      <c r="A15" s="70"/>
      <c r="B15" s="33" t="s">
        <v>36</v>
      </c>
      <c r="C15" s="33"/>
      <c r="D15" s="9">
        <v>365</v>
      </c>
    </row>
    <row r="16" spans="1:34" x14ac:dyDescent="0.15">
      <c r="A16" s="70"/>
      <c r="B16" s="33" t="s">
        <v>38</v>
      </c>
      <c r="C16" s="33"/>
      <c r="D16" s="9">
        <v>365</v>
      </c>
    </row>
    <row r="17" spans="1:34" x14ac:dyDescent="0.15">
      <c r="A17" s="70"/>
      <c r="B17" s="33" t="s">
        <v>39</v>
      </c>
      <c r="C17" s="33"/>
      <c r="D17" s="9">
        <v>365</v>
      </c>
    </row>
    <row r="18" spans="1:34" x14ac:dyDescent="0.15">
      <c r="A18" s="70"/>
      <c r="B18" s="33" t="s">
        <v>40</v>
      </c>
      <c r="C18" s="33"/>
      <c r="D18" s="8">
        <v>365</v>
      </c>
    </row>
    <row r="19" spans="1:34" s="1" customFormat="1" ht="16.5" customHeight="1" x14ac:dyDescent="0.15">
      <c r="A19" s="32" t="s">
        <v>44</v>
      </c>
      <c r="B19" s="34" t="s">
        <v>45</v>
      </c>
      <c r="C19" s="32"/>
      <c r="D19" s="11">
        <f t="shared" ref="D19:AH19" si="0">D2+D5</f>
        <v>33.24</v>
      </c>
      <c r="E19" s="11">
        <f t="shared" si="0"/>
        <v>48.16</v>
      </c>
      <c r="F19" s="11">
        <f t="shared" si="0"/>
        <v>759.67000000000007</v>
      </c>
      <c r="G19" s="11">
        <f t="shared" si="0"/>
        <v>125.85</v>
      </c>
      <c r="H19" s="11">
        <f t="shared" si="0"/>
        <v>977.98154717102398</v>
      </c>
      <c r="I19" s="11">
        <f t="shared" si="0"/>
        <v>356.64</v>
      </c>
      <c r="J19" s="11">
        <f t="shared" si="0"/>
        <v>561.75098452546501</v>
      </c>
      <c r="K19" s="11">
        <f t="shared" si="0"/>
        <v>948.68000000000006</v>
      </c>
      <c r="L19" s="11">
        <f t="shared" si="0"/>
        <v>7.0200000000000005</v>
      </c>
      <c r="M19" s="11">
        <f t="shared" si="0"/>
        <v>50.88</v>
      </c>
      <c r="N19" s="11">
        <f t="shared" si="0"/>
        <v>26.61</v>
      </c>
      <c r="O19" s="11">
        <f t="shared" si="0"/>
        <v>163.089</v>
      </c>
      <c r="P19" s="11">
        <f t="shared" si="0"/>
        <v>69.463999999999999</v>
      </c>
      <c r="Q19" s="11">
        <f t="shared" si="0"/>
        <v>263.12099999999998</v>
      </c>
      <c r="R19" s="11">
        <f t="shared" si="0"/>
        <v>838.53079240414399</v>
      </c>
      <c r="S19" s="11">
        <f t="shared" si="0"/>
        <v>654.38814179370092</v>
      </c>
      <c r="T19" s="11">
        <f t="shared" si="0"/>
        <v>293.863</v>
      </c>
      <c r="U19" s="11">
        <f t="shared" si="0"/>
        <v>440.39237244130402</v>
      </c>
      <c r="V19" s="11">
        <f t="shared" si="0"/>
        <v>415.84399999999999</v>
      </c>
      <c r="W19" s="11">
        <f t="shared" si="0"/>
        <v>454.52</v>
      </c>
      <c r="X19" s="11">
        <f t="shared" si="0"/>
        <v>21.55</v>
      </c>
      <c r="Y19" s="11">
        <f t="shared" si="0"/>
        <v>210.727</v>
      </c>
      <c r="Z19" s="11">
        <f t="shared" si="0"/>
        <v>1087.8624438263741</v>
      </c>
      <c r="AA19" s="11">
        <f t="shared" si="0"/>
        <v>634.12</v>
      </c>
      <c r="AB19" s="11">
        <f t="shared" si="0"/>
        <v>1224.05</v>
      </c>
      <c r="AC19" s="11">
        <f t="shared" si="0"/>
        <v>860.32541144734796</v>
      </c>
      <c r="AD19" s="11">
        <f t="shared" si="0"/>
        <v>198.70000000000002</v>
      </c>
      <c r="AE19" s="11">
        <f t="shared" si="0"/>
        <v>699.15</v>
      </c>
      <c r="AF19" s="11">
        <f t="shared" si="0"/>
        <v>1442.0800000000002</v>
      </c>
      <c r="AG19" s="11">
        <f t="shared" si="0"/>
        <v>151.47</v>
      </c>
      <c r="AH19" s="11">
        <f t="shared" si="0"/>
        <v>572.16607492657704</v>
      </c>
    </row>
    <row r="20" spans="1:34" s="1" customFormat="1" ht="16.5" customHeight="1" x14ac:dyDescent="0.15">
      <c r="A20" s="32"/>
      <c r="B20" s="34" t="s">
        <v>46</v>
      </c>
      <c r="C20" s="32"/>
      <c r="D20" s="11">
        <f t="shared" ref="D20:AH20" si="1">(D3+D6)*$D$13/365</f>
        <v>189.88767123287667</v>
      </c>
      <c r="E20" s="11">
        <f t="shared" si="1"/>
        <v>84.953424657534242</v>
      </c>
      <c r="F20" s="11">
        <f t="shared" si="1"/>
        <v>3047.6556164383555</v>
      </c>
      <c r="G20" s="11">
        <f t="shared" si="1"/>
        <v>2166.4931506849316</v>
      </c>
      <c r="H20" s="11">
        <f t="shared" si="1"/>
        <v>10581.443835616439</v>
      </c>
      <c r="I20" s="11">
        <f t="shared" si="1"/>
        <v>1434.6657534246576</v>
      </c>
      <c r="J20" s="11">
        <f t="shared" si="1"/>
        <v>1545.3123287671233</v>
      </c>
      <c r="K20" s="11">
        <f t="shared" si="1"/>
        <v>1881.8958904109588</v>
      </c>
      <c r="L20" s="11">
        <f t="shared" si="1"/>
        <v>46.241095890410961</v>
      </c>
      <c r="M20" s="11">
        <f t="shared" si="1"/>
        <v>954.52980742480463</v>
      </c>
      <c r="N20" s="11">
        <f t="shared" si="1"/>
        <v>369.73972602739724</v>
      </c>
      <c r="O20" s="11">
        <f t="shared" si="1"/>
        <v>1263.0033570244932</v>
      </c>
      <c r="P20" s="11">
        <f t="shared" si="1"/>
        <v>189.6</v>
      </c>
      <c r="Q20" s="11">
        <f t="shared" si="1"/>
        <v>139.33972602739726</v>
      </c>
      <c r="R20" s="11">
        <f t="shared" si="1"/>
        <v>3115.5311624752276</v>
      </c>
      <c r="S20" s="11">
        <f t="shared" si="1"/>
        <v>2573.7123287671234</v>
      </c>
      <c r="T20" s="11">
        <f t="shared" si="1"/>
        <v>830.70410958904108</v>
      </c>
      <c r="U20" s="11">
        <f t="shared" si="1"/>
        <v>919.18438356164381</v>
      </c>
      <c r="V20" s="11">
        <f t="shared" si="1"/>
        <v>276.98301369863009</v>
      </c>
      <c r="W20" s="11">
        <f t="shared" si="1"/>
        <v>401.65144751194356</v>
      </c>
      <c r="X20" s="11">
        <f t="shared" si="1"/>
        <v>117.60821917808219</v>
      </c>
      <c r="Y20" s="11">
        <f t="shared" si="1"/>
        <v>502.45479452054786</v>
      </c>
      <c r="Z20" s="11">
        <f t="shared" si="1"/>
        <v>3498.7726027397262</v>
      </c>
      <c r="AA20" s="11">
        <f t="shared" si="1"/>
        <v>188.15095890410961</v>
      </c>
      <c r="AB20" s="11">
        <f t="shared" si="1"/>
        <v>1500.5260273972603</v>
      </c>
      <c r="AC20" s="11">
        <f t="shared" si="1"/>
        <v>1917.5342465753424</v>
      </c>
      <c r="AD20" s="11">
        <f t="shared" si="1"/>
        <v>1691.5397260273974</v>
      </c>
      <c r="AE20" s="11">
        <f t="shared" si="1"/>
        <v>3095.7513350439622</v>
      </c>
      <c r="AF20" s="11">
        <f t="shared" si="1"/>
        <v>1386.4027397260274</v>
      </c>
      <c r="AG20" s="11">
        <f t="shared" si="1"/>
        <v>744.42757769460252</v>
      </c>
      <c r="AH20" s="11">
        <f t="shared" si="1"/>
        <v>8389.4794520547948</v>
      </c>
    </row>
    <row r="21" spans="1:34" s="1" customFormat="1" x14ac:dyDescent="0.15">
      <c r="A21" s="32"/>
      <c r="B21" s="35" t="s">
        <v>34</v>
      </c>
      <c r="C21" s="35"/>
      <c r="D21" s="11">
        <f t="shared" ref="D21:AH21" si="2">(D4+D7)*$D$14/365</f>
        <v>554.32684931506856</v>
      </c>
      <c r="E21" s="11">
        <f t="shared" si="2"/>
        <v>388.29041095890409</v>
      </c>
      <c r="F21" s="11">
        <f t="shared" si="2"/>
        <v>5017.1319945366658</v>
      </c>
      <c r="G21" s="11">
        <f t="shared" si="2"/>
        <v>1036.0644838788764</v>
      </c>
      <c r="H21" s="11">
        <f t="shared" si="2"/>
        <v>1190.4762216553734</v>
      </c>
      <c r="I21" s="11">
        <f t="shared" si="2"/>
        <v>3292.2744091611044</v>
      </c>
      <c r="J21" s="11">
        <f t="shared" si="2"/>
        <v>2393.1809502774418</v>
      </c>
      <c r="K21" s="11">
        <f t="shared" si="2"/>
        <v>3602.3353592205704</v>
      </c>
      <c r="L21" s="11">
        <f t="shared" si="2"/>
        <v>386.16657534246582</v>
      </c>
      <c r="M21" s="11">
        <f t="shared" si="2"/>
        <v>4249.0293738191913</v>
      </c>
      <c r="N21" s="11">
        <f t="shared" si="2"/>
        <v>1238.3487751236969</v>
      </c>
      <c r="O21" s="11">
        <f t="shared" si="2"/>
        <v>3644.0273650211016</v>
      </c>
      <c r="P21" s="11">
        <f t="shared" si="2"/>
        <v>2203.0885828425157</v>
      </c>
      <c r="Q21" s="11">
        <f t="shared" si="2"/>
        <v>4409.0652774425998</v>
      </c>
      <c r="R21" s="11">
        <f t="shared" si="2"/>
        <v>7317.51270214537</v>
      </c>
      <c r="S21" s="11">
        <f t="shared" si="2"/>
        <v>9782.0366497339</v>
      </c>
      <c r="T21" s="11">
        <f t="shared" si="2"/>
        <v>6646.5118192034297</v>
      </c>
      <c r="U21" s="11">
        <f t="shared" si="2"/>
        <v>8428.1391266132305</v>
      </c>
      <c r="V21" s="11">
        <f t="shared" si="2"/>
        <v>5421.0119791434909</v>
      </c>
      <c r="W21" s="11">
        <f t="shared" si="2"/>
        <v>5507.2755485708876</v>
      </c>
      <c r="X21" s="11">
        <f t="shared" si="2"/>
        <v>1146.9458711744244</v>
      </c>
      <c r="Y21" s="11">
        <f t="shared" si="2"/>
        <v>2577.5458363589428</v>
      </c>
      <c r="Z21" s="11">
        <f t="shared" si="2"/>
        <v>9540.2518534409828</v>
      </c>
      <c r="AA21" s="11">
        <f t="shared" si="2"/>
        <v>2263.0356164383556</v>
      </c>
      <c r="AB21" s="11">
        <f t="shared" si="2"/>
        <v>5511.461772276698</v>
      </c>
      <c r="AC21" s="11">
        <f t="shared" si="2"/>
        <v>44.153424657534245</v>
      </c>
      <c r="AD21" s="11">
        <f t="shared" si="2"/>
        <v>1698.566548149443</v>
      </c>
      <c r="AE21" s="11">
        <f t="shared" si="2"/>
        <v>942.11500695861685</v>
      </c>
      <c r="AF21" s="11">
        <f t="shared" si="2"/>
        <v>194.0927242518452</v>
      </c>
      <c r="AG21" s="11">
        <f t="shared" si="2"/>
        <v>144.38630136986302</v>
      </c>
      <c r="AH21" s="11">
        <f t="shared" si="2"/>
        <v>375.77100492046935</v>
      </c>
    </row>
    <row r="22" spans="1:34" s="1" customFormat="1" x14ac:dyDescent="0.15">
      <c r="A22" s="32"/>
      <c r="B22" s="32" t="s">
        <v>36</v>
      </c>
      <c r="C22" s="32"/>
      <c r="D22" s="11">
        <f t="shared" ref="D22:M22" si="3">D8</f>
        <v>0.17</v>
      </c>
      <c r="E22" s="11">
        <f t="shared" si="3"/>
        <v>7.0000000000000007E-2</v>
      </c>
      <c r="F22" s="11">
        <f t="shared" si="3"/>
        <v>6.4569999999999999</v>
      </c>
      <c r="G22" s="11">
        <f t="shared" si="3"/>
        <v>1.6970000000000001</v>
      </c>
      <c r="H22" s="11">
        <f t="shared" si="3"/>
        <v>59.692948599846602</v>
      </c>
      <c r="I22" s="11">
        <f t="shared" si="3"/>
        <v>9.923</v>
      </c>
      <c r="J22" s="11">
        <f t="shared" si="3"/>
        <v>0.52134080044733699</v>
      </c>
      <c r="K22" s="11">
        <f t="shared" si="3"/>
        <v>20.0930432865946</v>
      </c>
      <c r="L22" s="11">
        <f t="shared" si="3"/>
        <v>0</v>
      </c>
      <c r="M22" s="11">
        <f t="shared" si="3"/>
        <v>0.31</v>
      </c>
      <c r="N22" s="11">
        <v>0</v>
      </c>
      <c r="O22" s="11">
        <f t="shared" ref="O22:W22" si="4">O8</f>
        <v>0.13</v>
      </c>
      <c r="P22" s="11">
        <f t="shared" si="4"/>
        <v>0</v>
      </c>
      <c r="Q22" s="11">
        <f t="shared" si="4"/>
        <v>0</v>
      </c>
      <c r="R22" s="11">
        <f t="shared" si="4"/>
        <v>1.9750000000000001</v>
      </c>
      <c r="S22" s="11">
        <f t="shared" si="4"/>
        <v>1.17211207249338</v>
      </c>
      <c r="T22" s="11">
        <f t="shared" si="4"/>
        <v>0.67400000000000004</v>
      </c>
      <c r="U22" s="11">
        <f t="shared" si="4"/>
        <v>1.38</v>
      </c>
      <c r="V22" s="11">
        <f t="shared" si="4"/>
        <v>0.13</v>
      </c>
      <c r="W22" s="11">
        <f t="shared" si="4"/>
        <v>26.7993571560208</v>
      </c>
      <c r="X22" s="11">
        <v>0</v>
      </c>
      <c r="Y22" s="11">
        <f t="shared" ref="Y22:AH22" si="5">Y8</f>
        <v>1.82</v>
      </c>
      <c r="Z22" s="11">
        <f t="shared" si="5"/>
        <v>77.804982431044806</v>
      </c>
      <c r="AA22" s="11">
        <f t="shared" si="5"/>
        <v>11.1180597859389</v>
      </c>
      <c r="AB22" s="11">
        <f t="shared" si="5"/>
        <v>12.188000000000001</v>
      </c>
      <c r="AC22" s="11">
        <f t="shared" si="5"/>
        <v>28.475953938162501</v>
      </c>
      <c r="AD22" s="11">
        <f t="shared" si="5"/>
        <v>2.6309999999999998</v>
      </c>
      <c r="AE22" s="11">
        <f t="shared" si="5"/>
        <v>12.346</v>
      </c>
      <c r="AF22" s="11">
        <f t="shared" si="5"/>
        <v>9.4049602807564607</v>
      </c>
      <c r="AG22" s="11">
        <f t="shared" si="5"/>
        <v>0.21</v>
      </c>
      <c r="AH22" s="11">
        <f t="shared" si="5"/>
        <v>39.222697994789897</v>
      </c>
    </row>
    <row r="23" spans="1:34" s="1" customFormat="1" x14ac:dyDescent="0.15">
      <c r="A23" s="32"/>
      <c r="B23" s="32" t="s">
        <v>38</v>
      </c>
      <c r="C23" s="32"/>
      <c r="D23" s="11">
        <f t="shared" ref="D23:K23" si="6">D9</f>
        <v>0.61</v>
      </c>
      <c r="E23" s="11">
        <f t="shared" si="6"/>
        <v>0.31</v>
      </c>
      <c r="F23" s="11">
        <f t="shared" si="6"/>
        <v>19.836396187435898</v>
      </c>
      <c r="G23" s="11">
        <f t="shared" si="6"/>
        <v>13.9690805525383</v>
      </c>
      <c r="H23" s="11">
        <f t="shared" si="6"/>
        <v>91.515971528179094</v>
      </c>
      <c r="I23" s="11">
        <f t="shared" si="6"/>
        <v>117.43</v>
      </c>
      <c r="J23" s="11">
        <f t="shared" si="6"/>
        <v>0.58776557498528603</v>
      </c>
      <c r="K23" s="11">
        <f t="shared" si="6"/>
        <v>5.61305298614176</v>
      </c>
      <c r="L23" s="11">
        <v>0</v>
      </c>
      <c r="M23" s="11">
        <f t="shared" ref="M23:U23" si="7">M9</f>
        <v>4.0709999999999997</v>
      </c>
      <c r="N23" s="11">
        <v>0</v>
      </c>
      <c r="O23" s="11">
        <f t="shared" si="7"/>
        <v>0.22</v>
      </c>
      <c r="P23" s="11">
        <v>0</v>
      </c>
      <c r="Q23" s="11">
        <f t="shared" si="7"/>
        <v>0</v>
      </c>
      <c r="R23" s="11">
        <f t="shared" si="7"/>
        <v>10.23</v>
      </c>
      <c r="S23" s="11">
        <f t="shared" si="7"/>
        <v>2.7589999999999999</v>
      </c>
      <c r="T23" s="11">
        <f t="shared" si="7"/>
        <v>0.73</v>
      </c>
      <c r="U23" s="11">
        <f t="shared" si="7"/>
        <v>5.1923685544000599E-2</v>
      </c>
      <c r="V23" s="11">
        <v>0</v>
      </c>
      <c r="W23" s="11">
        <f t="shared" ref="W23:AH23" si="8">W9</f>
        <v>0.09</v>
      </c>
      <c r="X23" s="11">
        <v>0</v>
      </c>
      <c r="Y23" s="11">
        <f t="shared" si="8"/>
        <v>0.32</v>
      </c>
      <c r="Z23" s="11">
        <f t="shared" si="8"/>
        <v>17.334</v>
      </c>
      <c r="AA23" s="11">
        <f t="shared" si="8"/>
        <v>0.3</v>
      </c>
      <c r="AB23" s="11">
        <f t="shared" si="8"/>
        <v>7.8894842472663296</v>
      </c>
      <c r="AC23" s="11">
        <f t="shared" si="8"/>
        <v>7.82</v>
      </c>
      <c r="AD23" s="11">
        <f t="shared" si="8"/>
        <v>2.13</v>
      </c>
      <c r="AE23" s="11">
        <f t="shared" si="8"/>
        <v>45.473999999999997</v>
      </c>
      <c r="AF23" s="11">
        <f t="shared" si="8"/>
        <v>0.253</v>
      </c>
      <c r="AG23" s="11">
        <f t="shared" si="8"/>
        <v>6.85</v>
      </c>
      <c r="AH23" s="11">
        <f t="shared" si="8"/>
        <v>10.5652905654562</v>
      </c>
    </row>
    <row r="24" spans="1:34" s="1" customFormat="1" x14ac:dyDescent="0.15">
      <c r="A24" s="32"/>
      <c r="B24" s="32" t="s">
        <v>39</v>
      </c>
      <c r="C24" s="32"/>
      <c r="D24" s="11">
        <f t="shared" ref="D24:K24" si="9">D10</f>
        <v>0.14000000000000001</v>
      </c>
      <c r="E24" s="11">
        <f t="shared" si="9"/>
        <v>0.13</v>
      </c>
      <c r="F24" s="11">
        <f t="shared" si="9"/>
        <v>6.5590963967215901</v>
      </c>
      <c r="G24" s="11">
        <f t="shared" si="9"/>
        <v>5.6226106927840398</v>
      </c>
      <c r="H24" s="11">
        <f t="shared" si="9"/>
        <v>13.778963013425001</v>
      </c>
      <c r="I24" s="11">
        <f t="shared" si="9"/>
        <v>8.3210668980649007</v>
      </c>
      <c r="J24" s="11">
        <f t="shared" si="9"/>
        <v>7.4137702449711698E-2</v>
      </c>
      <c r="K24" s="11">
        <f t="shared" si="9"/>
        <v>1.47905728586215</v>
      </c>
      <c r="L24" s="11">
        <v>0</v>
      </c>
      <c r="M24" s="11">
        <f t="shared" ref="M24:U24" si="10">M10</f>
        <v>1.05</v>
      </c>
      <c r="N24" s="11">
        <v>0</v>
      </c>
      <c r="O24" s="11">
        <f t="shared" si="10"/>
        <v>0.06</v>
      </c>
      <c r="P24" s="11">
        <f t="shared" si="10"/>
        <v>0</v>
      </c>
      <c r="Q24" s="11">
        <f t="shared" si="10"/>
        <v>0</v>
      </c>
      <c r="R24" s="11">
        <f t="shared" si="10"/>
        <v>0.50752482989793002</v>
      </c>
      <c r="S24" s="11">
        <f t="shared" si="10"/>
        <v>0.427027190910369</v>
      </c>
      <c r="T24" s="11">
        <f t="shared" si="10"/>
        <v>0.11</v>
      </c>
      <c r="U24" s="11">
        <f t="shared" si="10"/>
        <v>0.13869979307566299</v>
      </c>
      <c r="V24" s="11">
        <v>0</v>
      </c>
      <c r="W24" s="11">
        <f t="shared" ref="W24:AH24" si="11">W10</f>
        <v>4.91</v>
      </c>
      <c r="X24" s="11">
        <v>0</v>
      </c>
      <c r="Y24" s="11">
        <f t="shared" si="11"/>
        <v>0.93</v>
      </c>
      <c r="Z24" s="11">
        <f t="shared" si="11"/>
        <v>10.62</v>
      </c>
      <c r="AA24" s="11">
        <f t="shared" si="11"/>
        <v>0.34617674811815802</v>
      </c>
      <c r="AB24" s="11">
        <f t="shared" si="11"/>
        <v>17.834426866100902</v>
      </c>
      <c r="AC24" s="11">
        <f t="shared" si="11"/>
        <v>1.63</v>
      </c>
      <c r="AD24" s="11">
        <f t="shared" si="11"/>
        <v>0.40083072384282198</v>
      </c>
      <c r="AE24" s="11">
        <f t="shared" si="11"/>
        <v>18.5268580628167</v>
      </c>
      <c r="AF24" s="11">
        <f t="shared" si="11"/>
        <v>0.15671365349039501</v>
      </c>
      <c r="AG24" s="11">
        <f t="shared" si="11"/>
        <v>0.43887048692491598</v>
      </c>
      <c r="AH24" s="11">
        <f t="shared" si="11"/>
        <v>9.0056090517037807E-2</v>
      </c>
    </row>
    <row r="25" spans="1:34" s="1" customFormat="1" x14ac:dyDescent="0.15">
      <c r="A25" s="32"/>
      <c r="B25" s="32" t="s">
        <v>40</v>
      </c>
      <c r="C25" s="32"/>
      <c r="D25" s="11">
        <v>0</v>
      </c>
      <c r="E25" s="11">
        <v>0</v>
      </c>
      <c r="F25" s="11">
        <f t="shared" ref="F25:I25" si="12">F11</f>
        <v>0</v>
      </c>
      <c r="G25" s="11">
        <f t="shared" si="12"/>
        <v>0</v>
      </c>
      <c r="H25" s="11">
        <f t="shared" si="12"/>
        <v>16.2305192402345</v>
      </c>
      <c r="I25" s="11">
        <f t="shared" si="12"/>
        <v>0</v>
      </c>
      <c r="J25" s="11">
        <v>0</v>
      </c>
      <c r="K25" s="11">
        <f>K11</f>
        <v>0</v>
      </c>
      <c r="L25" s="11">
        <v>0</v>
      </c>
      <c r="M25" s="11">
        <v>0</v>
      </c>
      <c r="N25" s="11">
        <v>1</v>
      </c>
      <c r="O25" s="11">
        <v>0</v>
      </c>
      <c r="P25" s="11">
        <v>2</v>
      </c>
      <c r="Q25" s="11">
        <v>0</v>
      </c>
      <c r="R25" s="11">
        <f>R11</f>
        <v>0</v>
      </c>
      <c r="S25" s="11">
        <v>0</v>
      </c>
      <c r="T25" s="11">
        <f>T11</f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f t="shared" ref="AD25:AH25" si="13">AD11</f>
        <v>0</v>
      </c>
      <c r="AE25" s="11">
        <f t="shared" si="13"/>
        <v>2.4900000000000002</v>
      </c>
      <c r="AF25" s="11">
        <f t="shared" si="13"/>
        <v>1.1200000000000001</v>
      </c>
      <c r="AG25" s="11">
        <f t="shared" si="13"/>
        <v>0.02</v>
      </c>
      <c r="AH25" s="11">
        <f t="shared" si="13"/>
        <v>9.32429963262223</v>
      </c>
    </row>
    <row r="27" spans="1:34" x14ac:dyDescent="0.15">
      <c r="A27" s="9"/>
      <c r="B27" s="9"/>
      <c r="C27" s="9"/>
      <c r="D27" s="9" t="s">
        <v>47</v>
      </c>
      <c r="E27" s="9" t="s">
        <v>48</v>
      </c>
      <c r="F27" s="9" t="s">
        <v>49</v>
      </c>
      <c r="G27" s="9" t="s">
        <v>50</v>
      </c>
      <c r="H27" s="9"/>
      <c r="I27" s="1"/>
    </row>
    <row r="28" spans="1:34" x14ac:dyDescent="0.15">
      <c r="A28" s="59" t="s">
        <v>51</v>
      </c>
      <c r="B28" s="59" t="s">
        <v>42</v>
      </c>
      <c r="C28" s="9" t="s">
        <v>52</v>
      </c>
      <c r="D28" s="9">
        <v>64</v>
      </c>
      <c r="E28" s="9">
        <v>46</v>
      </c>
      <c r="F28" s="9">
        <v>54</v>
      </c>
      <c r="G28" s="11">
        <v>65.25</v>
      </c>
      <c r="H28" s="60">
        <f>(G28+G29+G30)/3</f>
        <v>64.126666666666665</v>
      </c>
      <c r="I28" s="12" t="s">
        <v>53</v>
      </c>
    </row>
    <row r="29" spans="1:34" x14ac:dyDescent="0.15">
      <c r="A29" s="59"/>
      <c r="B29" s="59"/>
      <c r="C29" s="9" t="s">
        <v>54</v>
      </c>
      <c r="D29" s="9">
        <v>53</v>
      </c>
      <c r="E29" s="9">
        <v>39</v>
      </c>
      <c r="F29" s="9">
        <v>53</v>
      </c>
      <c r="G29" s="11">
        <v>54.21</v>
      </c>
      <c r="H29" s="61"/>
      <c r="I29" s="1"/>
    </row>
    <row r="30" spans="1:34" x14ac:dyDescent="0.15">
      <c r="A30" s="59"/>
      <c r="B30" s="59"/>
      <c r="C30" s="9" t="s">
        <v>55</v>
      </c>
      <c r="D30" s="9">
        <v>62</v>
      </c>
      <c r="E30" s="9">
        <v>47</v>
      </c>
      <c r="F30" s="9">
        <v>57</v>
      </c>
      <c r="G30" s="11">
        <v>72.92</v>
      </c>
      <c r="H30" s="62"/>
      <c r="I30" s="1"/>
    </row>
    <row r="31" spans="1:34" x14ac:dyDescent="0.15">
      <c r="A31" s="59"/>
      <c r="B31" s="59" t="s">
        <v>43</v>
      </c>
      <c r="C31" s="9" t="s">
        <v>56</v>
      </c>
      <c r="D31" s="9">
        <v>7</v>
      </c>
      <c r="E31" s="9">
        <v>6</v>
      </c>
      <c r="F31" s="9">
        <v>5</v>
      </c>
      <c r="G31" s="11">
        <v>5.34</v>
      </c>
      <c r="H31" s="60">
        <f>(G31+G32)/2</f>
        <v>4.9800000000000004</v>
      </c>
      <c r="I31" s="1"/>
    </row>
    <row r="32" spans="1:34" x14ac:dyDescent="0.15">
      <c r="A32" s="59"/>
      <c r="B32" s="59"/>
      <c r="C32" s="9" t="s">
        <v>57</v>
      </c>
      <c r="D32" s="9">
        <v>6</v>
      </c>
      <c r="E32" s="9">
        <v>5</v>
      </c>
      <c r="F32" s="9">
        <v>4</v>
      </c>
      <c r="G32" s="11">
        <v>4.62</v>
      </c>
      <c r="H32" s="62"/>
      <c r="I32" s="1"/>
    </row>
    <row r="33" spans="1:36" x14ac:dyDescent="0.15">
      <c r="A33" s="59"/>
      <c r="B33" s="59" t="s">
        <v>34</v>
      </c>
      <c r="C33" s="59"/>
      <c r="D33" s="9"/>
      <c r="E33" s="9"/>
      <c r="F33" s="9"/>
      <c r="G33" s="9">
        <v>1</v>
      </c>
      <c r="H33" s="9">
        <f t="shared" ref="H33:H37" si="14">G33</f>
        <v>1</v>
      </c>
      <c r="I33" s="1"/>
    </row>
    <row r="34" spans="1:36" x14ac:dyDescent="0.15">
      <c r="A34" s="59"/>
      <c r="B34" s="59" t="s">
        <v>36</v>
      </c>
      <c r="C34" s="59"/>
      <c r="D34" s="9"/>
      <c r="E34" s="9"/>
      <c r="F34" s="9"/>
      <c r="G34" s="9">
        <v>18</v>
      </c>
      <c r="H34" s="9">
        <f t="shared" si="14"/>
        <v>18</v>
      </c>
      <c r="I34" s="1"/>
    </row>
    <row r="35" spans="1:36" x14ac:dyDescent="0.15">
      <c r="A35" s="59"/>
      <c r="B35" s="59" t="s">
        <v>38</v>
      </c>
      <c r="C35" s="59"/>
      <c r="D35" s="9"/>
      <c r="E35" s="9"/>
      <c r="F35" s="9"/>
      <c r="G35" s="9">
        <v>10</v>
      </c>
      <c r="H35" s="9">
        <f t="shared" si="14"/>
        <v>10</v>
      </c>
      <c r="I35" s="1"/>
    </row>
    <row r="36" spans="1:36" x14ac:dyDescent="0.15">
      <c r="A36" s="59"/>
      <c r="B36" s="59" t="s">
        <v>39</v>
      </c>
      <c r="C36" s="59"/>
      <c r="D36" s="9"/>
      <c r="E36" s="9"/>
      <c r="F36" s="9"/>
      <c r="G36" s="9">
        <v>10</v>
      </c>
      <c r="H36" s="9">
        <f t="shared" si="14"/>
        <v>10</v>
      </c>
      <c r="I36" s="1"/>
    </row>
    <row r="37" spans="1:36" x14ac:dyDescent="0.15">
      <c r="A37" s="59"/>
      <c r="B37" s="59" t="s">
        <v>40</v>
      </c>
      <c r="C37" s="59"/>
      <c r="D37" s="9"/>
      <c r="E37" s="9"/>
      <c r="F37" s="9"/>
      <c r="G37" s="9">
        <v>46</v>
      </c>
      <c r="H37" s="9">
        <f t="shared" si="14"/>
        <v>46</v>
      </c>
      <c r="I37" s="1"/>
    </row>
    <row r="39" spans="1:36" x14ac:dyDescent="0.15">
      <c r="A39" s="63" t="s">
        <v>58</v>
      </c>
      <c r="B39" s="67" t="s">
        <v>45</v>
      </c>
      <c r="C39" s="63"/>
      <c r="D39" s="11">
        <f t="shared" ref="D39:AH39" si="15">D19*10000*$H$28</f>
        <v>21315704</v>
      </c>
      <c r="E39" s="11">
        <f t="shared" si="15"/>
        <v>30883402.66666666</v>
      </c>
      <c r="F39" s="11">
        <f t="shared" si="15"/>
        <v>487151048.66666669</v>
      </c>
      <c r="G39" s="11">
        <f t="shared" si="15"/>
        <v>80703410</v>
      </c>
      <c r="H39" s="11">
        <f t="shared" si="15"/>
        <v>627146966.81587195</v>
      </c>
      <c r="I39" s="11">
        <f t="shared" si="15"/>
        <v>228701344</v>
      </c>
      <c r="J39" s="11">
        <f t="shared" si="15"/>
        <v>360232181.34336323</v>
      </c>
      <c r="K39" s="11">
        <f t="shared" si="15"/>
        <v>608356861.33333337</v>
      </c>
      <c r="L39" s="11">
        <f t="shared" si="15"/>
        <v>4501692</v>
      </c>
      <c r="M39" s="11">
        <f t="shared" si="15"/>
        <v>32627648</v>
      </c>
      <c r="N39" s="11">
        <f t="shared" si="15"/>
        <v>17064106</v>
      </c>
      <c r="O39" s="11">
        <f t="shared" si="15"/>
        <v>104583539.39999999</v>
      </c>
      <c r="P39" s="11">
        <f t="shared" si="15"/>
        <v>44544947.733333334</v>
      </c>
      <c r="Q39" s="11">
        <f t="shared" si="15"/>
        <v>168730726.59999999</v>
      </c>
      <c r="R39" s="11">
        <f t="shared" si="15"/>
        <v>537721846.14236403</v>
      </c>
      <c r="S39" s="11">
        <f t="shared" si="15"/>
        <v>419637302.39424062</v>
      </c>
      <c r="T39" s="11">
        <f t="shared" si="15"/>
        <v>188444546.46666667</v>
      </c>
      <c r="U39" s="11">
        <f t="shared" si="15"/>
        <v>282408948.7008602</v>
      </c>
      <c r="V39" s="11">
        <f t="shared" si="15"/>
        <v>266666895.73333332</v>
      </c>
      <c r="W39" s="11">
        <f t="shared" si="15"/>
        <v>291468525.33333331</v>
      </c>
      <c r="X39" s="11">
        <f t="shared" si="15"/>
        <v>13819296.666666666</v>
      </c>
      <c r="Y39" s="11">
        <f t="shared" si="15"/>
        <v>135132200.86666667</v>
      </c>
      <c r="Z39" s="11">
        <f t="shared" si="15"/>
        <v>697609923.14439285</v>
      </c>
      <c r="AA39" s="11">
        <f t="shared" si="15"/>
        <v>406640018.66666669</v>
      </c>
      <c r="AB39" s="11">
        <f t="shared" si="15"/>
        <v>784942463.33333337</v>
      </c>
      <c r="AC39" s="11">
        <f t="shared" si="15"/>
        <v>551698008.84746933</v>
      </c>
      <c r="AD39" s="11">
        <f t="shared" si="15"/>
        <v>127419686.66666667</v>
      </c>
      <c r="AE39" s="11">
        <f t="shared" si="15"/>
        <v>448341590</v>
      </c>
      <c r="AF39" s="11">
        <f t="shared" si="15"/>
        <v>924757834.66666675</v>
      </c>
      <c r="AG39" s="11">
        <f t="shared" si="15"/>
        <v>97132662</v>
      </c>
      <c r="AH39" s="11">
        <f t="shared" si="15"/>
        <v>366911031.64791632</v>
      </c>
    </row>
    <row r="40" spans="1:36" x14ac:dyDescent="0.15">
      <c r="A40" s="63"/>
      <c r="B40" s="67" t="s">
        <v>46</v>
      </c>
      <c r="C40" s="63"/>
      <c r="D40" s="11">
        <f t="shared" ref="D40:AH40" si="16">D20*10000*$H$31</f>
        <v>9456406.0273972582</v>
      </c>
      <c r="E40" s="11">
        <f t="shared" si="16"/>
        <v>4230680.5479452051</v>
      </c>
      <c r="F40" s="11">
        <f t="shared" si="16"/>
        <v>151773249.69863012</v>
      </c>
      <c r="G40" s="11">
        <f t="shared" si="16"/>
        <v>107891358.9041096</v>
      </c>
      <c r="H40" s="11">
        <f t="shared" si="16"/>
        <v>526955903.01369876</v>
      </c>
      <c r="I40" s="11">
        <f t="shared" si="16"/>
        <v>71446354.520547956</v>
      </c>
      <c r="J40" s="11">
        <f t="shared" si="16"/>
        <v>76956553.97260274</v>
      </c>
      <c r="K40" s="11">
        <f t="shared" si="16"/>
        <v>93718415.342465758</v>
      </c>
      <c r="L40" s="11">
        <f t="shared" si="16"/>
        <v>2302806.5753424661</v>
      </c>
      <c r="M40" s="11">
        <f t="shared" si="16"/>
        <v>47535584.409755275</v>
      </c>
      <c r="N40" s="11">
        <f t="shared" si="16"/>
        <v>18413038.356164385</v>
      </c>
      <c r="O40" s="11">
        <f t="shared" si="16"/>
        <v>62897567.17981977</v>
      </c>
      <c r="P40" s="11">
        <f t="shared" si="16"/>
        <v>9442080</v>
      </c>
      <c r="Q40" s="11">
        <f t="shared" si="16"/>
        <v>6939118.3561643837</v>
      </c>
      <c r="R40" s="11">
        <f t="shared" si="16"/>
        <v>155153451.89126635</v>
      </c>
      <c r="S40" s="11">
        <f t="shared" si="16"/>
        <v>128170873.97260275</v>
      </c>
      <c r="T40" s="11">
        <f t="shared" si="16"/>
        <v>41369064.657534249</v>
      </c>
      <c r="U40" s="11">
        <f t="shared" si="16"/>
        <v>45775382.301369861</v>
      </c>
      <c r="V40" s="11">
        <f t="shared" si="16"/>
        <v>13793754.082191778</v>
      </c>
      <c r="W40" s="11">
        <f t="shared" si="16"/>
        <v>20002242.086094793</v>
      </c>
      <c r="X40" s="11">
        <f t="shared" si="16"/>
        <v>5856889.3150684936</v>
      </c>
      <c r="Y40" s="11">
        <f t="shared" si="16"/>
        <v>25022248.767123286</v>
      </c>
      <c r="Z40" s="11">
        <f t="shared" si="16"/>
        <v>174238875.61643836</v>
      </c>
      <c r="AA40" s="11">
        <f t="shared" si="16"/>
        <v>9369917.7534246594</v>
      </c>
      <c r="AB40" s="11">
        <f t="shared" si="16"/>
        <v>74726196.164383575</v>
      </c>
      <c r="AC40" s="11">
        <f t="shared" si="16"/>
        <v>95493205.479452059</v>
      </c>
      <c r="AD40" s="11">
        <f t="shared" si="16"/>
        <v>84238678.356164396</v>
      </c>
      <c r="AE40" s="11">
        <f t="shared" si="16"/>
        <v>154168416.48518935</v>
      </c>
      <c r="AF40" s="11">
        <f t="shared" si="16"/>
        <v>69042856.438356176</v>
      </c>
      <c r="AG40" s="11">
        <f t="shared" si="16"/>
        <v>37072493.369191207</v>
      </c>
      <c r="AH40" s="11">
        <f t="shared" si="16"/>
        <v>417796076.71232879</v>
      </c>
    </row>
    <row r="41" spans="1:36" x14ac:dyDescent="0.15">
      <c r="A41" s="63"/>
      <c r="B41" s="68" t="s">
        <v>34</v>
      </c>
      <c r="C41" s="68"/>
      <c r="D41" s="11">
        <f t="shared" ref="D41:AH41" si="17">D21*10000*$H$33</f>
        <v>5543268.4931506859</v>
      </c>
      <c r="E41" s="11">
        <f t="shared" si="17"/>
        <v>3882904.1095890407</v>
      </c>
      <c r="F41" s="11">
        <f t="shared" si="17"/>
        <v>50171319.945366658</v>
      </c>
      <c r="G41" s="11">
        <f t="shared" si="17"/>
        <v>10360644.838788765</v>
      </c>
      <c r="H41" s="11">
        <f t="shared" si="17"/>
        <v>11904762.216553733</v>
      </c>
      <c r="I41" s="11">
        <f t="shared" si="17"/>
        <v>32922744.091611043</v>
      </c>
      <c r="J41" s="11">
        <f t="shared" si="17"/>
        <v>23931809.502774417</v>
      </c>
      <c r="K41" s="11">
        <f t="shared" si="17"/>
        <v>36023353.592205703</v>
      </c>
      <c r="L41" s="11">
        <f t="shared" si="17"/>
        <v>3861665.753424658</v>
      </c>
      <c r="M41" s="11">
        <f t="shared" si="17"/>
        <v>42490293.73819191</v>
      </c>
      <c r="N41" s="11">
        <f t="shared" si="17"/>
        <v>12383487.75123697</v>
      </c>
      <c r="O41" s="11">
        <f t="shared" si="17"/>
        <v>36440273.650211014</v>
      </c>
      <c r="P41" s="11">
        <f t="shared" si="17"/>
        <v>22030885.828425158</v>
      </c>
      <c r="Q41" s="11">
        <f t="shared" si="17"/>
        <v>44090652.774425998</v>
      </c>
      <c r="R41" s="11">
        <f t="shared" si="17"/>
        <v>73175127.021453694</v>
      </c>
      <c r="S41" s="11">
        <f t="shared" si="17"/>
        <v>97820366.497338995</v>
      </c>
      <c r="T41" s="11">
        <f t="shared" si="17"/>
        <v>66465118.192034297</v>
      </c>
      <c r="U41" s="11">
        <f t="shared" si="17"/>
        <v>84281391.26613231</v>
      </c>
      <c r="V41" s="11">
        <f t="shared" si="17"/>
        <v>54210119.791434906</v>
      </c>
      <c r="W41" s="11">
        <f t="shared" si="17"/>
        <v>55072755.485708877</v>
      </c>
      <c r="X41" s="11">
        <f t="shared" si="17"/>
        <v>11469458.711744243</v>
      </c>
      <c r="Y41" s="11">
        <f t="shared" si="17"/>
        <v>25775458.363589428</v>
      </c>
      <c r="Z41" s="11">
        <f t="shared" si="17"/>
        <v>95402518.534409821</v>
      </c>
      <c r="AA41" s="11">
        <f t="shared" si="17"/>
        <v>22630356.164383557</v>
      </c>
      <c r="AB41" s="11">
        <f t="shared" si="17"/>
        <v>55114617.722766981</v>
      </c>
      <c r="AC41" s="11">
        <f t="shared" si="17"/>
        <v>441534.24657534243</v>
      </c>
      <c r="AD41" s="11">
        <f t="shared" si="17"/>
        <v>16985665.48149443</v>
      </c>
      <c r="AE41" s="11">
        <f t="shared" si="17"/>
        <v>9421150.069586169</v>
      </c>
      <c r="AF41" s="11">
        <f t="shared" si="17"/>
        <v>1940927.242518452</v>
      </c>
      <c r="AG41" s="11">
        <f t="shared" si="17"/>
        <v>1443863.0136986303</v>
      </c>
      <c r="AH41" s="11">
        <f t="shared" si="17"/>
        <v>3757710.0492046936</v>
      </c>
    </row>
    <row r="42" spans="1:36" x14ac:dyDescent="0.15">
      <c r="A42" s="63"/>
      <c r="B42" s="63" t="s">
        <v>36</v>
      </c>
      <c r="C42" s="63"/>
      <c r="D42" s="11">
        <f t="shared" ref="D42:AH42" si="18">D22*10000*$H$34</f>
        <v>30600.000000000004</v>
      </c>
      <c r="E42" s="11">
        <f t="shared" si="18"/>
        <v>12600.000000000002</v>
      </c>
      <c r="F42" s="11">
        <f t="shared" si="18"/>
        <v>1162260</v>
      </c>
      <c r="G42" s="11">
        <f t="shared" si="18"/>
        <v>305460</v>
      </c>
      <c r="H42" s="11">
        <f t="shared" si="18"/>
        <v>10744730.747972388</v>
      </c>
      <c r="I42" s="11">
        <f t="shared" si="18"/>
        <v>1786140</v>
      </c>
      <c r="J42" s="11">
        <f t="shared" si="18"/>
        <v>93841.344080520663</v>
      </c>
      <c r="K42" s="11">
        <f t="shared" si="18"/>
        <v>3616747.7915870282</v>
      </c>
      <c r="L42" s="11">
        <f t="shared" si="18"/>
        <v>0</v>
      </c>
      <c r="M42" s="11">
        <f t="shared" si="18"/>
        <v>55800</v>
      </c>
      <c r="N42" s="11">
        <f t="shared" si="18"/>
        <v>0</v>
      </c>
      <c r="O42" s="11">
        <f t="shared" si="18"/>
        <v>23400</v>
      </c>
      <c r="P42" s="11">
        <f t="shared" si="18"/>
        <v>0</v>
      </c>
      <c r="Q42" s="11">
        <f t="shared" si="18"/>
        <v>0</v>
      </c>
      <c r="R42" s="11">
        <f t="shared" si="18"/>
        <v>355500</v>
      </c>
      <c r="S42" s="11">
        <f t="shared" si="18"/>
        <v>210980.17304880841</v>
      </c>
      <c r="T42" s="11">
        <f t="shared" si="18"/>
        <v>121320</v>
      </c>
      <c r="U42" s="11">
        <f t="shared" si="18"/>
        <v>248399.99999999997</v>
      </c>
      <c r="V42" s="11">
        <f t="shared" si="18"/>
        <v>23400</v>
      </c>
      <c r="W42" s="11">
        <f t="shared" si="18"/>
        <v>4823884.2880837433</v>
      </c>
      <c r="X42" s="11">
        <f t="shared" si="18"/>
        <v>0</v>
      </c>
      <c r="Y42" s="11">
        <f t="shared" si="18"/>
        <v>327600</v>
      </c>
      <c r="Z42" s="11">
        <f t="shared" si="18"/>
        <v>14004896.837588064</v>
      </c>
      <c r="AA42" s="11">
        <f t="shared" si="18"/>
        <v>2001250.7614690021</v>
      </c>
      <c r="AB42" s="11">
        <f t="shared" si="18"/>
        <v>2193840</v>
      </c>
      <c r="AC42" s="11">
        <f t="shared" si="18"/>
        <v>5125671.7088692505</v>
      </c>
      <c r="AD42" s="11">
        <f t="shared" si="18"/>
        <v>473579.99999999994</v>
      </c>
      <c r="AE42" s="11">
        <f t="shared" si="18"/>
        <v>2222280</v>
      </c>
      <c r="AF42" s="11">
        <f t="shared" si="18"/>
        <v>1692892.850536163</v>
      </c>
      <c r="AG42" s="11">
        <f t="shared" si="18"/>
        <v>37800</v>
      </c>
      <c r="AH42" s="11">
        <f t="shared" si="18"/>
        <v>7060085.6390621811</v>
      </c>
    </row>
    <row r="43" spans="1:36" x14ac:dyDescent="0.15">
      <c r="A43" s="63"/>
      <c r="B43" s="63" t="s">
        <v>38</v>
      </c>
      <c r="C43" s="63"/>
      <c r="D43" s="11">
        <f t="shared" ref="D43:AH43" si="19">D23*10000*$H$35</f>
        <v>61000</v>
      </c>
      <c r="E43" s="11">
        <f t="shared" si="19"/>
        <v>31000</v>
      </c>
      <c r="F43" s="11">
        <f t="shared" si="19"/>
        <v>1983639.6187435901</v>
      </c>
      <c r="G43" s="11">
        <f t="shared" si="19"/>
        <v>1396908.0552538298</v>
      </c>
      <c r="H43" s="11">
        <f t="shared" si="19"/>
        <v>9151597.1528179087</v>
      </c>
      <c r="I43" s="11">
        <f t="shared" si="19"/>
        <v>11743000</v>
      </c>
      <c r="J43" s="11">
        <f t="shared" si="19"/>
        <v>58776.5574985286</v>
      </c>
      <c r="K43" s="11">
        <f t="shared" si="19"/>
        <v>561305.29861417599</v>
      </c>
      <c r="L43" s="11">
        <f t="shared" si="19"/>
        <v>0</v>
      </c>
      <c r="M43" s="11">
        <f t="shared" si="19"/>
        <v>407100</v>
      </c>
      <c r="N43" s="11">
        <f t="shared" si="19"/>
        <v>0</v>
      </c>
      <c r="O43" s="11">
        <f t="shared" si="19"/>
        <v>22000</v>
      </c>
      <c r="P43" s="11">
        <f t="shared" si="19"/>
        <v>0</v>
      </c>
      <c r="Q43" s="11">
        <f t="shared" si="19"/>
        <v>0</v>
      </c>
      <c r="R43" s="11">
        <f t="shared" si="19"/>
        <v>1023000</v>
      </c>
      <c r="S43" s="11">
        <f t="shared" si="19"/>
        <v>275900</v>
      </c>
      <c r="T43" s="11">
        <f t="shared" si="19"/>
        <v>73000</v>
      </c>
      <c r="U43" s="11">
        <f t="shared" si="19"/>
        <v>5192.36855440006</v>
      </c>
      <c r="V43" s="11">
        <f t="shared" si="19"/>
        <v>0</v>
      </c>
      <c r="W43" s="11">
        <f t="shared" si="19"/>
        <v>9000</v>
      </c>
      <c r="X43" s="11">
        <f t="shared" si="19"/>
        <v>0</v>
      </c>
      <c r="Y43" s="11">
        <f t="shared" si="19"/>
        <v>32000</v>
      </c>
      <c r="Z43" s="11">
        <f t="shared" si="19"/>
        <v>1733400</v>
      </c>
      <c r="AA43" s="11">
        <f t="shared" si="19"/>
        <v>30000</v>
      </c>
      <c r="AB43" s="11">
        <f t="shared" si="19"/>
        <v>788948.42472663289</v>
      </c>
      <c r="AC43" s="11">
        <f t="shared" si="19"/>
        <v>782000</v>
      </c>
      <c r="AD43" s="11">
        <f t="shared" si="19"/>
        <v>213000</v>
      </c>
      <c r="AE43" s="11">
        <f t="shared" si="19"/>
        <v>4547399.9999999991</v>
      </c>
      <c r="AF43" s="11">
        <f t="shared" si="19"/>
        <v>25300</v>
      </c>
      <c r="AG43" s="11">
        <f t="shared" si="19"/>
        <v>685000</v>
      </c>
      <c r="AH43" s="11">
        <f t="shared" si="19"/>
        <v>1056529.0565456199</v>
      </c>
    </row>
    <row r="44" spans="1:36" x14ac:dyDescent="0.15">
      <c r="A44" s="63"/>
      <c r="B44" s="63" t="s">
        <v>39</v>
      </c>
      <c r="C44" s="63"/>
      <c r="D44" s="11">
        <f t="shared" ref="D44:AH44" si="20">D24*10000*$H$36</f>
        <v>14000.000000000002</v>
      </c>
      <c r="E44" s="11">
        <f t="shared" si="20"/>
        <v>13000</v>
      </c>
      <c r="F44" s="11">
        <f t="shared" si="20"/>
        <v>655909.63967215898</v>
      </c>
      <c r="G44" s="11">
        <f t="shared" si="20"/>
        <v>562261.069278404</v>
      </c>
      <c r="H44" s="11">
        <f t="shared" si="20"/>
        <v>1377896.3013425001</v>
      </c>
      <c r="I44" s="11">
        <f t="shared" si="20"/>
        <v>832106.68980648997</v>
      </c>
      <c r="J44" s="11">
        <f t="shared" si="20"/>
        <v>7413.7702449711696</v>
      </c>
      <c r="K44" s="11">
        <f t="shared" si="20"/>
        <v>147905.728586215</v>
      </c>
      <c r="L44" s="11">
        <f t="shared" si="20"/>
        <v>0</v>
      </c>
      <c r="M44" s="11">
        <f t="shared" si="20"/>
        <v>105000</v>
      </c>
      <c r="N44" s="11">
        <f t="shared" si="20"/>
        <v>0</v>
      </c>
      <c r="O44" s="11">
        <f t="shared" si="20"/>
        <v>6000</v>
      </c>
      <c r="P44" s="11">
        <f t="shared" si="20"/>
        <v>0</v>
      </c>
      <c r="Q44" s="11">
        <f t="shared" si="20"/>
        <v>0</v>
      </c>
      <c r="R44" s="11">
        <f t="shared" si="20"/>
        <v>50752.482989792996</v>
      </c>
      <c r="S44" s="11">
        <f t="shared" si="20"/>
        <v>42702.719091036895</v>
      </c>
      <c r="T44" s="11">
        <f t="shared" si="20"/>
        <v>11000</v>
      </c>
      <c r="U44" s="11">
        <f t="shared" si="20"/>
        <v>13869.9793075663</v>
      </c>
      <c r="V44" s="11">
        <f t="shared" si="20"/>
        <v>0</v>
      </c>
      <c r="W44" s="11">
        <f t="shared" si="20"/>
        <v>491000</v>
      </c>
      <c r="X44" s="11">
        <f t="shared" si="20"/>
        <v>0</v>
      </c>
      <c r="Y44" s="11">
        <f t="shared" si="20"/>
        <v>93000</v>
      </c>
      <c r="Z44" s="11">
        <f t="shared" si="20"/>
        <v>1061999.9999999998</v>
      </c>
      <c r="AA44" s="11">
        <f t="shared" si="20"/>
        <v>34617.674811815799</v>
      </c>
      <c r="AB44" s="11">
        <f t="shared" si="20"/>
        <v>1783442.6866100903</v>
      </c>
      <c r="AC44" s="11">
        <f t="shared" si="20"/>
        <v>162999.99999999997</v>
      </c>
      <c r="AD44" s="11">
        <f t="shared" si="20"/>
        <v>40083.072384282197</v>
      </c>
      <c r="AE44" s="11">
        <f t="shared" si="20"/>
        <v>1852685.80628167</v>
      </c>
      <c r="AF44" s="11">
        <f t="shared" si="20"/>
        <v>15671.365349039501</v>
      </c>
      <c r="AG44" s="11">
        <f t="shared" si="20"/>
        <v>43887.048692491597</v>
      </c>
      <c r="AH44" s="11">
        <f t="shared" si="20"/>
        <v>9005.609051703781</v>
      </c>
    </row>
    <row r="45" spans="1:36" x14ac:dyDescent="0.15">
      <c r="A45" s="63"/>
      <c r="B45" s="63" t="s">
        <v>40</v>
      </c>
      <c r="C45" s="63"/>
      <c r="D45" s="11">
        <f t="shared" ref="D45:AH45" si="21">D25*10000*$H$37</f>
        <v>0</v>
      </c>
      <c r="E45" s="11">
        <f t="shared" si="21"/>
        <v>0</v>
      </c>
      <c r="F45" s="11">
        <f t="shared" si="21"/>
        <v>0</v>
      </c>
      <c r="G45" s="11">
        <f t="shared" si="21"/>
        <v>0</v>
      </c>
      <c r="H45" s="11">
        <f t="shared" si="21"/>
        <v>7466038.8505078703</v>
      </c>
      <c r="I45" s="11">
        <f t="shared" si="21"/>
        <v>0</v>
      </c>
      <c r="J45" s="11">
        <f t="shared" si="21"/>
        <v>0</v>
      </c>
      <c r="K45" s="11">
        <f t="shared" si="21"/>
        <v>0</v>
      </c>
      <c r="L45" s="11">
        <f t="shared" si="21"/>
        <v>0</v>
      </c>
      <c r="M45" s="11">
        <f t="shared" si="21"/>
        <v>0</v>
      </c>
      <c r="N45" s="11">
        <f t="shared" si="21"/>
        <v>460000</v>
      </c>
      <c r="O45" s="11">
        <f t="shared" si="21"/>
        <v>0</v>
      </c>
      <c r="P45" s="11">
        <f t="shared" si="21"/>
        <v>920000</v>
      </c>
      <c r="Q45" s="11">
        <f t="shared" si="21"/>
        <v>0</v>
      </c>
      <c r="R45" s="11">
        <f t="shared" si="21"/>
        <v>0</v>
      </c>
      <c r="S45" s="11">
        <f t="shared" si="21"/>
        <v>0</v>
      </c>
      <c r="T45" s="11">
        <f t="shared" si="21"/>
        <v>0</v>
      </c>
      <c r="U45" s="11">
        <f t="shared" si="21"/>
        <v>0</v>
      </c>
      <c r="V45" s="11">
        <f t="shared" si="21"/>
        <v>0</v>
      </c>
      <c r="W45" s="11">
        <f t="shared" si="21"/>
        <v>0</v>
      </c>
      <c r="X45" s="11">
        <f t="shared" si="21"/>
        <v>0</v>
      </c>
      <c r="Y45" s="11">
        <f t="shared" si="21"/>
        <v>0</v>
      </c>
      <c r="Z45" s="11">
        <f t="shared" si="21"/>
        <v>0</v>
      </c>
      <c r="AA45" s="11">
        <f t="shared" si="21"/>
        <v>0</v>
      </c>
      <c r="AB45" s="11">
        <f t="shared" si="21"/>
        <v>0</v>
      </c>
      <c r="AC45" s="11">
        <f t="shared" si="21"/>
        <v>0</v>
      </c>
      <c r="AD45" s="11">
        <f t="shared" si="21"/>
        <v>0</v>
      </c>
      <c r="AE45" s="11">
        <f t="shared" si="21"/>
        <v>1145400.0000000002</v>
      </c>
      <c r="AF45" s="11">
        <f t="shared" si="21"/>
        <v>515200.00000000006</v>
      </c>
      <c r="AG45" s="11">
        <f t="shared" si="21"/>
        <v>9200</v>
      </c>
      <c r="AH45" s="14">
        <f t="shared" si="21"/>
        <v>4289177.8310062261</v>
      </c>
      <c r="AI45" s="15" t="s">
        <v>59</v>
      </c>
    </row>
    <row r="46" spans="1:36" x14ac:dyDescent="0.15">
      <c r="D46" s="1">
        <f t="shared" ref="D46:AH46" si="22">SUM(D39:D45)</f>
        <v>36420978.520547949</v>
      </c>
      <c r="E46" s="1">
        <f t="shared" si="22"/>
        <v>39053587.324200906</v>
      </c>
      <c r="F46" s="1">
        <f t="shared" si="22"/>
        <v>692897427.56907916</v>
      </c>
      <c r="G46" s="1">
        <f t="shared" si="22"/>
        <v>201220042.8674306</v>
      </c>
      <c r="H46" s="1">
        <f t="shared" si="22"/>
        <v>1194747895.0987654</v>
      </c>
      <c r="I46" s="1">
        <f t="shared" si="22"/>
        <v>347431689.30196548</v>
      </c>
      <c r="J46" s="1">
        <f t="shared" si="22"/>
        <v>461280576.49056435</v>
      </c>
      <c r="K46" s="1">
        <f t="shared" si="22"/>
        <v>742424589.08679223</v>
      </c>
      <c r="L46" s="1">
        <f t="shared" si="22"/>
        <v>10666164.328767125</v>
      </c>
      <c r="M46" s="1">
        <f t="shared" si="22"/>
        <v>123221426.14794719</v>
      </c>
      <c r="N46" s="1">
        <f t="shared" si="22"/>
        <v>48320632.107401349</v>
      </c>
      <c r="O46" s="1">
        <f t="shared" si="22"/>
        <v>203972780.23003078</v>
      </c>
      <c r="P46" s="1">
        <f t="shared" si="22"/>
        <v>76937913.561758488</v>
      </c>
      <c r="Q46" s="1">
        <f t="shared" si="22"/>
        <v>219760497.7305904</v>
      </c>
      <c r="R46" s="1">
        <f t="shared" si="22"/>
        <v>767479677.5380739</v>
      </c>
      <c r="S46" s="1">
        <f t="shared" si="22"/>
        <v>646158125.75632226</v>
      </c>
      <c r="T46" s="1">
        <f t="shared" si="22"/>
        <v>296484049.31623518</v>
      </c>
      <c r="U46" s="1">
        <f t="shared" si="22"/>
        <v>412733184.61622435</v>
      </c>
      <c r="V46" s="1">
        <f t="shared" si="22"/>
        <v>334694169.60696</v>
      </c>
      <c r="W46" s="1">
        <f t="shared" si="22"/>
        <v>371867407.19322073</v>
      </c>
      <c r="X46" s="1">
        <f t="shared" si="22"/>
        <v>31145644.693479404</v>
      </c>
      <c r="Y46" s="1">
        <f t="shared" si="22"/>
        <v>186382507.99737939</v>
      </c>
      <c r="Z46" s="1">
        <f t="shared" si="22"/>
        <v>984051614.13282919</v>
      </c>
      <c r="AA46" s="1">
        <f t="shared" si="22"/>
        <v>440706161.02075571</v>
      </c>
      <c r="AB46" s="1">
        <f t="shared" si="22"/>
        <v>919549508.33182061</v>
      </c>
      <c r="AC46" s="1">
        <f t="shared" si="22"/>
        <v>653703420.28236592</v>
      </c>
      <c r="AD46" s="1">
        <f t="shared" si="22"/>
        <v>229370693.57670978</v>
      </c>
      <c r="AE46" s="1">
        <f t="shared" si="22"/>
        <v>621698922.36105716</v>
      </c>
      <c r="AF46" s="1">
        <f t="shared" si="22"/>
        <v>997990682.56342649</v>
      </c>
      <c r="AG46" s="1">
        <f t="shared" si="22"/>
        <v>136424905.43158233</v>
      </c>
      <c r="AH46" s="1">
        <f t="shared" si="22"/>
        <v>800879616.54511547</v>
      </c>
      <c r="AI46" s="15">
        <f>SUM(D46:AH46)</f>
        <v>13229676491.329399</v>
      </c>
      <c r="AJ46" s="16" t="s">
        <v>60</v>
      </c>
    </row>
    <row r="47" spans="1:36" x14ac:dyDescent="0.15">
      <c r="AI47" s="17">
        <f>AI46/1000000</f>
        <v>13229.676491329399</v>
      </c>
      <c r="AJ47" s="16" t="s">
        <v>61</v>
      </c>
    </row>
  </sheetData>
  <mergeCells count="19">
    <mergeCell ref="B36:C36"/>
    <mergeCell ref="B37:C37"/>
    <mergeCell ref="B39:C39"/>
    <mergeCell ref="B33:C33"/>
    <mergeCell ref="H28:H30"/>
    <mergeCell ref="H31:H32"/>
    <mergeCell ref="B45:C45"/>
    <mergeCell ref="A12:A18"/>
    <mergeCell ref="A28:A37"/>
    <mergeCell ref="A39:A45"/>
    <mergeCell ref="B28:B30"/>
    <mergeCell ref="B31:B32"/>
    <mergeCell ref="B40:C40"/>
    <mergeCell ref="B41:C41"/>
    <mergeCell ref="B42:C42"/>
    <mergeCell ref="B43:C43"/>
    <mergeCell ref="B44:C44"/>
    <mergeCell ref="B34:C34"/>
    <mergeCell ref="B35:C35"/>
  </mergeCells>
  <phoneticPr fontId="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J47"/>
  <sheetViews>
    <sheetView topLeftCell="W1" workbookViewId="0">
      <selection activeCell="A19" activeCellId="2" sqref="A1:XFD2 A5:XFD5 A19:XFD19"/>
    </sheetView>
  </sheetViews>
  <sheetFormatPr defaultColWidth="9" defaultRowHeight="16.5" x14ac:dyDescent="0.15"/>
  <cols>
    <col min="1" max="1" width="14.125" style="1" customWidth="1"/>
    <col min="2" max="3" width="8.875" style="1"/>
    <col min="4" max="5" width="15.625" style="2"/>
    <col min="6" max="7" width="16.875" style="2"/>
    <col min="8" max="8" width="16.875" style="2" customWidth="1"/>
    <col min="9" max="9" width="15.125" style="2" customWidth="1"/>
    <col min="10" max="11" width="16.875" style="2"/>
    <col min="12" max="13" width="15.625" style="2"/>
    <col min="14" max="14" width="15.5" style="2"/>
    <col min="15" max="15" width="16.875" style="2"/>
    <col min="16" max="16" width="15.625" style="2"/>
    <col min="17" max="21" width="16.875" style="2"/>
    <col min="22" max="22" width="15.625" style="2"/>
    <col min="23" max="23" width="15.5" style="2" customWidth="1"/>
    <col min="24" max="24" width="15.625" style="2"/>
    <col min="25" max="28" width="16.875" style="2"/>
    <col min="29" max="29" width="16.875" style="2" customWidth="1"/>
    <col min="30" max="32" width="16.875" style="2"/>
    <col min="33" max="33" width="16.875" style="2" customWidth="1"/>
    <col min="34" max="34" width="17.625" style="2" customWidth="1"/>
    <col min="35" max="35" width="15.625" style="2"/>
    <col min="36" max="16384" width="9" style="2"/>
  </cols>
  <sheetData>
    <row r="1" spans="1:34" s="1" customFormat="1" x14ac:dyDescent="0.15">
      <c r="A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</row>
    <row r="2" spans="1:34" ht="16.5" customHeight="1" x14ac:dyDescent="0.15">
      <c r="A2" s="38" t="s">
        <v>31</v>
      </c>
      <c r="B2" s="37" t="s">
        <v>32</v>
      </c>
      <c r="C2" s="38"/>
      <c r="D2" s="5">
        <v>11.4</v>
      </c>
      <c r="E2" s="5">
        <v>18</v>
      </c>
      <c r="F2" s="6">
        <v>196.09569999999999</v>
      </c>
      <c r="G2" s="5">
        <v>31.4</v>
      </c>
      <c r="H2" s="6">
        <v>351.17826343136699</v>
      </c>
      <c r="I2" s="5">
        <v>212.75</v>
      </c>
      <c r="J2" s="6">
        <v>196.09569999999999</v>
      </c>
      <c r="K2" s="6">
        <v>480.09230000000002</v>
      </c>
      <c r="L2" s="5">
        <v>0</v>
      </c>
      <c r="M2" s="5">
        <v>19.36</v>
      </c>
      <c r="N2" s="5">
        <v>8.33</v>
      </c>
      <c r="O2" s="5">
        <v>83.42</v>
      </c>
      <c r="P2" s="5">
        <v>16.3</v>
      </c>
      <c r="Q2" s="5">
        <v>112.61</v>
      </c>
      <c r="R2" s="5">
        <v>390.04</v>
      </c>
      <c r="S2" s="5">
        <v>353.2</v>
      </c>
      <c r="T2" s="5">
        <v>103.43</v>
      </c>
      <c r="U2" s="5">
        <v>128.91999999999999</v>
      </c>
      <c r="V2" s="5">
        <v>41.86</v>
      </c>
      <c r="W2" s="5">
        <v>132.82</v>
      </c>
      <c r="X2" s="5">
        <v>21.3</v>
      </c>
      <c r="Y2" s="5">
        <v>46.43</v>
      </c>
      <c r="Z2" s="5">
        <v>235.32</v>
      </c>
      <c r="AA2" s="5">
        <v>170.90209999999999</v>
      </c>
      <c r="AB2" s="5">
        <v>408.358</v>
      </c>
      <c r="AC2" s="5">
        <v>327.26839999999999</v>
      </c>
      <c r="AD2" s="5">
        <v>50.5</v>
      </c>
      <c r="AE2" s="5">
        <v>298.09989999999999</v>
      </c>
      <c r="AF2" s="5">
        <v>439.9117</v>
      </c>
      <c r="AG2" s="5">
        <v>52.03</v>
      </c>
      <c r="AH2" s="5">
        <v>206.2</v>
      </c>
    </row>
    <row r="3" spans="1:34" ht="16.5" customHeight="1" x14ac:dyDescent="0.15">
      <c r="A3" s="38"/>
      <c r="B3" s="39" t="s">
        <v>33</v>
      </c>
      <c r="C3" s="40"/>
      <c r="D3" s="5">
        <v>78.62</v>
      </c>
      <c r="E3" s="5">
        <v>63.42</v>
      </c>
      <c r="F3" s="6">
        <v>1724.7672</v>
      </c>
      <c r="G3" s="5">
        <v>425.78</v>
      </c>
      <c r="H3" s="6">
        <v>5077.7663000000002</v>
      </c>
      <c r="I3" s="6">
        <v>872.54430000000002</v>
      </c>
      <c r="J3" s="5">
        <v>314.45999999999998</v>
      </c>
      <c r="K3" s="5">
        <v>718.73</v>
      </c>
      <c r="L3" s="5">
        <v>31.11</v>
      </c>
      <c r="M3" s="6">
        <v>770.17493810477902</v>
      </c>
      <c r="N3" s="5">
        <v>125.21</v>
      </c>
      <c r="O3" s="6">
        <v>1047.0474802778199</v>
      </c>
      <c r="P3" s="5">
        <v>119.5</v>
      </c>
      <c r="Q3" s="5">
        <v>84.85</v>
      </c>
      <c r="R3" s="6">
        <v>1496.0989999999999</v>
      </c>
      <c r="S3" s="6">
        <v>1844.0540000000001</v>
      </c>
      <c r="T3" s="5">
        <v>522.80999999999995</v>
      </c>
      <c r="U3" s="6">
        <v>464.77719999999999</v>
      </c>
      <c r="V3" s="5">
        <v>74.930000000000007</v>
      </c>
      <c r="W3" s="6">
        <v>185.42999345721</v>
      </c>
      <c r="X3" s="5">
        <v>83.43</v>
      </c>
      <c r="Y3" s="5">
        <v>246.92</v>
      </c>
      <c r="Z3" s="6">
        <v>1945.9337</v>
      </c>
      <c r="AA3" s="6">
        <v>210.88239999999999</v>
      </c>
      <c r="AB3" s="5">
        <v>796.12</v>
      </c>
      <c r="AC3" s="6">
        <v>942.55169999999998</v>
      </c>
      <c r="AD3" s="6">
        <v>931.25599999999997</v>
      </c>
      <c r="AE3" s="6">
        <v>990.54695072352195</v>
      </c>
      <c r="AF3" s="13">
        <v>87.931699999999907</v>
      </c>
      <c r="AG3" s="6">
        <v>452.61113641352603</v>
      </c>
      <c r="AH3" s="6">
        <v>2073.4110000000001</v>
      </c>
    </row>
    <row r="4" spans="1:34" x14ac:dyDescent="0.15">
      <c r="A4" s="38"/>
      <c r="B4" s="38" t="s">
        <v>34</v>
      </c>
      <c r="C4" s="38"/>
      <c r="D4" s="6">
        <v>597.36599999999999</v>
      </c>
      <c r="E4" s="6">
        <v>252.61959999999999</v>
      </c>
      <c r="F4" s="6">
        <v>4314.0921123337403</v>
      </c>
      <c r="G4" s="6">
        <v>834.77331266945703</v>
      </c>
      <c r="H4" s="6">
        <v>1019.4611185542</v>
      </c>
      <c r="I4" s="6">
        <v>2790.7505999999998</v>
      </c>
      <c r="J4" s="6">
        <v>2262.694</v>
      </c>
      <c r="K4" s="6">
        <v>3329.35</v>
      </c>
      <c r="L4" s="6">
        <v>312.58600000000001</v>
      </c>
      <c r="M4" s="6">
        <v>3364.3539020266298</v>
      </c>
      <c r="N4" s="6">
        <v>1038.5297</v>
      </c>
      <c r="O4" s="6">
        <v>3299.2787062459502</v>
      </c>
      <c r="P4" s="6">
        <v>1998.384</v>
      </c>
      <c r="Q4" s="6">
        <v>3780.8194242210502</v>
      </c>
      <c r="R4" s="6">
        <v>6363.0525298436696</v>
      </c>
      <c r="S4" s="6">
        <v>7694.9515283959099</v>
      </c>
      <c r="T4" s="6">
        <v>5604.1025663436403</v>
      </c>
      <c r="U4" s="6">
        <v>7004.14413301896</v>
      </c>
      <c r="V4" s="6">
        <v>4548.6112072887099</v>
      </c>
      <c r="W4" s="6">
        <v>4187.909678647</v>
      </c>
      <c r="X4" s="6">
        <v>919.87136763694502</v>
      </c>
      <c r="Y4" s="6">
        <v>1974.2105256603099</v>
      </c>
      <c r="Z4" s="6">
        <v>7325.1899848476796</v>
      </c>
      <c r="AA4" s="6">
        <v>803.27499999999998</v>
      </c>
      <c r="AB4" s="6">
        <v>4082.1722148710401</v>
      </c>
      <c r="AC4" s="6">
        <v>19.850000000000001</v>
      </c>
      <c r="AD4" s="6">
        <v>1270.48438133224</v>
      </c>
      <c r="AE4" s="6">
        <v>704.04910314757694</v>
      </c>
      <c r="AF4" s="6">
        <v>159.33538723359999</v>
      </c>
      <c r="AG4" s="6">
        <v>99.68</v>
      </c>
      <c r="AH4" s="6">
        <v>82.163600000000002</v>
      </c>
    </row>
    <row r="5" spans="1:34" ht="16.5" customHeight="1" x14ac:dyDescent="0.15">
      <c r="A5" s="36" t="s">
        <v>35</v>
      </c>
      <c r="B5" s="41" t="s">
        <v>32</v>
      </c>
      <c r="C5" s="42"/>
      <c r="D5" s="5">
        <v>21.09</v>
      </c>
      <c r="E5" s="5">
        <v>29.36</v>
      </c>
      <c r="F5" s="6">
        <v>586.6943</v>
      </c>
      <c r="G5" s="5">
        <v>86.1</v>
      </c>
      <c r="H5" s="5">
        <v>634.5</v>
      </c>
      <c r="I5" s="6">
        <v>136.11799999999999</v>
      </c>
      <c r="J5" s="6">
        <v>329.81039893383303</v>
      </c>
      <c r="K5" s="5">
        <v>518.80999999999995</v>
      </c>
      <c r="L5" s="5">
        <v>6.98</v>
      </c>
      <c r="M5" s="5">
        <v>34.049999999999997</v>
      </c>
      <c r="N5" s="5">
        <v>19.13</v>
      </c>
      <c r="O5" s="6">
        <v>89.840800000000002</v>
      </c>
      <c r="P5" s="6">
        <v>60.532800000000002</v>
      </c>
      <c r="Q5" s="6">
        <v>125.87520000000001</v>
      </c>
      <c r="R5" s="6">
        <v>461.14318787647801</v>
      </c>
      <c r="S5" s="6">
        <v>330.35145623985898</v>
      </c>
      <c r="T5" s="6">
        <v>174.6816</v>
      </c>
      <c r="U5" s="6">
        <v>297.16484505197201</v>
      </c>
      <c r="V5" s="6">
        <v>516.11040000000003</v>
      </c>
      <c r="W5" s="6">
        <v>333.1463</v>
      </c>
      <c r="X5" s="13">
        <v>0</v>
      </c>
      <c r="Y5" s="6">
        <v>180.7424</v>
      </c>
      <c r="Z5" s="6">
        <v>849.72761664765005</v>
      </c>
      <c r="AA5" s="5">
        <v>468.43099999999998</v>
      </c>
      <c r="AB5" s="5">
        <v>867.82600000000002</v>
      </c>
      <c r="AC5" s="6">
        <v>568.09101196830795</v>
      </c>
      <c r="AD5" s="5">
        <v>150.1</v>
      </c>
      <c r="AE5" s="6">
        <v>445.54199999999997</v>
      </c>
      <c r="AF5" s="5">
        <v>1289.5999999999999</v>
      </c>
      <c r="AG5" s="5">
        <v>91.76</v>
      </c>
      <c r="AH5" s="6">
        <v>339.06930748282502</v>
      </c>
    </row>
    <row r="6" spans="1:34" ht="16.5" customHeight="1" x14ac:dyDescent="0.15">
      <c r="A6" s="36"/>
      <c r="B6" s="41" t="s">
        <v>33</v>
      </c>
      <c r="C6" s="42"/>
      <c r="D6" s="6">
        <v>197.77719999999999</v>
      </c>
      <c r="E6" s="5">
        <v>36.06</v>
      </c>
      <c r="F6" s="6">
        <v>2125.5079999999998</v>
      </c>
      <c r="G6" s="6">
        <v>2613.9490000000001</v>
      </c>
      <c r="H6" s="6">
        <v>8052.4089999999997</v>
      </c>
      <c r="I6" s="6">
        <v>991.62800000000004</v>
      </c>
      <c r="J6" s="6">
        <v>1968.6310000000001</v>
      </c>
      <c r="K6" s="6">
        <v>1788.2370000000001</v>
      </c>
      <c r="L6" s="5">
        <v>24.4</v>
      </c>
      <c r="M6" s="5">
        <v>415.57</v>
      </c>
      <c r="N6" s="6">
        <v>400.35629999999998</v>
      </c>
      <c r="O6" s="6">
        <v>484.84609999999998</v>
      </c>
      <c r="P6" s="5">
        <v>107.58</v>
      </c>
      <c r="Q6" s="6">
        <v>83.059899999999999</v>
      </c>
      <c r="R6" s="6">
        <v>2005.94437680193</v>
      </c>
      <c r="S6" s="6">
        <v>1145.1510000000001</v>
      </c>
      <c r="T6" s="6">
        <v>448.8759</v>
      </c>
      <c r="U6" s="6">
        <v>547.30160000000001</v>
      </c>
      <c r="V6" s="6">
        <v>349.60919999999999</v>
      </c>
      <c r="W6" s="6">
        <v>331.04640000000001</v>
      </c>
      <c r="X6" s="5">
        <v>70.05</v>
      </c>
      <c r="Y6" s="6">
        <v>332.89960000000002</v>
      </c>
      <c r="Z6" s="6">
        <v>2612.2600000000002</v>
      </c>
      <c r="AA6" s="6">
        <v>0</v>
      </c>
      <c r="AB6" s="6">
        <v>918.98829999999998</v>
      </c>
      <c r="AC6" s="6">
        <v>1627.4077</v>
      </c>
      <c r="AD6" s="6">
        <v>1303.8620000000001</v>
      </c>
      <c r="AE6" s="6">
        <v>3109.3330000000001</v>
      </c>
      <c r="AF6" s="5">
        <v>1497.54</v>
      </c>
      <c r="AG6" s="6">
        <v>428.10678690176798</v>
      </c>
      <c r="AH6" s="6">
        <v>8895.4670000000006</v>
      </c>
    </row>
    <row r="7" spans="1:34" x14ac:dyDescent="0.15">
      <c r="A7" s="36"/>
      <c r="B7" s="36" t="s">
        <v>34</v>
      </c>
      <c r="C7" s="36"/>
      <c r="D7" s="6">
        <v>148.01400000000001</v>
      </c>
      <c r="E7" s="6">
        <v>191.26</v>
      </c>
      <c r="F7" s="6">
        <v>1885.2</v>
      </c>
      <c r="G7" s="6">
        <v>419.96660963438097</v>
      </c>
      <c r="H7" s="6">
        <v>436.02077382925597</v>
      </c>
      <c r="I7" s="6">
        <v>1196.3864370328399</v>
      </c>
      <c r="J7" s="6">
        <v>733.12351416558795</v>
      </c>
      <c r="K7" s="6">
        <v>1315.7453769001499</v>
      </c>
      <c r="L7" s="6">
        <v>180.65</v>
      </c>
      <c r="M7" s="6">
        <v>1919.4939999999999</v>
      </c>
      <c r="N7" s="6">
        <v>423.112710350057</v>
      </c>
      <c r="O7" s="6">
        <v>1167.6407655171099</v>
      </c>
      <c r="P7" s="6">
        <v>749.54360757360098</v>
      </c>
      <c r="Q7" s="6">
        <v>1570.5</v>
      </c>
      <c r="R7" s="6">
        <v>2658.41087329927</v>
      </c>
      <c r="S7" s="6">
        <v>4391.8490000000002</v>
      </c>
      <c r="T7" s="6">
        <v>2647.6320000000001</v>
      </c>
      <c r="U7" s="6">
        <v>3324.7863922731299</v>
      </c>
      <c r="V7" s="6">
        <v>2164.0369999999998</v>
      </c>
      <c r="W7" s="6">
        <v>2670.3339999999998</v>
      </c>
      <c r="X7" s="6">
        <v>550.38900000000001</v>
      </c>
      <c r="Y7" s="6">
        <v>1194.9349999999999</v>
      </c>
      <c r="Z7" s="6">
        <v>4428.1329999999998</v>
      </c>
      <c r="AA7" s="6">
        <v>1696.866</v>
      </c>
      <c r="AB7" s="6">
        <v>2627.5255554738301</v>
      </c>
      <c r="AC7" s="6">
        <v>32.299999999999997</v>
      </c>
      <c r="AD7" s="6">
        <v>806.32630145264397</v>
      </c>
      <c r="AE7" s="6">
        <v>434.65569448025701</v>
      </c>
      <c r="AF7" s="6">
        <v>82.611999999999995</v>
      </c>
      <c r="AG7" s="6">
        <v>68.31</v>
      </c>
      <c r="AH7" s="6">
        <v>264.73236476623498</v>
      </c>
    </row>
    <row r="8" spans="1:34" x14ac:dyDescent="0.15">
      <c r="A8" s="36"/>
      <c r="B8" s="36" t="s">
        <v>36</v>
      </c>
      <c r="C8" s="36"/>
      <c r="D8" s="6">
        <v>0.17</v>
      </c>
      <c r="E8" s="6">
        <v>0.09</v>
      </c>
      <c r="F8" s="6">
        <v>6.9248000000000003</v>
      </c>
      <c r="G8" s="6">
        <v>1.9092</v>
      </c>
      <c r="H8" s="6">
        <v>59.1492625124326</v>
      </c>
      <c r="I8" s="6">
        <v>10.538</v>
      </c>
      <c r="J8" s="6">
        <v>0.27582177727139701</v>
      </c>
      <c r="K8" s="6">
        <v>20.928444632344</v>
      </c>
      <c r="L8" s="6">
        <v>0</v>
      </c>
      <c r="M8" s="6">
        <v>0.36</v>
      </c>
      <c r="N8" s="6">
        <v>0</v>
      </c>
      <c r="O8" s="6">
        <v>0.15</v>
      </c>
      <c r="P8" s="6">
        <v>0</v>
      </c>
      <c r="Q8" s="6">
        <v>0</v>
      </c>
      <c r="R8" s="6">
        <v>2.3472</v>
      </c>
      <c r="S8" s="6">
        <v>1.2013151115854199</v>
      </c>
      <c r="T8" s="6">
        <v>0.73399999999999999</v>
      </c>
      <c r="U8" s="6">
        <v>1.3779999999999999</v>
      </c>
      <c r="V8" s="6">
        <v>0.16</v>
      </c>
      <c r="W8" s="6">
        <v>27.913318495195</v>
      </c>
      <c r="X8" s="6">
        <v>0</v>
      </c>
      <c r="Y8" s="6">
        <v>2.15</v>
      </c>
      <c r="Z8" s="6">
        <v>78.083802831044395</v>
      </c>
      <c r="AA8" s="6">
        <v>10.714208887093299</v>
      </c>
      <c r="AB8" s="6">
        <v>11.836</v>
      </c>
      <c r="AC8" s="6">
        <v>28.529928092985699</v>
      </c>
      <c r="AD8" s="6">
        <v>2.9089</v>
      </c>
      <c r="AE8" s="6">
        <v>12.456</v>
      </c>
      <c r="AF8" s="6">
        <v>9.09966172303516</v>
      </c>
      <c r="AG8" s="6">
        <v>0.27</v>
      </c>
      <c r="AH8" s="6">
        <v>35.031778605577799</v>
      </c>
    </row>
    <row r="9" spans="1:34" x14ac:dyDescent="0.15">
      <c r="A9" s="36"/>
      <c r="B9" s="36" t="s">
        <v>38</v>
      </c>
      <c r="C9" s="36"/>
      <c r="D9" s="6">
        <v>0.84</v>
      </c>
      <c r="E9" s="6">
        <v>0.4</v>
      </c>
      <c r="F9" s="6">
        <v>20.128162647116</v>
      </c>
      <c r="G9" s="6">
        <v>14.246356927624999</v>
      </c>
      <c r="H9" s="6">
        <v>93.435804479977605</v>
      </c>
      <c r="I9" s="6">
        <v>116.31</v>
      </c>
      <c r="J9" s="6">
        <v>0.46653273364271802</v>
      </c>
      <c r="K9" s="6">
        <v>5.7564639026853603</v>
      </c>
      <c r="L9" s="6">
        <v>0</v>
      </c>
      <c r="M9" s="6">
        <v>4.5199999999999996</v>
      </c>
      <c r="N9" s="6">
        <v>0</v>
      </c>
      <c r="O9" s="6">
        <v>0.24</v>
      </c>
      <c r="P9" s="6">
        <v>0</v>
      </c>
      <c r="Q9" s="6">
        <v>0</v>
      </c>
      <c r="R9" s="6">
        <v>11.14</v>
      </c>
      <c r="S9" s="6">
        <v>2.9371999999999998</v>
      </c>
      <c r="T9" s="6">
        <v>0.93520000000000003</v>
      </c>
      <c r="U9" s="6">
        <v>4.3457135215664501E-2</v>
      </c>
      <c r="V9" s="6">
        <v>0</v>
      </c>
      <c r="W9" s="6">
        <v>0.13</v>
      </c>
      <c r="X9" s="6">
        <v>0</v>
      </c>
      <c r="Y9" s="6">
        <v>0.28000000000000003</v>
      </c>
      <c r="Z9" s="6">
        <v>19.884799999999998</v>
      </c>
      <c r="AA9" s="6">
        <v>0.15</v>
      </c>
      <c r="AB9" s="6">
        <v>7.2104456892827997</v>
      </c>
      <c r="AC9" s="6">
        <v>8.14</v>
      </c>
      <c r="AD9" s="6">
        <v>2.028</v>
      </c>
      <c r="AE9" s="6">
        <v>47.304000000000002</v>
      </c>
      <c r="AF9" s="6">
        <v>0.20799999999999999</v>
      </c>
      <c r="AG9" s="6">
        <v>7.78</v>
      </c>
      <c r="AH9" s="6">
        <v>9.3705721223580998</v>
      </c>
    </row>
    <row r="10" spans="1:34" x14ac:dyDescent="0.15">
      <c r="A10" s="36"/>
      <c r="B10" s="36" t="s">
        <v>39</v>
      </c>
      <c r="C10" s="36"/>
      <c r="D10" s="6">
        <v>0.18</v>
      </c>
      <c r="E10" s="6">
        <v>0.15</v>
      </c>
      <c r="F10" s="6">
        <v>6.7515354805749599</v>
      </c>
      <c r="G10" s="6">
        <v>5.90452382682557</v>
      </c>
      <c r="H10" s="6">
        <v>14.2513679196251</v>
      </c>
      <c r="I10" s="6">
        <v>8.7238820557722594</v>
      </c>
      <c r="J10" s="6">
        <v>5.9259387595427301E-2</v>
      </c>
      <c r="K10" s="6">
        <v>1.5342609420048201</v>
      </c>
      <c r="L10" s="6">
        <v>0</v>
      </c>
      <c r="M10" s="6">
        <v>1.07</v>
      </c>
      <c r="N10" s="6">
        <v>0</v>
      </c>
      <c r="O10" s="6">
        <v>0.06</v>
      </c>
      <c r="P10" s="6">
        <v>0</v>
      </c>
      <c r="Q10" s="6">
        <v>0</v>
      </c>
      <c r="R10" s="6">
        <v>0.52945570227090499</v>
      </c>
      <c r="S10" s="6">
        <v>0.43872174997236002</v>
      </c>
      <c r="T10" s="6">
        <v>0.14000000000000001</v>
      </c>
      <c r="U10" s="6">
        <v>0.14382761766378799</v>
      </c>
      <c r="V10" s="6">
        <v>0</v>
      </c>
      <c r="W10" s="6">
        <v>5.25</v>
      </c>
      <c r="X10" s="6">
        <v>0</v>
      </c>
      <c r="Y10" s="6">
        <v>0.9</v>
      </c>
      <c r="Z10" s="6">
        <v>11.35</v>
      </c>
      <c r="AA10" s="6">
        <v>0.34102284778415998</v>
      </c>
      <c r="AB10" s="6">
        <v>17.411496091096801</v>
      </c>
      <c r="AC10" s="6">
        <v>1.77</v>
      </c>
      <c r="AD10" s="6">
        <v>0.40528170923968398</v>
      </c>
      <c r="AE10" s="6">
        <v>18.958155688467201</v>
      </c>
      <c r="AF10" s="6">
        <v>0.149948464298228</v>
      </c>
      <c r="AG10" s="6">
        <v>0.45621693964930299</v>
      </c>
      <c r="AH10" s="6">
        <v>8.6555313272900905E-2</v>
      </c>
    </row>
    <row r="11" spans="1:34" x14ac:dyDescent="0.35">
      <c r="A11" s="36"/>
      <c r="B11" s="36" t="s">
        <v>40</v>
      </c>
      <c r="C11" s="36"/>
      <c r="D11" s="7">
        <v>0</v>
      </c>
      <c r="E11" s="7">
        <v>0</v>
      </c>
      <c r="F11" s="7">
        <v>0</v>
      </c>
      <c r="G11" s="7">
        <v>0</v>
      </c>
      <c r="H11" s="7">
        <v>16.150277695451798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2.5512000000000001</v>
      </c>
      <c r="AF11" s="7">
        <v>0.99</v>
      </c>
      <c r="AG11" s="7">
        <v>0.03</v>
      </c>
      <c r="AH11" s="7">
        <v>8.9592712587470604</v>
      </c>
    </row>
    <row r="12" spans="1:34" x14ac:dyDescent="0.15">
      <c r="A12" s="69" t="s">
        <v>41</v>
      </c>
      <c r="B12" s="33" t="s">
        <v>42</v>
      </c>
      <c r="C12" s="33"/>
      <c r="D12" s="10">
        <v>365</v>
      </c>
    </row>
    <row r="13" spans="1:34" x14ac:dyDescent="0.15">
      <c r="A13" s="70"/>
      <c r="B13" s="33" t="s">
        <v>43</v>
      </c>
      <c r="C13" s="33"/>
      <c r="D13" s="9">
        <v>300</v>
      </c>
    </row>
    <row r="14" spans="1:34" x14ac:dyDescent="0.15">
      <c r="A14" s="70"/>
      <c r="B14" s="33" t="s">
        <v>34</v>
      </c>
      <c r="C14" s="33"/>
      <c r="D14" s="9">
        <v>300</v>
      </c>
    </row>
    <row r="15" spans="1:34" x14ac:dyDescent="0.15">
      <c r="A15" s="70"/>
      <c r="B15" s="33" t="s">
        <v>36</v>
      </c>
      <c r="C15" s="33"/>
      <c r="D15" s="9">
        <v>365</v>
      </c>
    </row>
    <row r="16" spans="1:34" x14ac:dyDescent="0.15">
      <c r="A16" s="70"/>
      <c r="B16" s="33" t="s">
        <v>38</v>
      </c>
      <c r="C16" s="33"/>
      <c r="D16" s="9">
        <v>365</v>
      </c>
    </row>
    <row r="17" spans="1:34" x14ac:dyDescent="0.15">
      <c r="A17" s="70"/>
      <c r="B17" s="33" t="s">
        <v>39</v>
      </c>
      <c r="C17" s="33"/>
      <c r="D17" s="9">
        <v>365</v>
      </c>
    </row>
    <row r="18" spans="1:34" x14ac:dyDescent="0.15">
      <c r="A18" s="70"/>
      <c r="B18" s="33" t="s">
        <v>40</v>
      </c>
      <c r="C18" s="33"/>
      <c r="D18" s="8">
        <v>365</v>
      </c>
    </row>
    <row r="19" spans="1:34" s="1" customFormat="1" ht="16.5" customHeight="1" x14ac:dyDescent="0.15">
      <c r="A19" s="32" t="s">
        <v>44</v>
      </c>
      <c r="B19" s="34" t="s">
        <v>45</v>
      </c>
      <c r="C19" s="32"/>
      <c r="D19" s="11">
        <f t="shared" ref="D19:AH19" si="0">D2+D5</f>
        <v>32.49</v>
      </c>
      <c r="E19" s="11">
        <f t="shared" si="0"/>
        <v>47.36</v>
      </c>
      <c r="F19" s="11">
        <f t="shared" si="0"/>
        <v>782.79</v>
      </c>
      <c r="G19" s="11">
        <f t="shared" si="0"/>
        <v>117.5</v>
      </c>
      <c r="H19" s="11">
        <f t="shared" si="0"/>
        <v>985.67826343136699</v>
      </c>
      <c r="I19" s="11">
        <f t="shared" si="0"/>
        <v>348.86799999999999</v>
      </c>
      <c r="J19" s="11">
        <f t="shared" si="0"/>
        <v>525.90609893383305</v>
      </c>
      <c r="K19" s="11">
        <f t="shared" si="0"/>
        <v>998.90229999999997</v>
      </c>
      <c r="L19" s="11">
        <f t="shared" si="0"/>
        <v>6.98</v>
      </c>
      <c r="M19" s="11">
        <f t="shared" si="0"/>
        <v>53.41</v>
      </c>
      <c r="N19" s="11">
        <f t="shared" si="0"/>
        <v>27.46</v>
      </c>
      <c r="O19" s="11">
        <f t="shared" si="0"/>
        <v>173.26080000000002</v>
      </c>
      <c r="P19" s="11">
        <f t="shared" si="0"/>
        <v>76.832800000000006</v>
      </c>
      <c r="Q19" s="11">
        <f t="shared" si="0"/>
        <v>238.48520000000002</v>
      </c>
      <c r="R19" s="11">
        <f t="shared" si="0"/>
        <v>851.18318787647809</v>
      </c>
      <c r="S19" s="11">
        <f t="shared" si="0"/>
        <v>683.55145623985891</v>
      </c>
      <c r="T19" s="11">
        <f t="shared" si="0"/>
        <v>278.11160000000001</v>
      </c>
      <c r="U19" s="11">
        <f t="shared" si="0"/>
        <v>426.08484505197202</v>
      </c>
      <c r="V19" s="11">
        <f t="shared" si="0"/>
        <v>557.97040000000004</v>
      </c>
      <c r="W19" s="11">
        <f t="shared" si="0"/>
        <v>465.96629999999999</v>
      </c>
      <c r="X19" s="11">
        <f t="shared" si="0"/>
        <v>21.3</v>
      </c>
      <c r="Y19" s="11">
        <f t="shared" si="0"/>
        <v>227.17240000000001</v>
      </c>
      <c r="Z19" s="11">
        <f t="shared" si="0"/>
        <v>1085.0476166476501</v>
      </c>
      <c r="AA19" s="11">
        <f t="shared" si="0"/>
        <v>639.33309999999994</v>
      </c>
      <c r="AB19" s="11">
        <f t="shared" si="0"/>
        <v>1276.184</v>
      </c>
      <c r="AC19" s="11">
        <f t="shared" si="0"/>
        <v>895.359411968308</v>
      </c>
      <c r="AD19" s="11">
        <f t="shared" si="0"/>
        <v>200.6</v>
      </c>
      <c r="AE19" s="11">
        <f t="shared" si="0"/>
        <v>743.64189999999996</v>
      </c>
      <c r="AF19" s="11">
        <f t="shared" si="0"/>
        <v>1729.5117</v>
      </c>
      <c r="AG19" s="11">
        <f t="shared" si="0"/>
        <v>143.79000000000002</v>
      </c>
      <c r="AH19" s="11">
        <f t="shared" si="0"/>
        <v>545.26930748282507</v>
      </c>
    </row>
    <row r="20" spans="1:34" s="1" customFormat="1" ht="16.5" customHeight="1" x14ac:dyDescent="0.15">
      <c r="A20" s="32"/>
      <c r="B20" s="34" t="s">
        <v>46</v>
      </c>
      <c r="C20" s="32"/>
      <c r="D20" s="11">
        <f t="shared" ref="D20:AH20" si="1">(D3+D6)*$D$13/365</f>
        <v>227.17578082191781</v>
      </c>
      <c r="E20" s="11">
        <f t="shared" si="1"/>
        <v>81.764383561643839</v>
      </c>
      <c r="F20" s="11">
        <f t="shared" si="1"/>
        <v>3164.6097534246578</v>
      </c>
      <c r="G20" s="11">
        <f t="shared" si="1"/>
        <v>2498.4073972602741</v>
      </c>
      <c r="H20" s="11">
        <f t="shared" si="1"/>
        <v>10791.924904109588</v>
      </c>
      <c r="I20" s="11">
        <f t="shared" si="1"/>
        <v>1532.1964109589044</v>
      </c>
      <c r="J20" s="11">
        <f t="shared" si="1"/>
        <v>1876.5131506849314</v>
      </c>
      <c r="K20" s="11">
        <f t="shared" si="1"/>
        <v>2060.520821917808</v>
      </c>
      <c r="L20" s="11">
        <f t="shared" si="1"/>
        <v>45.624657534246573</v>
      </c>
      <c r="M20" s="11">
        <f t="shared" si="1"/>
        <v>974.58488063406492</v>
      </c>
      <c r="N20" s="11">
        <f t="shared" si="1"/>
        <v>431.97230136986298</v>
      </c>
      <c r="O20" s="11">
        <f t="shared" si="1"/>
        <v>1259.0906139269753</v>
      </c>
      <c r="P20" s="11">
        <f t="shared" si="1"/>
        <v>186.64109589041095</v>
      </c>
      <c r="Q20" s="11">
        <f t="shared" si="1"/>
        <v>138.00813698630137</v>
      </c>
      <c r="R20" s="11">
        <f t="shared" si="1"/>
        <v>2878.391816549532</v>
      </c>
      <c r="S20" s="11">
        <f t="shared" si="1"/>
        <v>2456.8808219178081</v>
      </c>
      <c r="T20" s="11">
        <f t="shared" si="1"/>
        <v>798.64594520547939</v>
      </c>
      <c r="U20" s="11">
        <f t="shared" si="1"/>
        <v>831.84558904109588</v>
      </c>
      <c r="V20" s="11">
        <f t="shared" si="1"/>
        <v>348.93632876712326</v>
      </c>
      <c r="W20" s="11">
        <f t="shared" si="1"/>
        <v>424.50114530729581</v>
      </c>
      <c r="X20" s="11">
        <f t="shared" si="1"/>
        <v>126.14794520547947</v>
      </c>
      <c r="Y20" s="11">
        <f t="shared" si="1"/>
        <v>476.56405479452059</v>
      </c>
      <c r="Z20" s="11">
        <f t="shared" si="1"/>
        <v>3746.4605753424653</v>
      </c>
      <c r="AA20" s="11">
        <f t="shared" si="1"/>
        <v>173.32799999999997</v>
      </c>
      <c r="AB20" s="11">
        <f t="shared" si="1"/>
        <v>1409.6780547945204</v>
      </c>
      <c r="AC20" s="11">
        <f t="shared" si="1"/>
        <v>2112.2953972602741</v>
      </c>
      <c r="AD20" s="11">
        <f t="shared" si="1"/>
        <v>1837.0832876712329</v>
      </c>
      <c r="AE20" s="11">
        <f t="shared" si="1"/>
        <v>3369.7643430604285</v>
      </c>
      <c r="AF20" s="11">
        <f t="shared" si="1"/>
        <v>1303.1274246575342</v>
      </c>
      <c r="AG20" s="11">
        <f t="shared" si="1"/>
        <v>723.87774519065249</v>
      </c>
      <c r="AH20" s="11">
        <f t="shared" si="1"/>
        <v>9015.5161643835618</v>
      </c>
    </row>
    <row r="21" spans="1:34" s="1" customFormat="1" x14ac:dyDescent="0.15">
      <c r="A21" s="32"/>
      <c r="B21" s="35" t="s">
        <v>34</v>
      </c>
      <c r="C21" s="35"/>
      <c r="D21" s="11">
        <f t="shared" ref="D21:AH21" si="2">(D4+D7)*$D$14/365</f>
        <v>612.64109589041095</v>
      </c>
      <c r="E21" s="11">
        <f t="shared" si="2"/>
        <v>364.83254794520548</v>
      </c>
      <c r="F21" s="11">
        <f t="shared" si="2"/>
        <v>5095.3085854797864</v>
      </c>
      <c r="G21" s="11">
        <f t="shared" si="2"/>
        <v>1031.2930868250724</v>
      </c>
      <c r="H21" s="11">
        <f t="shared" si="2"/>
        <v>1196.2864868905117</v>
      </c>
      <c r="I21" s="11">
        <f t="shared" si="2"/>
        <v>3277.0989345475396</v>
      </c>
      <c r="J21" s="11">
        <f t="shared" si="2"/>
        <v>2462.3157650676067</v>
      </c>
      <c r="K21" s="11">
        <f t="shared" si="2"/>
        <v>3817.8866111508078</v>
      </c>
      <c r="L21" s="11">
        <f t="shared" si="2"/>
        <v>405.39945205479449</v>
      </c>
      <c r="M21" s="11">
        <f t="shared" si="2"/>
        <v>4342.8886865972299</v>
      </c>
      <c r="N21" s="11">
        <f t="shared" si="2"/>
        <v>1201.3499263151155</v>
      </c>
      <c r="O21" s="11">
        <f t="shared" si="2"/>
        <v>3671.4406617230629</v>
      </c>
      <c r="P21" s="11">
        <f t="shared" si="2"/>
        <v>2258.5706363618638</v>
      </c>
      <c r="Q21" s="11">
        <f t="shared" si="2"/>
        <v>4398.3447322364791</v>
      </c>
      <c r="R21" s="11">
        <f t="shared" si="2"/>
        <v>7414.9014272407721</v>
      </c>
      <c r="S21" s="11">
        <f t="shared" si="2"/>
        <v>9934.3565986815702</v>
      </c>
      <c r="T21" s="11">
        <f t="shared" si="2"/>
        <v>6782.2475887755954</v>
      </c>
      <c r="U21" s="11">
        <f t="shared" si="2"/>
        <v>8489.5319385962375</v>
      </c>
      <c r="V21" s="11">
        <f t="shared" si="2"/>
        <v>5517.2451018811316</v>
      </c>
      <c r="W21" s="11">
        <f t="shared" si="2"/>
        <v>5636.9126125865751</v>
      </c>
      <c r="X21" s="11">
        <f t="shared" si="2"/>
        <v>1208.4331788796808</v>
      </c>
      <c r="Y21" s="11">
        <f t="shared" si="2"/>
        <v>2604.7771443783367</v>
      </c>
      <c r="Z21" s="11">
        <f t="shared" si="2"/>
        <v>9660.2654669980948</v>
      </c>
      <c r="AA21" s="11">
        <f t="shared" si="2"/>
        <v>2054.9104109589043</v>
      </c>
      <c r="AB21" s="11">
        <f t="shared" si="2"/>
        <v>5514.8200852149621</v>
      </c>
      <c r="AC21" s="11">
        <f t="shared" si="2"/>
        <v>42.863013698630134</v>
      </c>
      <c r="AD21" s="11">
        <f t="shared" si="2"/>
        <v>1706.9676844807268</v>
      </c>
      <c r="AE21" s="11">
        <f t="shared" si="2"/>
        <v>935.92175147493208</v>
      </c>
      <c r="AF21" s="11">
        <f t="shared" si="2"/>
        <v>198.86086621939722</v>
      </c>
      <c r="AG21" s="11">
        <f t="shared" si="2"/>
        <v>138.07397260273973</v>
      </c>
      <c r="AH21" s="11">
        <f t="shared" si="2"/>
        <v>285.11997104074112</v>
      </c>
    </row>
    <row r="22" spans="1:34" s="1" customFormat="1" x14ac:dyDescent="0.15">
      <c r="A22" s="32"/>
      <c r="B22" s="32" t="s">
        <v>36</v>
      </c>
      <c r="C22" s="32"/>
      <c r="D22" s="11">
        <f t="shared" ref="D22:M22" si="3">D8</f>
        <v>0.17</v>
      </c>
      <c r="E22" s="11">
        <f t="shared" si="3"/>
        <v>0.09</v>
      </c>
      <c r="F22" s="11">
        <f t="shared" si="3"/>
        <v>6.9248000000000003</v>
      </c>
      <c r="G22" s="11">
        <f t="shared" si="3"/>
        <v>1.9092</v>
      </c>
      <c r="H22" s="11">
        <f t="shared" si="3"/>
        <v>59.1492625124326</v>
      </c>
      <c r="I22" s="11">
        <f t="shared" si="3"/>
        <v>10.538</v>
      </c>
      <c r="J22" s="11">
        <f t="shared" si="3"/>
        <v>0.27582177727139701</v>
      </c>
      <c r="K22" s="11">
        <f t="shared" si="3"/>
        <v>20.928444632344</v>
      </c>
      <c r="L22" s="11">
        <f t="shared" si="3"/>
        <v>0</v>
      </c>
      <c r="M22" s="11">
        <f t="shared" si="3"/>
        <v>0.36</v>
      </c>
      <c r="N22" s="11">
        <v>0</v>
      </c>
      <c r="O22" s="11">
        <f t="shared" ref="O22:W22" si="4">O8</f>
        <v>0.15</v>
      </c>
      <c r="P22" s="11">
        <f t="shared" si="4"/>
        <v>0</v>
      </c>
      <c r="Q22" s="11">
        <f t="shared" si="4"/>
        <v>0</v>
      </c>
      <c r="R22" s="11">
        <f t="shared" si="4"/>
        <v>2.3472</v>
      </c>
      <c r="S22" s="11">
        <f t="shared" si="4"/>
        <v>1.2013151115854199</v>
      </c>
      <c r="T22" s="11">
        <f t="shared" si="4"/>
        <v>0.73399999999999999</v>
      </c>
      <c r="U22" s="11">
        <f t="shared" si="4"/>
        <v>1.3779999999999999</v>
      </c>
      <c r="V22" s="11">
        <f t="shared" si="4"/>
        <v>0.16</v>
      </c>
      <c r="W22" s="11">
        <f t="shared" si="4"/>
        <v>27.913318495195</v>
      </c>
      <c r="X22" s="11">
        <v>0</v>
      </c>
      <c r="Y22" s="11">
        <f t="shared" ref="Y22:AH22" si="5">Y8</f>
        <v>2.15</v>
      </c>
      <c r="Z22" s="11">
        <f t="shared" si="5"/>
        <v>78.083802831044395</v>
      </c>
      <c r="AA22" s="11">
        <f t="shared" si="5"/>
        <v>10.714208887093299</v>
      </c>
      <c r="AB22" s="11">
        <f t="shared" si="5"/>
        <v>11.836</v>
      </c>
      <c r="AC22" s="11">
        <f t="shared" si="5"/>
        <v>28.529928092985699</v>
      </c>
      <c r="AD22" s="11">
        <f t="shared" si="5"/>
        <v>2.9089</v>
      </c>
      <c r="AE22" s="11">
        <f t="shared" si="5"/>
        <v>12.456</v>
      </c>
      <c r="AF22" s="11">
        <f t="shared" si="5"/>
        <v>9.09966172303516</v>
      </c>
      <c r="AG22" s="11">
        <f t="shared" si="5"/>
        <v>0.27</v>
      </c>
      <c r="AH22" s="11">
        <f t="shared" si="5"/>
        <v>35.031778605577799</v>
      </c>
    </row>
    <row r="23" spans="1:34" s="1" customFormat="1" x14ac:dyDescent="0.15">
      <c r="A23" s="32"/>
      <c r="B23" s="32" t="s">
        <v>38</v>
      </c>
      <c r="C23" s="32"/>
      <c r="D23" s="11">
        <f t="shared" ref="D23:K23" si="6">D9</f>
        <v>0.84</v>
      </c>
      <c r="E23" s="11">
        <f t="shared" si="6"/>
        <v>0.4</v>
      </c>
      <c r="F23" s="11">
        <f t="shared" si="6"/>
        <v>20.128162647116</v>
      </c>
      <c r="G23" s="11">
        <f t="shared" si="6"/>
        <v>14.246356927624999</v>
      </c>
      <c r="H23" s="11">
        <f t="shared" si="6"/>
        <v>93.435804479977605</v>
      </c>
      <c r="I23" s="11">
        <f t="shared" si="6"/>
        <v>116.31</v>
      </c>
      <c r="J23" s="11">
        <f t="shared" si="6"/>
        <v>0.46653273364271802</v>
      </c>
      <c r="K23" s="11">
        <f t="shared" si="6"/>
        <v>5.7564639026853603</v>
      </c>
      <c r="L23" s="11">
        <v>0</v>
      </c>
      <c r="M23" s="11">
        <f t="shared" ref="M23:U23" si="7">M9</f>
        <v>4.5199999999999996</v>
      </c>
      <c r="N23" s="11">
        <v>0</v>
      </c>
      <c r="O23" s="11">
        <f t="shared" si="7"/>
        <v>0.24</v>
      </c>
      <c r="P23" s="11">
        <v>0</v>
      </c>
      <c r="Q23" s="11">
        <f t="shared" si="7"/>
        <v>0</v>
      </c>
      <c r="R23" s="11">
        <f t="shared" si="7"/>
        <v>11.14</v>
      </c>
      <c r="S23" s="11">
        <f t="shared" si="7"/>
        <v>2.9371999999999998</v>
      </c>
      <c r="T23" s="11">
        <f t="shared" si="7"/>
        <v>0.93520000000000003</v>
      </c>
      <c r="U23" s="11">
        <f t="shared" si="7"/>
        <v>4.3457135215664501E-2</v>
      </c>
      <c r="V23" s="11">
        <v>0</v>
      </c>
      <c r="W23" s="11">
        <f t="shared" ref="W23:AH23" si="8">W9</f>
        <v>0.13</v>
      </c>
      <c r="X23" s="11">
        <v>0</v>
      </c>
      <c r="Y23" s="11">
        <f t="shared" si="8"/>
        <v>0.28000000000000003</v>
      </c>
      <c r="Z23" s="11">
        <f t="shared" si="8"/>
        <v>19.884799999999998</v>
      </c>
      <c r="AA23" s="11">
        <f t="shared" si="8"/>
        <v>0.15</v>
      </c>
      <c r="AB23" s="11">
        <f t="shared" si="8"/>
        <v>7.2104456892827997</v>
      </c>
      <c r="AC23" s="11">
        <f t="shared" si="8"/>
        <v>8.14</v>
      </c>
      <c r="AD23" s="11">
        <f t="shared" si="8"/>
        <v>2.028</v>
      </c>
      <c r="AE23" s="11">
        <f t="shared" si="8"/>
        <v>47.304000000000002</v>
      </c>
      <c r="AF23" s="11">
        <f t="shared" si="8"/>
        <v>0.20799999999999999</v>
      </c>
      <c r="AG23" s="11">
        <f t="shared" si="8"/>
        <v>7.78</v>
      </c>
      <c r="AH23" s="11">
        <f t="shared" si="8"/>
        <v>9.3705721223580998</v>
      </c>
    </row>
    <row r="24" spans="1:34" s="1" customFormat="1" x14ac:dyDescent="0.15">
      <c r="A24" s="32"/>
      <c r="B24" s="32" t="s">
        <v>39</v>
      </c>
      <c r="C24" s="32"/>
      <c r="D24" s="11">
        <f t="shared" ref="D24:K24" si="9">D10</f>
        <v>0.18</v>
      </c>
      <c r="E24" s="11">
        <f t="shared" si="9"/>
        <v>0.15</v>
      </c>
      <c r="F24" s="11">
        <f t="shared" si="9"/>
        <v>6.7515354805749599</v>
      </c>
      <c r="G24" s="11">
        <f t="shared" si="9"/>
        <v>5.90452382682557</v>
      </c>
      <c r="H24" s="11">
        <f t="shared" si="9"/>
        <v>14.2513679196251</v>
      </c>
      <c r="I24" s="11">
        <f t="shared" si="9"/>
        <v>8.7238820557722594</v>
      </c>
      <c r="J24" s="11">
        <f t="shared" si="9"/>
        <v>5.9259387595427301E-2</v>
      </c>
      <c r="K24" s="11">
        <f t="shared" si="9"/>
        <v>1.5342609420048201</v>
      </c>
      <c r="L24" s="11">
        <v>0</v>
      </c>
      <c r="M24" s="11">
        <f t="shared" ref="M24:U24" si="10">M10</f>
        <v>1.07</v>
      </c>
      <c r="N24" s="11">
        <v>0</v>
      </c>
      <c r="O24" s="11">
        <f t="shared" si="10"/>
        <v>0.06</v>
      </c>
      <c r="P24" s="11">
        <f t="shared" si="10"/>
        <v>0</v>
      </c>
      <c r="Q24" s="11">
        <f t="shared" si="10"/>
        <v>0</v>
      </c>
      <c r="R24" s="11">
        <f t="shared" si="10"/>
        <v>0.52945570227090499</v>
      </c>
      <c r="S24" s="11">
        <f t="shared" si="10"/>
        <v>0.43872174997236002</v>
      </c>
      <c r="T24" s="11">
        <f t="shared" si="10"/>
        <v>0.14000000000000001</v>
      </c>
      <c r="U24" s="11">
        <f t="shared" si="10"/>
        <v>0.14382761766378799</v>
      </c>
      <c r="V24" s="11">
        <v>0</v>
      </c>
      <c r="W24" s="11">
        <f t="shared" ref="W24:AH24" si="11">W10</f>
        <v>5.25</v>
      </c>
      <c r="X24" s="11">
        <v>0</v>
      </c>
      <c r="Y24" s="11">
        <f t="shared" si="11"/>
        <v>0.9</v>
      </c>
      <c r="Z24" s="11">
        <f t="shared" si="11"/>
        <v>11.35</v>
      </c>
      <c r="AA24" s="11">
        <f t="shared" si="11"/>
        <v>0.34102284778415998</v>
      </c>
      <c r="AB24" s="11">
        <f t="shared" si="11"/>
        <v>17.411496091096801</v>
      </c>
      <c r="AC24" s="11">
        <f t="shared" si="11"/>
        <v>1.77</v>
      </c>
      <c r="AD24" s="11">
        <f t="shared" si="11"/>
        <v>0.40528170923968398</v>
      </c>
      <c r="AE24" s="11">
        <f t="shared" si="11"/>
        <v>18.958155688467201</v>
      </c>
      <c r="AF24" s="11">
        <f t="shared" si="11"/>
        <v>0.149948464298228</v>
      </c>
      <c r="AG24" s="11">
        <f t="shared" si="11"/>
        <v>0.45621693964930299</v>
      </c>
      <c r="AH24" s="11">
        <f t="shared" si="11"/>
        <v>8.6555313272900905E-2</v>
      </c>
    </row>
    <row r="25" spans="1:34" s="1" customFormat="1" x14ac:dyDescent="0.15">
      <c r="A25" s="32"/>
      <c r="B25" s="32" t="s">
        <v>40</v>
      </c>
      <c r="C25" s="32"/>
      <c r="D25" s="11">
        <v>0</v>
      </c>
      <c r="E25" s="11">
        <v>0</v>
      </c>
      <c r="F25" s="11">
        <f t="shared" ref="F25:I25" si="12">F11</f>
        <v>0</v>
      </c>
      <c r="G25" s="11">
        <f t="shared" si="12"/>
        <v>0</v>
      </c>
      <c r="H25" s="11">
        <f t="shared" si="12"/>
        <v>16.150277695451798</v>
      </c>
      <c r="I25" s="11">
        <f t="shared" si="12"/>
        <v>0</v>
      </c>
      <c r="J25" s="11">
        <v>0</v>
      </c>
      <c r="K25" s="11">
        <f>K11</f>
        <v>0</v>
      </c>
      <c r="L25" s="11">
        <v>0</v>
      </c>
      <c r="M25" s="11">
        <v>0</v>
      </c>
      <c r="N25" s="11">
        <v>1</v>
      </c>
      <c r="O25" s="11">
        <v>0</v>
      </c>
      <c r="P25" s="11">
        <v>2</v>
      </c>
      <c r="Q25" s="11">
        <v>0</v>
      </c>
      <c r="R25" s="11">
        <f>R11</f>
        <v>0</v>
      </c>
      <c r="S25" s="11">
        <v>0</v>
      </c>
      <c r="T25" s="11">
        <f>T11</f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f t="shared" ref="AD25:AH25" si="13">AD11</f>
        <v>0</v>
      </c>
      <c r="AE25" s="11">
        <f t="shared" si="13"/>
        <v>2.5512000000000001</v>
      </c>
      <c r="AF25" s="11">
        <f t="shared" si="13"/>
        <v>0.99</v>
      </c>
      <c r="AG25" s="11">
        <f t="shared" si="13"/>
        <v>0.03</v>
      </c>
      <c r="AH25" s="11">
        <f t="shared" si="13"/>
        <v>8.9592712587470604</v>
      </c>
    </row>
    <row r="27" spans="1:34" x14ac:dyDescent="0.15">
      <c r="A27" s="9"/>
      <c r="B27" s="9"/>
      <c r="C27" s="9"/>
      <c r="D27" s="9" t="s">
        <v>47</v>
      </c>
      <c r="E27" s="9" t="s">
        <v>48</v>
      </c>
      <c r="F27" s="9" t="s">
        <v>49</v>
      </c>
      <c r="G27" s="9" t="s">
        <v>50</v>
      </c>
      <c r="H27" s="9"/>
      <c r="I27" s="1"/>
    </row>
    <row r="28" spans="1:34" x14ac:dyDescent="0.15">
      <c r="A28" s="59" t="s">
        <v>51</v>
      </c>
      <c r="B28" s="59" t="s">
        <v>42</v>
      </c>
      <c r="C28" s="9" t="s">
        <v>52</v>
      </c>
      <c r="D28" s="9">
        <v>64</v>
      </c>
      <c r="E28" s="9">
        <v>46</v>
      </c>
      <c r="F28" s="9">
        <v>54</v>
      </c>
      <c r="G28" s="11">
        <v>65.25</v>
      </c>
      <c r="H28" s="60">
        <f>(G28+G29+G30)/3</f>
        <v>64.126666666666665</v>
      </c>
      <c r="I28" s="12" t="s">
        <v>53</v>
      </c>
    </row>
    <row r="29" spans="1:34" x14ac:dyDescent="0.15">
      <c r="A29" s="59"/>
      <c r="B29" s="59"/>
      <c r="C29" s="9" t="s">
        <v>54</v>
      </c>
      <c r="D29" s="9">
        <v>53</v>
      </c>
      <c r="E29" s="9">
        <v>39</v>
      </c>
      <c r="F29" s="9">
        <v>53</v>
      </c>
      <c r="G29" s="11">
        <v>54.21</v>
      </c>
      <c r="H29" s="61"/>
      <c r="I29" s="1"/>
    </row>
    <row r="30" spans="1:34" x14ac:dyDescent="0.15">
      <c r="A30" s="59"/>
      <c r="B30" s="59"/>
      <c r="C30" s="9" t="s">
        <v>55</v>
      </c>
      <c r="D30" s="9">
        <v>62</v>
      </c>
      <c r="E30" s="9">
        <v>47</v>
      </c>
      <c r="F30" s="9">
        <v>57</v>
      </c>
      <c r="G30" s="11">
        <v>72.92</v>
      </c>
      <c r="H30" s="62"/>
      <c r="I30" s="1"/>
    </row>
    <row r="31" spans="1:34" x14ac:dyDescent="0.15">
      <c r="A31" s="59"/>
      <c r="B31" s="59" t="s">
        <v>43</v>
      </c>
      <c r="C31" s="9" t="s">
        <v>56</v>
      </c>
      <c r="D31" s="9">
        <v>7</v>
      </c>
      <c r="E31" s="9">
        <v>6</v>
      </c>
      <c r="F31" s="9">
        <v>5</v>
      </c>
      <c r="G31" s="11">
        <v>5.34</v>
      </c>
      <c r="H31" s="60">
        <f>(G31+G32)/2</f>
        <v>4.9800000000000004</v>
      </c>
      <c r="I31" s="1"/>
    </row>
    <row r="32" spans="1:34" x14ac:dyDescent="0.15">
      <c r="A32" s="59"/>
      <c r="B32" s="59"/>
      <c r="C32" s="9" t="s">
        <v>57</v>
      </c>
      <c r="D32" s="9">
        <v>6</v>
      </c>
      <c r="E32" s="9">
        <v>5</v>
      </c>
      <c r="F32" s="9">
        <v>4</v>
      </c>
      <c r="G32" s="11">
        <v>4.62</v>
      </c>
      <c r="H32" s="62"/>
      <c r="I32" s="1"/>
    </row>
    <row r="33" spans="1:36" x14ac:dyDescent="0.15">
      <c r="A33" s="59"/>
      <c r="B33" s="59" t="s">
        <v>34</v>
      </c>
      <c r="C33" s="59"/>
      <c r="D33" s="9"/>
      <c r="E33" s="9"/>
      <c r="F33" s="9"/>
      <c r="G33" s="9">
        <v>1</v>
      </c>
      <c r="H33" s="9">
        <f t="shared" ref="H33:H37" si="14">G33</f>
        <v>1</v>
      </c>
      <c r="I33" s="1"/>
    </row>
    <row r="34" spans="1:36" x14ac:dyDescent="0.15">
      <c r="A34" s="59"/>
      <c r="B34" s="59" t="s">
        <v>36</v>
      </c>
      <c r="C34" s="59"/>
      <c r="D34" s="9"/>
      <c r="E34" s="9"/>
      <c r="F34" s="9"/>
      <c r="G34" s="9">
        <v>18</v>
      </c>
      <c r="H34" s="9">
        <f t="shared" si="14"/>
        <v>18</v>
      </c>
      <c r="I34" s="1"/>
    </row>
    <row r="35" spans="1:36" x14ac:dyDescent="0.15">
      <c r="A35" s="59"/>
      <c r="B35" s="59" t="s">
        <v>38</v>
      </c>
      <c r="C35" s="59"/>
      <c r="D35" s="9"/>
      <c r="E35" s="9"/>
      <c r="F35" s="9"/>
      <c r="G35" s="9">
        <v>10</v>
      </c>
      <c r="H35" s="9">
        <f t="shared" si="14"/>
        <v>10</v>
      </c>
      <c r="I35" s="1"/>
    </row>
    <row r="36" spans="1:36" x14ac:dyDescent="0.15">
      <c r="A36" s="59"/>
      <c r="B36" s="59" t="s">
        <v>39</v>
      </c>
      <c r="C36" s="59"/>
      <c r="D36" s="9"/>
      <c r="E36" s="9"/>
      <c r="F36" s="9"/>
      <c r="G36" s="9">
        <v>10</v>
      </c>
      <c r="H36" s="9">
        <f t="shared" si="14"/>
        <v>10</v>
      </c>
      <c r="I36" s="1"/>
    </row>
    <row r="37" spans="1:36" x14ac:dyDescent="0.15">
      <c r="A37" s="59"/>
      <c r="B37" s="59" t="s">
        <v>40</v>
      </c>
      <c r="C37" s="59"/>
      <c r="D37" s="9"/>
      <c r="E37" s="9"/>
      <c r="F37" s="9"/>
      <c r="G37" s="9">
        <v>46</v>
      </c>
      <c r="H37" s="9">
        <f t="shared" si="14"/>
        <v>46</v>
      </c>
      <c r="I37" s="1"/>
    </row>
    <row r="39" spans="1:36" x14ac:dyDescent="0.15">
      <c r="A39" s="63" t="s">
        <v>58</v>
      </c>
      <c r="B39" s="67" t="s">
        <v>45</v>
      </c>
      <c r="C39" s="63"/>
      <c r="D39" s="11">
        <f t="shared" ref="D39:AH39" si="15">D19*10000*$H$28</f>
        <v>20834754</v>
      </c>
      <c r="E39" s="11">
        <f t="shared" si="15"/>
        <v>30370389.333333332</v>
      </c>
      <c r="F39" s="11">
        <f t="shared" si="15"/>
        <v>501977134</v>
      </c>
      <c r="G39" s="11">
        <f t="shared" si="15"/>
        <v>75348833.333333328</v>
      </c>
      <c r="H39" s="11">
        <f t="shared" si="15"/>
        <v>632082614.39642119</v>
      </c>
      <c r="I39" s="11">
        <f t="shared" si="15"/>
        <v>223717419.46666667</v>
      </c>
      <c r="J39" s="11">
        <f t="shared" si="15"/>
        <v>337246051.04296935</v>
      </c>
      <c r="K39" s="11">
        <f t="shared" si="15"/>
        <v>640562748.24666667</v>
      </c>
      <c r="L39" s="11">
        <f t="shared" si="15"/>
        <v>4476041.333333333</v>
      </c>
      <c r="M39" s="11">
        <f t="shared" si="15"/>
        <v>34250052.666666664</v>
      </c>
      <c r="N39" s="11">
        <f t="shared" si="15"/>
        <v>17609182.666666668</v>
      </c>
      <c r="O39" s="11">
        <f t="shared" si="15"/>
        <v>111106375.68000001</v>
      </c>
      <c r="P39" s="11">
        <f t="shared" si="15"/>
        <v>49270313.546666674</v>
      </c>
      <c r="Q39" s="11">
        <f t="shared" si="15"/>
        <v>152932609.25333333</v>
      </c>
      <c r="R39" s="11">
        <f t="shared" si="15"/>
        <v>545835405.61225617</v>
      </c>
      <c r="S39" s="11">
        <f t="shared" si="15"/>
        <v>438338763.83808017</v>
      </c>
      <c r="T39" s="11">
        <f t="shared" si="15"/>
        <v>178343698.69333333</v>
      </c>
      <c r="U39" s="11">
        <f t="shared" si="15"/>
        <v>273234008.30366123</v>
      </c>
      <c r="V39" s="11">
        <f t="shared" si="15"/>
        <v>357807818.50666666</v>
      </c>
      <c r="W39" s="11">
        <f t="shared" si="15"/>
        <v>298808655.98000002</v>
      </c>
      <c r="X39" s="11">
        <f t="shared" si="15"/>
        <v>13658980</v>
      </c>
      <c r="Y39" s="11">
        <f t="shared" si="15"/>
        <v>145678087.70666665</v>
      </c>
      <c r="Z39" s="11">
        <f t="shared" si="15"/>
        <v>695804868.30224979</v>
      </c>
      <c r="AA39" s="11">
        <f t="shared" si="15"/>
        <v>409983005.92666662</v>
      </c>
      <c r="AB39" s="11">
        <f t="shared" si="15"/>
        <v>818374259.73333335</v>
      </c>
      <c r="AC39" s="11">
        <f t="shared" si="15"/>
        <v>574164145.58154356</v>
      </c>
      <c r="AD39" s="11">
        <f t="shared" si="15"/>
        <v>128638093.33333333</v>
      </c>
      <c r="AE39" s="11">
        <f t="shared" si="15"/>
        <v>476872762.40666664</v>
      </c>
      <c r="AF39" s="11">
        <f t="shared" si="15"/>
        <v>1109078202.8199999</v>
      </c>
      <c r="AG39" s="11">
        <f t="shared" si="15"/>
        <v>92207734.000000015</v>
      </c>
      <c r="AH39" s="11">
        <f t="shared" si="15"/>
        <v>349663031.24515295</v>
      </c>
    </row>
    <row r="40" spans="1:36" x14ac:dyDescent="0.15">
      <c r="A40" s="63"/>
      <c r="B40" s="67" t="s">
        <v>46</v>
      </c>
      <c r="C40" s="63"/>
      <c r="D40" s="11">
        <f t="shared" ref="D40:AH40" si="16">D20*10000*$H$31</f>
        <v>11313353.884931508</v>
      </c>
      <c r="E40" s="11">
        <f t="shared" si="16"/>
        <v>4071866.3013698636</v>
      </c>
      <c r="F40" s="11">
        <f t="shared" si="16"/>
        <v>157597565.72054797</v>
      </c>
      <c r="G40" s="11">
        <f t="shared" si="16"/>
        <v>124420688.38356166</v>
      </c>
      <c r="H40" s="11">
        <f t="shared" si="16"/>
        <v>537437860.22465754</v>
      </c>
      <c r="I40" s="11">
        <f t="shared" si="16"/>
        <v>76303381.265753448</v>
      </c>
      <c r="J40" s="11">
        <f t="shared" si="16"/>
        <v>93450354.904109597</v>
      </c>
      <c r="K40" s="11">
        <f t="shared" si="16"/>
        <v>102613936.93150686</v>
      </c>
      <c r="L40" s="11">
        <f t="shared" si="16"/>
        <v>2272107.9452054794</v>
      </c>
      <c r="M40" s="11">
        <f t="shared" si="16"/>
        <v>48534327.055576436</v>
      </c>
      <c r="N40" s="11">
        <f t="shared" si="16"/>
        <v>21512220.60821918</v>
      </c>
      <c r="O40" s="11">
        <f t="shared" si="16"/>
        <v>62702712.573563375</v>
      </c>
      <c r="P40" s="11">
        <f t="shared" si="16"/>
        <v>9294726.5753424652</v>
      </c>
      <c r="Q40" s="11">
        <f t="shared" si="16"/>
        <v>6872805.221917809</v>
      </c>
      <c r="R40" s="11">
        <f t="shared" si="16"/>
        <v>143343912.4641667</v>
      </c>
      <c r="S40" s="11">
        <f t="shared" si="16"/>
        <v>122352664.93150686</v>
      </c>
      <c r="T40" s="11">
        <f t="shared" si="16"/>
        <v>39772568.071232878</v>
      </c>
      <c r="U40" s="11">
        <f t="shared" si="16"/>
        <v>41425910.334246576</v>
      </c>
      <c r="V40" s="11">
        <f t="shared" si="16"/>
        <v>17377029.172602739</v>
      </c>
      <c r="W40" s="11">
        <f t="shared" si="16"/>
        <v>21140157.03630333</v>
      </c>
      <c r="X40" s="11">
        <f t="shared" si="16"/>
        <v>6282167.6712328782</v>
      </c>
      <c r="Y40" s="11">
        <f t="shared" si="16"/>
        <v>23732889.92876713</v>
      </c>
      <c r="Z40" s="11">
        <f t="shared" si="16"/>
        <v>186573736.65205479</v>
      </c>
      <c r="AA40" s="11">
        <f t="shared" si="16"/>
        <v>8631734.4000000004</v>
      </c>
      <c r="AB40" s="11">
        <f t="shared" si="16"/>
        <v>70201967.128767133</v>
      </c>
      <c r="AC40" s="11">
        <f t="shared" si="16"/>
        <v>105192310.78356165</v>
      </c>
      <c r="AD40" s="11">
        <f t="shared" si="16"/>
        <v>91486747.726027414</v>
      </c>
      <c r="AE40" s="11">
        <f t="shared" si="16"/>
        <v>167814264.28440937</v>
      </c>
      <c r="AF40" s="11">
        <f t="shared" si="16"/>
        <v>64895745.747945212</v>
      </c>
      <c r="AG40" s="11">
        <f t="shared" si="16"/>
        <v>36049111.710494496</v>
      </c>
      <c r="AH40" s="11">
        <f t="shared" si="16"/>
        <v>448972704.98630142</v>
      </c>
    </row>
    <row r="41" spans="1:36" x14ac:dyDescent="0.15">
      <c r="A41" s="63"/>
      <c r="B41" s="68" t="s">
        <v>34</v>
      </c>
      <c r="C41" s="68"/>
      <c r="D41" s="11">
        <f t="shared" ref="D41:AH41" si="17">D21*10000*$H$33</f>
        <v>6126410.9589041099</v>
      </c>
      <c r="E41" s="11">
        <f t="shared" si="17"/>
        <v>3648325.4794520549</v>
      </c>
      <c r="F41" s="11">
        <f t="shared" si="17"/>
        <v>50953085.854797862</v>
      </c>
      <c r="G41" s="11">
        <f t="shared" si="17"/>
        <v>10312930.868250724</v>
      </c>
      <c r="H41" s="11">
        <f t="shared" si="17"/>
        <v>11962864.868905118</v>
      </c>
      <c r="I41" s="11">
        <f t="shared" si="17"/>
        <v>32770989.345475394</v>
      </c>
      <c r="J41" s="11">
        <f t="shared" si="17"/>
        <v>24623157.650676068</v>
      </c>
      <c r="K41" s="11">
        <f t="shared" si="17"/>
        <v>38178866.111508079</v>
      </c>
      <c r="L41" s="11">
        <f t="shared" si="17"/>
        <v>4053994.5205479451</v>
      </c>
      <c r="M41" s="11">
        <f t="shared" si="17"/>
        <v>43428886.865972303</v>
      </c>
      <c r="N41" s="11">
        <f t="shared" si="17"/>
        <v>12013499.263151154</v>
      </c>
      <c r="O41" s="11">
        <f t="shared" si="17"/>
        <v>36714406.617230631</v>
      </c>
      <c r="P41" s="11">
        <f t="shared" si="17"/>
        <v>22585706.363618638</v>
      </c>
      <c r="Q41" s="11">
        <f t="shared" si="17"/>
        <v>43983447.322364792</v>
      </c>
      <c r="R41" s="11">
        <f t="shared" si="17"/>
        <v>74149014.272407725</v>
      </c>
      <c r="S41" s="11">
        <f t="shared" si="17"/>
        <v>99343565.986815706</v>
      </c>
      <c r="T41" s="11">
        <f t="shared" si="17"/>
        <v>67822475.88775596</v>
      </c>
      <c r="U41" s="11">
        <f t="shared" si="17"/>
        <v>84895319.385962382</v>
      </c>
      <c r="V41" s="11">
        <f t="shared" si="17"/>
        <v>55172451.018811315</v>
      </c>
      <c r="W41" s="11">
        <f t="shared" si="17"/>
        <v>56369126.12586575</v>
      </c>
      <c r="X41" s="11">
        <f t="shared" si="17"/>
        <v>12084331.788796809</v>
      </c>
      <c r="Y41" s="11">
        <f t="shared" si="17"/>
        <v>26047771.443783369</v>
      </c>
      <c r="Z41" s="11">
        <f t="shared" si="17"/>
        <v>96602654.669980943</v>
      </c>
      <c r="AA41" s="11">
        <f t="shared" si="17"/>
        <v>20549104.109589044</v>
      </c>
      <c r="AB41" s="11">
        <f t="shared" si="17"/>
        <v>55148200.852149621</v>
      </c>
      <c r="AC41" s="11">
        <f t="shared" si="17"/>
        <v>428630.13698630134</v>
      </c>
      <c r="AD41" s="11">
        <f t="shared" si="17"/>
        <v>17069676.844807267</v>
      </c>
      <c r="AE41" s="11">
        <f t="shared" si="17"/>
        <v>9359217.5147493202</v>
      </c>
      <c r="AF41" s="11">
        <f t="shared" si="17"/>
        <v>1988608.6621939722</v>
      </c>
      <c r="AG41" s="11">
        <f t="shared" si="17"/>
        <v>1380739.7260273972</v>
      </c>
      <c r="AH41" s="11">
        <f t="shared" si="17"/>
        <v>2851199.7104074112</v>
      </c>
    </row>
    <row r="42" spans="1:36" x14ac:dyDescent="0.15">
      <c r="A42" s="63"/>
      <c r="B42" s="63" t="s">
        <v>36</v>
      </c>
      <c r="C42" s="63"/>
      <c r="D42" s="11">
        <f t="shared" ref="D42:AH42" si="18">D22*10000*$H$34</f>
        <v>30600.000000000004</v>
      </c>
      <c r="E42" s="11">
        <f t="shared" si="18"/>
        <v>16200</v>
      </c>
      <c r="F42" s="11">
        <f t="shared" si="18"/>
        <v>1246464</v>
      </c>
      <c r="G42" s="11">
        <f t="shared" si="18"/>
        <v>343656</v>
      </c>
      <c r="H42" s="11">
        <f t="shared" si="18"/>
        <v>10646867.252237868</v>
      </c>
      <c r="I42" s="11">
        <f t="shared" si="18"/>
        <v>1896840</v>
      </c>
      <c r="J42" s="11">
        <f t="shared" si="18"/>
        <v>49647.919908851465</v>
      </c>
      <c r="K42" s="11">
        <f t="shared" si="18"/>
        <v>3767120.0338219199</v>
      </c>
      <c r="L42" s="11">
        <f t="shared" si="18"/>
        <v>0</v>
      </c>
      <c r="M42" s="11">
        <f t="shared" si="18"/>
        <v>64800</v>
      </c>
      <c r="N42" s="11">
        <f t="shared" si="18"/>
        <v>0</v>
      </c>
      <c r="O42" s="11">
        <f t="shared" si="18"/>
        <v>27000</v>
      </c>
      <c r="P42" s="11">
        <f t="shared" si="18"/>
        <v>0</v>
      </c>
      <c r="Q42" s="11">
        <f t="shared" si="18"/>
        <v>0</v>
      </c>
      <c r="R42" s="11">
        <f t="shared" si="18"/>
        <v>422496</v>
      </c>
      <c r="S42" s="11">
        <f t="shared" si="18"/>
        <v>216236.72008537559</v>
      </c>
      <c r="T42" s="11">
        <f t="shared" si="18"/>
        <v>132120</v>
      </c>
      <c r="U42" s="11">
        <f t="shared" si="18"/>
        <v>248039.99999999997</v>
      </c>
      <c r="V42" s="11">
        <f t="shared" si="18"/>
        <v>28800</v>
      </c>
      <c r="W42" s="11">
        <f t="shared" si="18"/>
        <v>5024397.3291350994</v>
      </c>
      <c r="X42" s="11">
        <f t="shared" si="18"/>
        <v>0</v>
      </c>
      <c r="Y42" s="11">
        <f t="shared" si="18"/>
        <v>387000</v>
      </c>
      <c r="Z42" s="11">
        <f t="shared" si="18"/>
        <v>14055084.509587992</v>
      </c>
      <c r="AA42" s="11">
        <f t="shared" si="18"/>
        <v>1928557.5996767939</v>
      </c>
      <c r="AB42" s="11">
        <f t="shared" si="18"/>
        <v>2130480</v>
      </c>
      <c r="AC42" s="11">
        <f t="shared" si="18"/>
        <v>5135387.0567374257</v>
      </c>
      <c r="AD42" s="11">
        <f t="shared" si="18"/>
        <v>523602</v>
      </c>
      <c r="AE42" s="11">
        <f t="shared" si="18"/>
        <v>2242080</v>
      </c>
      <c r="AF42" s="11">
        <f t="shared" si="18"/>
        <v>1637939.1101463288</v>
      </c>
      <c r="AG42" s="11">
        <f t="shared" si="18"/>
        <v>48600</v>
      </c>
      <c r="AH42" s="11">
        <f t="shared" si="18"/>
        <v>6305720.149004004</v>
      </c>
    </row>
    <row r="43" spans="1:36" x14ac:dyDescent="0.15">
      <c r="A43" s="63"/>
      <c r="B43" s="63" t="s">
        <v>38</v>
      </c>
      <c r="C43" s="63"/>
      <c r="D43" s="11">
        <f t="shared" ref="D43:AH43" si="19">D23*10000*$H$35</f>
        <v>84000</v>
      </c>
      <c r="E43" s="11">
        <f t="shared" si="19"/>
        <v>40000</v>
      </c>
      <c r="F43" s="11">
        <f t="shared" si="19"/>
        <v>2012816.2647116</v>
      </c>
      <c r="G43" s="11">
        <f t="shared" si="19"/>
        <v>1424635.6927624999</v>
      </c>
      <c r="H43" s="11">
        <f t="shared" si="19"/>
        <v>9343580.44799776</v>
      </c>
      <c r="I43" s="11">
        <f t="shared" si="19"/>
        <v>11631000</v>
      </c>
      <c r="J43" s="11">
        <f t="shared" si="19"/>
        <v>46653.273364271801</v>
      </c>
      <c r="K43" s="11">
        <f t="shared" si="19"/>
        <v>575646.39026853605</v>
      </c>
      <c r="L43" s="11">
        <f t="shared" si="19"/>
        <v>0</v>
      </c>
      <c r="M43" s="11">
        <f t="shared" si="19"/>
        <v>451999.99999999994</v>
      </c>
      <c r="N43" s="11">
        <f t="shared" si="19"/>
        <v>0</v>
      </c>
      <c r="O43" s="11">
        <f t="shared" si="19"/>
        <v>24000</v>
      </c>
      <c r="P43" s="11">
        <f t="shared" si="19"/>
        <v>0</v>
      </c>
      <c r="Q43" s="11">
        <f t="shared" si="19"/>
        <v>0</v>
      </c>
      <c r="R43" s="11">
        <f t="shared" si="19"/>
        <v>1114000</v>
      </c>
      <c r="S43" s="11">
        <f t="shared" si="19"/>
        <v>293719.99999999994</v>
      </c>
      <c r="T43" s="11">
        <f t="shared" si="19"/>
        <v>93520</v>
      </c>
      <c r="U43" s="11">
        <f t="shared" si="19"/>
        <v>4345.7135215664503</v>
      </c>
      <c r="V43" s="11">
        <f t="shared" si="19"/>
        <v>0</v>
      </c>
      <c r="W43" s="11">
        <f t="shared" si="19"/>
        <v>13000</v>
      </c>
      <c r="X43" s="11">
        <f t="shared" si="19"/>
        <v>0</v>
      </c>
      <c r="Y43" s="11">
        <f t="shared" si="19"/>
        <v>28000.000000000004</v>
      </c>
      <c r="Z43" s="11">
        <f t="shared" si="19"/>
        <v>1988479.9999999998</v>
      </c>
      <c r="AA43" s="11">
        <f t="shared" si="19"/>
        <v>15000</v>
      </c>
      <c r="AB43" s="11">
        <f t="shared" si="19"/>
        <v>721044.56892827991</v>
      </c>
      <c r="AC43" s="11">
        <f t="shared" si="19"/>
        <v>814000</v>
      </c>
      <c r="AD43" s="11">
        <f t="shared" si="19"/>
        <v>202800</v>
      </c>
      <c r="AE43" s="11">
        <f t="shared" si="19"/>
        <v>4730400</v>
      </c>
      <c r="AF43" s="11">
        <f t="shared" si="19"/>
        <v>20800</v>
      </c>
      <c r="AG43" s="11">
        <f t="shared" si="19"/>
        <v>778000</v>
      </c>
      <c r="AH43" s="11">
        <f t="shared" si="19"/>
        <v>937057.21223581</v>
      </c>
    </row>
    <row r="44" spans="1:36" x14ac:dyDescent="0.15">
      <c r="A44" s="63"/>
      <c r="B44" s="63" t="s">
        <v>39</v>
      </c>
      <c r="C44" s="63"/>
      <c r="D44" s="11">
        <f t="shared" ref="D44:AH44" si="20">D24*10000*$H$36</f>
        <v>18000</v>
      </c>
      <c r="E44" s="11">
        <f t="shared" si="20"/>
        <v>15000</v>
      </c>
      <c r="F44" s="11">
        <f t="shared" si="20"/>
        <v>675153.54805749597</v>
      </c>
      <c r="G44" s="11">
        <f t="shared" si="20"/>
        <v>590452.38268255698</v>
      </c>
      <c r="H44" s="11">
        <f t="shared" si="20"/>
        <v>1425136.79196251</v>
      </c>
      <c r="I44" s="11">
        <f t="shared" si="20"/>
        <v>872388.20557722589</v>
      </c>
      <c r="J44" s="11">
        <f t="shared" si="20"/>
        <v>5925.9387595427306</v>
      </c>
      <c r="K44" s="11">
        <f t="shared" si="20"/>
        <v>153426.09420048201</v>
      </c>
      <c r="L44" s="11">
        <f t="shared" si="20"/>
        <v>0</v>
      </c>
      <c r="M44" s="11">
        <f t="shared" si="20"/>
        <v>107000</v>
      </c>
      <c r="N44" s="11">
        <f t="shared" si="20"/>
        <v>0</v>
      </c>
      <c r="O44" s="11">
        <f t="shared" si="20"/>
        <v>6000</v>
      </c>
      <c r="P44" s="11">
        <f t="shared" si="20"/>
        <v>0</v>
      </c>
      <c r="Q44" s="11">
        <f t="shared" si="20"/>
        <v>0</v>
      </c>
      <c r="R44" s="11">
        <f t="shared" si="20"/>
        <v>52945.570227090502</v>
      </c>
      <c r="S44" s="11">
        <f t="shared" si="20"/>
        <v>43872.174997235998</v>
      </c>
      <c r="T44" s="11">
        <f t="shared" si="20"/>
        <v>14000.000000000002</v>
      </c>
      <c r="U44" s="11">
        <f t="shared" si="20"/>
        <v>14382.761766378799</v>
      </c>
      <c r="V44" s="11">
        <f t="shared" si="20"/>
        <v>0</v>
      </c>
      <c r="W44" s="11">
        <f t="shared" si="20"/>
        <v>525000</v>
      </c>
      <c r="X44" s="11">
        <f t="shared" si="20"/>
        <v>0</v>
      </c>
      <c r="Y44" s="11">
        <f t="shared" si="20"/>
        <v>90000</v>
      </c>
      <c r="Z44" s="11">
        <f t="shared" si="20"/>
        <v>1135000</v>
      </c>
      <c r="AA44" s="11">
        <f t="shared" si="20"/>
        <v>34102.284778415997</v>
      </c>
      <c r="AB44" s="11">
        <f t="shared" si="20"/>
        <v>1741149.6091096802</v>
      </c>
      <c r="AC44" s="11">
        <f t="shared" si="20"/>
        <v>177000</v>
      </c>
      <c r="AD44" s="11">
        <f t="shared" si="20"/>
        <v>40528.170923968399</v>
      </c>
      <c r="AE44" s="11">
        <f t="shared" si="20"/>
        <v>1895815.56884672</v>
      </c>
      <c r="AF44" s="11">
        <f t="shared" si="20"/>
        <v>14994.846429822801</v>
      </c>
      <c r="AG44" s="11">
        <f t="shared" si="20"/>
        <v>45621.693964930302</v>
      </c>
      <c r="AH44" s="11">
        <f t="shared" si="20"/>
        <v>8655.5313272900894</v>
      </c>
    </row>
    <row r="45" spans="1:36" x14ac:dyDescent="0.15">
      <c r="A45" s="63"/>
      <c r="B45" s="63" t="s">
        <v>40</v>
      </c>
      <c r="C45" s="63"/>
      <c r="D45" s="11">
        <f t="shared" ref="D45:AH45" si="21">D25*10000*$H$37</f>
        <v>0</v>
      </c>
      <c r="E45" s="11">
        <f t="shared" si="21"/>
        <v>0</v>
      </c>
      <c r="F45" s="11">
        <f t="shared" si="21"/>
        <v>0</v>
      </c>
      <c r="G45" s="11">
        <f t="shared" si="21"/>
        <v>0</v>
      </c>
      <c r="H45" s="11">
        <f t="shared" si="21"/>
        <v>7429127.7399078272</v>
      </c>
      <c r="I45" s="11">
        <f t="shared" si="21"/>
        <v>0</v>
      </c>
      <c r="J45" s="11">
        <f t="shared" si="21"/>
        <v>0</v>
      </c>
      <c r="K45" s="11">
        <f t="shared" si="21"/>
        <v>0</v>
      </c>
      <c r="L45" s="11">
        <f t="shared" si="21"/>
        <v>0</v>
      </c>
      <c r="M45" s="11">
        <f t="shared" si="21"/>
        <v>0</v>
      </c>
      <c r="N45" s="11">
        <f t="shared" si="21"/>
        <v>460000</v>
      </c>
      <c r="O45" s="11">
        <f t="shared" si="21"/>
        <v>0</v>
      </c>
      <c r="P45" s="11">
        <f t="shared" si="21"/>
        <v>920000</v>
      </c>
      <c r="Q45" s="11">
        <f t="shared" si="21"/>
        <v>0</v>
      </c>
      <c r="R45" s="11">
        <f t="shared" si="21"/>
        <v>0</v>
      </c>
      <c r="S45" s="11">
        <f t="shared" si="21"/>
        <v>0</v>
      </c>
      <c r="T45" s="11">
        <f t="shared" si="21"/>
        <v>0</v>
      </c>
      <c r="U45" s="11">
        <f t="shared" si="21"/>
        <v>0</v>
      </c>
      <c r="V45" s="11">
        <f t="shared" si="21"/>
        <v>0</v>
      </c>
      <c r="W45" s="11">
        <f t="shared" si="21"/>
        <v>0</v>
      </c>
      <c r="X45" s="11">
        <f t="shared" si="21"/>
        <v>0</v>
      </c>
      <c r="Y45" s="11">
        <f t="shared" si="21"/>
        <v>0</v>
      </c>
      <c r="Z45" s="11">
        <f t="shared" si="21"/>
        <v>0</v>
      </c>
      <c r="AA45" s="11">
        <f t="shared" si="21"/>
        <v>0</v>
      </c>
      <c r="AB45" s="11">
        <f t="shared" si="21"/>
        <v>0</v>
      </c>
      <c r="AC45" s="11">
        <f t="shared" si="21"/>
        <v>0</v>
      </c>
      <c r="AD45" s="11">
        <f t="shared" si="21"/>
        <v>0</v>
      </c>
      <c r="AE45" s="11">
        <f t="shared" si="21"/>
        <v>1173552</v>
      </c>
      <c r="AF45" s="11">
        <f t="shared" si="21"/>
        <v>455400</v>
      </c>
      <c r="AG45" s="11">
        <f t="shared" si="21"/>
        <v>13800</v>
      </c>
      <c r="AH45" s="14">
        <f t="shared" si="21"/>
        <v>4121264.7790236482</v>
      </c>
      <c r="AI45" s="15" t="s">
        <v>59</v>
      </c>
    </row>
    <row r="46" spans="1:36" x14ac:dyDescent="0.15">
      <c r="D46" s="1">
        <f t="shared" ref="D46:AH46" si="22">SUM(D39:D45)</f>
        <v>38407118.843835622</v>
      </c>
      <c r="E46" s="1">
        <f t="shared" si="22"/>
        <v>38161781.114155248</v>
      </c>
      <c r="F46" s="1">
        <f t="shared" si="22"/>
        <v>714462219.38811481</v>
      </c>
      <c r="G46" s="1">
        <f t="shared" si="22"/>
        <v>212441196.66059077</v>
      </c>
      <c r="H46" s="1">
        <f t="shared" si="22"/>
        <v>1210328051.7220898</v>
      </c>
      <c r="I46" s="1">
        <f t="shared" si="22"/>
        <v>347192018.28347272</v>
      </c>
      <c r="J46" s="1">
        <f t="shared" si="22"/>
        <v>455421790.72978771</v>
      </c>
      <c r="K46" s="1">
        <f t="shared" si="22"/>
        <v>785851743.80797267</v>
      </c>
      <c r="L46" s="1">
        <f t="shared" si="22"/>
        <v>10802143.799086757</v>
      </c>
      <c r="M46" s="1">
        <f t="shared" si="22"/>
        <v>126837066.58821541</v>
      </c>
      <c r="N46" s="1">
        <f t="shared" si="22"/>
        <v>51594902.538037002</v>
      </c>
      <c r="O46" s="1">
        <f t="shared" si="22"/>
        <v>210580494.870794</v>
      </c>
      <c r="P46" s="1">
        <f t="shared" si="22"/>
        <v>82070746.485627785</v>
      </c>
      <c r="Q46" s="1">
        <f t="shared" si="22"/>
        <v>203788861.79761595</v>
      </c>
      <c r="R46" s="1">
        <f t="shared" si="22"/>
        <v>764917773.91905785</v>
      </c>
      <c r="S46" s="1">
        <f t="shared" si="22"/>
        <v>660588823.65148532</v>
      </c>
      <c r="T46" s="1">
        <f t="shared" si="22"/>
        <v>286178382.65232217</v>
      </c>
      <c r="U46" s="1">
        <f t="shared" si="22"/>
        <v>399822006.49915808</v>
      </c>
      <c r="V46" s="1">
        <f t="shared" si="22"/>
        <v>430386098.69808066</v>
      </c>
      <c r="W46" s="1">
        <f t="shared" si="22"/>
        <v>381880336.47130424</v>
      </c>
      <c r="X46" s="1">
        <f t="shared" si="22"/>
        <v>32025479.460029688</v>
      </c>
      <c r="Y46" s="1">
        <f t="shared" si="22"/>
        <v>195963749.07921717</v>
      </c>
      <c r="Z46" s="1">
        <f t="shared" si="22"/>
        <v>996159824.13387346</v>
      </c>
      <c r="AA46" s="1">
        <f t="shared" si="22"/>
        <v>441141504.32071084</v>
      </c>
      <c r="AB46" s="1">
        <f t="shared" si="22"/>
        <v>948317101.89228797</v>
      </c>
      <c r="AC46" s="1">
        <f t="shared" si="22"/>
        <v>685911473.55882883</v>
      </c>
      <c r="AD46" s="1">
        <f t="shared" si="22"/>
        <v>237961448.07509199</v>
      </c>
      <c r="AE46" s="1">
        <f t="shared" si="22"/>
        <v>664088091.77467203</v>
      </c>
      <c r="AF46" s="1">
        <f t="shared" si="22"/>
        <v>1178091691.1867154</v>
      </c>
      <c r="AG46" s="1">
        <f t="shared" si="22"/>
        <v>130523607.13048685</v>
      </c>
      <c r="AH46" s="1">
        <f t="shared" si="22"/>
        <v>812859633.61345243</v>
      </c>
      <c r="AI46" s="15">
        <f>SUM(D46:AH46)</f>
        <v>13734757162.746172</v>
      </c>
      <c r="AJ46" s="16" t="s">
        <v>60</v>
      </c>
    </row>
    <row r="47" spans="1:36" x14ac:dyDescent="0.15">
      <c r="AI47" s="17">
        <f>AI46/1000000</f>
        <v>13734.757162746171</v>
      </c>
      <c r="AJ47" s="16" t="s">
        <v>61</v>
      </c>
    </row>
  </sheetData>
  <mergeCells count="19">
    <mergeCell ref="B36:C36"/>
    <mergeCell ref="B37:C37"/>
    <mergeCell ref="B39:C39"/>
    <mergeCell ref="B33:C33"/>
    <mergeCell ref="H28:H30"/>
    <mergeCell ref="H31:H32"/>
    <mergeCell ref="B45:C45"/>
    <mergeCell ref="A12:A18"/>
    <mergeCell ref="A28:A37"/>
    <mergeCell ref="A39:A45"/>
    <mergeCell ref="B28:B30"/>
    <mergeCell ref="B31:B32"/>
    <mergeCell ref="B40:C40"/>
    <mergeCell ref="B41:C41"/>
    <mergeCell ref="B42:C42"/>
    <mergeCell ref="B43:C43"/>
    <mergeCell ref="B44:C44"/>
    <mergeCell ref="B34:C34"/>
    <mergeCell ref="B35:C35"/>
  </mergeCells>
  <phoneticPr fontId="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J47"/>
  <sheetViews>
    <sheetView workbookViewId="0">
      <selection activeCell="D1" sqref="D1:AH1"/>
    </sheetView>
  </sheetViews>
  <sheetFormatPr defaultColWidth="9" defaultRowHeight="16.5" x14ac:dyDescent="0.15"/>
  <cols>
    <col min="1" max="1" width="14.125" style="1" customWidth="1"/>
    <col min="2" max="3" width="8.875" style="1"/>
    <col min="4" max="5" width="15.625" style="2"/>
    <col min="6" max="7" width="16.875" style="2"/>
    <col min="8" max="8" width="16.875" style="2" customWidth="1"/>
    <col min="9" max="9" width="15.125" style="2" customWidth="1"/>
    <col min="10" max="11" width="16.875" style="2"/>
    <col min="12" max="13" width="15.625" style="2"/>
    <col min="14" max="14" width="15.5" style="2"/>
    <col min="15" max="15" width="16.875" style="2"/>
    <col min="16" max="16" width="15.625" style="2"/>
    <col min="17" max="21" width="16.875" style="2"/>
    <col min="22" max="22" width="15.625" style="2"/>
    <col min="23" max="23" width="15.5" style="2" customWidth="1"/>
    <col min="24" max="24" width="15.625" style="2"/>
    <col min="25" max="28" width="16.875" style="2"/>
    <col min="29" max="29" width="16.875" style="2" customWidth="1"/>
    <col min="30" max="32" width="16.875" style="2"/>
    <col min="33" max="33" width="16.875" style="2" customWidth="1"/>
    <col min="34" max="34" width="17.625" style="2" customWidth="1"/>
    <col min="35" max="35" width="15.625" style="2"/>
    <col min="36" max="16384" width="9" style="2"/>
  </cols>
  <sheetData>
    <row r="1" spans="1:34" s="1" customFormat="1" x14ac:dyDescent="0.15">
      <c r="A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</row>
    <row r="2" spans="1:34" ht="16.5" customHeight="1" x14ac:dyDescent="0.15">
      <c r="A2" s="38" t="s">
        <v>31</v>
      </c>
      <c r="B2" s="37" t="s">
        <v>32</v>
      </c>
      <c r="C2" s="38"/>
      <c r="D2" s="5">
        <v>11.09</v>
      </c>
      <c r="E2" s="5">
        <v>18.11</v>
      </c>
      <c r="F2" s="6">
        <v>154.9128</v>
      </c>
      <c r="G2" s="5">
        <v>34.979999999999997</v>
      </c>
      <c r="H2" s="6">
        <v>349.51373578955599</v>
      </c>
      <c r="I2" s="5">
        <v>222.74</v>
      </c>
      <c r="J2" s="6">
        <v>154.9128</v>
      </c>
      <c r="K2" s="6">
        <v>538.54319999999996</v>
      </c>
      <c r="L2" s="5">
        <v>0</v>
      </c>
      <c r="M2" s="5">
        <v>18.71</v>
      </c>
      <c r="N2" s="5">
        <v>7.91</v>
      </c>
      <c r="O2" s="5">
        <v>93.35</v>
      </c>
      <c r="P2" s="5">
        <v>16.8</v>
      </c>
      <c r="Q2" s="5">
        <v>113.32</v>
      </c>
      <c r="R2" s="5">
        <v>413.01</v>
      </c>
      <c r="S2" s="5">
        <v>390.08</v>
      </c>
      <c r="T2" s="5">
        <v>104.86</v>
      </c>
      <c r="U2" s="5">
        <v>134.13</v>
      </c>
      <c r="V2" s="5">
        <v>42.41</v>
      </c>
      <c r="W2" s="5">
        <v>132.41999999999999</v>
      </c>
      <c r="X2" s="5">
        <v>21.82</v>
      </c>
      <c r="Y2" s="5">
        <v>44.92</v>
      </c>
      <c r="Z2" s="5">
        <v>242.47</v>
      </c>
      <c r="AA2" s="5">
        <v>180.61840000000001</v>
      </c>
      <c r="AB2" s="5">
        <v>441.98599999999999</v>
      </c>
      <c r="AC2" s="5">
        <v>370.1712</v>
      </c>
      <c r="AD2" s="5">
        <v>50</v>
      </c>
      <c r="AE2" s="5">
        <v>331.26560000000001</v>
      </c>
      <c r="AF2" s="5">
        <v>535.11479999999995</v>
      </c>
      <c r="AG2" s="5">
        <v>52.09</v>
      </c>
      <c r="AH2" s="5">
        <v>216.69</v>
      </c>
    </row>
    <row r="3" spans="1:34" ht="16.5" customHeight="1" x14ac:dyDescent="0.15">
      <c r="A3" s="38"/>
      <c r="B3" s="39" t="s">
        <v>33</v>
      </c>
      <c r="C3" s="40"/>
      <c r="D3" s="5">
        <v>86.44</v>
      </c>
      <c r="E3" s="5">
        <v>65.150000000000006</v>
      </c>
      <c r="F3" s="6">
        <v>1617.8076000000001</v>
      </c>
      <c r="G3" s="5">
        <v>424.94</v>
      </c>
      <c r="H3" s="6">
        <v>4823.4512000000004</v>
      </c>
      <c r="I3" s="6">
        <v>944.80719999999997</v>
      </c>
      <c r="J3" s="5">
        <v>308.33999999999997</v>
      </c>
      <c r="K3" s="5">
        <v>736.49</v>
      </c>
      <c r="L3" s="5">
        <v>33.619999999999997</v>
      </c>
      <c r="M3" s="6">
        <v>778.89554910073605</v>
      </c>
      <c r="N3" s="5">
        <v>121.9</v>
      </c>
      <c r="O3" s="6">
        <v>1031.02868577403</v>
      </c>
      <c r="P3" s="5">
        <v>118.47</v>
      </c>
      <c r="Q3" s="5">
        <v>84.78</v>
      </c>
      <c r="R3" s="6">
        <v>1137.856</v>
      </c>
      <c r="S3" s="6">
        <v>1791.068</v>
      </c>
      <c r="T3" s="5">
        <v>526.22</v>
      </c>
      <c r="U3" s="6">
        <v>359.76760000000002</v>
      </c>
      <c r="V3" s="5">
        <v>67.569999999999993</v>
      </c>
      <c r="W3" s="6">
        <v>181.75823357803799</v>
      </c>
      <c r="X3" s="5">
        <v>83.28</v>
      </c>
      <c r="Y3" s="5">
        <v>224.11</v>
      </c>
      <c r="Z3" s="6">
        <v>2001.1288</v>
      </c>
      <c r="AA3" s="6">
        <v>190.7492</v>
      </c>
      <c r="AB3" s="5">
        <v>778.39</v>
      </c>
      <c r="AC3" s="6">
        <v>1084.6648</v>
      </c>
      <c r="AD3" s="6">
        <v>1019.862</v>
      </c>
      <c r="AE3" s="6">
        <v>934.72957798393304</v>
      </c>
      <c r="AF3" s="13">
        <v>0</v>
      </c>
      <c r="AG3" s="6">
        <v>437.91872697949799</v>
      </c>
      <c r="AH3" s="6">
        <v>1610.184</v>
      </c>
    </row>
    <row r="4" spans="1:34" x14ac:dyDescent="0.15">
      <c r="A4" s="38"/>
      <c r="B4" s="38" t="s">
        <v>34</v>
      </c>
      <c r="C4" s="38"/>
      <c r="D4" s="6">
        <v>656.36400000000003</v>
      </c>
      <c r="E4" s="6">
        <v>219.2664</v>
      </c>
      <c r="F4" s="6">
        <v>4366.5077658322898</v>
      </c>
      <c r="G4" s="6">
        <v>837.00106495452201</v>
      </c>
      <c r="H4" s="6">
        <v>1030.1635179239199</v>
      </c>
      <c r="I4" s="6">
        <v>2757.5983999999999</v>
      </c>
      <c r="J4" s="6">
        <v>2357.6480000000001</v>
      </c>
      <c r="K4" s="6">
        <v>3617.5880000000002</v>
      </c>
      <c r="L4" s="6">
        <v>334.08600000000001</v>
      </c>
      <c r="M4" s="6">
        <v>3423.6408439660499</v>
      </c>
      <c r="N4" s="6">
        <v>985.50080000000003</v>
      </c>
      <c r="O4" s="6">
        <v>3342.1613932815198</v>
      </c>
      <c r="P4" s="6">
        <v>2072.0279999999998</v>
      </c>
      <c r="Q4" s="6">
        <v>3837.72834522734</v>
      </c>
      <c r="R4" s="6">
        <v>6483.2500460171404</v>
      </c>
      <c r="S4" s="6">
        <v>7823.4586310718996</v>
      </c>
      <c r="T4" s="6">
        <v>5713.1365228493396</v>
      </c>
      <c r="U4" s="6">
        <v>7094.0964945508304</v>
      </c>
      <c r="V4" s="6">
        <v>4621.5693767807397</v>
      </c>
      <c r="W4" s="6">
        <v>4258.7813153188199</v>
      </c>
      <c r="X4" s="6">
        <v>961.57718767098299</v>
      </c>
      <c r="Y4" s="6">
        <v>1994.61121310929</v>
      </c>
      <c r="Z4" s="6">
        <v>7401.3406017614598</v>
      </c>
      <c r="AA4" s="6">
        <v>473.340000000001</v>
      </c>
      <c r="AB4" s="6">
        <v>4106.8025253554897</v>
      </c>
      <c r="AC4" s="6">
        <v>20.45</v>
      </c>
      <c r="AD4" s="6">
        <v>1282.25652545414</v>
      </c>
      <c r="AE4" s="6">
        <v>705.75635337548999</v>
      </c>
      <c r="AF4" s="6">
        <v>163.07313495494299</v>
      </c>
      <c r="AG4" s="6">
        <v>120.24</v>
      </c>
      <c r="AH4" s="6">
        <v>0</v>
      </c>
    </row>
    <row r="5" spans="1:34" ht="16.5" customHeight="1" x14ac:dyDescent="0.15">
      <c r="A5" s="36" t="s">
        <v>35</v>
      </c>
      <c r="B5" s="41" t="s">
        <v>32</v>
      </c>
      <c r="C5" s="42"/>
      <c r="D5" s="5">
        <v>20.69</v>
      </c>
      <c r="E5" s="5">
        <v>28.8</v>
      </c>
      <c r="F5" s="6">
        <v>654.49720000000002</v>
      </c>
      <c r="G5" s="5">
        <v>90.1</v>
      </c>
      <c r="H5" s="5">
        <v>676.5</v>
      </c>
      <c r="I5" s="6">
        <v>120.35599999999999</v>
      </c>
      <c r="J5" s="6">
        <v>330.18416500482903</v>
      </c>
      <c r="K5" s="5">
        <v>533.72</v>
      </c>
      <c r="L5" s="5">
        <v>6.83</v>
      </c>
      <c r="M5" s="5">
        <v>35.659999999999997</v>
      </c>
      <c r="N5" s="5">
        <v>19.89</v>
      </c>
      <c r="O5" s="6">
        <v>96.5184</v>
      </c>
      <c r="P5" s="6">
        <v>68.364400000000003</v>
      </c>
      <c r="Q5" s="6">
        <v>99.843599999999995</v>
      </c>
      <c r="R5" s="6">
        <v>468.403156138361</v>
      </c>
      <c r="S5" s="6">
        <v>324.13403114940701</v>
      </c>
      <c r="T5" s="6">
        <v>157.06880000000001</v>
      </c>
      <c r="U5" s="6">
        <v>285.51284481327099</v>
      </c>
      <c r="V5" s="6">
        <v>699.83040000000005</v>
      </c>
      <c r="W5" s="6">
        <v>340.82119999999998</v>
      </c>
      <c r="X5" s="13">
        <v>0</v>
      </c>
      <c r="Y5" s="6">
        <v>201.20920000000001</v>
      </c>
      <c r="Z5" s="6">
        <v>849.83276119560401</v>
      </c>
      <c r="AA5" s="5">
        <v>465.79199999999997</v>
      </c>
      <c r="AB5" s="5">
        <v>896.49199999999996</v>
      </c>
      <c r="AC5" s="6">
        <v>564.90726568425703</v>
      </c>
      <c r="AD5" s="5">
        <v>165</v>
      </c>
      <c r="AE5" s="6">
        <v>466.69400000000002</v>
      </c>
      <c r="AF5" s="5">
        <v>1526.25</v>
      </c>
      <c r="AG5" s="5">
        <v>90.68</v>
      </c>
      <c r="AH5" s="6">
        <v>329.17611391910401</v>
      </c>
    </row>
    <row r="6" spans="1:34" ht="16.5" customHeight="1" x14ac:dyDescent="0.15">
      <c r="A6" s="36"/>
      <c r="B6" s="41" t="s">
        <v>33</v>
      </c>
      <c r="C6" s="42"/>
      <c r="D6" s="6">
        <v>240.9016</v>
      </c>
      <c r="E6" s="5">
        <v>37.4</v>
      </c>
      <c r="F6" s="6">
        <v>2400.732</v>
      </c>
      <c r="G6" s="6">
        <v>3112.616</v>
      </c>
      <c r="H6" s="6">
        <v>8613.4959999999992</v>
      </c>
      <c r="I6" s="6">
        <v>1054.636</v>
      </c>
      <c r="J6" s="6">
        <v>2448.9839999999999</v>
      </c>
      <c r="K6" s="6">
        <v>2063.3580000000002</v>
      </c>
      <c r="L6" s="5">
        <v>24.46</v>
      </c>
      <c r="M6" s="5">
        <v>411.15</v>
      </c>
      <c r="N6" s="6">
        <v>479.33120000000002</v>
      </c>
      <c r="O6" s="6">
        <v>503.50639999999999</v>
      </c>
      <c r="P6" s="5">
        <v>106.24</v>
      </c>
      <c r="Q6" s="6">
        <v>86.645600000000002</v>
      </c>
      <c r="R6" s="6">
        <v>2026.10317262288</v>
      </c>
      <c r="S6" s="6">
        <v>1055.992</v>
      </c>
      <c r="T6" s="6">
        <v>419.91759999999999</v>
      </c>
      <c r="U6" s="6">
        <v>539.28039999999999</v>
      </c>
      <c r="V6" s="6">
        <v>468.61599999999999</v>
      </c>
      <c r="W6" s="6">
        <v>367.98559999999998</v>
      </c>
      <c r="X6" s="5">
        <v>69.92</v>
      </c>
      <c r="Y6" s="6">
        <v>316.32639999999998</v>
      </c>
      <c r="Z6" s="6">
        <v>2898.0839999999998</v>
      </c>
      <c r="AA6" s="6">
        <v>0</v>
      </c>
      <c r="AB6" s="6">
        <v>851.85519999999997</v>
      </c>
      <c r="AC6" s="6">
        <v>1745.6568</v>
      </c>
      <c r="AD6" s="6">
        <v>1410.4359999999999</v>
      </c>
      <c r="AE6" s="6">
        <v>3574.2719999999999</v>
      </c>
      <c r="AF6" s="5">
        <v>1505.16</v>
      </c>
      <c r="AG6" s="6">
        <v>419.14461507183597</v>
      </c>
      <c r="AH6" s="6">
        <v>10223.987999999999</v>
      </c>
    </row>
    <row r="7" spans="1:34" x14ac:dyDescent="0.15">
      <c r="A7" s="36"/>
      <c r="B7" s="36" t="s">
        <v>34</v>
      </c>
      <c r="C7" s="36"/>
      <c r="D7" s="6">
        <v>159.965</v>
      </c>
      <c r="E7" s="6">
        <v>186.93</v>
      </c>
      <c r="F7" s="6">
        <v>1846.03</v>
      </c>
      <c r="G7" s="6">
        <v>412.57783807647297</v>
      </c>
      <c r="H7" s="6">
        <v>431.772008290852</v>
      </c>
      <c r="I7" s="6">
        <v>1193.78678476703</v>
      </c>
      <c r="J7" s="6">
        <v>723.36536524567305</v>
      </c>
      <c r="K7" s="6">
        <v>1313.70408999597</v>
      </c>
      <c r="L7" s="6">
        <v>171.87</v>
      </c>
      <c r="M7" s="6">
        <v>1968.748</v>
      </c>
      <c r="N7" s="6">
        <v>415.39393109730702</v>
      </c>
      <c r="O7" s="6">
        <v>1155.2068397452899</v>
      </c>
      <c r="P7" s="6">
        <v>743.93746455415896</v>
      </c>
      <c r="Q7" s="6">
        <v>1540.65</v>
      </c>
      <c r="R7" s="6">
        <v>2646.3859009992998</v>
      </c>
      <c r="S7" s="6">
        <v>4436.4080000000004</v>
      </c>
      <c r="T7" s="6">
        <v>2693.3440000000001</v>
      </c>
      <c r="U7" s="6">
        <v>3303.02484688802</v>
      </c>
      <c r="V7" s="6">
        <v>2201.2040000000002</v>
      </c>
      <c r="W7" s="6">
        <v>2750.4279999999999</v>
      </c>
      <c r="X7" s="6">
        <v>581.58799999999997</v>
      </c>
      <c r="Y7" s="6">
        <v>1205.72</v>
      </c>
      <c r="Z7" s="6">
        <v>4490.7359999999999</v>
      </c>
      <c r="AA7" s="6">
        <v>1728.672</v>
      </c>
      <c r="AB7" s="6">
        <v>2606.6254227209201</v>
      </c>
      <c r="AC7" s="6">
        <v>29.64</v>
      </c>
      <c r="AD7" s="6">
        <v>803.99874711817097</v>
      </c>
      <c r="AE7" s="6">
        <v>426.06941179891999</v>
      </c>
      <c r="AF7" s="6">
        <v>84.319000000000003</v>
      </c>
      <c r="AG7" s="6">
        <v>73.7</v>
      </c>
      <c r="AH7" s="6">
        <v>259.012236842937</v>
      </c>
    </row>
    <row r="8" spans="1:34" x14ac:dyDescent="0.15">
      <c r="A8" s="36"/>
      <c r="B8" s="36" t="s">
        <v>36</v>
      </c>
      <c r="C8" s="36"/>
      <c r="D8" s="6">
        <v>0.18</v>
      </c>
      <c r="E8" s="6">
        <v>0.11</v>
      </c>
      <c r="F8" s="6">
        <v>7.5084</v>
      </c>
      <c r="G8" s="6">
        <v>2.1456</v>
      </c>
      <c r="H8" s="6">
        <v>58.657241080687399</v>
      </c>
      <c r="I8" s="6">
        <v>11.153</v>
      </c>
      <c r="J8" s="6">
        <v>5.1680470146110699E-2</v>
      </c>
      <c r="K8" s="6">
        <v>21.721398559341399</v>
      </c>
      <c r="L8" s="6">
        <v>0</v>
      </c>
      <c r="M8" s="6">
        <v>0.38</v>
      </c>
      <c r="N8" s="6">
        <v>0</v>
      </c>
      <c r="O8" s="6">
        <v>0.17</v>
      </c>
      <c r="P8" s="6">
        <v>0</v>
      </c>
      <c r="Q8" s="6">
        <v>0</v>
      </c>
      <c r="R8" s="6">
        <v>2.7635999999999998</v>
      </c>
      <c r="S8" s="6">
        <v>1.22797539749504</v>
      </c>
      <c r="T8" s="6">
        <v>0.79400000000000004</v>
      </c>
      <c r="U8" s="6">
        <v>1.3759999999999999</v>
      </c>
      <c r="V8" s="6">
        <v>0.15</v>
      </c>
      <c r="W8" s="6">
        <v>28.970668923582299</v>
      </c>
      <c r="X8" s="6">
        <v>0</v>
      </c>
      <c r="Y8" s="6">
        <v>2.14</v>
      </c>
      <c r="Z8" s="6">
        <v>78.3383459132898</v>
      </c>
      <c r="AA8" s="6">
        <v>10.3250274136365</v>
      </c>
      <c r="AB8" s="6">
        <v>11.484</v>
      </c>
      <c r="AC8" s="6">
        <v>28.579202635774902</v>
      </c>
      <c r="AD8" s="6">
        <v>3.1867999999999999</v>
      </c>
      <c r="AE8" s="6">
        <v>12.566000000000001</v>
      </c>
      <c r="AF8" s="6">
        <v>8.8042735962528909</v>
      </c>
      <c r="AG8" s="6">
        <v>0.31</v>
      </c>
      <c r="AH8" s="6">
        <v>31.288656186609899</v>
      </c>
    </row>
    <row r="9" spans="1:34" x14ac:dyDescent="0.15">
      <c r="A9" s="36"/>
      <c r="B9" s="36" t="s">
        <v>38</v>
      </c>
      <c r="C9" s="36"/>
      <c r="D9" s="6">
        <v>0.85</v>
      </c>
      <c r="E9" s="6">
        <v>0.47</v>
      </c>
      <c r="F9" s="6">
        <v>20.398270219227399</v>
      </c>
      <c r="G9" s="6">
        <v>14.4994904255633</v>
      </c>
      <c r="H9" s="6">
        <v>95.188474646679694</v>
      </c>
      <c r="I9" s="6">
        <v>112.12</v>
      </c>
      <c r="J9" s="6">
        <v>0.37030544288953299</v>
      </c>
      <c r="K9" s="6">
        <v>5.8905848720652898</v>
      </c>
      <c r="L9" s="6">
        <v>0</v>
      </c>
      <c r="M9" s="6">
        <v>4.9690000000000003</v>
      </c>
      <c r="N9" s="6">
        <v>0</v>
      </c>
      <c r="O9" s="6">
        <v>0.37</v>
      </c>
      <c r="P9" s="6">
        <v>0</v>
      </c>
      <c r="Q9" s="6">
        <v>0</v>
      </c>
      <c r="R9" s="6">
        <v>11.87</v>
      </c>
      <c r="S9" s="6">
        <v>3.1396000000000002</v>
      </c>
      <c r="T9" s="6">
        <v>1.1676</v>
      </c>
      <c r="U9" s="6">
        <v>3.6371120065277401E-2</v>
      </c>
      <c r="V9" s="6">
        <v>0</v>
      </c>
      <c r="W9" s="6">
        <v>0.11</v>
      </c>
      <c r="X9" s="6">
        <v>0</v>
      </c>
      <c r="Y9" s="6">
        <v>0.28999999999999998</v>
      </c>
      <c r="Z9" s="6">
        <v>22.7484</v>
      </c>
      <c r="AA9" s="6">
        <v>0.17</v>
      </c>
      <c r="AB9" s="6">
        <v>6.5898511751400397</v>
      </c>
      <c r="AC9" s="6">
        <v>8.5399999999999991</v>
      </c>
      <c r="AD9" s="6">
        <v>1.9259999999999999</v>
      </c>
      <c r="AE9" s="6">
        <v>49.134</v>
      </c>
      <c r="AF9" s="6">
        <v>0.16300000000000001</v>
      </c>
      <c r="AG9" s="6">
        <v>8.5</v>
      </c>
      <c r="AH9" s="6">
        <v>8.3109519190514707</v>
      </c>
    </row>
    <row r="10" spans="1:34" x14ac:dyDescent="0.35">
      <c r="A10" s="36"/>
      <c r="B10" s="36" t="s">
        <v>39</v>
      </c>
      <c r="C10" s="36"/>
      <c r="D10" s="7">
        <v>0.2</v>
      </c>
      <c r="E10" s="7">
        <v>0.2</v>
      </c>
      <c r="F10" s="7">
        <v>6.9321444473606304</v>
      </c>
      <c r="G10" s="7">
        <v>6.17421498950499</v>
      </c>
      <c r="H10" s="7">
        <v>14.6826398096742</v>
      </c>
      <c r="I10" s="7">
        <v>9.1086268661985592</v>
      </c>
      <c r="J10" s="7">
        <v>4.7366925358485197E-2</v>
      </c>
      <c r="K10" s="7">
        <v>1.58465793155721</v>
      </c>
      <c r="L10" s="7">
        <v>0</v>
      </c>
      <c r="M10" s="7">
        <v>1.0900000000000001</v>
      </c>
      <c r="N10" s="7">
        <v>0</v>
      </c>
      <c r="O10" s="7">
        <v>0.09</v>
      </c>
      <c r="P10" s="7">
        <v>0</v>
      </c>
      <c r="Q10" s="7">
        <v>0</v>
      </c>
      <c r="R10" s="7">
        <v>0.54947702011621902</v>
      </c>
      <c r="S10" s="7">
        <v>0.44939804592898802</v>
      </c>
      <c r="T10" s="7">
        <v>0.16</v>
      </c>
      <c r="U10" s="7">
        <v>0.148674316219325</v>
      </c>
      <c r="V10" s="7">
        <v>0</v>
      </c>
      <c r="W10" s="7">
        <v>5.51</v>
      </c>
      <c r="X10" s="7">
        <v>0</v>
      </c>
      <c r="Y10" s="7">
        <v>0.88</v>
      </c>
      <c r="Z10" s="7">
        <v>11.03</v>
      </c>
      <c r="AA10" s="7">
        <v>0.33594567902961397</v>
      </c>
      <c r="AB10" s="7">
        <v>16.9985948192435</v>
      </c>
      <c r="AC10" s="7">
        <v>1.82</v>
      </c>
      <c r="AD10" s="7">
        <v>0.40934514054510002</v>
      </c>
      <c r="AE10" s="7">
        <v>19.351899571620699</v>
      </c>
      <c r="AF10" s="7">
        <v>0.144027664566694</v>
      </c>
      <c r="AG10" s="7">
        <v>0.472053010261416</v>
      </c>
      <c r="AH10" s="7">
        <v>8.3478318256923395E-2</v>
      </c>
    </row>
    <row r="11" spans="1:34" x14ac:dyDescent="0.35">
      <c r="A11" s="36"/>
      <c r="B11" s="36" t="s">
        <v>40</v>
      </c>
      <c r="C11" s="36"/>
      <c r="D11" s="7">
        <v>0</v>
      </c>
      <c r="E11" s="7">
        <v>0</v>
      </c>
      <c r="F11" s="7">
        <v>0</v>
      </c>
      <c r="G11" s="7">
        <v>0</v>
      </c>
      <c r="H11" s="7">
        <v>16.077369349224199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2.6496</v>
      </c>
      <c r="AF11" s="7">
        <v>0.85</v>
      </c>
      <c r="AG11" s="7">
        <v>0.03</v>
      </c>
      <c r="AH11" s="7">
        <v>8.6385187227482092</v>
      </c>
    </row>
    <row r="12" spans="1:34" x14ac:dyDescent="0.15">
      <c r="A12" s="69" t="s">
        <v>41</v>
      </c>
      <c r="B12" s="33" t="s">
        <v>42</v>
      </c>
      <c r="C12" s="33"/>
      <c r="D12" s="10">
        <v>365</v>
      </c>
    </row>
    <row r="13" spans="1:34" x14ac:dyDescent="0.15">
      <c r="A13" s="70"/>
      <c r="B13" s="33" t="s">
        <v>43</v>
      </c>
      <c r="C13" s="33"/>
      <c r="D13" s="9">
        <v>300</v>
      </c>
    </row>
    <row r="14" spans="1:34" x14ac:dyDescent="0.15">
      <c r="A14" s="70"/>
      <c r="B14" s="33" t="s">
        <v>34</v>
      </c>
      <c r="C14" s="33"/>
      <c r="D14" s="9">
        <v>300</v>
      </c>
    </row>
    <row r="15" spans="1:34" x14ac:dyDescent="0.15">
      <c r="A15" s="70"/>
      <c r="B15" s="33" t="s">
        <v>36</v>
      </c>
      <c r="C15" s="33"/>
      <c r="D15" s="9">
        <v>365</v>
      </c>
    </row>
    <row r="16" spans="1:34" x14ac:dyDescent="0.15">
      <c r="A16" s="70"/>
      <c r="B16" s="33" t="s">
        <v>38</v>
      </c>
      <c r="C16" s="33"/>
      <c r="D16" s="9">
        <v>365</v>
      </c>
    </row>
    <row r="17" spans="1:34" x14ac:dyDescent="0.15">
      <c r="A17" s="70"/>
      <c r="B17" s="33" t="s">
        <v>39</v>
      </c>
      <c r="C17" s="33"/>
      <c r="D17" s="9">
        <v>365</v>
      </c>
    </row>
    <row r="18" spans="1:34" x14ac:dyDescent="0.15">
      <c r="A18" s="70"/>
      <c r="B18" s="33" t="s">
        <v>40</v>
      </c>
      <c r="C18" s="33"/>
      <c r="D18" s="8">
        <v>365</v>
      </c>
    </row>
    <row r="19" spans="1:34" s="1" customFormat="1" ht="16.5" customHeight="1" x14ac:dyDescent="0.15">
      <c r="A19" s="32" t="s">
        <v>44</v>
      </c>
      <c r="B19" s="34" t="s">
        <v>45</v>
      </c>
      <c r="C19" s="32"/>
      <c r="D19" s="11">
        <f t="shared" ref="D19:AH19" si="0">D2+D5</f>
        <v>31.78</v>
      </c>
      <c r="E19" s="11">
        <f t="shared" si="0"/>
        <v>46.91</v>
      </c>
      <c r="F19" s="11">
        <f t="shared" si="0"/>
        <v>809.41000000000008</v>
      </c>
      <c r="G19" s="11">
        <f t="shared" si="0"/>
        <v>125.07999999999998</v>
      </c>
      <c r="H19" s="11">
        <f t="shared" si="0"/>
        <v>1026.013735789556</v>
      </c>
      <c r="I19" s="11">
        <f t="shared" si="0"/>
        <v>343.096</v>
      </c>
      <c r="J19" s="11">
        <f t="shared" si="0"/>
        <v>485.09696500482903</v>
      </c>
      <c r="K19" s="11">
        <f t="shared" si="0"/>
        <v>1072.2631999999999</v>
      </c>
      <c r="L19" s="11">
        <f t="shared" si="0"/>
        <v>6.83</v>
      </c>
      <c r="M19" s="11">
        <f t="shared" si="0"/>
        <v>54.37</v>
      </c>
      <c r="N19" s="11">
        <f t="shared" si="0"/>
        <v>27.8</v>
      </c>
      <c r="O19" s="11">
        <f t="shared" si="0"/>
        <v>189.86840000000001</v>
      </c>
      <c r="P19" s="11">
        <f t="shared" si="0"/>
        <v>85.164400000000001</v>
      </c>
      <c r="Q19" s="11">
        <f t="shared" si="0"/>
        <v>213.16359999999997</v>
      </c>
      <c r="R19" s="11">
        <f t="shared" si="0"/>
        <v>881.41315613836105</v>
      </c>
      <c r="S19" s="11">
        <f t="shared" si="0"/>
        <v>714.21403114940699</v>
      </c>
      <c r="T19" s="11">
        <f t="shared" si="0"/>
        <v>261.92880000000002</v>
      </c>
      <c r="U19" s="11">
        <f t="shared" si="0"/>
        <v>419.64284481327098</v>
      </c>
      <c r="V19" s="11">
        <f t="shared" si="0"/>
        <v>742.24040000000002</v>
      </c>
      <c r="W19" s="11">
        <f t="shared" si="0"/>
        <v>473.24119999999994</v>
      </c>
      <c r="X19" s="11">
        <f t="shared" si="0"/>
        <v>21.82</v>
      </c>
      <c r="Y19" s="11">
        <f t="shared" si="0"/>
        <v>246.12920000000003</v>
      </c>
      <c r="Z19" s="11">
        <f t="shared" si="0"/>
        <v>1092.302761195604</v>
      </c>
      <c r="AA19" s="11">
        <f t="shared" si="0"/>
        <v>646.41039999999998</v>
      </c>
      <c r="AB19" s="11">
        <f t="shared" si="0"/>
        <v>1338.4780000000001</v>
      </c>
      <c r="AC19" s="11">
        <f t="shared" si="0"/>
        <v>935.07846568425703</v>
      </c>
      <c r="AD19" s="11">
        <f t="shared" si="0"/>
        <v>215</v>
      </c>
      <c r="AE19" s="11">
        <f t="shared" si="0"/>
        <v>797.95960000000002</v>
      </c>
      <c r="AF19" s="11">
        <f t="shared" si="0"/>
        <v>2061.3647999999998</v>
      </c>
      <c r="AG19" s="11">
        <f t="shared" si="0"/>
        <v>142.77000000000001</v>
      </c>
      <c r="AH19" s="11">
        <f t="shared" si="0"/>
        <v>545.86611391910401</v>
      </c>
    </row>
    <row r="20" spans="1:34" s="1" customFormat="1" ht="16.5" customHeight="1" x14ac:dyDescent="0.15">
      <c r="A20" s="32"/>
      <c r="B20" s="34" t="s">
        <v>46</v>
      </c>
      <c r="C20" s="32"/>
      <c r="D20" s="11">
        <f t="shared" ref="D20:AH20" si="1">(D3+D6)*$D$13/365</f>
        <v>269.04789041095887</v>
      </c>
      <c r="E20" s="11">
        <f t="shared" si="1"/>
        <v>84.287671232876718</v>
      </c>
      <c r="F20" s="11">
        <f t="shared" si="1"/>
        <v>3302.9092602739729</v>
      </c>
      <c r="G20" s="11">
        <f t="shared" si="1"/>
        <v>2907.5802739726028</v>
      </c>
      <c r="H20" s="11">
        <f t="shared" si="1"/>
        <v>11044.066191780821</v>
      </c>
      <c r="I20" s="11">
        <f t="shared" si="1"/>
        <v>1643.3779726027396</v>
      </c>
      <c r="J20" s="11">
        <f t="shared" si="1"/>
        <v>2266.293698630137</v>
      </c>
      <c r="K20" s="11">
        <f t="shared" si="1"/>
        <v>2301.2449315068493</v>
      </c>
      <c r="L20" s="11">
        <f t="shared" si="1"/>
        <v>47.736986301369861</v>
      </c>
      <c r="M20" s="11">
        <f t="shared" si="1"/>
        <v>978.1196293978652</v>
      </c>
      <c r="N20" s="11">
        <f t="shared" si="1"/>
        <v>494.16263013698637</v>
      </c>
      <c r="O20" s="11">
        <f t="shared" si="1"/>
        <v>1261.2617143348191</v>
      </c>
      <c r="P20" s="11">
        <f t="shared" si="1"/>
        <v>184.69315068493151</v>
      </c>
      <c r="Q20" s="11">
        <f t="shared" si="1"/>
        <v>140.89775342465754</v>
      </c>
      <c r="R20" s="11">
        <f t="shared" si="1"/>
        <v>2600.5143884571617</v>
      </c>
      <c r="S20" s="11">
        <f t="shared" si="1"/>
        <v>2340.0493150684933</v>
      </c>
      <c r="T20" s="11">
        <f t="shared" si="1"/>
        <v>777.64734246575347</v>
      </c>
      <c r="U20" s="11">
        <f t="shared" si="1"/>
        <v>738.94356164383566</v>
      </c>
      <c r="V20" s="11">
        <f t="shared" si="1"/>
        <v>440.70082191780818</v>
      </c>
      <c r="W20" s="11">
        <f t="shared" si="1"/>
        <v>451.84424677646962</v>
      </c>
      <c r="X20" s="11">
        <f t="shared" si="1"/>
        <v>125.91780821917808</v>
      </c>
      <c r="Y20" s="11">
        <f t="shared" si="1"/>
        <v>444.19430136986307</v>
      </c>
      <c r="Z20" s="11">
        <f t="shared" si="1"/>
        <v>4026.7502465753419</v>
      </c>
      <c r="AA20" s="11">
        <f t="shared" si="1"/>
        <v>156.78016438356164</v>
      </c>
      <c r="AB20" s="11">
        <f t="shared" si="1"/>
        <v>1339.9275616438354</v>
      </c>
      <c r="AC20" s="11">
        <f t="shared" si="1"/>
        <v>2326.2917260273975</v>
      </c>
      <c r="AD20" s="11">
        <f t="shared" si="1"/>
        <v>1997.5052054794519</v>
      </c>
      <c r="AE20" s="11">
        <f t="shared" si="1"/>
        <v>3706.0286942333696</v>
      </c>
      <c r="AF20" s="11">
        <f t="shared" si="1"/>
        <v>1237.1178082191782</v>
      </c>
      <c r="AG20" s="11">
        <f t="shared" si="1"/>
        <v>704.43562360383612</v>
      </c>
      <c r="AH20" s="11">
        <f t="shared" si="1"/>
        <v>9726.7167123287654</v>
      </c>
    </row>
    <row r="21" spans="1:34" s="1" customFormat="1" x14ac:dyDescent="0.15">
      <c r="A21" s="32"/>
      <c r="B21" s="35" t="s">
        <v>34</v>
      </c>
      <c r="C21" s="35"/>
      <c r="D21" s="11">
        <f t="shared" ref="D21:AH21" si="2">(D4+D7)*$D$14/365</f>
        <v>670.95534246575346</v>
      </c>
      <c r="E21" s="11">
        <f t="shared" si="2"/>
        <v>333.86005479452058</v>
      </c>
      <c r="F21" s="11">
        <f t="shared" si="2"/>
        <v>5106.1954239717452</v>
      </c>
      <c r="G21" s="11">
        <f t="shared" si="2"/>
        <v>1027.0511531761601</v>
      </c>
      <c r="H21" s="11">
        <f t="shared" si="2"/>
        <v>1201.590843464196</v>
      </c>
      <c r="I21" s="11">
        <f t="shared" si="2"/>
        <v>3247.7138504934492</v>
      </c>
      <c r="J21" s="11">
        <f t="shared" si="2"/>
        <v>2532.3397522567179</v>
      </c>
      <c r="K21" s="11">
        <f t="shared" si="2"/>
        <v>4053.1167862980574</v>
      </c>
      <c r="L21" s="11">
        <f t="shared" si="2"/>
        <v>415.85424657534253</v>
      </c>
      <c r="M21" s="11">
        <f t="shared" si="2"/>
        <v>4432.100419698123</v>
      </c>
      <c r="N21" s="11">
        <f t="shared" si="2"/>
        <v>1151.4203269292934</v>
      </c>
      <c r="O21" s="11">
        <f t="shared" si="2"/>
        <v>3696.4670408439529</v>
      </c>
      <c r="P21" s="11">
        <f t="shared" si="2"/>
        <v>2314.4921626472537</v>
      </c>
      <c r="Q21" s="11">
        <f t="shared" si="2"/>
        <v>4420.5849412827456</v>
      </c>
      <c r="R21" s="11">
        <f t="shared" si="2"/>
        <v>7503.8103674107733</v>
      </c>
      <c r="S21" s="11">
        <f t="shared" si="2"/>
        <v>10076.602710470055</v>
      </c>
      <c r="T21" s="11">
        <f t="shared" si="2"/>
        <v>6909.4360461775395</v>
      </c>
      <c r="U21" s="11">
        <f t="shared" si="2"/>
        <v>8545.5791847442615</v>
      </c>
      <c r="V21" s="11">
        <f t="shared" si="2"/>
        <v>5607.758939819787</v>
      </c>
      <c r="W21" s="11">
        <f t="shared" si="2"/>
        <v>5760.9939577962896</v>
      </c>
      <c r="X21" s="11">
        <f t="shared" si="2"/>
        <v>1268.3549487706709</v>
      </c>
      <c r="Y21" s="11">
        <f t="shared" si="2"/>
        <v>2630.4092162542111</v>
      </c>
      <c r="Z21" s="11">
        <f t="shared" si="2"/>
        <v>9774.3095356943486</v>
      </c>
      <c r="AA21" s="11">
        <f t="shared" si="2"/>
        <v>1809.8728767123296</v>
      </c>
      <c r="AB21" s="11">
        <f t="shared" si="2"/>
        <v>5517.8859847203366</v>
      </c>
      <c r="AC21" s="11">
        <f t="shared" si="2"/>
        <v>41.169863013698638</v>
      </c>
      <c r="AD21" s="11">
        <f t="shared" si="2"/>
        <v>1714.7303610183376</v>
      </c>
      <c r="AE21" s="11">
        <f t="shared" si="2"/>
        <v>930.26775219814522</v>
      </c>
      <c r="AF21" s="11">
        <f t="shared" si="2"/>
        <v>203.33600133282985</v>
      </c>
      <c r="AG21" s="11">
        <f t="shared" si="2"/>
        <v>159.40273972602739</v>
      </c>
      <c r="AH21" s="11">
        <f t="shared" si="2"/>
        <v>212.8867700078934</v>
      </c>
    </row>
    <row r="22" spans="1:34" s="1" customFormat="1" x14ac:dyDescent="0.15">
      <c r="A22" s="32"/>
      <c r="B22" s="32" t="s">
        <v>36</v>
      </c>
      <c r="C22" s="32"/>
      <c r="D22" s="11">
        <f t="shared" ref="D22:M22" si="3">D8</f>
        <v>0.18</v>
      </c>
      <c r="E22" s="11">
        <f t="shared" si="3"/>
        <v>0.11</v>
      </c>
      <c r="F22" s="11">
        <f t="shared" si="3"/>
        <v>7.5084</v>
      </c>
      <c r="G22" s="11">
        <f t="shared" si="3"/>
        <v>2.1456</v>
      </c>
      <c r="H22" s="11">
        <f t="shared" si="3"/>
        <v>58.657241080687399</v>
      </c>
      <c r="I22" s="11">
        <f t="shared" si="3"/>
        <v>11.153</v>
      </c>
      <c r="J22" s="11">
        <f t="shared" si="3"/>
        <v>5.1680470146110699E-2</v>
      </c>
      <c r="K22" s="11">
        <f t="shared" si="3"/>
        <v>21.721398559341399</v>
      </c>
      <c r="L22" s="11">
        <f t="shared" si="3"/>
        <v>0</v>
      </c>
      <c r="M22" s="11">
        <f t="shared" si="3"/>
        <v>0.38</v>
      </c>
      <c r="N22" s="11">
        <v>0</v>
      </c>
      <c r="O22" s="11">
        <f t="shared" ref="O22:W22" si="4">O8</f>
        <v>0.17</v>
      </c>
      <c r="P22" s="11">
        <f t="shared" si="4"/>
        <v>0</v>
      </c>
      <c r="Q22" s="11">
        <f t="shared" si="4"/>
        <v>0</v>
      </c>
      <c r="R22" s="11">
        <f t="shared" si="4"/>
        <v>2.7635999999999998</v>
      </c>
      <c r="S22" s="11">
        <f t="shared" si="4"/>
        <v>1.22797539749504</v>
      </c>
      <c r="T22" s="11">
        <f t="shared" si="4"/>
        <v>0.79400000000000004</v>
      </c>
      <c r="U22" s="11">
        <f t="shared" si="4"/>
        <v>1.3759999999999999</v>
      </c>
      <c r="V22" s="11">
        <f t="shared" si="4"/>
        <v>0.15</v>
      </c>
      <c r="W22" s="11">
        <f t="shared" si="4"/>
        <v>28.970668923582299</v>
      </c>
      <c r="X22" s="11">
        <v>0</v>
      </c>
      <c r="Y22" s="11">
        <f t="shared" ref="Y22:AH22" si="5">Y8</f>
        <v>2.14</v>
      </c>
      <c r="Z22" s="11">
        <f t="shared" si="5"/>
        <v>78.3383459132898</v>
      </c>
      <c r="AA22" s="11">
        <f t="shared" si="5"/>
        <v>10.3250274136365</v>
      </c>
      <c r="AB22" s="11">
        <f t="shared" si="5"/>
        <v>11.484</v>
      </c>
      <c r="AC22" s="11">
        <f t="shared" si="5"/>
        <v>28.579202635774902</v>
      </c>
      <c r="AD22" s="11">
        <f t="shared" si="5"/>
        <v>3.1867999999999999</v>
      </c>
      <c r="AE22" s="11">
        <f t="shared" si="5"/>
        <v>12.566000000000001</v>
      </c>
      <c r="AF22" s="11">
        <f t="shared" si="5"/>
        <v>8.8042735962528909</v>
      </c>
      <c r="AG22" s="11">
        <f t="shared" si="5"/>
        <v>0.31</v>
      </c>
      <c r="AH22" s="11">
        <f t="shared" si="5"/>
        <v>31.288656186609899</v>
      </c>
    </row>
    <row r="23" spans="1:34" s="1" customFormat="1" x14ac:dyDescent="0.15">
      <c r="A23" s="32"/>
      <c r="B23" s="32" t="s">
        <v>38</v>
      </c>
      <c r="C23" s="32"/>
      <c r="D23" s="11">
        <f t="shared" ref="D23:K23" si="6">D9</f>
        <v>0.85</v>
      </c>
      <c r="E23" s="11">
        <f t="shared" si="6"/>
        <v>0.47</v>
      </c>
      <c r="F23" s="11">
        <f t="shared" si="6"/>
        <v>20.398270219227399</v>
      </c>
      <c r="G23" s="11">
        <f t="shared" si="6"/>
        <v>14.4994904255633</v>
      </c>
      <c r="H23" s="11">
        <f t="shared" si="6"/>
        <v>95.188474646679694</v>
      </c>
      <c r="I23" s="11">
        <f t="shared" si="6"/>
        <v>112.12</v>
      </c>
      <c r="J23" s="11">
        <f t="shared" si="6"/>
        <v>0.37030544288953299</v>
      </c>
      <c r="K23" s="11">
        <f t="shared" si="6"/>
        <v>5.8905848720652898</v>
      </c>
      <c r="L23" s="11">
        <v>0</v>
      </c>
      <c r="M23" s="11">
        <f t="shared" ref="M23:U23" si="7">M9</f>
        <v>4.9690000000000003</v>
      </c>
      <c r="N23" s="11">
        <v>0</v>
      </c>
      <c r="O23" s="11">
        <f t="shared" si="7"/>
        <v>0.37</v>
      </c>
      <c r="P23" s="11">
        <v>0</v>
      </c>
      <c r="Q23" s="11">
        <f t="shared" si="7"/>
        <v>0</v>
      </c>
      <c r="R23" s="11">
        <f t="shared" si="7"/>
        <v>11.87</v>
      </c>
      <c r="S23" s="11">
        <f t="shared" si="7"/>
        <v>3.1396000000000002</v>
      </c>
      <c r="T23" s="11">
        <f t="shared" si="7"/>
        <v>1.1676</v>
      </c>
      <c r="U23" s="11">
        <f t="shared" si="7"/>
        <v>3.6371120065277401E-2</v>
      </c>
      <c r="V23" s="11">
        <v>0</v>
      </c>
      <c r="W23" s="11">
        <f t="shared" ref="W23:AH23" si="8">W9</f>
        <v>0.11</v>
      </c>
      <c r="X23" s="11">
        <v>0</v>
      </c>
      <c r="Y23" s="11">
        <f t="shared" si="8"/>
        <v>0.28999999999999998</v>
      </c>
      <c r="Z23" s="11">
        <f t="shared" si="8"/>
        <v>22.7484</v>
      </c>
      <c r="AA23" s="11">
        <f t="shared" si="8"/>
        <v>0.17</v>
      </c>
      <c r="AB23" s="11">
        <f t="shared" si="8"/>
        <v>6.5898511751400397</v>
      </c>
      <c r="AC23" s="11">
        <f t="shared" si="8"/>
        <v>8.5399999999999991</v>
      </c>
      <c r="AD23" s="11">
        <f t="shared" si="8"/>
        <v>1.9259999999999999</v>
      </c>
      <c r="AE23" s="11">
        <f t="shared" si="8"/>
        <v>49.134</v>
      </c>
      <c r="AF23" s="11">
        <f t="shared" si="8"/>
        <v>0.16300000000000001</v>
      </c>
      <c r="AG23" s="11">
        <f t="shared" si="8"/>
        <v>8.5</v>
      </c>
      <c r="AH23" s="11">
        <f t="shared" si="8"/>
        <v>8.3109519190514707</v>
      </c>
    </row>
    <row r="24" spans="1:34" s="1" customFormat="1" x14ac:dyDescent="0.15">
      <c r="A24" s="32"/>
      <c r="B24" s="32" t="s">
        <v>39</v>
      </c>
      <c r="C24" s="32"/>
      <c r="D24" s="11">
        <f t="shared" ref="D24:K24" si="9">D10</f>
        <v>0.2</v>
      </c>
      <c r="E24" s="11">
        <f t="shared" si="9"/>
        <v>0.2</v>
      </c>
      <c r="F24" s="11">
        <f t="shared" si="9"/>
        <v>6.9321444473606304</v>
      </c>
      <c r="G24" s="11">
        <f t="shared" si="9"/>
        <v>6.17421498950499</v>
      </c>
      <c r="H24" s="11">
        <f t="shared" si="9"/>
        <v>14.6826398096742</v>
      </c>
      <c r="I24" s="11">
        <f t="shared" si="9"/>
        <v>9.1086268661985592</v>
      </c>
      <c r="J24" s="11">
        <f t="shared" si="9"/>
        <v>4.7366925358485197E-2</v>
      </c>
      <c r="K24" s="11">
        <f t="shared" si="9"/>
        <v>1.58465793155721</v>
      </c>
      <c r="L24" s="11">
        <v>0</v>
      </c>
      <c r="M24" s="11">
        <f t="shared" ref="M24:U24" si="10">M10</f>
        <v>1.0900000000000001</v>
      </c>
      <c r="N24" s="11">
        <v>0</v>
      </c>
      <c r="O24" s="11">
        <f t="shared" si="10"/>
        <v>0.09</v>
      </c>
      <c r="P24" s="11">
        <f t="shared" si="10"/>
        <v>0</v>
      </c>
      <c r="Q24" s="11">
        <f t="shared" si="10"/>
        <v>0</v>
      </c>
      <c r="R24" s="11">
        <f t="shared" si="10"/>
        <v>0.54947702011621902</v>
      </c>
      <c r="S24" s="11">
        <f t="shared" si="10"/>
        <v>0.44939804592898802</v>
      </c>
      <c r="T24" s="11">
        <f t="shared" si="10"/>
        <v>0.16</v>
      </c>
      <c r="U24" s="11">
        <f t="shared" si="10"/>
        <v>0.148674316219325</v>
      </c>
      <c r="V24" s="11">
        <v>0</v>
      </c>
      <c r="W24" s="11">
        <f t="shared" ref="W24:AH24" si="11">W10</f>
        <v>5.51</v>
      </c>
      <c r="X24" s="11">
        <v>0</v>
      </c>
      <c r="Y24" s="11">
        <f t="shared" si="11"/>
        <v>0.88</v>
      </c>
      <c r="Z24" s="11">
        <f t="shared" si="11"/>
        <v>11.03</v>
      </c>
      <c r="AA24" s="11">
        <f t="shared" si="11"/>
        <v>0.33594567902961397</v>
      </c>
      <c r="AB24" s="11">
        <f t="shared" si="11"/>
        <v>16.9985948192435</v>
      </c>
      <c r="AC24" s="11">
        <f t="shared" si="11"/>
        <v>1.82</v>
      </c>
      <c r="AD24" s="11">
        <f t="shared" si="11"/>
        <v>0.40934514054510002</v>
      </c>
      <c r="AE24" s="11">
        <f t="shared" si="11"/>
        <v>19.351899571620699</v>
      </c>
      <c r="AF24" s="11">
        <f t="shared" si="11"/>
        <v>0.144027664566694</v>
      </c>
      <c r="AG24" s="11">
        <f t="shared" si="11"/>
        <v>0.472053010261416</v>
      </c>
      <c r="AH24" s="11">
        <f t="shared" si="11"/>
        <v>8.3478318256923395E-2</v>
      </c>
    </row>
    <row r="25" spans="1:34" s="1" customFormat="1" x14ac:dyDescent="0.15">
      <c r="A25" s="32"/>
      <c r="B25" s="32" t="s">
        <v>40</v>
      </c>
      <c r="C25" s="32"/>
      <c r="D25" s="11">
        <v>0</v>
      </c>
      <c r="E25" s="11">
        <v>0</v>
      </c>
      <c r="F25" s="11">
        <f t="shared" ref="F25:I25" si="12">F11</f>
        <v>0</v>
      </c>
      <c r="G25" s="11">
        <f t="shared" si="12"/>
        <v>0</v>
      </c>
      <c r="H25" s="11">
        <f t="shared" si="12"/>
        <v>16.077369349224199</v>
      </c>
      <c r="I25" s="11">
        <f t="shared" si="12"/>
        <v>0</v>
      </c>
      <c r="J25" s="11">
        <v>0</v>
      </c>
      <c r="K25" s="11">
        <f>K11</f>
        <v>0</v>
      </c>
      <c r="L25" s="11">
        <v>0</v>
      </c>
      <c r="M25" s="11">
        <v>0</v>
      </c>
      <c r="N25" s="11">
        <v>1</v>
      </c>
      <c r="O25" s="11">
        <v>0</v>
      </c>
      <c r="P25" s="11">
        <v>2</v>
      </c>
      <c r="Q25" s="11">
        <v>0</v>
      </c>
      <c r="R25" s="11">
        <f>R11</f>
        <v>0</v>
      </c>
      <c r="S25" s="11">
        <v>0</v>
      </c>
      <c r="T25" s="11">
        <f>T11</f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f t="shared" ref="AD25:AH25" si="13">AD11</f>
        <v>0</v>
      </c>
      <c r="AE25" s="11">
        <f t="shared" si="13"/>
        <v>2.6496</v>
      </c>
      <c r="AF25" s="11">
        <f t="shared" si="13"/>
        <v>0.85</v>
      </c>
      <c r="AG25" s="11">
        <f t="shared" si="13"/>
        <v>0.03</v>
      </c>
      <c r="AH25" s="11">
        <f t="shared" si="13"/>
        <v>8.6385187227482092</v>
      </c>
    </row>
    <row r="27" spans="1:34" x14ac:dyDescent="0.15">
      <c r="A27" s="9"/>
      <c r="B27" s="9"/>
      <c r="C27" s="9"/>
      <c r="D27" s="9" t="s">
        <v>47</v>
      </c>
      <c r="E27" s="9" t="s">
        <v>48</v>
      </c>
      <c r="F27" s="9" t="s">
        <v>49</v>
      </c>
      <c r="G27" s="9" t="s">
        <v>50</v>
      </c>
      <c r="H27" s="9"/>
      <c r="I27" s="1"/>
    </row>
    <row r="28" spans="1:34" x14ac:dyDescent="0.15">
      <c r="A28" s="59" t="s">
        <v>51</v>
      </c>
      <c r="B28" s="59" t="s">
        <v>42</v>
      </c>
      <c r="C28" s="9" t="s">
        <v>52</v>
      </c>
      <c r="D28" s="9">
        <v>64</v>
      </c>
      <c r="E28" s="9">
        <v>46</v>
      </c>
      <c r="F28" s="9">
        <v>54</v>
      </c>
      <c r="G28" s="11">
        <v>65.25</v>
      </c>
      <c r="H28" s="60">
        <f>(G28+G29+G30)/3</f>
        <v>64.126666666666665</v>
      </c>
      <c r="I28" s="12" t="s">
        <v>53</v>
      </c>
    </row>
    <row r="29" spans="1:34" x14ac:dyDescent="0.15">
      <c r="A29" s="59"/>
      <c r="B29" s="59"/>
      <c r="C29" s="9" t="s">
        <v>54</v>
      </c>
      <c r="D29" s="9">
        <v>53</v>
      </c>
      <c r="E29" s="9">
        <v>39</v>
      </c>
      <c r="F29" s="9">
        <v>53</v>
      </c>
      <c r="G29" s="11">
        <v>54.21</v>
      </c>
      <c r="H29" s="61"/>
      <c r="I29" s="1"/>
    </row>
    <row r="30" spans="1:34" x14ac:dyDescent="0.15">
      <c r="A30" s="59"/>
      <c r="B30" s="59"/>
      <c r="C30" s="9" t="s">
        <v>55</v>
      </c>
      <c r="D30" s="9">
        <v>62</v>
      </c>
      <c r="E30" s="9">
        <v>47</v>
      </c>
      <c r="F30" s="9">
        <v>57</v>
      </c>
      <c r="G30" s="11">
        <v>72.92</v>
      </c>
      <c r="H30" s="62"/>
      <c r="I30" s="1"/>
    </row>
    <row r="31" spans="1:34" x14ac:dyDescent="0.15">
      <c r="A31" s="59"/>
      <c r="B31" s="59" t="s">
        <v>43</v>
      </c>
      <c r="C31" s="9" t="s">
        <v>56</v>
      </c>
      <c r="D31" s="9">
        <v>7</v>
      </c>
      <c r="E31" s="9">
        <v>6</v>
      </c>
      <c r="F31" s="9">
        <v>5</v>
      </c>
      <c r="G31" s="11">
        <v>5.34</v>
      </c>
      <c r="H31" s="60">
        <f>(G31+G32)/2</f>
        <v>4.9800000000000004</v>
      </c>
      <c r="I31" s="1"/>
    </row>
    <row r="32" spans="1:34" x14ac:dyDescent="0.15">
      <c r="A32" s="59"/>
      <c r="B32" s="59"/>
      <c r="C32" s="9" t="s">
        <v>57</v>
      </c>
      <c r="D32" s="9">
        <v>6</v>
      </c>
      <c r="E32" s="9">
        <v>5</v>
      </c>
      <c r="F32" s="9">
        <v>4</v>
      </c>
      <c r="G32" s="11">
        <v>4.62</v>
      </c>
      <c r="H32" s="62"/>
      <c r="I32" s="1"/>
    </row>
    <row r="33" spans="1:36" x14ac:dyDescent="0.15">
      <c r="A33" s="59"/>
      <c r="B33" s="59" t="s">
        <v>34</v>
      </c>
      <c r="C33" s="59"/>
      <c r="D33" s="9"/>
      <c r="E33" s="9"/>
      <c r="F33" s="9"/>
      <c r="G33" s="9">
        <v>1</v>
      </c>
      <c r="H33" s="9">
        <f t="shared" ref="H33:H37" si="14">G33</f>
        <v>1</v>
      </c>
      <c r="I33" s="1"/>
    </row>
    <row r="34" spans="1:36" x14ac:dyDescent="0.15">
      <c r="A34" s="59"/>
      <c r="B34" s="59" t="s">
        <v>36</v>
      </c>
      <c r="C34" s="59"/>
      <c r="D34" s="9"/>
      <c r="E34" s="9"/>
      <c r="F34" s="9"/>
      <c r="G34" s="9">
        <v>18</v>
      </c>
      <c r="H34" s="9">
        <f t="shared" si="14"/>
        <v>18</v>
      </c>
      <c r="I34" s="1"/>
    </row>
    <row r="35" spans="1:36" x14ac:dyDescent="0.15">
      <c r="A35" s="59"/>
      <c r="B35" s="59" t="s">
        <v>38</v>
      </c>
      <c r="C35" s="59"/>
      <c r="D35" s="9"/>
      <c r="E35" s="9"/>
      <c r="F35" s="9"/>
      <c r="G35" s="9">
        <v>10</v>
      </c>
      <c r="H35" s="9">
        <f t="shared" si="14"/>
        <v>10</v>
      </c>
      <c r="I35" s="1"/>
    </row>
    <row r="36" spans="1:36" x14ac:dyDescent="0.15">
      <c r="A36" s="59"/>
      <c r="B36" s="59" t="s">
        <v>39</v>
      </c>
      <c r="C36" s="59"/>
      <c r="D36" s="9"/>
      <c r="E36" s="9"/>
      <c r="F36" s="9"/>
      <c r="G36" s="9">
        <v>10</v>
      </c>
      <c r="H36" s="9">
        <f t="shared" si="14"/>
        <v>10</v>
      </c>
      <c r="I36" s="1"/>
    </row>
    <row r="37" spans="1:36" x14ac:dyDescent="0.15">
      <c r="A37" s="59"/>
      <c r="B37" s="59" t="s">
        <v>40</v>
      </c>
      <c r="C37" s="59"/>
      <c r="D37" s="9"/>
      <c r="E37" s="9"/>
      <c r="F37" s="9"/>
      <c r="G37" s="9">
        <v>46</v>
      </c>
      <c r="H37" s="9">
        <f t="shared" si="14"/>
        <v>46</v>
      </c>
      <c r="I37" s="1"/>
    </row>
    <row r="38" spans="1:36" x14ac:dyDescent="0.15">
      <c r="D38" s="2" t="str">
        <f>SUBSTITUTE(ADDRESS(1,COLUMN(),4),1,"")</f>
        <v>D</v>
      </c>
      <c r="E38" s="2" t="str">
        <f t="shared" ref="E38:AH38" si="15">SUBSTITUTE(ADDRESS(1,COLUMN(),4),1,"")</f>
        <v>E</v>
      </c>
      <c r="F38" s="2" t="str">
        <f t="shared" si="15"/>
        <v>F</v>
      </c>
      <c r="G38" s="2" t="str">
        <f t="shared" si="15"/>
        <v>G</v>
      </c>
      <c r="H38" s="2" t="str">
        <f t="shared" si="15"/>
        <v>H</v>
      </c>
      <c r="I38" s="2" t="str">
        <f t="shared" si="15"/>
        <v>I</v>
      </c>
      <c r="J38" s="2" t="str">
        <f t="shared" si="15"/>
        <v>J</v>
      </c>
      <c r="K38" s="2" t="str">
        <f t="shared" si="15"/>
        <v>K</v>
      </c>
      <c r="L38" s="2" t="str">
        <f t="shared" si="15"/>
        <v>L</v>
      </c>
      <c r="M38" s="2" t="str">
        <f t="shared" si="15"/>
        <v>M</v>
      </c>
      <c r="N38" s="2" t="str">
        <f t="shared" si="15"/>
        <v>N</v>
      </c>
      <c r="O38" s="2" t="str">
        <f t="shared" si="15"/>
        <v>O</v>
      </c>
      <c r="P38" s="2" t="str">
        <f t="shared" si="15"/>
        <v>P</v>
      </c>
      <c r="Q38" s="2" t="str">
        <f t="shared" si="15"/>
        <v>Q</v>
      </c>
      <c r="R38" s="2" t="str">
        <f t="shared" si="15"/>
        <v>R</v>
      </c>
      <c r="S38" s="2" t="str">
        <f t="shared" si="15"/>
        <v>S</v>
      </c>
      <c r="T38" s="2" t="str">
        <f t="shared" si="15"/>
        <v>T</v>
      </c>
      <c r="U38" s="2" t="str">
        <f t="shared" si="15"/>
        <v>U</v>
      </c>
      <c r="V38" s="2" t="str">
        <f t="shared" si="15"/>
        <v>V</v>
      </c>
      <c r="W38" s="2" t="str">
        <f t="shared" si="15"/>
        <v>W</v>
      </c>
      <c r="X38" s="2" t="str">
        <f t="shared" si="15"/>
        <v>X</v>
      </c>
      <c r="Y38" s="2" t="str">
        <f t="shared" si="15"/>
        <v>Y</v>
      </c>
      <c r="Z38" s="2" t="str">
        <f t="shared" si="15"/>
        <v>Z</v>
      </c>
      <c r="AA38" s="2" t="str">
        <f t="shared" si="15"/>
        <v>AA</v>
      </c>
      <c r="AB38" s="2" t="str">
        <f t="shared" si="15"/>
        <v>AB</v>
      </c>
      <c r="AC38" s="2" t="str">
        <f t="shared" si="15"/>
        <v>AC</v>
      </c>
      <c r="AD38" s="2" t="str">
        <f t="shared" si="15"/>
        <v>AD</v>
      </c>
      <c r="AE38" s="2" t="str">
        <f t="shared" si="15"/>
        <v>AE</v>
      </c>
      <c r="AF38" s="2" t="str">
        <f t="shared" si="15"/>
        <v>AF</v>
      </c>
      <c r="AG38" s="2" t="str">
        <f t="shared" si="15"/>
        <v>AG</v>
      </c>
      <c r="AH38" s="2" t="str">
        <f t="shared" si="15"/>
        <v>AH</v>
      </c>
    </row>
    <row r="39" spans="1:36" x14ac:dyDescent="0.15">
      <c r="A39" s="63" t="s">
        <v>58</v>
      </c>
      <c r="B39" s="67" t="s">
        <v>45</v>
      </c>
      <c r="C39" s="63"/>
      <c r="D39" s="11">
        <f t="shared" ref="D39:AH39" si="16">D19*10000*$H$28</f>
        <v>20379454.666666668</v>
      </c>
      <c r="E39" s="11">
        <f t="shared" si="16"/>
        <v>30081819.333333328</v>
      </c>
      <c r="F39" s="11">
        <f t="shared" si="16"/>
        <v>519047652.66666669</v>
      </c>
      <c r="G39" s="11">
        <f t="shared" si="16"/>
        <v>80209634.666666657</v>
      </c>
      <c r="H39" s="11">
        <f t="shared" si="16"/>
        <v>657948408.30398262</v>
      </c>
      <c r="I39" s="11">
        <f t="shared" si="16"/>
        <v>220016028.26666665</v>
      </c>
      <c r="J39" s="11">
        <f t="shared" si="16"/>
        <v>311076513.75876337</v>
      </c>
      <c r="K39" s="11">
        <f t="shared" si="16"/>
        <v>687606648.05333316</v>
      </c>
      <c r="L39" s="11">
        <f t="shared" si="16"/>
        <v>4379851.333333333</v>
      </c>
      <c r="M39" s="11">
        <f t="shared" si="16"/>
        <v>34865668.666666664</v>
      </c>
      <c r="N39" s="11">
        <f t="shared" si="16"/>
        <v>17827213.333333332</v>
      </c>
      <c r="O39" s="11">
        <f t="shared" si="16"/>
        <v>121756275.97333333</v>
      </c>
      <c r="P39" s="11">
        <f t="shared" si="16"/>
        <v>54613090.906666666</v>
      </c>
      <c r="Q39" s="11">
        <f t="shared" si="16"/>
        <v>136694711.22666663</v>
      </c>
      <c r="R39" s="11">
        <f t="shared" si="16"/>
        <v>565220876.59299302</v>
      </c>
      <c r="S39" s="11">
        <f t="shared" si="16"/>
        <v>458001651.04174304</v>
      </c>
      <c r="T39" s="11">
        <f t="shared" si="16"/>
        <v>167966208.48000002</v>
      </c>
      <c r="U39" s="11">
        <f t="shared" si="16"/>
        <v>269102968.28392357</v>
      </c>
      <c r="V39" s="11">
        <f t="shared" si="16"/>
        <v>475974027.17333335</v>
      </c>
      <c r="W39" s="11">
        <f t="shared" si="16"/>
        <v>303473806.85333329</v>
      </c>
      <c r="X39" s="11">
        <f t="shared" si="16"/>
        <v>13992438.666666666</v>
      </c>
      <c r="Y39" s="11">
        <f t="shared" si="16"/>
        <v>157834451.65333337</v>
      </c>
      <c r="Z39" s="11">
        <f t="shared" si="16"/>
        <v>700457350.66270089</v>
      </c>
      <c r="AA39" s="11">
        <f t="shared" si="16"/>
        <v>414521442.50666666</v>
      </c>
      <c r="AB39" s="11">
        <f t="shared" si="16"/>
        <v>858321325.4666667</v>
      </c>
      <c r="AC39" s="11">
        <f t="shared" si="16"/>
        <v>599634650.76112461</v>
      </c>
      <c r="AD39" s="11">
        <f t="shared" si="16"/>
        <v>137872333.33333334</v>
      </c>
      <c r="AE39" s="11">
        <f t="shared" si="16"/>
        <v>511704892.82666665</v>
      </c>
      <c r="AF39" s="11">
        <f t="shared" si="16"/>
        <v>1321884534.0799999</v>
      </c>
      <c r="AG39" s="11">
        <f t="shared" si="16"/>
        <v>91553642</v>
      </c>
      <c r="AH39" s="11">
        <f t="shared" si="16"/>
        <v>350045743.31919074</v>
      </c>
    </row>
    <row r="40" spans="1:36" x14ac:dyDescent="0.15">
      <c r="A40" s="63"/>
      <c r="B40" s="67" t="s">
        <v>46</v>
      </c>
      <c r="C40" s="63"/>
      <c r="D40" s="11">
        <f t="shared" ref="D40:AH40" si="17">D20*10000*$H$31</f>
        <v>13398584.942465754</v>
      </c>
      <c r="E40" s="11">
        <f t="shared" si="17"/>
        <v>4197526.027397261</v>
      </c>
      <c r="F40" s="11">
        <f t="shared" si="17"/>
        <v>164484881.16164386</v>
      </c>
      <c r="G40" s="11">
        <f t="shared" si="17"/>
        <v>144797497.64383563</v>
      </c>
      <c r="H40" s="11">
        <f t="shared" si="17"/>
        <v>549994496.35068488</v>
      </c>
      <c r="I40" s="11">
        <f t="shared" si="17"/>
        <v>81840223.035616443</v>
      </c>
      <c r="J40" s="11">
        <f t="shared" si="17"/>
        <v>112861426.19178084</v>
      </c>
      <c r="K40" s="11">
        <f t="shared" si="17"/>
        <v>114601997.58904111</v>
      </c>
      <c r="L40" s="11">
        <f t="shared" si="17"/>
        <v>2377301.9178082193</v>
      </c>
      <c r="M40" s="11">
        <f t="shared" si="17"/>
        <v>48710357.544013694</v>
      </c>
      <c r="N40" s="11">
        <f t="shared" si="17"/>
        <v>24609298.980821922</v>
      </c>
      <c r="O40" s="11">
        <f t="shared" si="17"/>
        <v>62810833.373873994</v>
      </c>
      <c r="P40" s="11">
        <f t="shared" si="17"/>
        <v>9197718.9041095898</v>
      </c>
      <c r="Q40" s="11">
        <f t="shared" si="17"/>
        <v>7016708.1205479456</v>
      </c>
      <c r="R40" s="11">
        <f t="shared" si="17"/>
        <v>129505616.54516666</v>
      </c>
      <c r="S40" s="11">
        <f t="shared" si="17"/>
        <v>116534455.89041097</v>
      </c>
      <c r="T40" s="11">
        <f t="shared" si="17"/>
        <v>38726837.654794529</v>
      </c>
      <c r="U40" s="11">
        <f t="shared" si="17"/>
        <v>36799389.369863018</v>
      </c>
      <c r="V40" s="11">
        <f t="shared" si="17"/>
        <v>21946900.931506846</v>
      </c>
      <c r="W40" s="11">
        <f t="shared" si="17"/>
        <v>22501843.489468187</v>
      </c>
      <c r="X40" s="11">
        <f t="shared" si="17"/>
        <v>6270706.8493150696</v>
      </c>
      <c r="Y40" s="11">
        <f t="shared" si="17"/>
        <v>22120876.208219185</v>
      </c>
      <c r="Z40" s="11">
        <f t="shared" si="17"/>
        <v>200532162.27945206</v>
      </c>
      <c r="AA40" s="11">
        <f t="shared" si="17"/>
        <v>7807652.1863013702</v>
      </c>
      <c r="AB40" s="11">
        <f t="shared" si="17"/>
        <v>66728392.569863006</v>
      </c>
      <c r="AC40" s="11">
        <f t="shared" si="17"/>
        <v>115849327.9561644</v>
      </c>
      <c r="AD40" s="11">
        <f t="shared" si="17"/>
        <v>99475759.232876718</v>
      </c>
      <c r="AE40" s="11">
        <f t="shared" si="17"/>
        <v>184560228.97282183</v>
      </c>
      <c r="AF40" s="11">
        <f t="shared" si="17"/>
        <v>61608466.849315077</v>
      </c>
      <c r="AG40" s="11">
        <f t="shared" si="17"/>
        <v>35080894.05547104</v>
      </c>
      <c r="AH40" s="11">
        <f t="shared" si="17"/>
        <v>484390492.27397251</v>
      </c>
    </row>
    <row r="41" spans="1:36" x14ac:dyDescent="0.15">
      <c r="A41" s="63"/>
      <c r="B41" s="68" t="s">
        <v>34</v>
      </c>
      <c r="C41" s="68"/>
      <c r="D41" s="11">
        <f t="shared" ref="D41:AH41" si="18">D21*10000*$H$33</f>
        <v>6709553.4246575348</v>
      </c>
      <c r="E41" s="11">
        <f t="shared" si="18"/>
        <v>3338600.5479452056</v>
      </c>
      <c r="F41" s="11">
        <f t="shared" si="18"/>
        <v>51061954.239717454</v>
      </c>
      <c r="G41" s="11">
        <f t="shared" si="18"/>
        <v>10270511.531761602</v>
      </c>
      <c r="H41" s="11">
        <f t="shared" si="18"/>
        <v>12015908.434641961</v>
      </c>
      <c r="I41" s="11">
        <f t="shared" si="18"/>
        <v>32477138.504934493</v>
      </c>
      <c r="J41" s="11">
        <f t="shared" si="18"/>
        <v>25323397.522567179</v>
      </c>
      <c r="K41" s="11">
        <f t="shared" si="18"/>
        <v>40531167.862980574</v>
      </c>
      <c r="L41" s="11">
        <f t="shared" si="18"/>
        <v>4158542.4657534254</v>
      </c>
      <c r="M41" s="11">
        <f t="shared" si="18"/>
        <v>44321004.196981229</v>
      </c>
      <c r="N41" s="11">
        <f t="shared" si="18"/>
        <v>11514203.269292934</v>
      </c>
      <c r="O41" s="11">
        <f t="shared" si="18"/>
        <v>36964670.408439532</v>
      </c>
      <c r="P41" s="11">
        <f t="shared" si="18"/>
        <v>23144921.626472536</v>
      </c>
      <c r="Q41" s="11">
        <f t="shared" si="18"/>
        <v>44205849.412827455</v>
      </c>
      <c r="R41" s="11">
        <f t="shared" si="18"/>
        <v>75038103.67410773</v>
      </c>
      <c r="S41" s="11">
        <f t="shared" si="18"/>
        <v>100766027.10470055</v>
      </c>
      <c r="T41" s="11">
        <f t="shared" si="18"/>
        <v>69094360.461775392</v>
      </c>
      <c r="U41" s="11">
        <f t="shared" si="18"/>
        <v>85455791.847442612</v>
      </c>
      <c r="V41" s="11">
        <f t="shared" si="18"/>
        <v>56077589.398197867</v>
      </c>
      <c r="W41" s="11">
        <f t="shared" si="18"/>
        <v>57609939.577962898</v>
      </c>
      <c r="X41" s="11">
        <f t="shared" si="18"/>
        <v>12683549.48770671</v>
      </c>
      <c r="Y41" s="11">
        <f t="shared" si="18"/>
        <v>26304092.162542112</v>
      </c>
      <c r="Z41" s="11">
        <f t="shared" si="18"/>
        <v>97743095.356943488</v>
      </c>
      <c r="AA41" s="11">
        <f t="shared" si="18"/>
        <v>18098728.767123297</v>
      </c>
      <c r="AB41" s="11">
        <f t="shared" si="18"/>
        <v>55178859.847203366</v>
      </c>
      <c r="AC41" s="11">
        <f t="shared" si="18"/>
        <v>411698.63013698638</v>
      </c>
      <c r="AD41" s="11">
        <f t="shared" si="18"/>
        <v>17147303.610183377</v>
      </c>
      <c r="AE41" s="11">
        <f t="shared" si="18"/>
        <v>9302677.5219814517</v>
      </c>
      <c r="AF41" s="11">
        <f t="shared" si="18"/>
        <v>2033360.0133282985</v>
      </c>
      <c r="AG41" s="11">
        <f t="shared" si="18"/>
        <v>1594027.3972602738</v>
      </c>
      <c r="AH41" s="11">
        <f t="shared" si="18"/>
        <v>2128867.700078934</v>
      </c>
    </row>
    <row r="42" spans="1:36" x14ac:dyDescent="0.15">
      <c r="A42" s="63"/>
      <c r="B42" s="63" t="s">
        <v>36</v>
      </c>
      <c r="C42" s="63"/>
      <c r="D42" s="11">
        <f t="shared" ref="D42:AH42" si="19">D22*10000*$H$34</f>
        <v>32400</v>
      </c>
      <c r="E42" s="11">
        <f t="shared" si="19"/>
        <v>19800</v>
      </c>
      <c r="F42" s="11">
        <f t="shared" si="19"/>
        <v>1351512</v>
      </c>
      <c r="G42" s="11">
        <f t="shared" si="19"/>
        <v>386208</v>
      </c>
      <c r="H42" s="11">
        <f t="shared" si="19"/>
        <v>10558303.394523732</v>
      </c>
      <c r="I42" s="11">
        <f t="shared" si="19"/>
        <v>2007540</v>
      </c>
      <c r="J42" s="11">
        <f t="shared" si="19"/>
        <v>9302.4846262999272</v>
      </c>
      <c r="K42" s="11">
        <f t="shared" si="19"/>
        <v>3909851.7406814517</v>
      </c>
      <c r="L42" s="11">
        <f t="shared" si="19"/>
        <v>0</v>
      </c>
      <c r="M42" s="11">
        <f t="shared" si="19"/>
        <v>68400</v>
      </c>
      <c r="N42" s="11">
        <f t="shared" si="19"/>
        <v>0</v>
      </c>
      <c r="O42" s="11">
        <f t="shared" si="19"/>
        <v>30600.000000000004</v>
      </c>
      <c r="P42" s="11">
        <f t="shared" si="19"/>
        <v>0</v>
      </c>
      <c r="Q42" s="11">
        <f t="shared" si="19"/>
        <v>0</v>
      </c>
      <c r="R42" s="11">
        <f t="shared" si="19"/>
        <v>497448</v>
      </c>
      <c r="S42" s="11">
        <f t="shared" si="19"/>
        <v>221035.5715491072</v>
      </c>
      <c r="T42" s="11">
        <f t="shared" si="19"/>
        <v>142920</v>
      </c>
      <c r="U42" s="11">
        <f t="shared" si="19"/>
        <v>247679.99999999997</v>
      </c>
      <c r="V42" s="11">
        <f t="shared" si="19"/>
        <v>27000</v>
      </c>
      <c r="W42" s="11">
        <f t="shared" si="19"/>
        <v>5214720.4062448144</v>
      </c>
      <c r="X42" s="11">
        <f t="shared" si="19"/>
        <v>0</v>
      </c>
      <c r="Y42" s="11">
        <f t="shared" si="19"/>
        <v>385200</v>
      </c>
      <c r="Z42" s="11">
        <f t="shared" si="19"/>
        <v>14100902.264392164</v>
      </c>
      <c r="AA42" s="11">
        <f t="shared" si="19"/>
        <v>1858504.9344545701</v>
      </c>
      <c r="AB42" s="11">
        <f t="shared" si="19"/>
        <v>2067120</v>
      </c>
      <c r="AC42" s="11">
        <f t="shared" si="19"/>
        <v>5144256.4744394822</v>
      </c>
      <c r="AD42" s="11">
        <f t="shared" si="19"/>
        <v>573624</v>
      </c>
      <c r="AE42" s="11">
        <f t="shared" si="19"/>
        <v>2261880</v>
      </c>
      <c r="AF42" s="11">
        <f t="shared" si="19"/>
        <v>1584769.2473255205</v>
      </c>
      <c r="AG42" s="11">
        <f t="shared" si="19"/>
        <v>55800</v>
      </c>
      <c r="AH42" s="11">
        <f t="shared" si="19"/>
        <v>5631958.1135897823</v>
      </c>
    </row>
    <row r="43" spans="1:36" x14ac:dyDescent="0.15">
      <c r="A43" s="63"/>
      <c r="B43" s="63" t="s">
        <v>38</v>
      </c>
      <c r="C43" s="63"/>
      <c r="D43" s="11">
        <f t="shared" ref="D43:AH43" si="20">D23*10000*$H$35</f>
        <v>85000</v>
      </c>
      <c r="E43" s="11">
        <f t="shared" si="20"/>
        <v>47000</v>
      </c>
      <c r="F43" s="11">
        <f t="shared" si="20"/>
        <v>2039827.0219227397</v>
      </c>
      <c r="G43" s="11">
        <f t="shared" si="20"/>
        <v>1449949.0425563301</v>
      </c>
      <c r="H43" s="11">
        <f t="shared" si="20"/>
        <v>9518847.4646679703</v>
      </c>
      <c r="I43" s="11">
        <f t="shared" si="20"/>
        <v>11212000</v>
      </c>
      <c r="J43" s="11">
        <f t="shared" si="20"/>
        <v>37030.544288953301</v>
      </c>
      <c r="K43" s="11">
        <f t="shared" si="20"/>
        <v>589058.48720652889</v>
      </c>
      <c r="L43" s="11">
        <f t="shared" si="20"/>
        <v>0</v>
      </c>
      <c r="M43" s="11">
        <f t="shared" si="20"/>
        <v>496900</v>
      </c>
      <c r="N43" s="11">
        <f t="shared" si="20"/>
        <v>0</v>
      </c>
      <c r="O43" s="11">
        <f t="shared" si="20"/>
        <v>37000</v>
      </c>
      <c r="P43" s="11">
        <f t="shared" si="20"/>
        <v>0</v>
      </c>
      <c r="Q43" s="11">
        <f t="shared" si="20"/>
        <v>0</v>
      </c>
      <c r="R43" s="11">
        <f t="shared" si="20"/>
        <v>1186999.9999999998</v>
      </c>
      <c r="S43" s="11">
        <f t="shared" si="20"/>
        <v>313960</v>
      </c>
      <c r="T43" s="11">
        <f t="shared" si="20"/>
        <v>116760</v>
      </c>
      <c r="U43" s="11">
        <f t="shared" si="20"/>
        <v>3637.1120065277405</v>
      </c>
      <c r="V43" s="11">
        <f t="shared" si="20"/>
        <v>0</v>
      </c>
      <c r="W43" s="11">
        <f t="shared" si="20"/>
        <v>11000</v>
      </c>
      <c r="X43" s="11">
        <f t="shared" si="20"/>
        <v>0</v>
      </c>
      <c r="Y43" s="11">
        <f t="shared" si="20"/>
        <v>29000</v>
      </c>
      <c r="Z43" s="11">
        <f t="shared" si="20"/>
        <v>2274840</v>
      </c>
      <c r="AA43" s="11">
        <f t="shared" si="20"/>
        <v>17000.000000000004</v>
      </c>
      <c r="AB43" s="11">
        <f t="shared" si="20"/>
        <v>658985.117514004</v>
      </c>
      <c r="AC43" s="11">
        <f t="shared" si="20"/>
        <v>853999.99999999988</v>
      </c>
      <c r="AD43" s="11">
        <f t="shared" si="20"/>
        <v>192600</v>
      </c>
      <c r="AE43" s="11">
        <f t="shared" si="20"/>
        <v>4913400</v>
      </c>
      <c r="AF43" s="11">
        <f t="shared" si="20"/>
        <v>16300</v>
      </c>
      <c r="AG43" s="11">
        <f t="shared" si="20"/>
        <v>850000</v>
      </c>
      <c r="AH43" s="11">
        <f t="shared" si="20"/>
        <v>831095.19190514705</v>
      </c>
    </row>
    <row r="44" spans="1:36" x14ac:dyDescent="0.15">
      <c r="A44" s="63"/>
      <c r="B44" s="63" t="s">
        <v>39</v>
      </c>
      <c r="C44" s="63"/>
      <c r="D44" s="11">
        <f t="shared" ref="D44:AH44" si="21">D24*10000*$H$36</f>
        <v>20000</v>
      </c>
      <c r="E44" s="11">
        <f t="shared" si="21"/>
        <v>20000</v>
      </c>
      <c r="F44" s="11">
        <f t="shared" si="21"/>
        <v>693214.44473606301</v>
      </c>
      <c r="G44" s="11">
        <f t="shared" si="21"/>
        <v>617421.49895049899</v>
      </c>
      <c r="H44" s="11">
        <f t="shared" si="21"/>
        <v>1468263.9809674199</v>
      </c>
      <c r="I44" s="11">
        <f t="shared" si="21"/>
        <v>910862.68661985593</v>
      </c>
      <c r="J44" s="11">
        <f t="shared" si="21"/>
        <v>4736.6925358485196</v>
      </c>
      <c r="K44" s="11">
        <f t="shared" si="21"/>
        <v>158465.79315572101</v>
      </c>
      <c r="L44" s="11">
        <f t="shared" si="21"/>
        <v>0</v>
      </c>
      <c r="M44" s="11">
        <f t="shared" si="21"/>
        <v>109000</v>
      </c>
      <c r="N44" s="11">
        <f t="shared" si="21"/>
        <v>0</v>
      </c>
      <c r="O44" s="11">
        <f t="shared" si="21"/>
        <v>9000</v>
      </c>
      <c r="P44" s="11">
        <f t="shared" si="21"/>
        <v>0</v>
      </c>
      <c r="Q44" s="11">
        <f t="shared" si="21"/>
        <v>0</v>
      </c>
      <c r="R44" s="11">
        <f t="shared" si="21"/>
        <v>54947.702011621906</v>
      </c>
      <c r="S44" s="11">
        <f t="shared" si="21"/>
        <v>44939.804592898799</v>
      </c>
      <c r="T44" s="11">
        <f t="shared" si="21"/>
        <v>16000</v>
      </c>
      <c r="U44" s="11">
        <f t="shared" si="21"/>
        <v>14867.431621932501</v>
      </c>
      <c r="V44" s="11">
        <f t="shared" si="21"/>
        <v>0</v>
      </c>
      <c r="W44" s="11">
        <f t="shared" si="21"/>
        <v>551000</v>
      </c>
      <c r="X44" s="11">
        <f t="shared" si="21"/>
        <v>0</v>
      </c>
      <c r="Y44" s="11">
        <f t="shared" si="21"/>
        <v>88000</v>
      </c>
      <c r="Z44" s="11">
        <f t="shared" si="21"/>
        <v>1103000</v>
      </c>
      <c r="AA44" s="11">
        <f t="shared" si="21"/>
        <v>33594.567902961397</v>
      </c>
      <c r="AB44" s="11">
        <f t="shared" si="21"/>
        <v>1699859.4819243499</v>
      </c>
      <c r="AC44" s="11">
        <f t="shared" si="21"/>
        <v>182000</v>
      </c>
      <c r="AD44" s="11">
        <f t="shared" si="21"/>
        <v>40934.51405451</v>
      </c>
      <c r="AE44" s="11">
        <f t="shared" si="21"/>
        <v>1935189.9571620699</v>
      </c>
      <c r="AF44" s="11">
        <f t="shared" si="21"/>
        <v>14402.766456669398</v>
      </c>
      <c r="AG44" s="11">
        <f t="shared" si="21"/>
        <v>47205.301026141598</v>
      </c>
      <c r="AH44" s="11">
        <f t="shared" si="21"/>
        <v>8347.8318256923394</v>
      </c>
    </row>
    <row r="45" spans="1:36" x14ac:dyDescent="0.15">
      <c r="A45" s="63"/>
      <c r="B45" s="63" t="s">
        <v>40</v>
      </c>
      <c r="C45" s="63"/>
      <c r="D45" s="11">
        <f t="shared" ref="D45:AH45" si="22">D25*10000*$H$37</f>
        <v>0</v>
      </c>
      <c r="E45" s="11">
        <f t="shared" si="22"/>
        <v>0</v>
      </c>
      <c r="F45" s="11">
        <f t="shared" si="22"/>
        <v>0</v>
      </c>
      <c r="G45" s="11">
        <f t="shared" si="22"/>
        <v>0</v>
      </c>
      <c r="H45" s="11">
        <f t="shared" si="22"/>
        <v>7395589.9006431317</v>
      </c>
      <c r="I45" s="11">
        <f t="shared" si="22"/>
        <v>0</v>
      </c>
      <c r="J45" s="11">
        <f t="shared" si="22"/>
        <v>0</v>
      </c>
      <c r="K45" s="11">
        <f t="shared" si="22"/>
        <v>0</v>
      </c>
      <c r="L45" s="11">
        <f t="shared" si="22"/>
        <v>0</v>
      </c>
      <c r="M45" s="11">
        <f t="shared" si="22"/>
        <v>0</v>
      </c>
      <c r="N45" s="11">
        <f t="shared" si="22"/>
        <v>460000</v>
      </c>
      <c r="O45" s="11">
        <f t="shared" si="22"/>
        <v>0</v>
      </c>
      <c r="P45" s="11">
        <f t="shared" si="22"/>
        <v>920000</v>
      </c>
      <c r="Q45" s="11">
        <f t="shared" si="22"/>
        <v>0</v>
      </c>
      <c r="R45" s="11">
        <f t="shared" si="22"/>
        <v>0</v>
      </c>
      <c r="S45" s="11">
        <f t="shared" si="22"/>
        <v>0</v>
      </c>
      <c r="T45" s="11">
        <f t="shared" si="22"/>
        <v>0</v>
      </c>
      <c r="U45" s="11">
        <f t="shared" si="22"/>
        <v>0</v>
      </c>
      <c r="V45" s="11">
        <f t="shared" si="22"/>
        <v>0</v>
      </c>
      <c r="W45" s="11">
        <f t="shared" si="22"/>
        <v>0</v>
      </c>
      <c r="X45" s="11">
        <f t="shared" si="22"/>
        <v>0</v>
      </c>
      <c r="Y45" s="11">
        <f t="shared" si="22"/>
        <v>0</v>
      </c>
      <c r="Z45" s="11">
        <f t="shared" si="22"/>
        <v>0</v>
      </c>
      <c r="AA45" s="11">
        <f t="shared" si="22"/>
        <v>0</v>
      </c>
      <c r="AB45" s="11">
        <f t="shared" si="22"/>
        <v>0</v>
      </c>
      <c r="AC45" s="11">
        <f t="shared" si="22"/>
        <v>0</v>
      </c>
      <c r="AD45" s="11">
        <f t="shared" si="22"/>
        <v>0</v>
      </c>
      <c r="AE45" s="11">
        <f t="shared" si="22"/>
        <v>1218816</v>
      </c>
      <c r="AF45" s="11">
        <f t="shared" si="22"/>
        <v>391000</v>
      </c>
      <c r="AG45" s="11">
        <f t="shared" si="22"/>
        <v>13800</v>
      </c>
      <c r="AH45" s="14">
        <f t="shared" si="22"/>
        <v>3973718.6124641765</v>
      </c>
      <c r="AI45" s="15" t="s">
        <v>59</v>
      </c>
    </row>
    <row r="46" spans="1:36" x14ac:dyDescent="0.15">
      <c r="D46" s="1">
        <f t="shared" ref="D46:AH46" si="23">SUM(D39:D45)</f>
        <v>40624993.033789963</v>
      </c>
      <c r="E46" s="1">
        <f t="shared" si="23"/>
        <v>37704745.908675797</v>
      </c>
      <c r="F46" s="1">
        <f t="shared" si="23"/>
        <v>738679041.53468668</v>
      </c>
      <c r="G46" s="1">
        <f t="shared" si="23"/>
        <v>237731222.3837707</v>
      </c>
      <c r="H46" s="1">
        <f t="shared" si="23"/>
        <v>1248899817.8301117</v>
      </c>
      <c r="I46" s="1">
        <f t="shared" si="23"/>
        <v>348463792.49383748</v>
      </c>
      <c r="J46" s="1">
        <f t="shared" si="23"/>
        <v>449312407.19456249</v>
      </c>
      <c r="K46" s="1">
        <f t="shared" si="23"/>
        <v>847397189.52639854</v>
      </c>
      <c r="L46" s="1">
        <f t="shared" si="23"/>
        <v>10915695.716894977</v>
      </c>
      <c r="M46" s="1">
        <f t="shared" si="23"/>
        <v>128571330.40766159</v>
      </c>
      <c r="N46" s="1">
        <f t="shared" si="23"/>
        <v>54410715.583448187</v>
      </c>
      <c r="O46" s="1">
        <f t="shared" si="23"/>
        <v>221608379.75564682</v>
      </c>
      <c r="P46" s="1">
        <f t="shared" si="23"/>
        <v>87875731.437248796</v>
      </c>
      <c r="Q46" s="1">
        <f t="shared" si="23"/>
        <v>187917268.76004204</v>
      </c>
      <c r="R46" s="1">
        <f t="shared" si="23"/>
        <v>771503992.51427889</v>
      </c>
      <c r="S46" s="1">
        <f t="shared" si="23"/>
        <v>675882069.41299653</v>
      </c>
      <c r="T46" s="1">
        <f t="shared" si="23"/>
        <v>276063086.5965699</v>
      </c>
      <c r="U46" s="1">
        <f t="shared" si="23"/>
        <v>391624334.04485768</v>
      </c>
      <c r="V46" s="1">
        <f t="shared" si="23"/>
        <v>554025517.50303805</v>
      </c>
      <c r="W46" s="1">
        <f t="shared" si="23"/>
        <v>389362310.32700914</v>
      </c>
      <c r="X46" s="1">
        <f t="shared" si="23"/>
        <v>32946695.003688443</v>
      </c>
      <c r="Y46" s="1">
        <f t="shared" si="23"/>
        <v>206761620.02409464</v>
      </c>
      <c r="Z46" s="1">
        <f t="shared" si="23"/>
        <v>1016211350.5634886</v>
      </c>
      <c r="AA46" s="1">
        <f t="shared" si="23"/>
        <v>442336922.96244884</v>
      </c>
      <c r="AB46" s="1">
        <f t="shared" si="23"/>
        <v>984654542.48317134</v>
      </c>
      <c r="AC46" s="1">
        <f t="shared" si="23"/>
        <v>722075933.82186544</v>
      </c>
      <c r="AD46" s="1">
        <f t="shared" si="23"/>
        <v>255302554.69044796</v>
      </c>
      <c r="AE46" s="1">
        <f t="shared" si="23"/>
        <v>715897085.27863204</v>
      </c>
      <c r="AF46" s="1">
        <f t="shared" si="23"/>
        <v>1387532832.9564254</v>
      </c>
      <c r="AG46" s="1">
        <f t="shared" si="23"/>
        <v>129195368.75375745</v>
      </c>
      <c r="AH46" s="1">
        <f t="shared" si="23"/>
        <v>847010223.04302704</v>
      </c>
      <c r="AI46" s="15">
        <f>SUM(D46:AH46)</f>
        <v>14438498771.546574</v>
      </c>
      <c r="AJ46" s="16" t="s">
        <v>60</v>
      </c>
    </row>
    <row r="47" spans="1:36" x14ac:dyDescent="0.15">
      <c r="AI47" s="17">
        <f>AI46/1000000</f>
        <v>14438.498771546574</v>
      </c>
      <c r="AJ47" s="16" t="s">
        <v>61</v>
      </c>
    </row>
  </sheetData>
  <mergeCells count="19">
    <mergeCell ref="B36:C36"/>
    <mergeCell ref="B37:C37"/>
    <mergeCell ref="B39:C39"/>
    <mergeCell ref="B33:C33"/>
    <mergeCell ref="H28:H30"/>
    <mergeCell ref="H31:H32"/>
    <mergeCell ref="B45:C45"/>
    <mergeCell ref="A12:A18"/>
    <mergeCell ref="A28:A37"/>
    <mergeCell ref="A39:A45"/>
    <mergeCell ref="B28:B30"/>
    <mergeCell ref="B31:B32"/>
    <mergeCell ref="B40:C40"/>
    <mergeCell ref="B41:C41"/>
    <mergeCell ref="B42:C42"/>
    <mergeCell ref="B43:C43"/>
    <mergeCell ref="B44:C44"/>
    <mergeCell ref="B34:C34"/>
    <mergeCell ref="B35:C35"/>
  </mergeCells>
  <phoneticPr fontId="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F41EB-7862-46C1-9F9D-4FE717E2776A}">
  <dimension ref="A1:AJ60"/>
  <sheetViews>
    <sheetView tabSelected="1" workbookViewId="0">
      <selection activeCell="I28" sqref="I28"/>
    </sheetView>
  </sheetViews>
  <sheetFormatPr defaultColWidth="8.875" defaultRowHeight="16.5" x14ac:dyDescent="0.15"/>
  <cols>
    <col min="1" max="1" width="13.25" style="71" bestFit="1" customWidth="1"/>
    <col min="2" max="2" width="3.625" style="71" bestFit="1" customWidth="1"/>
    <col min="3" max="3" width="7.375" style="71" bestFit="1" customWidth="1"/>
    <col min="4" max="4" width="13.125" style="71" bestFit="1" customWidth="1"/>
    <col min="5" max="5" width="14.375" style="71" bestFit="1" customWidth="1"/>
    <col min="6" max="6" width="15.625" style="71" bestFit="1" customWidth="1"/>
    <col min="7" max="7" width="14.375" style="71" bestFit="1" customWidth="1"/>
    <col min="8" max="11" width="15.625" style="71" bestFit="1" customWidth="1"/>
    <col min="12" max="12" width="13.125" style="71" bestFit="1" customWidth="1"/>
    <col min="13" max="16" width="14.375" style="71" bestFit="1" customWidth="1"/>
    <col min="17" max="21" width="15.625" style="71" bestFit="1" customWidth="1"/>
    <col min="22" max="22" width="14.375" style="71" bestFit="1" customWidth="1"/>
    <col min="23" max="23" width="15.625" style="71" bestFit="1" customWidth="1"/>
    <col min="24" max="25" width="14.375" style="71" bestFit="1" customWidth="1"/>
    <col min="26" max="29" width="15.625" style="71" bestFit="1" customWidth="1"/>
    <col min="30" max="30" width="14.375" style="71" bestFit="1" customWidth="1"/>
    <col min="31" max="34" width="15.625" style="71" bestFit="1" customWidth="1"/>
    <col min="35" max="35" width="11.125" style="71" bestFit="1" customWidth="1"/>
    <col min="36" max="16384" width="8.875" style="71"/>
  </cols>
  <sheetData>
    <row r="1" spans="1:36" x14ac:dyDescent="0.15">
      <c r="A1" s="94"/>
      <c r="D1" s="78" t="s">
        <v>99</v>
      </c>
      <c r="E1" s="78" t="s">
        <v>98</v>
      </c>
      <c r="F1" s="78" t="s">
        <v>97</v>
      </c>
      <c r="G1" s="78" t="s">
        <v>96</v>
      </c>
      <c r="H1" s="78" t="s">
        <v>95</v>
      </c>
      <c r="I1" s="78" t="s">
        <v>94</v>
      </c>
      <c r="J1" s="78" t="s">
        <v>93</v>
      </c>
      <c r="K1" s="78" t="s">
        <v>92</v>
      </c>
      <c r="L1" s="78" t="s">
        <v>91</v>
      </c>
      <c r="M1" s="78" t="s">
        <v>90</v>
      </c>
      <c r="N1" s="78" t="s">
        <v>89</v>
      </c>
      <c r="O1" s="78" t="s">
        <v>88</v>
      </c>
      <c r="P1" s="78" t="s">
        <v>87</v>
      </c>
      <c r="Q1" s="78" t="s">
        <v>86</v>
      </c>
      <c r="R1" s="78" t="s">
        <v>85</v>
      </c>
      <c r="S1" s="78" t="s">
        <v>84</v>
      </c>
      <c r="T1" s="78" t="s">
        <v>83</v>
      </c>
      <c r="U1" s="78" t="s">
        <v>82</v>
      </c>
      <c r="V1" s="78" t="s">
        <v>81</v>
      </c>
      <c r="W1" s="78" t="s">
        <v>80</v>
      </c>
      <c r="X1" s="78" t="s">
        <v>79</v>
      </c>
      <c r="Y1" s="78" t="s">
        <v>78</v>
      </c>
      <c r="Z1" s="78" t="s">
        <v>77</v>
      </c>
      <c r="AA1" s="78" t="s">
        <v>76</v>
      </c>
      <c r="AB1" s="78" t="s">
        <v>75</v>
      </c>
      <c r="AC1" s="78" t="s">
        <v>74</v>
      </c>
      <c r="AD1" s="78" t="s">
        <v>73</v>
      </c>
      <c r="AE1" s="78" t="s">
        <v>72</v>
      </c>
      <c r="AF1" s="78" t="s">
        <v>71</v>
      </c>
      <c r="AG1" s="78" t="s">
        <v>70</v>
      </c>
      <c r="AH1" s="78" t="s">
        <v>69</v>
      </c>
      <c r="AI1" s="78"/>
    </row>
    <row r="2" spans="1:36" x14ac:dyDescent="0.15">
      <c r="A2" s="90" t="s">
        <v>68</v>
      </c>
      <c r="B2" s="93" t="s">
        <v>32</v>
      </c>
      <c r="C2" s="90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78" t="s">
        <v>65</v>
      </c>
      <c r="AJ2" s="78" t="s">
        <v>65</v>
      </c>
    </row>
    <row r="3" spans="1:36" x14ac:dyDescent="0.15">
      <c r="A3" s="90"/>
      <c r="B3" s="92" t="s">
        <v>33</v>
      </c>
      <c r="C3" s="91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</row>
    <row r="4" spans="1:36" x14ac:dyDescent="0.15">
      <c r="A4" s="90"/>
      <c r="B4" s="90" t="s">
        <v>34</v>
      </c>
      <c r="C4" s="90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</row>
    <row r="5" spans="1:36" x14ac:dyDescent="0.15">
      <c r="A5" s="90"/>
      <c r="B5" s="90" t="s">
        <v>36</v>
      </c>
      <c r="C5" s="90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</row>
    <row r="6" spans="1:36" x14ac:dyDescent="0.15">
      <c r="A6" s="90"/>
      <c r="B6" s="90" t="s">
        <v>38</v>
      </c>
      <c r="C6" s="90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</row>
    <row r="7" spans="1:36" x14ac:dyDescent="0.15">
      <c r="A7" s="90"/>
      <c r="B7" s="90" t="s">
        <v>39</v>
      </c>
      <c r="C7" s="90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</row>
    <row r="8" spans="1:36" x14ac:dyDescent="0.15">
      <c r="A8" s="90"/>
      <c r="B8" s="90" t="s">
        <v>40</v>
      </c>
      <c r="C8" s="90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</row>
    <row r="9" spans="1:36" x14ac:dyDescent="0.15">
      <c r="A9" s="88" t="s">
        <v>67</v>
      </c>
      <c r="B9" s="88" t="s">
        <v>42</v>
      </c>
      <c r="C9" s="87" t="s">
        <v>66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</row>
    <row r="10" spans="1:36" x14ac:dyDescent="0.15">
      <c r="A10" s="88"/>
      <c r="B10" s="88"/>
      <c r="C10" s="87" t="s">
        <v>64</v>
      </c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</row>
    <row r="11" spans="1:36" x14ac:dyDescent="0.15">
      <c r="A11" s="88"/>
      <c r="B11" s="88"/>
      <c r="C11" s="87" t="s">
        <v>52</v>
      </c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</row>
    <row r="12" spans="1:36" x14ac:dyDescent="0.15">
      <c r="A12" s="88"/>
      <c r="B12" s="88"/>
      <c r="C12" s="87" t="s">
        <v>62</v>
      </c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87"/>
      <c r="AF12" s="87"/>
      <c r="AG12" s="87"/>
      <c r="AH12" s="87"/>
    </row>
    <row r="13" spans="1:36" x14ac:dyDescent="0.15">
      <c r="A13" s="88"/>
      <c r="B13" s="88" t="s">
        <v>43</v>
      </c>
      <c r="C13" s="87" t="s">
        <v>66</v>
      </c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87"/>
      <c r="AF13" s="87"/>
      <c r="AG13" s="87"/>
      <c r="AH13" s="87"/>
    </row>
    <row r="14" spans="1:36" x14ac:dyDescent="0.15">
      <c r="A14" s="88"/>
      <c r="B14" s="88"/>
      <c r="C14" s="87" t="s">
        <v>57</v>
      </c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87"/>
      <c r="AF14" s="87"/>
      <c r="AG14" s="87"/>
      <c r="AH14" s="87"/>
    </row>
    <row r="15" spans="1:36" x14ac:dyDescent="0.15">
      <c r="A15" s="88"/>
      <c r="B15" s="88"/>
      <c r="C15" s="87" t="s">
        <v>56</v>
      </c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87"/>
      <c r="AF15" s="87"/>
      <c r="AG15" s="87"/>
      <c r="AH15" s="87"/>
    </row>
    <row r="16" spans="1:36" x14ac:dyDescent="0.15">
      <c r="A16" s="88"/>
      <c r="B16" s="88" t="s">
        <v>34</v>
      </c>
      <c r="C16" s="88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</row>
    <row r="17" spans="1:35" x14ac:dyDescent="0.15">
      <c r="A17" s="88"/>
      <c r="B17" s="88" t="s">
        <v>36</v>
      </c>
      <c r="C17" s="88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</row>
    <row r="18" spans="1:35" x14ac:dyDescent="0.15">
      <c r="A18" s="88"/>
      <c r="B18" s="88" t="s">
        <v>38</v>
      </c>
      <c r="C18" s="88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</row>
    <row r="19" spans="1:35" x14ac:dyDescent="0.15">
      <c r="A19" s="88"/>
      <c r="B19" s="88" t="s">
        <v>39</v>
      </c>
      <c r="C19" s="88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</row>
    <row r="20" spans="1:35" x14ac:dyDescent="0.15">
      <c r="A20" s="88"/>
      <c r="B20" s="88" t="s">
        <v>40</v>
      </c>
      <c r="C20" s="88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</row>
    <row r="21" spans="1:35" x14ac:dyDescent="0.15">
      <c r="A21" s="86" t="s">
        <v>41</v>
      </c>
      <c r="B21" s="79" t="s">
        <v>42</v>
      </c>
      <c r="C21" s="79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spans="1:35" x14ac:dyDescent="0.15">
      <c r="A22" s="85"/>
      <c r="B22" s="79" t="s">
        <v>43</v>
      </c>
      <c r="C22" s="79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spans="1:35" x14ac:dyDescent="0.15">
      <c r="A23" s="85"/>
      <c r="B23" s="79" t="s">
        <v>34</v>
      </c>
      <c r="C23" s="79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spans="1:35" x14ac:dyDescent="0.15">
      <c r="A24" s="85"/>
      <c r="B24" s="79" t="s">
        <v>36</v>
      </c>
      <c r="C24" s="79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spans="1:35" x14ac:dyDescent="0.15">
      <c r="A25" s="85"/>
      <c r="B25" s="79" t="s">
        <v>38</v>
      </c>
      <c r="C25" s="79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spans="1:35" x14ac:dyDescent="0.15">
      <c r="A26" s="85"/>
      <c r="B26" s="79" t="s">
        <v>39</v>
      </c>
      <c r="C26" s="79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spans="1:35" x14ac:dyDescent="0.15">
      <c r="A27" s="85"/>
      <c r="B27" s="79" t="s">
        <v>40</v>
      </c>
      <c r="C27" s="79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spans="1:35" x14ac:dyDescent="0.15">
      <c r="A28" s="80" t="s">
        <v>44</v>
      </c>
      <c r="B28" s="83" t="s">
        <v>42</v>
      </c>
      <c r="C28" s="81" t="s">
        <v>64</v>
      </c>
      <c r="D28" s="78">
        <v>5.5</v>
      </c>
      <c r="E28" s="78">
        <v>37.5</v>
      </c>
      <c r="F28" s="78">
        <v>562.29999999999995</v>
      </c>
      <c r="G28" s="78">
        <v>157</v>
      </c>
      <c r="H28" s="78">
        <v>1030</v>
      </c>
      <c r="I28" s="78">
        <v>460</v>
      </c>
      <c r="J28" s="78">
        <v>435</v>
      </c>
      <c r="K28" s="78">
        <v>795</v>
      </c>
      <c r="L28" s="78">
        <v>1.2</v>
      </c>
      <c r="M28" s="78">
        <v>26</v>
      </c>
      <c r="N28" s="78">
        <v>22</v>
      </c>
      <c r="O28" s="78">
        <v>162</v>
      </c>
      <c r="P28" s="78">
        <v>46</v>
      </c>
      <c r="Q28" s="78">
        <v>450</v>
      </c>
      <c r="R28" s="78">
        <v>300</v>
      </c>
      <c r="S28" s="78">
        <v>520</v>
      </c>
      <c r="T28" s="78">
        <v>302</v>
      </c>
      <c r="U28" s="78">
        <v>750</v>
      </c>
      <c r="V28" s="78">
        <v>123.8</v>
      </c>
      <c r="W28" s="78">
        <v>288</v>
      </c>
      <c r="X28" s="78">
        <v>68</v>
      </c>
      <c r="Y28" s="78">
        <v>158</v>
      </c>
      <c r="Z28" s="78">
        <v>945</v>
      </c>
      <c r="AA28" s="78">
        <v>790</v>
      </c>
      <c r="AB28" s="78">
        <v>1210</v>
      </c>
      <c r="AC28" s="78">
        <v>681</v>
      </c>
      <c r="AD28" s="78">
        <v>183</v>
      </c>
      <c r="AE28" s="78">
        <v>730</v>
      </c>
      <c r="AF28" s="78">
        <v>1100</v>
      </c>
      <c r="AG28" s="78">
        <v>225</v>
      </c>
      <c r="AH28" s="78">
        <v>702</v>
      </c>
      <c r="AI28" s="78" t="s">
        <v>65</v>
      </c>
    </row>
    <row r="29" spans="1:35" x14ac:dyDescent="0.15">
      <c r="A29" s="80"/>
      <c r="B29" s="84"/>
      <c r="C29" s="81" t="s">
        <v>52</v>
      </c>
      <c r="D29" s="78">
        <v>5.9</v>
      </c>
      <c r="E29" s="78">
        <v>10.62</v>
      </c>
      <c r="F29" s="78">
        <v>138</v>
      </c>
      <c r="G29" s="78">
        <v>47.5</v>
      </c>
      <c r="H29" s="78">
        <v>140.26</v>
      </c>
      <c r="I29" s="78">
        <v>28.1</v>
      </c>
      <c r="J29" s="78">
        <v>14.68</v>
      </c>
      <c r="K29" s="78">
        <v>118</v>
      </c>
      <c r="L29" s="78">
        <v>5.8</v>
      </c>
      <c r="M29" s="78">
        <v>13.1</v>
      </c>
      <c r="N29" s="78">
        <v>4.4000000000000004</v>
      </c>
      <c r="O29" s="78">
        <v>19.600000000000001</v>
      </c>
      <c r="P29" s="78">
        <v>4.4800000000000004</v>
      </c>
      <c r="Q29" s="78">
        <v>1</v>
      </c>
      <c r="R29" s="78">
        <v>83</v>
      </c>
      <c r="S29" s="78">
        <v>38.03</v>
      </c>
      <c r="T29" s="78">
        <v>4.08</v>
      </c>
      <c r="U29" s="78">
        <v>3.98</v>
      </c>
      <c r="V29" s="78">
        <v>7.9</v>
      </c>
      <c r="W29" s="78">
        <v>6.92</v>
      </c>
      <c r="X29" s="78">
        <v>0.23</v>
      </c>
      <c r="Y29" s="78">
        <v>0.83</v>
      </c>
      <c r="Z29" s="78">
        <v>79.41</v>
      </c>
      <c r="AA29" s="78">
        <v>1.78</v>
      </c>
      <c r="AB29" s="78">
        <v>18.399999999999999</v>
      </c>
      <c r="AC29" s="78">
        <v>44.5</v>
      </c>
      <c r="AD29" s="78">
        <v>27.98</v>
      </c>
      <c r="AE29" s="78">
        <v>31.5</v>
      </c>
      <c r="AF29" s="78">
        <v>13.5</v>
      </c>
      <c r="AG29" s="78">
        <v>78</v>
      </c>
      <c r="AH29" s="78">
        <v>64.849999999999994</v>
      </c>
    </row>
    <row r="30" spans="1:35" x14ac:dyDescent="0.15">
      <c r="A30" s="80"/>
      <c r="B30" s="82"/>
      <c r="C30" s="81" t="s">
        <v>62</v>
      </c>
      <c r="D30" s="78">
        <v>0</v>
      </c>
      <c r="E30" s="78">
        <v>0</v>
      </c>
      <c r="F30" s="78">
        <v>10.5</v>
      </c>
      <c r="G30" s="78">
        <v>0</v>
      </c>
      <c r="H30" s="78">
        <v>3</v>
      </c>
      <c r="I30" s="78">
        <v>5.93</v>
      </c>
      <c r="J30" s="78">
        <v>0</v>
      </c>
      <c r="K30" s="78">
        <v>1.6</v>
      </c>
      <c r="L30" s="78">
        <v>0</v>
      </c>
      <c r="M30" s="78">
        <v>0</v>
      </c>
      <c r="N30" s="78">
        <v>0.5</v>
      </c>
      <c r="O30" s="78">
        <v>2</v>
      </c>
      <c r="P30" s="78">
        <v>8.3000000000000007</v>
      </c>
      <c r="Q30" s="78">
        <v>4.8499999999999996</v>
      </c>
      <c r="R30" s="78">
        <v>0</v>
      </c>
      <c r="S30" s="78">
        <v>80</v>
      </c>
      <c r="T30" s="78">
        <v>25</v>
      </c>
      <c r="U30" s="78">
        <v>0</v>
      </c>
      <c r="V30" s="78">
        <v>26</v>
      </c>
      <c r="W30" s="78">
        <v>215</v>
      </c>
      <c r="X30" s="78">
        <v>3.65</v>
      </c>
      <c r="Y30" s="78">
        <v>7</v>
      </c>
      <c r="Z30" s="78">
        <v>247</v>
      </c>
      <c r="AA30" s="78">
        <v>1</v>
      </c>
      <c r="AB30" s="78">
        <v>30</v>
      </c>
      <c r="AC30" s="78">
        <v>45.6</v>
      </c>
      <c r="AD30" s="78">
        <v>0.92</v>
      </c>
      <c r="AE30" s="78">
        <v>0.38</v>
      </c>
      <c r="AF30" s="78">
        <v>1.6</v>
      </c>
      <c r="AG30" s="78">
        <v>0</v>
      </c>
      <c r="AH30" s="78">
        <v>0</v>
      </c>
    </row>
    <row r="31" spans="1:35" x14ac:dyDescent="0.15">
      <c r="A31" s="80"/>
      <c r="B31" s="83" t="s">
        <v>43</v>
      </c>
      <c r="C31" s="81" t="s">
        <v>57</v>
      </c>
      <c r="D31" s="78">
        <v>6.3</v>
      </c>
      <c r="E31" s="78">
        <v>10.8</v>
      </c>
      <c r="F31" s="78">
        <v>836.5</v>
      </c>
      <c r="G31" s="78">
        <v>580</v>
      </c>
      <c r="H31" s="78">
        <v>2845</v>
      </c>
      <c r="I31" s="78">
        <v>595</v>
      </c>
      <c r="J31" s="78">
        <v>98</v>
      </c>
      <c r="K31" s="78">
        <v>120</v>
      </c>
      <c r="L31" s="78">
        <v>24</v>
      </c>
      <c r="M31" s="78">
        <v>620</v>
      </c>
      <c r="N31" s="78">
        <v>80</v>
      </c>
      <c r="O31" s="78">
        <v>1730</v>
      </c>
      <c r="P31" s="78">
        <v>219.4</v>
      </c>
      <c r="Q31" s="78">
        <v>260</v>
      </c>
      <c r="R31" s="78">
        <v>420</v>
      </c>
      <c r="S31" s="78">
        <v>3040</v>
      </c>
      <c r="T31" s="78">
        <v>780</v>
      </c>
      <c r="U31" s="78">
        <v>1460</v>
      </c>
      <c r="V31" s="78">
        <v>165.78</v>
      </c>
      <c r="W31" s="78">
        <v>2500</v>
      </c>
      <c r="X31" s="78">
        <v>127.5</v>
      </c>
      <c r="Y31" s="78">
        <v>642</v>
      </c>
      <c r="Z31" s="78">
        <v>2430</v>
      </c>
      <c r="AA31" s="78">
        <v>530</v>
      </c>
      <c r="AB31" s="78">
        <v>1960</v>
      </c>
      <c r="AC31" s="78">
        <v>285</v>
      </c>
      <c r="AD31" s="78">
        <v>1043</v>
      </c>
      <c r="AE31" s="78">
        <v>765</v>
      </c>
      <c r="AF31" s="78">
        <v>20</v>
      </c>
      <c r="AG31" s="78">
        <v>140</v>
      </c>
      <c r="AH31" s="78">
        <v>200</v>
      </c>
    </row>
    <row r="32" spans="1:35" x14ac:dyDescent="0.15">
      <c r="A32" s="80"/>
      <c r="B32" s="82"/>
      <c r="C32" s="81" t="s">
        <v>56</v>
      </c>
      <c r="D32" s="78">
        <v>16</v>
      </c>
      <c r="E32" s="78">
        <v>62</v>
      </c>
      <c r="F32" s="78">
        <v>2200</v>
      </c>
      <c r="G32" s="78">
        <v>880</v>
      </c>
      <c r="H32" s="78">
        <v>7750</v>
      </c>
      <c r="I32" s="78">
        <v>610</v>
      </c>
      <c r="J32" s="78">
        <v>750</v>
      </c>
      <c r="K32" s="78">
        <v>1380</v>
      </c>
      <c r="L32" s="78">
        <v>0.6</v>
      </c>
      <c r="M32" s="78">
        <v>50.8</v>
      </c>
      <c r="N32" s="78">
        <v>158</v>
      </c>
      <c r="O32" s="78">
        <v>32</v>
      </c>
      <c r="P32" s="78">
        <v>0.7</v>
      </c>
      <c r="Q32" s="78">
        <v>0</v>
      </c>
      <c r="R32" s="78">
        <v>2375</v>
      </c>
      <c r="S32" s="78">
        <v>533.5</v>
      </c>
      <c r="T32" s="78">
        <v>0</v>
      </c>
      <c r="U32" s="78">
        <v>0</v>
      </c>
      <c r="V32" s="78">
        <v>0</v>
      </c>
      <c r="W32" s="78">
        <v>0</v>
      </c>
      <c r="X32" s="78">
        <v>0.19800000000000001</v>
      </c>
      <c r="Y32" s="78">
        <v>0.245</v>
      </c>
      <c r="Z32" s="78">
        <v>309</v>
      </c>
      <c r="AA32" s="78">
        <v>31</v>
      </c>
      <c r="AB32" s="78">
        <v>158</v>
      </c>
      <c r="AC32" s="78">
        <v>738.6</v>
      </c>
      <c r="AD32" s="78">
        <v>220</v>
      </c>
      <c r="AE32" s="78">
        <v>2865</v>
      </c>
      <c r="AF32" s="78">
        <v>1870</v>
      </c>
      <c r="AG32" s="78">
        <v>985</v>
      </c>
      <c r="AH32" s="78">
        <v>5835</v>
      </c>
    </row>
    <row r="33" spans="1:34" x14ac:dyDescent="0.15">
      <c r="A33" s="80"/>
      <c r="B33" s="80" t="s">
        <v>34</v>
      </c>
      <c r="C33" s="80"/>
      <c r="D33" s="78">
        <v>52.8</v>
      </c>
      <c r="E33" s="78">
        <v>282.5</v>
      </c>
      <c r="F33" s="78">
        <v>4100.2</v>
      </c>
      <c r="G33" s="78">
        <v>1200</v>
      </c>
      <c r="H33" s="78">
        <v>1080</v>
      </c>
      <c r="I33" s="78">
        <v>2900</v>
      </c>
      <c r="J33" s="78">
        <v>1980</v>
      </c>
      <c r="K33" s="78">
        <v>2700</v>
      </c>
      <c r="L33" s="78">
        <v>165</v>
      </c>
      <c r="M33" s="78">
        <v>3000</v>
      </c>
      <c r="N33" s="78">
        <v>1175</v>
      </c>
      <c r="O33" s="78">
        <v>3000</v>
      </c>
      <c r="P33" s="78">
        <v>2000</v>
      </c>
      <c r="Q33" s="78">
        <v>3300</v>
      </c>
      <c r="R33" s="78">
        <v>5100</v>
      </c>
      <c r="S33" s="78">
        <v>7050</v>
      </c>
      <c r="T33" s="78">
        <v>4050.22</v>
      </c>
      <c r="U33" s="78">
        <v>7550</v>
      </c>
      <c r="V33" s="78">
        <v>3700</v>
      </c>
      <c r="W33" s="78">
        <v>3500</v>
      </c>
      <c r="X33" s="78">
        <v>430</v>
      </c>
      <c r="Y33" s="78">
        <v>2000</v>
      </c>
      <c r="Z33" s="78">
        <v>8500</v>
      </c>
      <c r="AA33" s="78">
        <v>2600</v>
      </c>
      <c r="AB33" s="78">
        <v>5850</v>
      </c>
      <c r="AC33" s="78">
        <v>58.86</v>
      </c>
      <c r="AD33" s="78">
        <v>1530</v>
      </c>
      <c r="AE33" s="78">
        <v>1105</v>
      </c>
      <c r="AF33" s="78">
        <v>90</v>
      </c>
      <c r="AG33" s="78">
        <v>170</v>
      </c>
      <c r="AH33" s="78">
        <v>742.85</v>
      </c>
    </row>
    <row r="34" spans="1:34" x14ac:dyDescent="0.15">
      <c r="A34" s="80"/>
      <c r="B34" s="80" t="s">
        <v>36</v>
      </c>
      <c r="C34" s="80"/>
      <c r="D34" s="78">
        <v>0.1</v>
      </c>
      <c r="E34" s="78">
        <v>0.1</v>
      </c>
      <c r="F34" s="78">
        <v>7.5</v>
      </c>
      <c r="G34" s="78">
        <v>0.7</v>
      </c>
      <c r="H34" s="78">
        <v>72.3</v>
      </c>
      <c r="I34" s="78">
        <v>4.5999999999999996</v>
      </c>
      <c r="J34" s="78">
        <v>5.6</v>
      </c>
      <c r="K34" s="78">
        <v>7.4</v>
      </c>
      <c r="L34" s="78">
        <v>0</v>
      </c>
      <c r="M34" s="78">
        <v>0.1</v>
      </c>
      <c r="N34" s="78">
        <v>0</v>
      </c>
      <c r="O34" s="78">
        <v>0.1</v>
      </c>
      <c r="P34" s="78">
        <v>0.5</v>
      </c>
      <c r="Q34" s="78">
        <v>0.5</v>
      </c>
      <c r="R34" s="78">
        <v>0.7</v>
      </c>
      <c r="S34" s="78">
        <v>0.1</v>
      </c>
      <c r="T34" s="78">
        <v>1.5</v>
      </c>
      <c r="U34" s="78">
        <v>0</v>
      </c>
      <c r="V34" s="78">
        <v>8.5</v>
      </c>
      <c r="W34" s="78">
        <v>0</v>
      </c>
      <c r="X34" s="78">
        <v>0.8</v>
      </c>
      <c r="Y34" s="78">
        <v>74.7</v>
      </c>
      <c r="Z34" s="78">
        <v>16.3</v>
      </c>
      <c r="AA34" s="78">
        <v>17.2</v>
      </c>
      <c r="AB34" s="78">
        <v>27.4</v>
      </c>
      <c r="AC34" s="78">
        <v>0.2</v>
      </c>
      <c r="AD34" s="78">
        <v>10.9</v>
      </c>
      <c r="AE34" s="78">
        <v>12.4</v>
      </c>
      <c r="AF34" s="78">
        <v>0.2</v>
      </c>
      <c r="AG34" s="78">
        <v>97</v>
      </c>
      <c r="AH34" s="78">
        <v>98.2</v>
      </c>
    </row>
    <row r="35" spans="1:34" x14ac:dyDescent="0.15">
      <c r="A35" s="80"/>
      <c r="B35" s="80" t="s">
        <v>38</v>
      </c>
      <c r="C35" s="80"/>
      <c r="D35" s="78">
        <v>0.2</v>
      </c>
      <c r="E35" s="78">
        <v>0.95</v>
      </c>
      <c r="F35" s="78">
        <v>15.03</v>
      </c>
      <c r="G35" s="78">
        <v>9.1999999999999993</v>
      </c>
      <c r="H35" s="78">
        <v>55.4</v>
      </c>
      <c r="I35" s="78">
        <v>30.8</v>
      </c>
      <c r="J35" s="78">
        <v>4.5</v>
      </c>
      <c r="K35" s="78">
        <v>4.0999999999999996</v>
      </c>
      <c r="L35" s="78">
        <v>0</v>
      </c>
      <c r="M35" s="78">
        <v>0.2</v>
      </c>
      <c r="N35" s="78">
        <v>0</v>
      </c>
      <c r="O35" s="78">
        <v>0.3</v>
      </c>
      <c r="P35" s="78">
        <v>0</v>
      </c>
      <c r="Q35" s="78">
        <v>0.1</v>
      </c>
      <c r="R35" s="78">
        <v>2.6</v>
      </c>
      <c r="S35" s="78">
        <v>2.2000000000000002</v>
      </c>
      <c r="T35" s="78">
        <v>0.1</v>
      </c>
      <c r="U35" s="78">
        <v>0.4</v>
      </c>
      <c r="V35" s="78">
        <v>0</v>
      </c>
      <c r="W35" s="78">
        <v>0</v>
      </c>
      <c r="X35" s="78">
        <v>0</v>
      </c>
      <c r="Y35" s="78">
        <v>0</v>
      </c>
      <c r="Z35" s="78">
        <v>7.6</v>
      </c>
      <c r="AA35" s="78">
        <v>0.1</v>
      </c>
      <c r="AB35" s="78">
        <v>17.100000000000001</v>
      </c>
      <c r="AC35" s="78">
        <v>2.8</v>
      </c>
      <c r="AD35" s="78">
        <v>3.3</v>
      </c>
      <c r="AE35" s="78">
        <v>28.4</v>
      </c>
      <c r="AF35" s="78">
        <v>1</v>
      </c>
      <c r="AG35" s="78">
        <v>1.5</v>
      </c>
      <c r="AH35" s="78">
        <v>30</v>
      </c>
    </row>
    <row r="36" spans="1:34" x14ac:dyDescent="0.15">
      <c r="A36" s="80"/>
      <c r="B36" s="80" t="s">
        <v>39</v>
      </c>
      <c r="C36" s="80"/>
      <c r="D36" s="78">
        <v>0</v>
      </c>
      <c r="E36" s="78">
        <v>0</v>
      </c>
      <c r="F36" s="78">
        <v>3.2</v>
      </c>
      <c r="G36" s="78">
        <v>2</v>
      </c>
      <c r="H36" s="78">
        <v>3</v>
      </c>
      <c r="I36" s="78">
        <v>2.8</v>
      </c>
      <c r="J36" s="78">
        <v>0.6</v>
      </c>
      <c r="K36" s="78">
        <v>0.2</v>
      </c>
      <c r="L36" s="78">
        <v>0</v>
      </c>
      <c r="M36" s="78">
        <v>0.2</v>
      </c>
      <c r="N36" s="78">
        <v>0</v>
      </c>
      <c r="O36" s="78">
        <v>0</v>
      </c>
      <c r="P36" s="78">
        <v>0</v>
      </c>
      <c r="Q36" s="78">
        <v>0</v>
      </c>
      <c r="R36" s="78">
        <v>0</v>
      </c>
      <c r="S36" s="78">
        <v>0.3</v>
      </c>
      <c r="T36" s="78">
        <v>0</v>
      </c>
      <c r="U36" s="78">
        <v>0.1</v>
      </c>
      <c r="V36" s="78">
        <v>0</v>
      </c>
      <c r="W36" s="78">
        <v>1.7</v>
      </c>
      <c r="X36" s="78">
        <v>0</v>
      </c>
      <c r="Y36" s="78">
        <v>0.5</v>
      </c>
      <c r="Z36" s="78">
        <v>7.6</v>
      </c>
      <c r="AA36" s="78">
        <v>0.4</v>
      </c>
      <c r="AB36" s="78">
        <v>22.5</v>
      </c>
      <c r="AC36" s="78">
        <v>1.1000000000000001</v>
      </c>
      <c r="AD36" s="78">
        <v>0.3</v>
      </c>
      <c r="AE36" s="78">
        <v>9.4</v>
      </c>
      <c r="AF36" s="78">
        <v>0.7</v>
      </c>
      <c r="AG36" s="78">
        <v>0.1</v>
      </c>
      <c r="AH36" s="78">
        <v>0.1</v>
      </c>
    </row>
    <row r="37" spans="1:34" x14ac:dyDescent="0.15">
      <c r="A37" s="80"/>
      <c r="B37" s="80" t="s">
        <v>40</v>
      </c>
      <c r="C37" s="80"/>
      <c r="D37" s="78">
        <v>0</v>
      </c>
      <c r="E37" s="78">
        <v>0</v>
      </c>
      <c r="F37" s="78">
        <v>0</v>
      </c>
      <c r="G37" s="78">
        <v>0</v>
      </c>
      <c r="H37" s="78">
        <v>17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  <c r="R37" s="78">
        <v>0</v>
      </c>
      <c r="S37" s="78">
        <v>0</v>
      </c>
      <c r="T37" s="78">
        <v>0</v>
      </c>
      <c r="U37" s="78">
        <v>0</v>
      </c>
      <c r="V37" s="78">
        <v>0</v>
      </c>
      <c r="W37" s="78">
        <v>0</v>
      </c>
      <c r="X37" s="78">
        <v>0</v>
      </c>
      <c r="Y37" s="78">
        <v>0</v>
      </c>
      <c r="Z37" s="78">
        <v>0</v>
      </c>
      <c r="AA37" s="78">
        <v>0</v>
      </c>
      <c r="AB37" s="78">
        <v>0</v>
      </c>
      <c r="AC37" s="78">
        <v>0</v>
      </c>
      <c r="AD37" s="78">
        <v>0</v>
      </c>
      <c r="AE37" s="78">
        <v>3.8</v>
      </c>
      <c r="AF37" s="78">
        <v>1.5</v>
      </c>
      <c r="AG37" s="78">
        <v>0.1</v>
      </c>
      <c r="AH37" s="78">
        <v>23.8</v>
      </c>
    </row>
    <row r="39" spans="1:34" x14ac:dyDescent="0.15">
      <c r="A39" s="78"/>
      <c r="B39" s="78"/>
      <c r="C39" s="78"/>
      <c r="D39" s="78" t="s">
        <v>47</v>
      </c>
      <c r="E39" s="78" t="s">
        <v>48</v>
      </c>
      <c r="F39" s="78" t="s">
        <v>49</v>
      </c>
      <c r="G39" s="78" t="s">
        <v>50</v>
      </c>
    </row>
    <row r="40" spans="1:34" x14ac:dyDescent="0.15">
      <c r="A40" s="79" t="s">
        <v>51</v>
      </c>
      <c r="B40" s="79" t="s">
        <v>42</v>
      </c>
      <c r="C40" s="78" t="s">
        <v>52</v>
      </c>
      <c r="D40" s="78">
        <v>64</v>
      </c>
      <c r="E40" s="78">
        <v>46</v>
      </c>
      <c r="F40" s="78">
        <v>54</v>
      </c>
      <c r="G40" s="78">
        <v>65.25</v>
      </c>
      <c r="H40" s="78" t="s">
        <v>53</v>
      </c>
    </row>
    <row r="41" spans="1:34" x14ac:dyDescent="0.15">
      <c r="A41" s="79"/>
      <c r="B41" s="79"/>
      <c r="C41" s="78" t="s">
        <v>54</v>
      </c>
      <c r="D41" s="78">
        <v>53</v>
      </c>
      <c r="E41" s="78">
        <v>39</v>
      </c>
      <c r="F41" s="78">
        <v>53</v>
      </c>
      <c r="G41" s="78">
        <v>54.21</v>
      </c>
    </row>
    <row r="42" spans="1:34" x14ac:dyDescent="0.15">
      <c r="A42" s="79"/>
      <c r="B42" s="79"/>
      <c r="C42" s="78" t="s">
        <v>55</v>
      </c>
      <c r="D42" s="78">
        <v>62</v>
      </c>
      <c r="E42" s="78">
        <v>47</v>
      </c>
      <c r="F42" s="78">
        <v>57</v>
      </c>
      <c r="G42" s="78">
        <v>72.92</v>
      </c>
    </row>
    <row r="43" spans="1:34" x14ac:dyDescent="0.15">
      <c r="A43" s="79"/>
      <c r="B43" s="79" t="s">
        <v>43</v>
      </c>
      <c r="C43" s="78" t="s">
        <v>56</v>
      </c>
      <c r="D43" s="78">
        <v>7</v>
      </c>
      <c r="E43" s="78">
        <v>6</v>
      </c>
      <c r="F43" s="78">
        <v>5</v>
      </c>
      <c r="G43" s="78">
        <v>5.34</v>
      </c>
    </row>
    <row r="44" spans="1:34" x14ac:dyDescent="0.15">
      <c r="A44" s="79"/>
      <c r="B44" s="79"/>
      <c r="C44" s="78" t="s">
        <v>57</v>
      </c>
      <c r="D44" s="78">
        <v>6</v>
      </c>
      <c r="E44" s="78">
        <v>5</v>
      </c>
      <c r="F44" s="78">
        <v>4</v>
      </c>
      <c r="G44" s="78">
        <v>4.62</v>
      </c>
    </row>
    <row r="45" spans="1:34" x14ac:dyDescent="0.15">
      <c r="A45" s="79"/>
      <c r="B45" s="79" t="s">
        <v>34</v>
      </c>
      <c r="C45" s="79"/>
      <c r="D45" s="78"/>
      <c r="E45" s="78"/>
      <c r="F45" s="78"/>
      <c r="G45" s="78">
        <v>1</v>
      </c>
    </row>
    <row r="46" spans="1:34" x14ac:dyDescent="0.15">
      <c r="A46" s="79"/>
      <c r="B46" s="79" t="s">
        <v>36</v>
      </c>
      <c r="C46" s="79"/>
      <c r="D46" s="78"/>
      <c r="E46" s="78"/>
      <c r="F46" s="78"/>
      <c r="G46" s="78">
        <v>18</v>
      </c>
    </row>
    <row r="47" spans="1:34" x14ac:dyDescent="0.15">
      <c r="A47" s="79"/>
      <c r="B47" s="79" t="s">
        <v>38</v>
      </c>
      <c r="C47" s="79"/>
      <c r="D47" s="78"/>
      <c r="E47" s="78"/>
      <c r="F47" s="78"/>
      <c r="G47" s="78">
        <v>10</v>
      </c>
    </row>
    <row r="48" spans="1:34" x14ac:dyDescent="0.15">
      <c r="A48" s="79"/>
      <c r="B48" s="79" t="s">
        <v>39</v>
      </c>
      <c r="C48" s="79"/>
      <c r="D48" s="78"/>
      <c r="E48" s="78"/>
      <c r="F48" s="78"/>
      <c r="G48" s="78">
        <v>10</v>
      </c>
    </row>
    <row r="49" spans="1:35" x14ac:dyDescent="0.15">
      <c r="A49" s="79"/>
      <c r="B49" s="79" t="s">
        <v>40</v>
      </c>
      <c r="C49" s="79"/>
      <c r="D49" s="78"/>
      <c r="E49" s="78"/>
      <c r="F49" s="78"/>
      <c r="G49" s="78">
        <v>46</v>
      </c>
    </row>
    <row r="51" spans="1:35" x14ac:dyDescent="0.15">
      <c r="A51" s="73" t="s">
        <v>58</v>
      </c>
      <c r="B51" s="76" t="s">
        <v>42</v>
      </c>
      <c r="C51" s="74" t="s">
        <v>64</v>
      </c>
      <c r="D51" s="72">
        <v>2981550</v>
      </c>
      <c r="E51" s="72">
        <v>20328750</v>
      </c>
      <c r="F51" s="72">
        <v>304822830</v>
      </c>
      <c r="G51" s="72">
        <v>85109700</v>
      </c>
      <c r="H51" s="72">
        <v>558363000</v>
      </c>
      <c r="I51" s="72">
        <v>249366000</v>
      </c>
      <c r="J51" s="72">
        <v>235813500</v>
      </c>
      <c r="K51" s="72">
        <v>430969500</v>
      </c>
      <c r="L51" s="72">
        <v>650520</v>
      </c>
      <c r="M51" s="72">
        <v>14094600</v>
      </c>
      <c r="N51" s="72">
        <v>11926200</v>
      </c>
      <c r="O51" s="72">
        <v>87820200</v>
      </c>
      <c r="P51" s="72">
        <v>24936600</v>
      </c>
      <c r="Q51" s="72">
        <v>243945000</v>
      </c>
      <c r="R51" s="72">
        <v>162630000</v>
      </c>
      <c r="S51" s="72">
        <v>281892000</v>
      </c>
      <c r="T51" s="72">
        <v>163714200</v>
      </c>
      <c r="U51" s="72">
        <v>406575000</v>
      </c>
      <c r="V51" s="72">
        <v>67111980</v>
      </c>
      <c r="W51" s="72">
        <v>156124800</v>
      </c>
      <c r="X51" s="72">
        <v>36862800</v>
      </c>
      <c r="Y51" s="72">
        <v>85651800</v>
      </c>
      <c r="Z51" s="72">
        <v>512284500</v>
      </c>
      <c r="AA51" s="72">
        <v>428259000</v>
      </c>
      <c r="AB51" s="72">
        <v>655941000</v>
      </c>
      <c r="AC51" s="72">
        <v>369170100</v>
      </c>
      <c r="AD51" s="72">
        <v>99204300</v>
      </c>
      <c r="AE51" s="72">
        <v>395733000</v>
      </c>
      <c r="AF51" s="72">
        <v>596310000</v>
      </c>
      <c r="AG51" s="72">
        <v>121972500</v>
      </c>
      <c r="AH51" s="72">
        <v>380554200</v>
      </c>
      <c r="AI51" s="78" t="s">
        <v>63</v>
      </c>
    </row>
    <row r="52" spans="1:35" x14ac:dyDescent="0.15">
      <c r="A52" s="73"/>
      <c r="B52" s="77"/>
      <c r="C52" s="74" t="s">
        <v>52</v>
      </c>
      <c r="D52" s="72">
        <v>3849750</v>
      </c>
      <c r="E52" s="72">
        <v>6929549.9999999991</v>
      </c>
      <c r="F52" s="72">
        <v>90045000</v>
      </c>
      <c r="G52" s="72">
        <v>30993750</v>
      </c>
      <c r="H52" s="72">
        <v>91519650</v>
      </c>
      <c r="I52" s="72">
        <v>18335250</v>
      </c>
      <c r="J52" s="72">
        <v>9578700</v>
      </c>
      <c r="K52" s="72">
        <v>76995000</v>
      </c>
      <c r="L52" s="72">
        <v>3784500</v>
      </c>
      <c r="M52" s="72">
        <v>8547750</v>
      </c>
      <c r="N52" s="72">
        <v>2871000</v>
      </c>
      <c r="O52" s="72">
        <v>12789000</v>
      </c>
      <c r="P52" s="72">
        <v>2923200.0000000005</v>
      </c>
      <c r="Q52" s="72">
        <v>652500</v>
      </c>
      <c r="R52" s="72">
        <v>54157500</v>
      </c>
      <c r="S52" s="72">
        <v>24814575</v>
      </c>
      <c r="T52" s="72">
        <v>2662200</v>
      </c>
      <c r="U52" s="72">
        <v>2596950</v>
      </c>
      <c r="V52" s="72">
        <v>5154750</v>
      </c>
      <c r="W52" s="72">
        <v>4515300</v>
      </c>
      <c r="X52" s="72">
        <v>150075</v>
      </c>
      <c r="Y52" s="72">
        <v>541575</v>
      </c>
      <c r="Z52" s="72">
        <v>51815025</v>
      </c>
      <c r="AA52" s="72">
        <v>1161450</v>
      </c>
      <c r="AB52" s="72">
        <v>12006000</v>
      </c>
      <c r="AC52" s="72">
        <v>29036250</v>
      </c>
      <c r="AD52" s="72">
        <v>18256950</v>
      </c>
      <c r="AE52" s="72">
        <v>20553750</v>
      </c>
      <c r="AF52" s="72">
        <v>8808750</v>
      </c>
      <c r="AG52" s="72">
        <v>50895000</v>
      </c>
      <c r="AH52" s="72">
        <v>42314625</v>
      </c>
    </row>
    <row r="53" spans="1:35" x14ac:dyDescent="0.15">
      <c r="A53" s="73"/>
      <c r="B53" s="75"/>
      <c r="C53" s="74" t="s">
        <v>62</v>
      </c>
      <c r="D53" s="72">
        <v>0</v>
      </c>
      <c r="E53" s="72">
        <v>0</v>
      </c>
      <c r="F53" s="72">
        <v>7656600</v>
      </c>
      <c r="G53" s="72">
        <v>0</v>
      </c>
      <c r="H53" s="72">
        <v>2187600</v>
      </c>
      <c r="I53" s="72">
        <v>4324156</v>
      </c>
      <c r="J53" s="72">
        <v>0</v>
      </c>
      <c r="K53" s="72">
        <v>1166720</v>
      </c>
      <c r="L53" s="72">
        <v>0</v>
      </c>
      <c r="M53" s="72">
        <v>0</v>
      </c>
      <c r="N53" s="72">
        <v>364600</v>
      </c>
      <c r="O53" s="72">
        <v>1458400</v>
      </c>
      <c r="P53" s="72">
        <v>6052360</v>
      </c>
      <c r="Q53" s="72">
        <v>3536620</v>
      </c>
      <c r="R53" s="72">
        <v>0</v>
      </c>
      <c r="S53" s="72">
        <v>58336000</v>
      </c>
      <c r="T53" s="72">
        <v>18230000</v>
      </c>
      <c r="U53" s="72">
        <v>0</v>
      </c>
      <c r="V53" s="72">
        <v>18959200</v>
      </c>
      <c r="W53" s="72">
        <v>156778000</v>
      </c>
      <c r="X53" s="72">
        <v>2661580</v>
      </c>
      <c r="Y53" s="72">
        <v>5104400</v>
      </c>
      <c r="Z53" s="72">
        <v>180112400</v>
      </c>
      <c r="AA53" s="72">
        <v>729200</v>
      </c>
      <c r="AB53" s="72">
        <v>21876000</v>
      </c>
      <c r="AC53" s="72">
        <v>33251520</v>
      </c>
      <c r="AD53" s="72">
        <v>670864</v>
      </c>
      <c r="AE53" s="72">
        <v>277096</v>
      </c>
      <c r="AF53" s="72">
        <v>1166720</v>
      </c>
      <c r="AG53" s="72">
        <v>0</v>
      </c>
      <c r="AH53" s="72">
        <v>0</v>
      </c>
    </row>
    <row r="54" spans="1:35" x14ac:dyDescent="0.15">
      <c r="A54" s="73"/>
      <c r="B54" s="76" t="s">
        <v>43</v>
      </c>
      <c r="C54" s="74" t="s">
        <v>57</v>
      </c>
      <c r="D54" s="72">
        <v>291060</v>
      </c>
      <c r="E54" s="72">
        <v>498960</v>
      </c>
      <c r="F54" s="72">
        <v>38646300</v>
      </c>
      <c r="G54" s="72">
        <v>26796000</v>
      </c>
      <c r="H54" s="72">
        <v>131439000</v>
      </c>
      <c r="I54" s="72">
        <v>27489000</v>
      </c>
      <c r="J54" s="72">
        <v>4527600</v>
      </c>
      <c r="K54" s="72">
        <v>5544000</v>
      </c>
      <c r="L54" s="72">
        <v>1108800</v>
      </c>
      <c r="M54" s="72">
        <v>28644000</v>
      </c>
      <c r="N54" s="72">
        <v>3696000</v>
      </c>
      <c r="O54" s="72">
        <v>79926000</v>
      </c>
      <c r="P54" s="72">
        <v>10136280</v>
      </c>
      <c r="Q54" s="72">
        <v>12012000</v>
      </c>
      <c r="R54" s="72">
        <v>19404000</v>
      </c>
      <c r="S54" s="72">
        <v>140448000</v>
      </c>
      <c r="T54" s="72">
        <v>36036000</v>
      </c>
      <c r="U54" s="72">
        <v>67452000</v>
      </c>
      <c r="V54" s="72">
        <v>7659036</v>
      </c>
      <c r="W54" s="72">
        <v>115500000</v>
      </c>
      <c r="X54" s="72">
        <v>5890500</v>
      </c>
      <c r="Y54" s="72">
        <v>29660400</v>
      </c>
      <c r="Z54" s="72">
        <v>112266000</v>
      </c>
      <c r="AA54" s="72">
        <v>24486000</v>
      </c>
      <c r="AB54" s="72">
        <v>90552000</v>
      </c>
      <c r="AC54" s="72">
        <v>13167000</v>
      </c>
      <c r="AD54" s="72">
        <v>48186600</v>
      </c>
      <c r="AE54" s="72">
        <v>35343000</v>
      </c>
      <c r="AF54" s="72">
        <v>924000</v>
      </c>
      <c r="AG54" s="72">
        <v>6468000</v>
      </c>
      <c r="AH54" s="72">
        <v>9240000</v>
      </c>
    </row>
    <row r="55" spans="1:35" x14ac:dyDescent="0.15">
      <c r="A55" s="73"/>
      <c r="B55" s="75"/>
      <c r="C55" s="74" t="s">
        <v>56</v>
      </c>
      <c r="D55" s="72">
        <v>854400</v>
      </c>
      <c r="E55" s="72">
        <v>3310800</v>
      </c>
      <c r="F55" s="72">
        <v>117480000</v>
      </c>
      <c r="G55" s="72">
        <v>46992000</v>
      </c>
      <c r="H55" s="72">
        <v>413850000</v>
      </c>
      <c r="I55" s="72">
        <v>32574000</v>
      </c>
      <c r="J55" s="72">
        <v>40050000</v>
      </c>
      <c r="K55" s="72">
        <v>73692000</v>
      </c>
      <c r="L55" s="72">
        <v>32040</v>
      </c>
      <c r="M55" s="72">
        <v>2712720</v>
      </c>
      <c r="N55" s="72">
        <v>8437200</v>
      </c>
      <c r="O55" s="72">
        <v>1708800</v>
      </c>
      <c r="P55" s="72">
        <v>37380</v>
      </c>
      <c r="Q55" s="72">
        <v>0</v>
      </c>
      <c r="R55" s="72">
        <v>126825000</v>
      </c>
      <c r="S55" s="72">
        <v>28488900</v>
      </c>
      <c r="T55" s="72">
        <v>0</v>
      </c>
      <c r="U55" s="72">
        <v>0</v>
      </c>
      <c r="V55" s="72">
        <v>0</v>
      </c>
      <c r="W55" s="72">
        <v>0</v>
      </c>
      <c r="X55" s="72">
        <v>10573.199999999999</v>
      </c>
      <c r="Y55" s="72">
        <v>13083</v>
      </c>
      <c r="Z55" s="72">
        <v>16500600</v>
      </c>
      <c r="AA55" s="72">
        <v>1655400</v>
      </c>
      <c r="AB55" s="72">
        <v>8437200</v>
      </c>
      <c r="AC55" s="72">
        <v>39441240</v>
      </c>
      <c r="AD55" s="72">
        <v>11748000</v>
      </c>
      <c r="AE55" s="72">
        <v>152991000</v>
      </c>
      <c r="AF55" s="72">
        <v>99858000</v>
      </c>
      <c r="AG55" s="72">
        <v>52599000</v>
      </c>
      <c r="AH55" s="72">
        <v>311589000</v>
      </c>
    </row>
    <row r="56" spans="1:35" x14ac:dyDescent="0.15">
      <c r="A56" s="73"/>
      <c r="B56" s="73" t="s">
        <v>34</v>
      </c>
      <c r="C56" s="73"/>
      <c r="D56" s="72">
        <v>528000</v>
      </c>
      <c r="E56" s="72">
        <v>2825000</v>
      </c>
      <c r="F56" s="72">
        <v>41002000</v>
      </c>
      <c r="G56" s="72">
        <v>12000000</v>
      </c>
      <c r="H56" s="72">
        <v>10800000</v>
      </c>
      <c r="I56" s="72">
        <v>29000000</v>
      </c>
      <c r="J56" s="72">
        <v>19800000</v>
      </c>
      <c r="K56" s="72">
        <v>27000000</v>
      </c>
      <c r="L56" s="72">
        <v>1650000</v>
      </c>
      <c r="M56" s="72">
        <v>30000000</v>
      </c>
      <c r="N56" s="72">
        <v>11750000</v>
      </c>
      <c r="O56" s="72">
        <v>30000000</v>
      </c>
      <c r="P56" s="72">
        <v>20000000</v>
      </c>
      <c r="Q56" s="72">
        <v>33000000</v>
      </c>
      <c r="R56" s="72">
        <v>51000000</v>
      </c>
      <c r="S56" s="72">
        <v>70500000</v>
      </c>
      <c r="T56" s="72">
        <v>40502200</v>
      </c>
      <c r="U56" s="72">
        <v>75500000</v>
      </c>
      <c r="V56" s="72">
        <v>37000000</v>
      </c>
      <c r="W56" s="72">
        <v>35000000</v>
      </c>
      <c r="X56" s="72">
        <v>4300000</v>
      </c>
      <c r="Y56" s="72">
        <v>20000000</v>
      </c>
      <c r="Z56" s="72">
        <v>85000000</v>
      </c>
      <c r="AA56" s="72">
        <v>26000000</v>
      </c>
      <c r="AB56" s="72">
        <v>58500000</v>
      </c>
      <c r="AC56" s="72">
        <v>588600</v>
      </c>
      <c r="AD56" s="72">
        <v>15300000</v>
      </c>
      <c r="AE56" s="72">
        <v>11050000</v>
      </c>
      <c r="AF56" s="72">
        <v>900000</v>
      </c>
      <c r="AG56" s="72">
        <v>1700000</v>
      </c>
      <c r="AH56" s="72">
        <v>7428500</v>
      </c>
    </row>
    <row r="57" spans="1:35" x14ac:dyDescent="0.15">
      <c r="A57" s="73"/>
      <c r="B57" s="73" t="s">
        <v>36</v>
      </c>
      <c r="C57" s="73"/>
      <c r="D57" s="72">
        <v>18000</v>
      </c>
      <c r="E57" s="72">
        <v>18000</v>
      </c>
      <c r="F57" s="72">
        <v>1350000</v>
      </c>
      <c r="G57" s="72">
        <v>126000</v>
      </c>
      <c r="H57" s="72">
        <v>13014000</v>
      </c>
      <c r="I57" s="72">
        <v>828000</v>
      </c>
      <c r="J57" s="72">
        <v>1008000</v>
      </c>
      <c r="K57" s="72">
        <v>1332000</v>
      </c>
      <c r="L57" s="72">
        <v>0</v>
      </c>
      <c r="M57" s="72">
        <v>18000</v>
      </c>
      <c r="N57" s="72">
        <v>0</v>
      </c>
      <c r="O57" s="72">
        <v>18000</v>
      </c>
      <c r="P57" s="72">
        <v>90000</v>
      </c>
      <c r="Q57" s="72">
        <v>90000</v>
      </c>
      <c r="R57" s="72">
        <v>126000</v>
      </c>
      <c r="S57" s="72">
        <v>18000</v>
      </c>
      <c r="T57" s="72">
        <v>270000</v>
      </c>
      <c r="U57" s="72">
        <v>0</v>
      </c>
      <c r="V57" s="72">
        <v>1530000</v>
      </c>
      <c r="W57" s="72">
        <v>0</v>
      </c>
      <c r="X57" s="72">
        <v>144000</v>
      </c>
      <c r="Y57" s="72">
        <v>13446000</v>
      </c>
      <c r="Z57" s="72">
        <v>2934000</v>
      </c>
      <c r="AA57" s="72">
        <v>3096000</v>
      </c>
      <c r="AB57" s="72">
        <v>4932000</v>
      </c>
      <c r="AC57" s="72">
        <v>36000</v>
      </c>
      <c r="AD57" s="72">
        <v>1962000</v>
      </c>
      <c r="AE57" s="72">
        <v>2232000</v>
      </c>
      <c r="AF57" s="72">
        <v>36000</v>
      </c>
      <c r="AG57" s="72">
        <v>17460000</v>
      </c>
      <c r="AH57" s="72">
        <v>17676000</v>
      </c>
    </row>
    <row r="58" spans="1:35" x14ac:dyDescent="0.15">
      <c r="A58" s="73"/>
      <c r="B58" s="73" t="s">
        <v>38</v>
      </c>
      <c r="C58" s="73"/>
      <c r="D58" s="72">
        <v>20000</v>
      </c>
      <c r="E58" s="72">
        <v>95000</v>
      </c>
      <c r="F58" s="72">
        <v>1503000</v>
      </c>
      <c r="G58" s="72">
        <v>920000</v>
      </c>
      <c r="H58" s="72">
        <v>5540000</v>
      </c>
      <c r="I58" s="72">
        <v>3080000</v>
      </c>
      <c r="J58" s="72">
        <v>450000</v>
      </c>
      <c r="K58" s="72">
        <v>410000</v>
      </c>
      <c r="L58" s="72">
        <v>0</v>
      </c>
      <c r="M58" s="72">
        <v>20000</v>
      </c>
      <c r="N58" s="72">
        <v>0</v>
      </c>
      <c r="O58" s="72">
        <v>30000</v>
      </c>
      <c r="P58" s="72">
        <v>0</v>
      </c>
      <c r="Q58" s="72">
        <v>10000</v>
      </c>
      <c r="R58" s="72">
        <v>260000</v>
      </c>
      <c r="S58" s="72">
        <v>220000</v>
      </c>
      <c r="T58" s="72">
        <v>10000</v>
      </c>
      <c r="U58" s="72">
        <v>40000</v>
      </c>
      <c r="V58" s="72">
        <v>0</v>
      </c>
      <c r="W58" s="72">
        <v>0</v>
      </c>
      <c r="X58" s="72">
        <v>0</v>
      </c>
      <c r="Y58" s="72">
        <v>0</v>
      </c>
      <c r="Z58" s="72">
        <v>760000</v>
      </c>
      <c r="AA58" s="72">
        <v>10000</v>
      </c>
      <c r="AB58" s="72">
        <v>1710000</v>
      </c>
      <c r="AC58" s="72">
        <v>280000</v>
      </c>
      <c r="AD58" s="72">
        <v>330000</v>
      </c>
      <c r="AE58" s="72">
        <v>2840000</v>
      </c>
      <c r="AF58" s="72">
        <v>100000</v>
      </c>
      <c r="AG58" s="72">
        <v>150000</v>
      </c>
      <c r="AH58" s="72">
        <v>3000000</v>
      </c>
    </row>
    <row r="59" spans="1:35" x14ac:dyDescent="0.15">
      <c r="A59" s="73"/>
      <c r="B59" s="73" t="s">
        <v>39</v>
      </c>
      <c r="C59" s="73"/>
      <c r="D59" s="72">
        <v>0</v>
      </c>
      <c r="E59" s="72">
        <v>0</v>
      </c>
      <c r="F59" s="72">
        <v>320000</v>
      </c>
      <c r="G59" s="72">
        <v>200000</v>
      </c>
      <c r="H59" s="72">
        <v>300000</v>
      </c>
      <c r="I59" s="72">
        <v>280000</v>
      </c>
      <c r="J59" s="72">
        <v>60000</v>
      </c>
      <c r="K59" s="72">
        <v>20000</v>
      </c>
      <c r="L59" s="72">
        <v>0</v>
      </c>
      <c r="M59" s="72">
        <v>20000</v>
      </c>
      <c r="N59" s="72">
        <v>0</v>
      </c>
      <c r="O59" s="72">
        <v>0</v>
      </c>
      <c r="P59" s="72">
        <v>0</v>
      </c>
      <c r="Q59" s="72">
        <v>0</v>
      </c>
      <c r="R59" s="72">
        <v>0</v>
      </c>
      <c r="S59" s="72">
        <v>30000</v>
      </c>
      <c r="T59" s="72">
        <v>0</v>
      </c>
      <c r="U59" s="72">
        <v>10000</v>
      </c>
      <c r="V59" s="72">
        <v>0</v>
      </c>
      <c r="W59" s="72">
        <v>170000</v>
      </c>
      <c r="X59" s="72">
        <v>0</v>
      </c>
      <c r="Y59" s="72">
        <v>50000</v>
      </c>
      <c r="Z59" s="72">
        <v>760000</v>
      </c>
      <c r="AA59" s="72">
        <v>40000</v>
      </c>
      <c r="AB59" s="72">
        <v>2250000</v>
      </c>
      <c r="AC59" s="72">
        <v>110000</v>
      </c>
      <c r="AD59" s="72">
        <v>30000</v>
      </c>
      <c r="AE59" s="72">
        <v>940000</v>
      </c>
      <c r="AF59" s="72">
        <v>70000</v>
      </c>
      <c r="AG59" s="72">
        <v>10000</v>
      </c>
      <c r="AH59" s="72">
        <v>10000</v>
      </c>
    </row>
    <row r="60" spans="1:35" x14ac:dyDescent="0.15">
      <c r="A60" s="73"/>
      <c r="B60" s="73" t="s">
        <v>40</v>
      </c>
      <c r="C60" s="73"/>
      <c r="D60" s="72">
        <v>0</v>
      </c>
      <c r="E60" s="72">
        <v>0</v>
      </c>
      <c r="F60" s="72">
        <v>0</v>
      </c>
      <c r="G60" s="72">
        <v>0</v>
      </c>
      <c r="H60" s="72">
        <v>7820000</v>
      </c>
      <c r="I60" s="72">
        <v>0</v>
      </c>
      <c r="J60" s="72">
        <v>0</v>
      </c>
      <c r="K60" s="72">
        <v>0</v>
      </c>
      <c r="L60" s="72">
        <v>0</v>
      </c>
      <c r="M60" s="72">
        <v>0</v>
      </c>
      <c r="N60" s="72">
        <v>0</v>
      </c>
      <c r="O60" s="72">
        <v>0</v>
      </c>
      <c r="P60" s="72">
        <v>0</v>
      </c>
      <c r="Q60" s="72">
        <v>0</v>
      </c>
      <c r="R60" s="72">
        <v>0</v>
      </c>
      <c r="S60" s="72">
        <v>0</v>
      </c>
      <c r="T60" s="72">
        <v>0</v>
      </c>
      <c r="U60" s="72">
        <v>0</v>
      </c>
      <c r="V60" s="72">
        <v>0</v>
      </c>
      <c r="W60" s="72">
        <v>0</v>
      </c>
      <c r="X60" s="72">
        <v>0</v>
      </c>
      <c r="Y60" s="72">
        <v>0</v>
      </c>
      <c r="Z60" s="72">
        <v>0</v>
      </c>
      <c r="AA60" s="72">
        <v>0</v>
      </c>
      <c r="AB60" s="72">
        <v>0</v>
      </c>
      <c r="AC60" s="72">
        <v>0</v>
      </c>
      <c r="AD60" s="72">
        <v>0</v>
      </c>
      <c r="AE60" s="72">
        <v>1748000</v>
      </c>
      <c r="AF60" s="72">
        <v>690000</v>
      </c>
      <c r="AG60" s="72">
        <v>46000</v>
      </c>
      <c r="AH60" s="72">
        <v>10948000</v>
      </c>
    </row>
  </sheetData>
  <mergeCells count="48">
    <mergeCell ref="A2:A8"/>
    <mergeCell ref="B2:C2"/>
    <mergeCell ref="B3:C3"/>
    <mergeCell ref="B4:C4"/>
    <mergeCell ref="B5:C5"/>
    <mergeCell ref="B6:C6"/>
    <mergeCell ref="B7:C7"/>
    <mergeCell ref="B8:C8"/>
    <mergeCell ref="A9:A20"/>
    <mergeCell ref="B9:B12"/>
    <mergeCell ref="B13:B15"/>
    <mergeCell ref="B16:C16"/>
    <mergeCell ref="B17:C17"/>
    <mergeCell ref="B18:C18"/>
    <mergeCell ref="B19:C19"/>
    <mergeCell ref="B20:C20"/>
    <mergeCell ref="A21:A27"/>
    <mergeCell ref="B21:C21"/>
    <mergeCell ref="B22:C22"/>
    <mergeCell ref="B23:C23"/>
    <mergeCell ref="B24:C24"/>
    <mergeCell ref="B25:C25"/>
    <mergeCell ref="B26:C26"/>
    <mergeCell ref="B27:C27"/>
    <mergeCell ref="A28:A37"/>
    <mergeCell ref="B28:B30"/>
    <mergeCell ref="B31:B32"/>
    <mergeCell ref="B33:C33"/>
    <mergeCell ref="B34:C34"/>
    <mergeCell ref="B35:C35"/>
    <mergeCell ref="B36:C36"/>
    <mergeCell ref="B37:C37"/>
    <mergeCell ref="A40:A49"/>
    <mergeCell ref="B40:B42"/>
    <mergeCell ref="B43:B44"/>
    <mergeCell ref="B45:C45"/>
    <mergeCell ref="B46:C46"/>
    <mergeCell ref="B47:C47"/>
    <mergeCell ref="B48:C48"/>
    <mergeCell ref="B49:C49"/>
    <mergeCell ref="A51:A60"/>
    <mergeCell ref="B51:B53"/>
    <mergeCell ref="B54:B55"/>
    <mergeCell ref="B56:C56"/>
    <mergeCell ref="B57:C57"/>
    <mergeCell ref="B58:C58"/>
    <mergeCell ref="B59:C59"/>
    <mergeCell ref="B60:C60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7"/>
  <sheetViews>
    <sheetView topLeftCell="Y28" workbookViewId="0">
      <selection activeCell="A19" activeCellId="2" sqref="A1:XFD2 A5:XFD5 A19:XFD19"/>
    </sheetView>
  </sheetViews>
  <sheetFormatPr defaultColWidth="9" defaultRowHeight="16.5" x14ac:dyDescent="0.15"/>
  <cols>
    <col min="1" max="1" width="14.125" style="1" customWidth="1"/>
    <col min="2" max="2" width="3.625" style="1" customWidth="1"/>
    <col min="3" max="3" width="7.625" style="1" customWidth="1"/>
    <col min="4" max="4" width="15.625" style="2" customWidth="1"/>
    <col min="5" max="5" width="15.5" style="2" customWidth="1"/>
    <col min="6" max="11" width="16.875" style="2" customWidth="1"/>
    <col min="12" max="13" width="15.625" style="2" customWidth="1"/>
    <col min="14" max="14" width="15.5" style="2" customWidth="1"/>
    <col min="15" max="15" width="16.875" style="2" customWidth="1"/>
    <col min="16" max="16" width="15.5" style="2" customWidth="1"/>
    <col min="17" max="21" width="16.875" style="2" customWidth="1"/>
    <col min="22" max="22" width="15.5" style="2" customWidth="1"/>
    <col min="23" max="23" width="16.875" style="2" customWidth="1"/>
    <col min="24" max="24" width="15.625" style="2" customWidth="1"/>
    <col min="25" max="33" width="16.875" style="2" customWidth="1"/>
    <col min="34" max="34" width="17.625" style="2" customWidth="1"/>
    <col min="35" max="35" width="15.625" style="2" customWidth="1"/>
    <col min="36" max="36" width="5.625" style="2" customWidth="1"/>
    <col min="37" max="16384" width="9" style="2"/>
  </cols>
  <sheetData>
    <row r="1" spans="1:34" s="1" customFormat="1" x14ac:dyDescent="0.15">
      <c r="A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</row>
    <row r="2" spans="1:34" ht="16.5" customHeight="1" x14ac:dyDescent="0.2">
      <c r="A2" s="38" t="s">
        <v>31</v>
      </c>
      <c r="B2" s="37" t="s">
        <v>32</v>
      </c>
      <c r="C2" s="38"/>
      <c r="D2" s="26">
        <v>4.2</v>
      </c>
      <c r="E2" s="26">
        <v>14.1</v>
      </c>
      <c r="F2" s="26">
        <v>349.1</v>
      </c>
      <c r="G2" s="26">
        <v>44.8</v>
      </c>
      <c r="H2" s="26">
        <v>383.3</v>
      </c>
      <c r="I2" s="26">
        <v>188.1</v>
      </c>
      <c r="J2" s="26">
        <v>258.7</v>
      </c>
      <c r="K2" s="26">
        <v>281</v>
      </c>
      <c r="L2" s="26">
        <v>0</v>
      </c>
      <c r="M2" s="26">
        <v>16.100000000000001</v>
      </c>
      <c r="N2" s="26">
        <v>8.6</v>
      </c>
      <c r="O2" s="26">
        <v>61.8</v>
      </c>
      <c r="P2" s="26">
        <v>19.600000000000001</v>
      </c>
      <c r="Q2" s="26">
        <v>125.2</v>
      </c>
      <c r="R2" s="26">
        <v>345.9</v>
      </c>
      <c r="S2" s="26">
        <v>238.4</v>
      </c>
      <c r="T2" s="26">
        <v>109.5</v>
      </c>
      <c r="U2" s="26">
        <v>162.5</v>
      </c>
      <c r="V2" s="26">
        <v>33.299999999999997</v>
      </c>
      <c r="W2" s="26">
        <v>124.6</v>
      </c>
      <c r="X2" s="26">
        <v>22.8</v>
      </c>
      <c r="Y2" s="26">
        <v>54.9</v>
      </c>
      <c r="Z2" s="26">
        <v>291.7</v>
      </c>
      <c r="AA2" s="26">
        <v>168.6</v>
      </c>
      <c r="AB2" s="26">
        <v>326.39999999999998</v>
      </c>
      <c r="AC2" s="26">
        <v>137.5</v>
      </c>
      <c r="AD2" s="26">
        <v>57.6</v>
      </c>
      <c r="AE2" s="26">
        <v>214.8</v>
      </c>
      <c r="AF2" s="26">
        <v>148.1</v>
      </c>
      <c r="AG2" s="26">
        <v>71.900000000000006</v>
      </c>
      <c r="AH2" s="26">
        <v>270.89999999999998</v>
      </c>
    </row>
    <row r="3" spans="1:34" ht="16.5" customHeight="1" x14ac:dyDescent="0.15">
      <c r="A3" s="38"/>
      <c r="B3" s="39" t="s">
        <v>33</v>
      </c>
      <c r="C3" s="40"/>
      <c r="D3" s="23">
        <v>13.08</v>
      </c>
      <c r="E3" s="23">
        <v>36.049999999999997</v>
      </c>
      <c r="F3" s="23">
        <v>2265.84</v>
      </c>
      <c r="G3" s="23">
        <v>573.14</v>
      </c>
      <c r="H3" s="23">
        <v>6674.12</v>
      </c>
      <c r="I3" s="23">
        <v>603.5</v>
      </c>
      <c r="J3" s="23">
        <v>432.3</v>
      </c>
      <c r="K3" s="23">
        <v>788.65</v>
      </c>
      <c r="L3" s="23">
        <v>13.98</v>
      </c>
      <c r="M3" s="23">
        <v>584.4</v>
      </c>
      <c r="N3" s="23">
        <v>129.94</v>
      </c>
      <c r="O3" s="23">
        <v>1439.77</v>
      </c>
      <c r="P3" s="23">
        <v>159.06</v>
      </c>
      <c r="Q3" s="23">
        <v>158.41</v>
      </c>
      <c r="R3" s="23">
        <v>2491.58</v>
      </c>
      <c r="S3" s="23">
        <v>2342.65</v>
      </c>
      <c r="T3" s="23">
        <v>532.67999999999995</v>
      </c>
      <c r="U3" s="23">
        <v>983.3</v>
      </c>
      <c r="V3" s="23">
        <v>108.06</v>
      </c>
      <c r="W3" s="23">
        <v>227.98</v>
      </c>
      <c r="X3" s="23">
        <v>89.35</v>
      </c>
      <c r="Y3" s="23">
        <v>449.67</v>
      </c>
      <c r="Z3" s="23">
        <v>1792.07</v>
      </c>
      <c r="AA3" s="23">
        <v>297.37</v>
      </c>
      <c r="AB3" s="23">
        <v>1177.48</v>
      </c>
      <c r="AC3" s="23">
        <v>314.66000000000003</v>
      </c>
      <c r="AD3" s="23">
        <v>616.76</v>
      </c>
      <c r="AE3" s="23">
        <v>1737.1</v>
      </c>
      <c r="AF3" s="23">
        <v>773.66</v>
      </c>
      <c r="AG3" s="23">
        <v>625.13</v>
      </c>
      <c r="AH3" s="23">
        <v>3509.54</v>
      </c>
    </row>
    <row r="4" spans="1:34" x14ac:dyDescent="0.35">
      <c r="A4" s="38"/>
      <c r="B4" s="38" t="s">
        <v>34</v>
      </c>
      <c r="C4" s="38"/>
      <c r="D4" s="25">
        <v>28.4</v>
      </c>
      <c r="E4" s="25">
        <v>197.8</v>
      </c>
      <c r="F4" s="25">
        <v>3119.8</v>
      </c>
      <c r="G4" s="25">
        <v>739.9</v>
      </c>
      <c r="H4" s="25">
        <v>758.4</v>
      </c>
      <c r="I4" s="25">
        <v>2240.1999999999998</v>
      </c>
      <c r="J4" s="25">
        <v>1361.1</v>
      </c>
      <c r="K4" s="25">
        <v>1701.5</v>
      </c>
      <c r="L4" s="25">
        <v>117.8</v>
      </c>
      <c r="M4" s="25">
        <v>1921.8</v>
      </c>
      <c r="N4" s="25">
        <v>756.1</v>
      </c>
      <c r="O4" s="25">
        <v>2292.6</v>
      </c>
      <c r="P4" s="25">
        <v>1297.3</v>
      </c>
      <c r="Q4" s="25">
        <v>2546.8000000000002</v>
      </c>
      <c r="R4" s="25">
        <v>3176.4</v>
      </c>
      <c r="S4" s="25">
        <v>4502.1000000000004</v>
      </c>
      <c r="T4" s="25">
        <v>3189.2</v>
      </c>
      <c r="U4" s="25">
        <v>4812.8999999999996</v>
      </c>
      <c r="V4" s="25">
        <v>2940.2</v>
      </c>
      <c r="W4" s="25">
        <v>2505.8000000000002</v>
      </c>
      <c r="X4" s="25">
        <v>370.3</v>
      </c>
      <c r="Y4" s="25">
        <v>1480.4</v>
      </c>
      <c r="Z4" s="25">
        <v>4852.6000000000004</v>
      </c>
      <c r="AA4" s="25">
        <v>1678.6</v>
      </c>
      <c r="AB4" s="25">
        <v>3423.1</v>
      </c>
      <c r="AC4" s="25">
        <v>12.6</v>
      </c>
      <c r="AD4" s="25">
        <v>1036.5999999999999</v>
      </c>
      <c r="AE4" s="25">
        <v>648.70000000000005</v>
      </c>
      <c r="AF4" s="25">
        <v>98.8</v>
      </c>
      <c r="AG4" s="25">
        <v>96.6</v>
      </c>
      <c r="AH4" s="25">
        <v>515</v>
      </c>
    </row>
    <row r="5" spans="1:34" ht="16.5" customHeight="1" x14ac:dyDescent="0.15">
      <c r="A5" s="36" t="s">
        <v>35</v>
      </c>
      <c r="B5" s="41" t="s">
        <v>32</v>
      </c>
      <c r="C5" s="42"/>
      <c r="D5" s="23">
        <v>8.24</v>
      </c>
      <c r="E5" s="23">
        <v>28.16</v>
      </c>
      <c r="F5" s="23">
        <v>358.59</v>
      </c>
      <c r="G5" s="23">
        <v>117.43</v>
      </c>
      <c r="H5" s="23">
        <v>671.11</v>
      </c>
      <c r="I5" s="23">
        <v>279.7</v>
      </c>
      <c r="J5" s="23">
        <v>285.48</v>
      </c>
      <c r="K5" s="23">
        <v>515.79</v>
      </c>
      <c r="L5" s="23">
        <v>5.33</v>
      </c>
      <c r="M5" s="23">
        <v>27.12</v>
      </c>
      <c r="N5" s="23">
        <v>14.95</v>
      </c>
      <c r="O5" s="23">
        <v>94.8</v>
      </c>
      <c r="P5" s="23">
        <v>31.64</v>
      </c>
      <c r="Q5" s="23">
        <v>275.45999999999998</v>
      </c>
      <c r="R5" s="23">
        <v>278.70999999999998</v>
      </c>
      <c r="S5" s="23">
        <v>391.68</v>
      </c>
      <c r="T5" s="23">
        <v>242.08</v>
      </c>
      <c r="U5" s="23">
        <v>438.1</v>
      </c>
      <c r="V5" s="23">
        <v>122.41</v>
      </c>
      <c r="W5" s="23">
        <v>349.11</v>
      </c>
      <c r="X5" s="23">
        <v>49.21</v>
      </c>
      <c r="Y5" s="23">
        <v>104.51</v>
      </c>
      <c r="Z5" s="23">
        <v>880.27</v>
      </c>
      <c r="AA5" s="23">
        <v>517.71</v>
      </c>
      <c r="AB5" s="23">
        <v>858.78</v>
      </c>
      <c r="AC5" s="23">
        <v>624.02</v>
      </c>
      <c r="AD5" s="23">
        <v>151.18</v>
      </c>
      <c r="AE5" s="23">
        <v>482</v>
      </c>
      <c r="AF5" s="23">
        <v>652.33000000000004</v>
      </c>
      <c r="AG5" s="23">
        <v>178.03</v>
      </c>
      <c r="AH5" s="23">
        <v>528.13</v>
      </c>
    </row>
    <row r="6" spans="1:34" ht="16.5" customHeight="1" x14ac:dyDescent="0.15">
      <c r="A6" s="36"/>
      <c r="B6" s="41" t="s">
        <v>33</v>
      </c>
      <c r="C6" s="42"/>
      <c r="D6" s="23">
        <v>16.38</v>
      </c>
      <c r="E6" s="23">
        <v>45.22</v>
      </c>
      <c r="F6" s="23">
        <v>1270.31</v>
      </c>
      <c r="G6" s="23">
        <v>970.13</v>
      </c>
      <c r="H6" s="23">
        <v>6074.15</v>
      </c>
      <c r="I6" s="23">
        <v>809.5</v>
      </c>
      <c r="J6" s="23">
        <v>457.35</v>
      </c>
      <c r="K6" s="23">
        <v>811.22</v>
      </c>
      <c r="L6" s="23">
        <v>12.96</v>
      </c>
      <c r="M6" s="23">
        <v>352.86</v>
      </c>
      <c r="N6" s="23">
        <v>140.13999999999999</v>
      </c>
      <c r="O6" s="23">
        <v>597.87</v>
      </c>
      <c r="P6" s="23">
        <v>105.9</v>
      </c>
      <c r="Q6" s="23">
        <v>123.46</v>
      </c>
      <c r="R6" s="23">
        <v>1501.65</v>
      </c>
      <c r="S6" s="23">
        <v>1965.12</v>
      </c>
      <c r="T6" s="23">
        <v>533.26</v>
      </c>
      <c r="U6" s="23">
        <v>761.2</v>
      </c>
      <c r="V6" s="23">
        <v>94.31</v>
      </c>
      <c r="W6" s="23">
        <v>239.19</v>
      </c>
      <c r="X6" s="23">
        <v>65.91</v>
      </c>
      <c r="Y6" s="23">
        <v>323.07</v>
      </c>
      <c r="Z6" s="23">
        <v>1524.78</v>
      </c>
      <c r="AA6" s="23">
        <v>382.38</v>
      </c>
      <c r="AB6" s="23">
        <v>1350.66</v>
      </c>
      <c r="AC6" s="23">
        <v>951.38</v>
      </c>
      <c r="AD6" s="23">
        <v>871.67</v>
      </c>
      <c r="AE6" s="23">
        <v>2191.8000000000002</v>
      </c>
      <c r="AF6" s="23">
        <v>1343.55</v>
      </c>
      <c r="AG6" s="23">
        <v>596.11</v>
      </c>
      <c r="AH6" s="23">
        <v>4171.28</v>
      </c>
    </row>
    <row r="7" spans="1:34" x14ac:dyDescent="0.15">
      <c r="A7" s="36"/>
      <c r="B7" s="36" t="s">
        <v>34</v>
      </c>
      <c r="C7" s="36"/>
      <c r="D7" s="23">
        <v>32.18</v>
      </c>
      <c r="E7" s="23">
        <v>162.33000000000001</v>
      </c>
      <c r="F7" s="23">
        <v>1748.85</v>
      </c>
      <c r="G7" s="23">
        <v>569.41</v>
      </c>
      <c r="H7" s="23">
        <v>534.1</v>
      </c>
      <c r="I7" s="23">
        <v>1284.18</v>
      </c>
      <c r="J7" s="23">
        <v>899.07</v>
      </c>
      <c r="K7" s="23">
        <v>1371.16</v>
      </c>
      <c r="L7" s="23">
        <v>82.92</v>
      </c>
      <c r="M7" s="23">
        <v>1374.85</v>
      </c>
      <c r="N7" s="23">
        <v>627.58000000000004</v>
      </c>
      <c r="O7" s="23">
        <v>1419.33</v>
      </c>
      <c r="P7" s="23">
        <v>910.9</v>
      </c>
      <c r="Q7" s="23">
        <v>1569.85</v>
      </c>
      <c r="R7" s="23">
        <v>2933.93</v>
      </c>
      <c r="S7" s="23">
        <v>3886.98</v>
      </c>
      <c r="T7" s="23">
        <v>2161.46</v>
      </c>
      <c r="U7" s="23">
        <v>3734.6</v>
      </c>
      <c r="V7" s="23">
        <v>1767.27</v>
      </c>
      <c r="W7" s="23">
        <v>1828.34</v>
      </c>
      <c r="X7" s="23">
        <v>248.56</v>
      </c>
      <c r="Y7" s="23">
        <v>1082.9000000000001</v>
      </c>
      <c r="Z7" s="23">
        <v>3875.44</v>
      </c>
      <c r="AA7" s="23">
        <v>1364.06</v>
      </c>
      <c r="AB7" s="23">
        <v>3120.43</v>
      </c>
      <c r="AC7" s="23">
        <v>50.15</v>
      </c>
      <c r="AD7" s="23">
        <v>849.78</v>
      </c>
      <c r="AE7" s="23">
        <v>622</v>
      </c>
      <c r="AF7" s="23">
        <v>72.069999999999993</v>
      </c>
      <c r="AG7" s="23">
        <v>90.02</v>
      </c>
      <c r="AH7" s="23">
        <v>375.73</v>
      </c>
    </row>
    <row r="8" spans="1:34" x14ac:dyDescent="0.15">
      <c r="A8" s="36"/>
      <c r="B8" s="36" t="s">
        <v>36</v>
      </c>
      <c r="C8" s="36"/>
      <c r="D8" s="23">
        <v>0.13</v>
      </c>
      <c r="E8" s="23">
        <v>0.12</v>
      </c>
      <c r="F8" s="23">
        <v>7.05</v>
      </c>
      <c r="G8" s="23">
        <v>0.82</v>
      </c>
      <c r="H8" s="23">
        <v>70.69</v>
      </c>
      <c r="I8" s="23">
        <v>5.13</v>
      </c>
      <c r="J8" s="23">
        <v>4.6100000000000003</v>
      </c>
      <c r="K8" s="23">
        <v>9.3000000000000007</v>
      </c>
      <c r="L8" s="23">
        <v>0.06</v>
      </c>
      <c r="M8" s="23">
        <v>0.09</v>
      </c>
      <c r="N8" s="23">
        <v>0</v>
      </c>
      <c r="O8" s="23">
        <v>0.06</v>
      </c>
      <c r="P8" s="23">
        <v>0</v>
      </c>
      <c r="Q8" s="23">
        <v>1.1000000000000001</v>
      </c>
      <c r="R8" s="23">
        <v>0.48</v>
      </c>
      <c r="S8" s="23">
        <v>0.75</v>
      </c>
      <c r="T8" s="23">
        <v>0.11</v>
      </c>
      <c r="U8" s="23">
        <v>1.48</v>
      </c>
      <c r="V8" s="23">
        <v>0.01</v>
      </c>
      <c r="W8" s="23">
        <v>11.82</v>
      </c>
      <c r="X8" s="23">
        <v>0</v>
      </c>
      <c r="Y8" s="23">
        <v>1.02</v>
      </c>
      <c r="Z8" s="23">
        <v>73.39</v>
      </c>
      <c r="AA8" s="23">
        <v>15.66</v>
      </c>
      <c r="AB8" s="23">
        <v>16.07</v>
      </c>
      <c r="AC8" s="23">
        <v>27.57</v>
      </c>
      <c r="AD8" s="23">
        <v>0.25</v>
      </c>
      <c r="AE8" s="23">
        <v>11.17</v>
      </c>
      <c r="AF8" s="23">
        <v>12.57</v>
      </c>
      <c r="AG8" s="23">
        <v>0.22</v>
      </c>
      <c r="AH8" s="23">
        <v>95.45</v>
      </c>
    </row>
    <row r="9" spans="1:34" x14ac:dyDescent="0.15">
      <c r="A9" s="36"/>
      <c r="B9" s="36" t="s">
        <v>38</v>
      </c>
      <c r="C9" s="36"/>
      <c r="D9" s="23">
        <v>0.2</v>
      </c>
      <c r="E9" s="23">
        <v>0.93</v>
      </c>
      <c r="F9" s="23">
        <v>15.81</v>
      </c>
      <c r="G9" s="23">
        <v>8.8699999999999992</v>
      </c>
      <c r="H9" s="23">
        <v>61.26</v>
      </c>
      <c r="I9" s="23">
        <v>35.58</v>
      </c>
      <c r="J9" s="23">
        <v>3.9</v>
      </c>
      <c r="K9" s="23">
        <v>4.3099999999999996</v>
      </c>
      <c r="L9" s="23">
        <v>0</v>
      </c>
      <c r="M9" s="23">
        <v>0.36</v>
      </c>
      <c r="N9" s="23">
        <v>0</v>
      </c>
      <c r="O9" s="23">
        <v>0.37</v>
      </c>
      <c r="P9" s="23">
        <v>0</v>
      </c>
      <c r="Q9" s="23">
        <v>0.08</v>
      </c>
      <c r="R9" s="23">
        <v>4.72</v>
      </c>
      <c r="S9" s="23">
        <v>2.1800000000000002</v>
      </c>
      <c r="T9" s="23">
        <v>0.06</v>
      </c>
      <c r="U9" s="23">
        <v>0.27</v>
      </c>
      <c r="V9" s="23">
        <v>0</v>
      </c>
      <c r="W9" s="23">
        <v>0.02</v>
      </c>
      <c r="X9" s="23">
        <v>0</v>
      </c>
      <c r="Y9" s="23">
        <v>0.04</v>
      </c>
      <c r="Z9" s="23">
        <v>7.9</v>
      </c>
      <c r="AA9" s="23">
        <v>0.13</v>
      </c>
      <c r="AB9" s="23">
        <v>16.45</v>
      </c>
      <c r="AC9" s="23">
        <v>3.35</v>
      </c>
      <c r="AD9" s="23">
        <v>3.11</v>
      </c>
      <c r="AE9" s="23">
        <v>30.2</v>
      </c>
      <c r="AF9" s="23">
        <v>0.83</v>
      </c>
      <c r="AG9" s="23">
        <v>1.9</v>
      </c>
      <c r="AH9" s="23">
        <v>29.6</v>
      </c>
    </row>
    <row r="10" spans="1:34" x14ac:dyDescent="0.15">
      <c r="A10" s="36"/>
      <c r="B10" s="36" t="s">
        <v>39</v>
      </c>
      <c r="C10" s="36"/>
      <c r="D10" s="23">
        <v>0.01</v>
      </c>
      <c r="E10" s="23">
        <v>0</v>
      </c>
      <c r="F10" s="23">
        <v>3.82</v>
      </c>
      <c r="G10" s="23">
        <v>2.4900000000000002</v>
      </c>
      <c r="H10" s="23">
        <v>5.4</v>
      </c>
      <c r="I10" s="23">
        <v>3.5</v>
      </c>
      <c r="J10" s="23">
        <v>0.53</v>
      </c>
      <c r="K10" s="23">
        <v>0.42</v>
      </c>
      <c r="L10" s="23">
        <v>0</v>
      </c>
      <c r="M10" s="23">
        <v>0.26</v>
      </c>
      <c r="N10" s="23">
        <v>0</v>
      </c>
      <c r="O10" s="23">
        <v>0.02</v>
      </c>
      <c r="P10" s="23">
        <v>0</v>
      </c>
      <c r="Q10" s="23">
        <v>0</v>
      </c>
      <c r="R10" s="23">
        <v>0.04</v>
      </c>
      <c r="S10" s="23">
        <v>0.27</v>
      </c>
      <c r="T10" s="23">
        <v>0.02</v>
      </c>
      <c r="U10" s="23">
        <v>0.1</v>
      </c>
      <c r="V10" s="23">
        <v>0</v>
      </c>
      <c r="W10" s="23">
        <v>2.34</v>
      </c>
      <c r="X10" s="23">
        <v>0</v>
      </c>
      <c r="Y10" s="23">
        <v>0.36</v>
      </c>
      <c r="Z10" s="23">
        <v>7.95</v>
      </c>
      <c r="AA10" s="23">
        <v>0.41</v>
      </c>
      <c r="AB10" s="23">
        <v>22.59</v>
      </c>
      <c r="AC10" s="23">
        <v>1.06</v>
      </c>
      <c r="AD10" s="23">
        <v>0.34</v>
      </c>
      <c r="AE10" s="23">
        <v>9.5500000000000007</v>
      </c>
      <c r="AF10" s="23">
        <v>0.47</v>
      </c>
      <c r="AG10" s="23">
        <v>0.11</v>
      </c>
      <c r="AH10" s="23">
        <v>0.24</v>
      </c>
    </row>
    <row r="11" spans="1:34" x14ac:dyDescent="0.15">
      <c r="A11" s="36"/>
      <c r="B11" s="36" t="s">
        <v>40</v>
      </c>
      <c r="C11" s="36"/>
      <c r="D11" s="23">
        <v>0</v>
      </c>
      <c r="E11" s="23">
        <v>0</v>
      </c>
      <c r="F11" s="23">
        <v>0.05</v>
      </c>
      <c r="G11" s="23">
        <v>0</v>
      </c>
      <c r="H11" s="23">
        <v>16.96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3.35</v>
      </c>
      <c r="AF11" s="23">
        <v>1.01</v>
      </c>
      <c r="AG11" s="23">
        <v>0.17</v>
      </c>
      <c r="AH11" s="23">
        <v>19.579999999999998</v>
      </c>
    </row>
    <row r="12" spans="1:34" x14ac:dyDescent="0.15">
      <c r="A12" s="69" t="s">
        <v>41</v>
      </c>
      <c r="B12" s="33" t="s">
        <v>42</v>
      </c>
      <c r="C12" s="33"/>
      <c r="D12" s="10">
        <v>365</v>
      </c>
    </row>
    <row r="13" spans="1:34" x14ac:dyDescent="0.15">
      <c r="A13" s="70"/>
      <c r="B13" s="33" t="s">
        <v>43</v>
      </c>
      <c r="C13" s="33"/>
      <c r="D13" s="9">
        <v>300</v>
      </c>
    </row>
    <row r="14" spans="1:34" x14ac:dyDescent="0.15">
      <c r="A14" s="70"/>
      <c r="B14" s="33" t="s">
        <v>34</v>
      </c>
      <c r="C14" s="33"/>
      <c r="D14" s="9">
        <v>300</v>
      </c>
    </row>
    <row r="15" spans="1:34" x14ac:dyDescent="0.15">
      <c r="A15" s="70"/>
      <c r="B15" s="33" t="s">
        <v>36</v>
      </c>
      <c r="C15" s="33"/>
      <c r="D15" s="9">
        <v>365</v>
      </c>
    </row>
    <row r="16" spans="1:34" x14ac:dyDescent="0.15">
      <c r="A16" s="70"/>
      <c r="B16" s="33" t="s">
        <v>38</v>
      </c>
      <c r="C16" s="33"/>
      <c r="D16" s="9">
        <v>365</v>
      </c>
    </row>
    <row r="17" spans="1:34" x14ac:dyDescent="0.15">
      <c r="A17" s="70"/>
      <c r="B17" s="33" t="s">
        <v>39</v>
      </c>
      <c r="C17" s="33"/>
      <c r="D17" s="9">
        <v>365</v>
      </c>
    </row>
    <row r="18" spans="1:34" x14ac:dyDescent="0.15">
      <c r="A18" s="70"/>
      <c r="B18" s="33" t="s">
        <v>40</v>
      </c>
      <c r="C18" s="33"/>
      <c r="D18" s="8">
        <v>365</v>
      </c>
    </row>
    <row r="19" spans="1:34" s="1" customFormat="1" ht="16.5" customHeight="1" x14ac:dyDescent="0.15">
      <c r="A19" s="32" t="s">
        <v>44</v>
      </c>
      <c r="B19" s="34" t="s">
        <v>45</v>
      </c>
      <c r="C19" s="32"/>
      <c r="D19" s="11">
        <f t="shared" ref="D19:AH19" si="0">D2+D5</f>
        <v>12.440000000000001</v>
      </c>
      <c r="E19" s="11">
        <f t="shared" si="0"/>
        <v>42.26</v>
      </c>
      <c r="F19" s="11">
        <f t="shared" si="0"/>
        <v>707.69</v>
      </c>
      <c r="G19" s="11">
        <f t="shared" si="0"/>
        <v>162.23000000000002</v>
      </c>
      <c r="H19" s="11">
        <f t="shared" si="0"/>
        <v>1054.4100000000001</v>
      </c>
      <c r="I19" s="11">
        <f t="shared" si="0"/>
        <v>467.79999999999995</v>
      </c>
      <c r="J19" s="11">
        <f t="shared" si="0"/>
        <v>544.18000000000006</v>
      </c>
      <c r="K19" s="11">
        <f t="shared" si="0"/>
        <v>796.79</v>
      </c>
      <c r="L19" s="11">
        <f t="shared" si="0"/>
        <v>5.33</v>
      </c>
      <c r="M19" s="11">
        <f t="shared" si="0"/>
        <v>43.22</v>
      </c>
      <c r="N19" s="11">
        <f t="shared" si="0"/>
        <v>23.549999999999997</v>
      </c>
      <c r="O19" s="11">
        <f t="shared" si="0"/>
        <v>156.6</v>
      </c>
      <c r="P19" s="11">
        <f t="shared" si="0"/>
        <v>51.24</v>
      </c>
      <c r="Q19" s="11">
        <f t="shared" si="0"/>
        <v>400.65999999999997</v>
      </c>
      <c r="R19" s="11">
        <f t="shared" si="0"/>
        <v>624.6099999999999</v>
      </c>
      <c r="S19" s="11">
        <f t="shared" si="0"/>
        <v>630.08000000000004</v>
      </c>
      <c r="T19" s="11">
        <f t="shared" si="0"/>
        <v>351.58000000000004</v>
      </c>
      <c r="U19" s="11">
        <f t="shared" si="0"/>
        <v>600.6</v>
      </c>
      <c r="V19" s="11">
        <f t="shared" si="0"/>
        <v>155.70999999999998</v>
      </c>
      <c r="W19" s="11">
        <f t="shared" si="0"/>
        <v>473.71000000000004</v>
      </c>
      <c r="X19" s="11">
        <f t="shared" si="0"/>
        <v>72.010000000000005</v>
      </c>
      <c r="Y19" s="11">
        <f t="shared" si="0"/>
        <v>159.41</v>
      </c>
      <c r="Z19" s="11">
        <f t="shared" si="0"/>
        <v>1171.97</v>
      </c>
      <c r="AA19" s="11">
        <f t="shared" si="0"/>
        <v>686.31000000000006</v>
      </c>
      <c r="AB19" s="11">
        <f t="shared" si="0"/>
        <v>1185.1799999999998</v>
      </c>
      <c r="AC19" s="11">
        <f t="shared" si="0"/>
        <v>761.52</v>
      </c>
      <c r="AD19" s="11">
        <f t="shared" si="0"/>
        <v>208.78</v>
      </c>
      <c r="AE19" s="11">
        <f t="shared" si="0"/>
        <v>696.8</v>
      </c>
      <c r="AF19" s="11">
        <f t="shared" si="0"/>
        <v>800.43000000000006</v>
      </c>
      <c r="AG19" s="11">
        <f t="shared" si="0"/>
        <v>249.93</v>
      </c>
      <c r="AH19" s="11">
        <f t="shared" si="0"/>
        <v>799.03</v>
      </c>
    </row>
    <row r="20" spans="1:34" s="1" customFormat="1" ht="16.5" customHeight="1" x14ac:dyDescent="0.15">
      <c r="A20" s="32"/>
      <c r="B20" s="34" t="s">
        <v>46</v>
      </c>
      <c r="C20" s="32"/>
      <c r="D20" s="11">
        <f t="shared" ref="D20:AH20" si="1">(D3+D6)*$D$13/365</f>
        <v>24.213698630136985</v>
      </c>
      <c r="E20" s="11">
        <f t="shared" si="1"/>
        <v>66.797260273972597</v>
      </c>
      <c r="F20" s="11">
        <f t="shared" si="1"/>
        <v>2906.4246575342468</v>
      </c>
      <c r="G20" s="11">
        <f t="shared" si="1"/>
        <v>1268.4410958904109</v>
      </c>
      <c r="H20" s="11">
        <f t="shared" si="1"/>
        <v>10478.030136986301</v>
      </c>
      <c r="I20" s="11">
        <f t="shared" si="1"/>
        <v>1161.3698630136987</v>
      </c>
      <c r="J20" s="11">
        <f t="shared" si="1"/>
        <v>731.21917808219177</v>
      </c>
      <c r="K20" s="11">
        <f t="shared" si="1"/>
        <v>1314.9616438356163</v>
      </c>
      <c r="L20" s="11">
        <f t="shared" si="1"/>
        <v>22.142465753424659</v>
      </c>
      <c r="M20" s="11">
        <f t="shared" si="1"/>
        <v>770.35068493150686</v>
      </c>
      <c r="N20" s="11">
        <f t="shared" si="1"/>
        <v>221.98356164383563</v>
      </c>
      <c r="O20" s="11">
        <f t="shared" si="1"/>
        <v>1674.7726027397259</v>
      </c>
      <c r="P20" s="11">
        <f t="shared" si="1"/>
        <v>217.77534246575345</v>
      </c>
      <c r="Q20" s="11">
        <f t="shared" si="1"/>
        <v>231.67397260273972</v>
      </c>
      <c r="R20" s="11">
        <f t="shared" si="1"/>
        <v>3282.1068493150683</v>
      </c>
      <c r="S20" s="11">
        <f t="shared" si="1"/>
        <v>3540.6328767123296</v>
      </c>
      <c r="T20" s="11">
        <f t="shared" si="1"/>
        <v>876.11506849315072</v>
      </c>
      <c r="U20" s="11">
        <f t="shared" si="1"/>
        <v>1433.8356164383561</v>
      </c>
      <c r="V20" s="11">
        <f t="shared" si="1"/>
        <v>166.33150684931508</v>
      </c>
      <c r="W20" s="11">
        <f t="shared" si="1"/>
        <v>383.97534246575344</v>
      </c>
      <c r="X20" s="11">
        <f t="shared" si="1"/>
        <v>127.61095890410959</v>
      </c>
      <c r="Y20" s="11">
        <f t="shared" si="1"/>
        <v>635.12876712328762</v>
      </c>
      <c r="Z20" s="11">
        <f t="shared" si="1"/>
        <v>2726.178082191781</v>
      </c>
      <c r="AA20" s="11">
        <f t="shared" si="1"/>
        <v>558.69863013698625</v>
      </c>
      <c r="AB20" s="11">
        <f t="shared" si="1"/>
        <v>2077.9232876712331</v>
      </c>
      <c r="AC20" s="11">
        <f t="shared" si="1"/>
        <v>1040.5808219178082</v>
      </c>
      <c r="AD20" s="11">
        <f t="shared" si="1"/>
        <v>1223.3671232876711</v>
      </c>
      <c r="AE20" s="11">
        <f t="shared" si="1"/>
        <v>3229.2328767123286</v>
      </c>
      <c r="AF20" s="11">
        <f t="shared" si="1"/>
        <v>1740.172602739726</v>
      </c>
      <c r="AG20" s="11">
        <f t="shared" si="1"/>
        <v>1003.758904109589</v>
      </c>
      <c r="AH20" s="11">
        <f t="shared" si="1"/>
        <v>6313.0027397260274</v>
      </c>
    </row>
    <row r="21" spans="1:34" s="1" customFormat="1" x14ac:dyDescent="0.15">
      <c r="A21" s="32"/>
      <c r="B21" s="35" t="s">
        <v>34</v>
      </c>
      <c r="C21" s="35"/>
      <c r="D21" s="11">
        <f t="shared" ref="D21:AH21" si="2">(D4+D7)*$D$14/365</f>
        <v>49.791780821917811</v>
      </c>
      <c r="E21" s="11">
        <f t="shared" si="2"/>
        <v>295.99726027397259</v>
      </c>
      <c r="F21" s="11">
        <f t="shared" si="2"/>
        <v>4001.6301369863013</v>
      </c>
      <c r="G21" s="11">
        <f t="shared" si="2"/>
        <v>1076.145205479452</v>
      </c>
      <c r="H21" s="11">
        <f t="shared" si="2"/>
        <v>1062.3287671232877</v>
      </c>
      <c r="I21" s="11">
        <f t="shared" si="2"/>
        <v>2896.7506849315068</v>
      </c>
      <c r="J21" s="11">
        <f t="shared" si="2"/>
        <v>1857.6739726027397</v>
      </c>
      <c r="K21" s="11">
        <f t="shared" si="2"/>
        <v>2525.4739726027397</v>
      </c>
      <c r="L21" s="11">
        <f t="shared" si="2"/>
        <v>164.97534246575341</v>
      </c>
      <c r="M21" s="11">
        <f t="shared" si="2"/>
        <v>2709.5753424657532</v>
      </c>
      <c r="N21" s="11">
        <f t="shared" si="2"/>
        <v>1137.2712328767122</v>
      </c>
      <c r="O21" s="11">
        <f t="shared" si="2"/>
        <v>3050.9013698630138</v>
      </c>
      <c r="P21" s="11">
        <f t="shared" si="2"/>
        <v>1814.958904109589</v>
      </c>
      <c r="Q21" s="11">
        <f t="shared" si="2"/>
        <v>3383.5479452054797</v>
      </c>
      <c r="R21" s="11">
        <f t="shared" si="2"/>
        <v>5022.1890410958904</v>
      </c>
      <c r="S21" s="11">
        <f t="shared" si="2"/>
        <v>6895.1342465753423</v>
      </c>
      <c r="T21" s="11">
        <f t="shared" si="2"/>
        <v>4397.8027397260275</v>
      </c>
      <c r="U21" s="11">
        <f t="shared" si="2"/>
        <v>7025.3424657534242</v>
      </c>
      <c r="V21" s="11">
        <f t="shared" si="2"/>
        <v>3869.1534246575338</v>
      </c>
      <c r="W21" s="11">
        <f t="shared" si="2"/>
        <v>3562.3068493150686</v>
      </c>
      <c r="X21" s="11">
        <f t="shared" si="2"/>
        <v>508.65205479452055</v>
      </c>
      <c r="Y21" s="11">
        <f t="shared" si="2"/>
        <v>2106.821917808219</v>
      </c>
      <c r="Z21" s="11">
        <f t="shared" si="2"/>
        <v>7173.7315068493162</v>
      </c>
      <c r="AA21" s="11">
        <f t="shared" si="2"/>
        <v>2500.8164383561643</v>
      </c>
      <c r="AB21" s="11">
        <f t="shared" si="2"/>
        <v>5378.2438356164384</v>
      </c>
      <c r="AC21" s="11">
        <f t="shared" si="2"/>
        <v>51.575342465753423</v>
      </c>
      <c r="AD21" s="11">
        <f t="shared" si="2"/>
        <v>1550.4493150684932</v>
      </c>
      <c r="AE21" s="11">
        <f t="shared" si="2"/>
        <v>1044.4109589041095</v>
      </c>
      <c r="AF21" s="11">
        <f t="shared" si="2"/>
        <v>140.44109589041096</v>
      </c>
      <c r="AG21" s="11">
        <f t="shared" si="2"/>
        <v>153.38630136986302</v>
      </c>
      <c r="AH21" s="11">
        <f t="shared" si="2"/>
        <v>732.10684931506853</v>
      </c>
    </row>
    <row r="22" spans="1:34" s="1" customFormat="1" x14ac:dyDescent="0.15">
      <c r="A22" s="32"/>
      <c r="B22" s="32" t="s">
        <v>36</v>
      </c>
      <c r="C22" s="32"/>
      <c r="D22" s="11">
        <f t="shared" ref="D22:M22" si="3">D8</f>
        <v>0.13</v>
      </c>
      <c r="E22" s="11">
        <f t="shared" si="3"/>
        <v>0.12</v>
      </c>
      <c r="F22" s="11">
        <f t="shared" si="3"/>
        <v>7.05</v>
      </c>
      <c r="G22" s="11">
        <f t="shared" si="3"/>
        <v>0.82</v>
      </c>
      <c r="H22" s="11">
        <f t="shared" si="3"/>
        <v>70.69</v>
      </c>
      <c r="I22" s="11">
        <f t="shared" si="3"/>
        <v>5.13</v>
      </c>
      <c r="J22" s="11">
        <f t="shared" si="3"/>
        <v>4.6100000000000003</v>
      </c>
      <c r="K22" s="11">
        <f t="shared" si="3"/>
        <v>9.3000000000000007</v>
      </c>
      <c r="L22" s="11">
        <f t="shared" si="3"/>
        <v>0.06</v>
      </c>
      <c r="M22" s="11">
        <f t="shared" si="3"/>
        <v>0.09</v>
      </c>
      <c r="N22" s="11">
        <v>0</v>
      </c>
      <c r="O22" s="11">
        <f t="shared" ref="O22:W22" si="4">O8</f>
        <v>0.06</v>
      </c>
      <c r="P22" s="11">
        <f t="shared" si="4"/>
        <v>0</v>
      </c>
      <c r="Q22" s="11">
        <f t="shared" si="4"/>
        <v>1.1000000000000001</v>
      </c>
      <c r="R22" s="11">
        <f t="shared" si="4"/>
        <v>0.48</v>
      </c>
      <c r="S22" s="11">
        <f t="shared" si="4"/>
        <v>0.75</v>
      </c>
      <c r="T22" s="11">
        <f t="shared" si="4"/>
        <v>0.11</v>
      </c>
      <c r="U22" s="11">
        <f t="shared" si="4"/>
        <v>1.48</v>
      </c>
      <c r="V22" s="11">
        <f t="shared" si="4"/>
        <v>0.01</v>
      </c>
      <c r="W22" s="11">
        <f t="shared" si="4"/>
        <v>11.82</v>
      </c>
      <c r="X22" s="11">
        <v>0</v>
      </c>
      <c r="Y22" s="11">
        <f t="shared" ref="Y22:AH22" si="5">Y8</f>
        <v>1.02</v>
      </c>
      <c r="Z22" s="11">
        <f t="shared" si="5"/>
        <v>73.39</v>
      </c>
      <c r="AA22" s="11">
        <f t="shared" si="5"/>
        <v>15.66</v>
      </c>
      <c r="AB22" s="11">
        <f t="shared" si="5"/>
        <v>16.07</v>
      </c>
      <c r="AC22" s="11">
        <f t="shared" si="5"/>
        <v>27.57</v>
      </c>
      <c r="AD22" s="11">
        <f t="shared" si="5"/>
        <v>0.25</v>
      </c>
      <c r="AE22" s="11">
        <f t="shared" si="5"/>
        <v>11.17</v>
      </c>
      <c r="AF22" s="11">
        <f t="shared" si="5"/>
        <v>12.57</v>
      </c>
      <c r="AG22" s="11">
        <f t="shared" si="5"/>
        <v>0.22</v>
      </c>
      <c r="AH22" s="11">
        <f t="shared" si="5"/>
        <v>95.45</v>
      </c>
    </row>
    <row r="23" spans="1:34" s="1" customFormat="1" x14ac:dyDescent="0.15">
      <c r="A23" s="32"/>
      <c r="B23" s="32" t="s">
        <v>38</v>
      </c>
      <c r="C23" s="32"/>
      <c r="D23" s="11">
        <f t="shared" ref="D23:K23" si="6">D9</f>
        <v>0.2</v>
      </c>
      <c r="E23" s="11">
        <f t="shared" si="6"/>
        <v>0.93</v>
      </c>
      <c r="F23" s="11">
        <f t="shared" si="6"/>
        <v>15.81</v>
      </c>
      <c r="G23" s="11">
        <f t="shared" si="6"/>
        <v>8.8699999999999992</v>
      </c>
      <c r="H23" s="11">
        <f t="shared" si="6"/>
        <v>61.26</v>
      </c>
      <c r="I23" s="11">
        <f t="shared" si="6"/>
        <v>35.58</v>
      </c>
      <c r="J23" s="11">
        <f t="shared" si="6"/>
        <v>3.9</v>
      </c>
      <c r="K23" s="11">
        <f t="shared" si="6"/>
        <v>4.3099999999999996</v>
      </c>
      <c r="L23" s="11">
        <v>0</v>
      </c>
      <c r="M23" s="11">
        <f t="shared" ref="M23:U23" si="7">M9</f>
        <v>0.36</v>
      </c>
      <c r="N23" s="11">
        <v>0</v>
      </c>
      <c r="O23" s="11">
        <f t="shared" si="7"/>
        <v>0.37</v>
      </c>
      <c r="P23" s="11">
        <v>0</v>
      </c>
      <c r="Q23" s="11">
        <f t="shared" si="7"/>
        <v>0.08</v>
      </c>
      <c r="R23" s="11">
        <f t="shared" si="7"/>
        <v>4.72</v>
      </c>
      <c r="S23" s="11">
        <f t="shared" si="7"/>
        <v>2.1800000000000002</v>
      </c>
      <c r="T23" s="11">
        <f t="shared" si="7"/>
        <v>0.06</v>
      </c>
      <c r="U23" s="11">
        <f t="shared" si="7"/>
        <v>0.27</v>
      </c>
      <c r="V23" s="11">
        <v>0</v>
      </c>
      <c r="W23" s="11">
        <f t="shared" ref="W23:AH23" si="8">W9</f>
        <v>0.02</v>
      </c>
      <c r="X23" s="11">
        <v>0</v>
      </c>
      <c r="Y23" s="11">
        <f t="shared" si="8"/>
        <v>0.04</v>
      </c>
      <c r="Z23" s="11">
        <f t="shared" si="8"/>
        <v>7.9</v>
      </c>
      <c r="AA23" s="11">
        <f t="shared" si="8"/>
        <v>0.13</v>
      </c>
      <c r="AB23" s="11">
        <f t="shared" si="8"/>
        <v>16.45</v>
      </c>
      <c r="AC23" s="11">
        <f t="shared" si="8"/>
        <v>3.35</v>
      </c>
      <c r="AD23" s="11">
        <f t="shared" si="8"/>
        <v>3.11</v>
      </c>
      <c r="AE23" s="11">
        <f t="shared" si="8"/>
        <v>30.2</v>
      </c>
      <c r="AF23" s="11">
        <f t="shared" si="8"/>
        <v>0.83</v>
      </c>
      <c r="AG23" s="11">
        <f t="shared" si="8"/>
        <v>1.9</v>
      </c>
      <c r="AH23" s="11">
        <f t="shared" si="8"/>
        <v>29.6</v>
      </c>
    </row>
    <row r="24" spans="1:34" s="1" customFormat="1" x14ac:dyDescent="0.15">
      <c r="A24" s="32"/>
      <c r="B24" s="32" t="s">
        <v>39</v>
      </c>
      <c r="C24" s="32"/>
      <c r="D24" s="11">
        <f t="shared" ref="D24:K24" si="9">D10</f>
        <v>0.01</v>
      </c>
      <c r="E24" s="11">
        <f t="shared" si="9"/>
        <v>0</v>
      </c>
      <c r="F24" s="11">
        <f t="shared" si="9"/>
        <v>3.82</v>
      </c>
      <c r="G24" s="11">
        <f t="shared" si="9"/>
        <v>2.4900000000000002</v>
      </c>
      <c r="H24" s="11">
        <f t="shared" si="9"/>
        <v>5.4</v>
      </c>
      <c r="I24" s="11">
        <f t="shared" si="9"/>
        <v>3.5</v>
      </c>
      <c r="J24" s="11">
        <f t="shared" si="9"/>
        <v>0.53</v>
      </c>
      <c r="K24" s="11">
        <f t="shared" si="9"/>
        <v>0.42</v>
      </c>
      <c r="L24" s="11">
        <v>0</v>
      </c>
      <c r="M24" s="11">
        <f t="shared" ref="M24:U24" si="10">M10</f>
        <v>0.26</v>
      </c>
      <c r="N24" s="11">
        <v>0</v>
      </c>
      <c r="O24" s="11">
        <f t="shared" si="10"/>
        <v>0.02</v>
      </c>
      <c r="P24" s="11">
        <f t="shared" si="10"/>
        <v>0</v>
      </c>
      <c r="Q24" s="11">
        <f t="shared" si="10"/>
        <v>0</v>
      </c>
      <c r="R24" s="11">
        <f t="shared" si="10"/>
        <v>0.04</v>
      </c>
      <c r="S24" s="11">
        <f t="shared" si="10"/>
        <v>0.27</v>
      </c>
      <c r="T24" s="11">
        <f t="shared" si="10"/>
        <v>0.02</v>
      </c>
      <c r="U24" s="11">
        <f t="shared" si="10"/>
        <v>0.1</v>
      </c>
      <c r="V24" s="11">
        <v>0</v>
      </c>
      <c r="W24" s="11">
        <f t="shared" ref="W24:AH24" si="11">W10</f>
        <v>2.34</v>
      </c>
      <c r="X24" s="11">
        <v>0</v>
      </c>
      <c r="Y24" s="11">
        <f t="shared" si="11"/>
        <v>0.36</v>
      </c>
      <c r="Z24" s="11">
        <f t="shared" si="11"/>
        <v>7.95</v>
      </c>
      <c r="AA24" s="11">
        <f t="shared" si="11"/>
        <v>0.41</v>
      </c>
      <c r="AB24" s="11">
        <f t="shared" si="11"/>
        <v>22.59</v>
      </c>
      <c r="AC24" s="11">
        <f t="shared" si="11"/>
        <v>1.06</v>
      </c>
      <c r="AD24" s="11">
        <f t="shared" si="11"/>
        <v>0.34</v>
      </c>
      <c r="AE24" s="11">
        <f t="shared" si="11"/>
        <v>9.5500000000000007</v>
      </c>
      <c r="AF24" s="11">
        <f t="shared" si="11"/>
        <v>0.47</v>
      </c>
      <c r="AG24" s="11">
        <f t="shared" si="11"/>
        <v>0.11</v>
      </c>
      <c r="AH24" s="11">
        <f t="shared" si="11"/>
        <v>0.24</v>
      </c>
    </row>
    <row r="25" spans="1:34" s="1" customFormat="1" x14ac:dyDescent="0.15">
      <c r="A25" s="32"/>
      <c r="B25" s="32" t="s">
        <v>40</v>
      </c>
      <c r="C25" s="32"/>
      <c r="D25" s="11">
        <v>0</v>
      </c>
      <c r="E25" s="11">
        <v>0</v>
      </c>
      <c r="F25" s="11">
        <f t="shared" ref="F25:I25" si="12">F11</f>
        <v>0.05</v>
      </c>
      <c r="G25" s="11">
        <f t="shared" si="12"/>
        <v>0</v>
      </c>
      <c r="H25" s="11">
        <f t="shared" si="12"/>
        <v>16.96</v>
      </c>
      <c r="I25" s="11">
        <f t="shared" si="12"/>
        <v>0</v>
      </c>
      <c r="J25" s="11">
        <v>0</v>
      </c>
      <c r="K25" s="11">
        <f>K11</f>
        <v>0</v>
      </c>
      <c r="L25" s="11">
        <v>0</v>
      </c>
      <c r="M25" s="11">
        <v>0</v>
      </c>
      <c r="N25" s="11">
        <v>1</v>
      </c>
      <c r="O25" s="11">
        <v>0</v>
      </c>
      <c r="P25" s="11">
        <v>2</v>
      </c>
      <c r="Q25" s="11">
        <v>0</v>
      </c>
      <c r="R25" s="11">
        <f>R11</f>
        <v>0</v>
      </c>
      <c r="S25" s="11">
        <v>0</v>
      </c>
      <c r="T25" s="11">
        <f>T11</f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f t="shared" ref="AD25:AH25" si="13">AD11</f>
        <v>0</v>
      </c>
      <c r="AE25" s="11">
        <f t="shared" si="13"/>
        <v>3.35</v>
      </c>
      <c r="AF25" s="11">
        <f t="shared" si="13"/>
        <v>1.01</v>
      </c>
      <c r="AG25" s="11">
        <f t="shared" si="13"/>
        <v>0.17</v>
      </c>
      <c r="AH25" s="11">
        <f t="shared" si="13"/>
        <v>19.579999999999998</v>
      </c>
    </row>
    <row r="27" spans="1:34" x14ac:dyDescent="0.15">
      <c r="A27" s="9"/>
      <c r="B27" s="9"/>
      <c r="C27" s="9"/>
      <c r="D27" s="9" t="s">
        <v>47</v>
      </c>
      <c r="E27" s="9" t="s">
        <v>48</v>
      </c>
      <c r="F27" s="9" t="s">
        <v>49</v>
      </c>
      <c r="G27" s="9" t="s">
        <v>50</v>
      </c>
      <c r="H27" s="9"/>
      <c r="I27" s="1"/>
    </row>
    <row r="28" spans="1:34" x14ac:dyDescent="0.15">
      <c r="A28" s="59" t="s">
        <v>51</v>
      </c>
      <c r="B28" s="59" t="s">
        <v>42</v>
      </c>
      <c r="C28" s="9" t="s">
        <v>52</v>
      </c>
      <c r="D28" s="9">
        <v>64</v>
      </c>
      <c r="E28" s="9">
        <v>46</v>
      </c>
      <c r="F28" s="9">
        <v>54</v>
      </c>
      <c r="G28" s="11">
        <v>65.25</v>
      </c>
      <c r="H28" s="60">
        <f>(G28+G29+G30)/3</f>
        <v>64.126666666666665</v>
      </c>
      <c r="I28" s="12" t="s">
        <v>53</v>
      </c>
    </row>
    <row r="29" spans="1:34" x14ac:dyDescent="0.15">
      <c r="A29" s="59"/>
      <c r="B29" s="59"/>
      <c r="C29" s="9" t="s">
        <v>54</v>
      </c>
      <c r="D29" s="9">
        <v>53</v>
      </c>
      <c r="E29" s="9">
        <v>39</v>
      </c>
      <c r="F29" s="9">
        <v>53</v>
      </c>
      <c r="G29" s="11">
        <v>54.21</v>
      </c>
      <c r="H29" s="61"/>
      <c r="I29" s="1"/>
    </row>
    <row r="30" spans="1:34" x14ac:dyDescent="0.15">
      <c r="A30" s="59"/>
      <c r="B30" s="59"/>
      <c r="C30" s="9" t="s">
        <v>55</v>
      </c>
      <c r="D30" s="9">
        <v>62</v>
      </c>
      <c r="E30" s="9">
        <v>47</v>
      </c>
      <c r="F30" s="9">
        <v>57</v>
      </c>
      <c r="G30" s="11">
        <v>72.92</v>
      </c>
      <c r="H30" s="62"/>
      <c r="I30" s="1"/>
    </row>
    <row r="31" spans="1:34" x14ac:dyDescent="0.15">
      <c r="A31" s="59"/>
      <c r="B31" s="59" t="s">
        <v>43</v>
      </c>
      <c r="C31" s="9" t="s">
        <v>56</v>
      </c>
      <c r="D31" s="9">
        <v>7</v>
      </c>
      <c r="E31" s="9">
        <v>6</v>
      </c>
      <c r="F31" s="9">
        <v>5</v>
      </c>
      <c r="G31" s="11">
        <v>5.34</v>
      </c>
      <c r="H31" s="60">
        <f>(G31+G32)/2</f>
        <v>4.9800000000000004</v>
      </c>
      <c r="I31" s="1"/>
    </row>
    <row r="32" spans="1:34" x14ac:dyDescent="0.15">
      <c r="A32" s="59"/>
      <c r="B32" s="59"/>
      <c r="C32" s="9" t="s">
        <v>57</v>
      </c>
      <c r="D32" s="9">
        <v>6</v>
      </c>
      <c r="E32" s="9">
        <v>5</v>
      </c>
      <c r="F32" s="9">
        <v>4</v>
      </c>
      <c r="G32" s="11">
        <v>4.62</v>
      </c>
      <c r="H32" s="62"/>
      <c r="I32" s="1"/>
    </row>
    <row r="33" spans="1:36" x14ac:dyDescent="0.15">
      <c r="A33" s="59"/>
      <c r="B33" s="59" t="s">
        <v>34</v>
      </c>
      <c r="C33" s="59"/>
      <c r="D33" s="9"/>
      <c r="E33" s="9"/>
      <c r="F33" s="9"/>
      <c r="G33" s="9">
        <v>1</v>
      </c>
      <c r="H33" s="9">
        <f t="shared" ref="H33:H37" si="14">G33</f>
        <v>1</v>
      </c>
      <c r="I33" s="1"/>
    </row>
    <row r="34" spans="1:36" x14ac:dyDescent="0.15">
      <c r="A34" s="59"/>
      <c r="B34" s="59" t="s">
        <v>36</v>
      </c>
      <c r="C34" s="59"/>
      <c r="D34" s="9"/>
      <c r="E34" s="9"/>
      <c r="F34" s="9"/>
      <c r="G34" s="9">
        <v>18</v>
      </c>
      <c r="H34" s="9">
        <f t="shared" si="14"/>
        <v>18</v>
      </c>
      <c r="I34" s="1"/>
    </row>
    <row r="35" spans="1:36" x14ac:dyDescent="0.15">
      <c r="A35" s="59"/>
      <c r="B35" s="59" t="s">
        <v>38</v>
      </c>
      <c r="C35" s="59"/>
      <c r="D35" s="9"/>
      <c r="E35" s="9"/>
      <c r="F35" s="9"/>
      <c r="G35" s="9">
        <v>10</v>
      </c>
      <c r="H35" s="9">
        <f t="shared" si="14"/>
        <v>10</v>
      </c>
      <c r="I35" s="1"/>
    </row>
    <row r="36" spans="1:36" x14ac:dyDescent="0.15">
      <c r="A36" s="59"/>
      <c r="B36" s="59" t="s">
        <v>39</v>
      </c>
      <c r="C36" s="59"/>
      <c r="D36" s="9"/>
      <c r="E36" s="9"/>
      <c r="F36" s="9"/>
      <c r="G36" s="9">
        <v>10</v>
      </c>
      <c r="H36" s="9">
        <f t="shared" si="14"/>
        <v>10</v>
      </c>
      <c r="I36" s="1"/>
    </row>
    <row r="37" spans="1:36" x14ac:dyDescent="0.15">
      <c r="A37" s="59"/>
      <c r="B37" s="59" t="s">
        <v>40</v>
      </c>
      <c r="C37" s="59"/>
      <c r="D37" s="9"/>
      <c r="E37" s="9"/>
      <c r="F37" s="9"/>
      <c r="G37" s="9">
        <v>46</v>
      </c>
      <c r="H37" s="9">
        <f t="shared" si="14"/>
        <v>46</v>
      </c>
      <c r="I37" s="1"/>
    </row>
    <row r="39" spans="1:36" x14ac:dyDescent="0.15">
      <c r="A39" s="63" t="s">
        <v>58</v>
      </c>
      <c r="B39" s="67" t="s">
        <v>45</v>
      </c>
      <c r="C39" s="63"/>
      <c r="D39" s="11">
        <f t="shared" ref="D39:AH39" si="15">D19*10000*$H$28</f>
        <v>7977357.333333334</v>
      </c>
      <c r="E39" s="11">
        <f t="shared" si="15"/>
        <v>27099929.333333332</v>
      </c>
      <c r="F39" s="11">
        <f t="shared" si="15"/>
        <v>453818007.33333337</v>
      </c>
      <c r="G39" s="11">
        <f t="shared" si="15"/>
        <v>104032691.33333334</v>
      </c>
      <c r="H39" s="11">
        <f t="shared" si="15"/>
        <v>676157986</v>
      </c>
      <c r="I39" s="11">
        <f t="shared" si="15"/>
        <v>299984546.66666669</v>
      </c>
      <c r="J39" s="11">
        <f t="shared" si="15"/>
        <v>348964494.66666675</v>
      </c>
      <c r="K39" s="11">
        <f t="shared" si="15"/>
        <v>510954867.33333331</v>
      </c>
      <c r="L39" s="11">
        <f t="shared" si="15"/>
        <v>3417951.333333333</v>
      </c>
      <c r="M39" s="11">
        <f t="shared" si="15"/>
        <v>27715545.333333332</v>
      </c>
      <c r="N39" s="11">
        <f t="shared" si="15"/>
        <v>15101829.999999998</v>
      </c>
      <c r="O39" s="11">
        <f t="shared" si="15"/>
        <v>100422360</v>
      </c>
      <c r="P39" s="11">
        <f t="shared" si="15"/>
        <v>32858504</v>
      </c>
      <c r="Q39" s="11">
        <f t="shared" si="15"/>
        <v>256929902.66666663</v>
      </c>
      <c r="R39" s="11">
        <f t="shared" si="15"/>
        <v>400541572.66666663</v>
      </c>
      <c r="S39" s="11">
        <f t="shared" si="15"/>
        <v>404049301.33333331</v>
      </c>
      <c r="T39" s="11">
        <f t="shared" si="15"/>
        <v>225456534.66666669</v>
      </c>
      <c r="U39" s="11">
        <f t="shared" si="15"/>
        <v>385144760</v>
      </c>
      <c r="V39" s="11">
        <f t="shared" si="15"/>
        <v>99851632.666666657</v>
      </c>
      <c r="W39" s="11">
        <f t="shared" si="15"/>
        <v>303774432.66666669</v>
      </c>
      <c r="X39" s="11">
        <f t="shared" si="15"/>
        <v>46177612.666666664</v>
      </c>
      <c r="Y39" s="11">
        <f t="shared" si="15"/>
        <v>102224319.33333333</v>
      </c>
      <c r="Z39" s="11">
        <f t="shared" si="15"/>
        <v>751545295.33333337</v>
      </c>
      <c r="AA39" s="11">
        <f t="shared" si="15"/>
        <v>440107726.00000006</v>
      </c>
      <c r="AB39" s="11">
        <f t="shared" si="15"/>
        <v>760016427.99999988</v>
      </c>
      <c r="AC39" s="11">
        <f t="shared" si="15"/>
        <v>488337392</v>
      </c>
      <c r="AD39" s="11">
        <f t="shared" si="15"/>
        <v>133883654.66666666</v>
      </c>
      <c r="AE39" s="11">
        <f t="shared" si="15"/>
        <v>446834613.33333331</v>
      </c>
      <c r="AF39" s="11">
        <f t="shared" si="15"/>
        <v>513289078.00000006</v>
      </c>
      <c r="AG39" s="11">
        <f t="shared" si="15"/>
        <v>160271778</v>
      </c>
      <c r="AH39" s="11">
        <f t="shared" si="15"/>
        <v>512391304.66666663</v>
      </c>
    </row>
    <row r="40" spans="1:36" x14ac:dyDescent="0.15">
      <c r="A40" s="63"/>
      <c r="B40" s="67" t="s">
        <v>46</v>
      </c>
      <c r="C40" s="63"/>
      <c r="D40" s="11">
        <f t="shared" ref="D40:AH40" si="16">D20*10000*$H$31</f>
        <v>1205842.1917808219</v>
      </c>
      <c r="E40" s="11">
        <f t="shared" si="16"/>
        <v>3326503.5616438356</v>
      </c>
      <c r="F40" s="11">
        <f t="shared" si="16"/>
        <v>144739947.94520551</v>
      </c>
      <c r="G40" s="11">
        <f t="shared" si="16"/>
        <v>63168366.575342476</v>
      </c>
      <c r="H40" s="11">
        <f t="shared" si="16"/>
        <v>521805900.82191777</v>
      </c>
      <c r="I40" s="11">
        <f t="shared" si="16"/>
        <v>57836219.178082198</v>
      </c>
      <c r="J40" s="11">
        <f t="shared" si="16"/>
        <v>36414715.06849315</v>
      </c>
      <c r="K40" s="11">
        <f t="shared" si="16"/>
        <v>65485089.8630137</v>
      </c>
      <c r="L40" s="11">
        <f t="shared" si="16"/>
        <v>1102694.7945205481</v>
      </c>
      <c r="M40" s="11">
        <f t="shared" si="16"/>
        <v>38363464.109589048</v>
      </c>
      <c r="N40" s="11">
        <f t="shared" si="16"/>
        <v>11054781.369863015</v>
      </c>
      <c r="O40" s="11">
        <f t="shared" si="16"/>
        <v>83403675.616438359</v>
      </c>
      <c r="P40" s="11">
        <f t="shared" si="16"/>
        <v>10845212.054794522</v>
      </c>
      <c r="Q40" s="11">
        <f t="shared" si="16"/>
        <v>11537363.83561644</v>
      </c>
      <c r="R40" s="11">
        <f t="shared" si="16"/>
        <v>163448921.0958904</v>
      </c>
      <c r="S40" s="11">
        <f t="shared" si="16"/>
        <v>176323517.26027402</v>
      </c>
      <c r="T40" s="11">
        <f t="shared" si="16"/>
        <v>43630530.410958908</v>
      </c>
      <c r="U40" s="11">
        <f t="shared" si="16"/>
        <v>71405013.698630139</v>
      </c>
      <c r="V40" s="11">
        <f t="shared" si="16"/>
        <v>8283309.041095892</v>
      </c>
      <c r="W40" s="11">
        <f t="shared" si="16"/>
        <v>19121972.054794524</v>
      </c>
      <c r="X40" s="11">
        <f t="shared" si="16"/>
        <v>6355025.7534246584</v>
      </c>
      <c r="Y40" s="11">
        <f t="shared" si="16"/>
        <v>31629412.602739725</v>
      </c>
      <c r="Z40" s="11">
        <f t="shared" si="16"/>
        <v>135763668.49315071</v>
      </c>
      <c r="AA40" s="11">
        <f t="shared" si="16"/>
        <v>27823191.780821919</v>
      </c>
      <c r="AB40" s="11">
        <f t="shared" si="16"/>
        <v>103480579.72602741</v>
      </c>
      <c r="AC40" s="11">
        <f t="shared" si="16"/>
        <v>51820924.931506857</v>
      </c>
      <c r="AD40" s="11">
        <f t="shared" si="16"/>
        <v>60923682.739726022</v>
      </c>
      <c r="AE40" s="11">
        <f t="shared" si="16"/>
        <v>160815797.26027396</v>
      </c>
      <c r="AF40" s="11">
        <f t="shared" si="16"/>
        <v>86660595.616438359</v>
      </c>
      <c r="AG40" s="11">
        <f t="shared" si="16"/>
        <v>49987193.424657539</v>
      </c>
      <c r="AH40" s="11">
        <f t="shared" si="16"/>
        <v>314387536.43835616</v>
      </c>
    </row>
    <row r="41" spans="1:36" x14ac:dyDescent="0.15">
      <c r="A41" s="63"/>
      <c r="B41" s="68" t="s">
        <v>34</v>
      </c>
      <c r="C41" s="68"/>
      <c r="D41" s="11">
        <f t="shared" ref="D41:AH41" si="17">D21*10000*$H$33</f>
        <v>497917.80821917811</v>
      </c>
      <c r="E41" s="11">
        <f t="shared" si="17"/>
        <v>2959972.6027397257</v>
      </c>
      <c r="F41" s="11">
        <f t="shared" si="17"/>
        <v>40016301.369863011</v>
      </c>
      <c r="G41" s="11">
        <f t="shared" si="17"/>
        <v>10761452.05479452</v>
      </c>
      <c r="H41" s="11">
        <f t="shared" si="17"/>
        <v>10623287.671232877</v>
      </c>
      <c r="I41" s="11">
        <f t="shared" si="17"/>
        <v>28967506.84931507</v>
      </c>
      <c r="J41" s="11">
        <f t="shared" si="17"/>
        <v>18576739.726027396</v>
      </c>
      <c r="K41" s="11">
        <f t="shared" si="17"/>
        <v>25254739.726027396</v>
      </c>
      <c r="L41" s="11">
        <f t="shared" si="17"/>
        <v>1649753.4246575341</v>
      </c>
      <c r="M41" s="11">
        <f t="shared" si="17"/>
        <v>27095753.424657531</v>
      </c>
      <c r="N41" s="11">
        <f t="shared" si="17"/>
        <v>11372712.328767123</v>
      </c>
      <c r="O41" s="11">
        <f t="shared" si="17"/>
        <v>30509013.698630139</v>
      </c>
      <c r="P41" s="11">
        <f t="shared" si="17"/>
        <v>18149589.04109589</v>
      </c>
      <c r="Q41" s="11">
        <f t="shared" si="17"/>
        <v>33835479.452054799</v>
      </c>
      <c r="R41" s="11">
        <f t="shared" si="17"/>
        <v>50221890.410958901</v>
      </c>
      <c r="S41" s="11">
        <f t="shared" si="17"/>
        <v>68951342.465753421</v>
      </c>
      <c r="T41" s="11">
        <f t="shared" si="17"/>
        <v>43978027.397260278</v>
      </c>
      <c r="U41" s="11">
        <f t="shared" si="17"/>
        <v>70253424.657534242</v>
      </c>
      <c r="V41" s="11">
        <f t="shared" si="17"/>
        <v>38691534.246575341</v>
      </c>
      <c r="W41" s="11">
        <f t="shared" si="17"/>
        <v>35623068.493150689</v>
      </c>
      <c r="X41" s="11">
        <f t="shared" si="17"/>
        <v>5086520.5479452051</v>
      </c>
      <c r="Y41" s="11">
        <f t="shared" si="17"/>
        <v>21068219.17808219</v>
      </c>
      <c r="Z41" s="11">
        <f t="shared" si="17"/>
        <v>71737315.068493158</v>
      </c>
      <c r="AA41" s="11">
        <f t="shared" si="17"/>
        <v>25008164.383561645</v>
      </c>
      <c r="AB41" s="11">
        <f t="shared" si="17"/>
        <v>53782438.356164381</v>
      </c>
      <c r="AC41" s="11">
        <f t="shared" si="17"/>
        <v>515753.42465753423</v>
      </c>
      <c r="AD41" s="11">
        <f t="shared" si="17"/>
        <v>15504493.150684932</v>
      </c>
      <c r="AE41" s="11">
        <f t="shared" si="17"/>
        <v>10444109.589041095</v>
      </c>
      <c r="AF41" s="11">
        <f t="shared" si="17"/>
        <v>1404410.9589041097</v>
      </c>
      <c r="AG41" s="11">
        <f t="shared" si="17"/>
        <v>1533863.0136986303</v>
      </c>
      <c r="AH41" s="11">
        <f t="shared" si="17"/>
        <v>7321068.493150685</v>
      </c>
    </row>
    <row r="42" spans="1:36" x14ac:dyDescent="0.15">
      <c r="A42" s="63"/>
      <c r="B42" s="63" t="s">
        <v>36</v>
      </c>
      <c r="C42" s="63"/>
      <c r="D42" s="11">
        <f t="shared" ref="D42:AH42" si="18">D22*10000*$H$34</f>
        <v>23400</v>
      </c>
      <c r="E42" s="11">
        <f t="shared" si="18"/>
        <v>21600</v>
      </c>
      <c r="F42" s="11">
        <f t="shared" si="18"/>
        <v>1269000</v>
      </c>
      <c r="G42" s="11">
        <f t="shared" si="18"/>
        <v>147600</v>
      </c>
      <c r="H42" s="11">
        <f t="shared" si="18"/>
        <v>12724200</v>
      </c>
      <c r="I42" s="11">
        <f t="shared" si="18"/>
        <v>923400</v>
      </c>
      <c r="J42" s="11">
        <f t="shared" si="18"/>
        <v>829800</v>
      </c>
      <c r="K42" s="11">
        <f t="shared" si="18"/>
        <v>1674000</v>
      </c>
      <c r="L42" s="11">
        <f t="shared" si="18"/>
        <v>10800</v>
      </c>
      <c r="M42" s="11">
        <f t="shared" si="18"/>
        <v>16200</v>
      </c>
      <c r="N42" s="11">
        <f t="shared" si="18"/>
        <v>0</v>
      </c>
      <c r="O42" s="11">
        <f t="shared" si="18"/>
        <v>10800</v>
      </c>
      <c r="P42" s="11">
        <f t="shared" si="18"/>
        <v>0</v>
      </c>
      <c r="Q42" s="11">
        <f t="shared" si="18"/>
        <v>198000</v>
      </c>
      <c r="R42" s="11">
        <f t="shared" si="18"/>
        <v>86400</v>
      </c>
      <c r="S42" s="11">
        <f t="shared" si="18"/>
        <v>135000</v>
      </c>
      <c r="T42" s="11">
        <f t="shared" si="18"/>
        <v>19800</v>
      </c>
      <c r="U42" s="11">
        <f t="shared" si="18"/>
        <v>266400</v>
      </c>
      <c r="V42" s="11">
        <f t="shared" si="18"/>
        <v>1800</v>
      </c>
      <c r="W42" s="11">
        <f t="shared" si="18"/>
        <v>2127600</v>
      </c>
      <c r="X42" s="11">
        <f t="shared" si="18"/>
        <v>0</v>
      </c>
      <c r="Y42" s="11">
        <f t="shared" si="18"/>
        <v>183600</v>
      </c>
      <c r="Z42" s="11">
        <f t="shared" si="18"/>
        <v>13210200</v>
      </c>
      <c r="AA42" s="11">
        <f t="shared" si="18"/>
        <v>2818800</v>
      </c>
      <c r="AB42" s="11">
        <f t="shared" si="18"/>
        <v>2892600</v>
      </c>
      <c r="AC42" s="11">
        <f t="shared" si="18"/>
        <v>4962600</v>
      </c>
      <c r="AD42" s="11">
        <f t="shared" si="18"/>
        <v>45000</v>
      </c>
      <c r="AE42" s="11">
        <f t="shared" si="18"/>
        <v>2010600</v>
      </c>
      <c r="AF42" s="11">
        <f t="shared" si="18"/>
        <v>2262600</v>
      </c>
      <c r="AG42" s="11">
        <f t="shared" si="18"/>
        <v>39600</v>
      </c>
      <c r="AH42" s="11">
        <f t="shared" si="18"/>
        <v>17181000</v>
      </c>
    </row>
    <row r="43" spans="1:36" x14ac:dyDescent="0.15">
      <c r="A43" s="63"/>
      <c r="B43" s="63" t="s">
        <v>38</v>
      </c>
      <c r="C43" s="63"/>
      <c r="D43" s="11">
        <f t="shared" ref="D43:AH43" si="19">D23*10000*$H$35</f>
        <v>20000</v>
      </c>
      <c r="E43" s="11">
        <f t="shared" si="19"/>
        <v>93000</v>
      </c>
      <c r="F43" s="11">
        <f t="shared" si="19"/>
        <v>1581000</v>
      </c>
      <c r="G43" s="11">
        <f t="shared" si="19"/>
        <v>886999.99999999988</v>
      </c>
      <c r="H43" s="11">
        <f t="shared" si="19"/>
        <v>6126000</v>
      </c>
      <c r="I43" s="11">
        <f t="shared" si="19"/>
        <v>3558000</v>
      </c>
      <c r="J43" s="11">
        <f t="shared" si="19"/>
        <v>390000</v>
      </c>
      <c r="K43" s="11">
        <f t="shared" si="19"/>
        <v>430999.99999999994</v>
      </c>
      <c r="L43" s="11">
        <f t="shared" si="19"/>
        <v>0</v>
      </c>
      <c r="M43" s="11">
        <f t="shared" si="19"/>
        <v>36000</v>
      </c>
      <c r="N43" s="11">
        <f t="shared" si="19"/>
        <v>0</v>
      </c>
      <c r="O43" s="11">
        <f t="shared" si="19"/>
        <v>37000</v>
      </c>
      <c r="P43" s="11">
        <f t="shared" si="19"/>
        <v>0</v>
      </c>
      <c r="Q43" s="11">
        <f t="shared" si="19"/>
        <v>8000</v>
      </c>
      <c r="R43" s="11">
        <f t="shared" si="19"/>
        <v>472000</v>
      </c>
      <c r="S43" s="11">
        <f t="shared" si="19"/>
        <v>218000</v>
      </c>
      <c r="T43" s="11">
        <f t="shared" si="19"/>
        <v>6000</v>
      </c>
      <c r="U43" s="11">
        <f t="shared" si="19"/>
        <v>27000</v>
      </c>
      <c r="V43" s="11">
        <f t="shared" si="19"/>
        <v>0</v>
      </c>
      <c r="W43" s="11">
        <f t="shared" si="19"/>
        <v>2000</v>
      </c>
      <c r="X43" s="11">
        <f t="shared" si="19"/>
        <v>0</v>
      </c>
      <c r="Y43" s="11">
        <f t="shared" si="19"/>
        <v>4000</v>
      </c>
      <c r="Z43" s="11">
        <f t="shared" si="19"/>
        <v>790000</v>
      </c>
      <c r="AA43" s="11">
        <f t="shared" si="19"/>
        <v>13000</v>
      </c>
      <c r="AB43" s="11">
        <f t="shared" si="19"/>
        <v>1645000</v>
      </c>
      <c r="AC43" s="11">
        <f t="shared" si="19"/>
        <v>335000</v>
      </c>
      <c r="AD43" s="11">
        <f t="shared" si="19"/>
        <v>311000</v>
      </c>
      <c r="AE43" s="11">
        <f t="shared" si="19"/>
        <v>3020000</v>
      </c>
      <c r="AF43" s="11">
        <f t="shared" si="19"/>
        <v>83000</v>
      </c>
      <c r="AG43" s="11">
        <f t="shared" si="19"/>
        <v>190000</v>
      </c>
      <c r="AH43" s="11">
        <f t="shared" si="19"/>
        <v>2960000</v>
      </c>
    </row>
    <row r="44" spans="1:36" x14ac:dyDescent="0.15">
      <c r="A44" s="63"/>
      <c r="B44" s="63" t="s">
        <v>39</v>
      </c>
      <c r="C44" s="63"/>
      <c r="D44" s="11">
        <f t="shared" ref="D44:AH44" si="20">D24*10000*$H$36</f>
        <v>1000</v>
      </c>
      <c r="E44" s="11">
        <f t="shared" si="20"/>
        <v>0</v>
      </c>
      <c r="F44" s="11">
        <f t="shared" si="20"/>
        <v>382000</v>
      </c>
      <c r="G44" s="11">
        <f t="shared" si="20"/>
        <v>249000.00000000003</v>
      </c>
      <c r="H44" s="11">
        <f t="shared" si="20"/>
        <v>540000</v>
      </c>
      <c r="I44" s="11">
        <f t="shared" si="20"/>
        <v>350000</v>
      </c>
      <c r="J44" s="11">
        <f t="shared" si="20"/>
        <v>53000</v>
      </c>
      <c r="K44" s="11">
        <f t="shared" si="20"/>
        <v>42000</v>
      </c>
      <c r="L44" s="11">
        <f t="shared" si="20"/>
        <v>0</v>
      </c>
      <c r="M44" s="11">
        <f t="shared" si="20"/>
        <v>26000</v>
      </c>
      <c r="N44" s="11">
        <f t="shared" si="20"/>
        <v>0</v>
      </c>
      <c r="O44" s="11">
        <f t="shared" si="20"/>
        <v>2000</v>
      </c>
      <c r="P44" s="11">
        <f t="shared" si="20"/>
        <v>0</v>
      </c>
      <c r="Q44" s="11">
        <f t="shared" si="20"/>
        <v>0</v>
      </c>
      <c r="R44" s="11">
        <f t="shared" si="20"/>
        <v>4000</v>
      </c>
      <c r="S44" s="11">
        <f t="shared" si="20"/>
        <v>27000</v>
      </c>
      <c r="T44" s="11">
        <f t="shared" si="20"/>
        <v>2000</v>
      </c>
      <c r="U44" s="11">
        <f t="shared" si="20"/>
        <v>10000</v>
      </c>
      <c r="V44" s="11">
        <f t="shared" si="20"/>
        <v>0</v>
      </c>
      <c r="W44" s="11">
        <f t="shared" si="20"/>
        <v>234000</v>
      </c>
      <c r="X44" s="11">
        <f t="shared" si="20"/>
        <v>0</v>
      </c>
      <c r="Y44" s="11">
        <f t="shared" si="20"/>
        <v>36000</v>
      </c>
      <c r="Z44" s="11">
        <f t="shared" si="20"/>
        <v>795000</v>
      </c>
      <c r="AA44" s="11">
        <f t="shared" si="20"/>
        <v>41000</v>
      </c>
      <c r="AB44" s="11">
        <f t="shared" si="20"/>
        <v>2259000</v>
      </c>
      <c r="AC44" s="11">
        <f t="shared" si="20"/>
        <v>106000</v>
      </c>
      <c r="AD44" s="11">
        <f t="shared" si="20"/>
        <v>34000.000000000007</v>
      </c>
      <c r="AE44" s="11">
        <f t="shared" si="20"/>
        <v>955000</v>
      </c>
      <c r="AF44" s="11">
        <f t="shared" si="20"/>
        <v>47000</v>
      </c>
      <c r="AG44" s="11">
        <f t="shared" si="20"/>
        <v>11000</v>
      </c>
      <c r="AH44" s="11">
        <f t="shared" si="20"/>
        <v>24000</v>
      </c>
    </row>
    <row r="45" spans="1:36" x14ac:dyDescent="0.15">
      <c r="A45" s="63"/>
      <c r="B45" s="63" t="s">
        <v>40</v>
      </c>
      <c r="C45" s="63"/>
      <c r="D45" s="11">
        <f t="shared" ref="D45:AH45" si="21">D25*10000*$H$37</f>
        <v>0</v>
      </c>
      <c r="E45" s="11">
        <f t="shared" si="21"/>
        <v>0</v>
      </c>
      <c r="F45" s="11">
        <f t="shared" si="21"/>
        <v>23000</v>
      </c>
      <c r="G45" s="11">
        <f t="shared" si="21"/>
        <v>0</v>
      </c>
      <c r="H45" s="11">
        <f t="shared" si="21"/>
        <v>7801600</v>
      </c>
      <c r="I45" s="11">
        <f t="shared" si="21"/>
        <v>0</v>
      </c>
      <c r="J45" s="11">
        <f t="shared" si="21"/>
        <v>0</v>
      </c>
      <c r="K45" s="11">
        <f t="shared" si="21"/>
        <v>0</v>
      </c>
      <c r="L45" s="11">
        <f t="shared" si="21"/>
        <v>0</v>
      </c>
      <c r="M45" s="11">
        <f t="shared" si="21"/>
        <v>0</v>
      </c>
      <c r="N45" s="11">
        <f t="shared" si="21"/>
        <v>460000</v>
      </c>
      <c r="O45" s="11">
        <f t="shared" si="21"/>
        <v>0</v>
      </c>
      <c r="P45" s="11">
        <f t="shared" si="21"/>
        <v>920000</v>
      </c>
      <c r="Q45" s="11">
        <f t="shared" si="21"/>
        <v>0</v>
      </c>
      <c r="R45" s="11">
        <f t="shared" si="21"/>
        <v>0</v>
      </c>
      <c r="S45" s="11">
        <f t="shared" si="21"/>
        <v>0</v>
      </c>
      <c r="T45" s="11">
        <f t="shared" si="21"/>
        <v>0</v>
      </c>
      <c r="U45" s="11">
        <f t="shared" si="21"/>
        <v>0</v>
      </c>
      <c r="V45" s="11">
        <f t="shared" si="21"/>
        <v>0</v>
      </c>
      <c r="W45" s="11">
        <f t="shared" si="21"/>
        <v>0</v>
      </c>
      <c r="X45" s="11">
        <f t="shared" si="21"/>
        <v>0</v>
      </c>
      <c r="Y45" s="11">
        <f t="shared" si="21"/>
        <v>0</v>
      </c>
      <c r="Z45" s="11">
        <f t="shared" si="21"/>
        <v>0</v>
      </c>
      <c r="AA45" s="11">
        <f t="shared" si="21"/>
        <v>0</v>
      </c>
      <c r="AB45" s="11">
        <f t="shared" si="21"/>
        <v>0</v>
      </c>
      <c r="AC45" s="11">
        <f t="shared" si="21"/>
        <v>0</v>
      </c>
      <c r="AD45" s="11">
        <f t="shared" si="21"/>
        <v>0</v>
      </c>
      <c r="AE45" s="11">
        <f t="shared" si="21"/>
        <v>1541000</v>
      </c>
      <c r="AF45" s="11">
        <f t="shared" si="21"/>
        <v>464600</v>
      </c>
      <c r="AG45" s="11">
        <f t="shared" si="21"/>
        <v>78200.000000000015</v>
      </c>
      <c r="AH45" s="14">
        <f t="shared" si="21"/>
        <v>9006799.9999999981</v>
      </c>
      <c r="AI45" s="15" t="s">
        <v>59</v>
      </c>
    </row>
    <row r="46" spans="1:36" x14ac:dyDescent="0.15">
      <c r="D46" s="1">
        <f t="shared" ref="D46:AH46" si="22">SUM(D39:D45)</f>
        <v>9725517.333333334</v>
      </c>
      <c r="E46" s="1">
        <f t="shared" si="22"/>
        <v>33501005.497716893</v>
      </c>
      <c r="F46" s="1">
        <f t="shared" si="22"/>
        <v>641829256.64840198</v>
      </c>
      <c r="G46" s="1">
        <f t="shared" si="22"/>
        <v>179246109.96347034</v>
      </c>
      <c r="H46" s="1">
        <f t="shared" si="22"/>
        <v>1235778974.4931507</v>
      </c>
      <c r="I46" s="1">
        <f t="shared" si="22"/>
        <v>391619672.6940639</v>
      </c>
      <c r="J46" s="1">
        <f t="shared" si="22"/>
        <v>405228749.46118724</v>
      </c>
      <c r="K46" s="1">
        <f t="shared" si="22"/>
        <v>603841696.92237437</v>
      </c>
      <c r="L46" s="1">
        <f t="shared" si="22"/>
        <v>6181199.5525114154</v>
      </c>
      <c r="M46" s="1">
        <f t="shared" si="22"/>
        <v>93252962.867579907</v>
      </c>
      <c r="N46" s="1">
        <f t="shared" si="22"/>
        <v>37989323.698630132</v>
      </c>
      <c r="O46" s="1">
        <f t="shared" si="22"/>
        <v>214384849.31506848</v>
      </c>
      <c r="P46" s="1">
        <f t="shared" si="22"/>
        <v>62773305.09589041</v>
      </c>
      <c r="Q46" s="1">
        <f t="shared" si="22"/>
        <v>302508745.95433789</v>
      </c>
      <c r="R46" s="1">
        <f t="shared" si="22"/>
        <v>614774784.17351592</v>
      </c>
      <c r="S46" s="1">
        <f t="shared" si="22"/>
        <v>649704161.05936074</v>
      </c>
      <c r="T46" s="1">
        <f t="shared" si="22"/>
        <v>313092892.47488582</v>
      </c>
      <c r="U46" s="1">
        <f t="shared" si="22"/>
        <v>527106598.3561644</v>
      </c>
      <c r="V46" s="1">
        <f t="shared" si="22"/>
        <v>146828275.95433789</v>
      </c>
      <c r="W46" s="1">
        <f t="shared" si="22"/>
        <v>360883073.21461195</v>
      </c>
      <c r="X46" s="1">
        <f t="shared" si="22"/>
        <v>57619158.968036532</v>
      </c>
      <c r="Y46" s="1">
        <f t="shared" si="22"/>
        <v>155145551.11415523</v>
      </c>
      <c r="Z46" s="1">
        <f t="shared" si="22"/>
        <v>973841478.89497721</v>
      </c>
      <c r="AA46" s="1">
        <f t="shared" si="22"/>
        <v>495811882.16438365</v>
      </c>
      <c r="AB46" s="1">
        <f t="shared" si="22"/>
        <v>924076046.08219159</v>
      </c>
      <c r="AC46" s="1">
        <f t="shared" si="22"/>
        <v>546077670.35616446</v>
      </c>
      <c r="AD46" s="1">
        <f t="shared" si="22"/>
        <v>210701830.55707762</v>
      </c>
      <c r="AE46" s="1">
        <f t="shared" si="22"/>
        <v>625621120.18264842</v>
      </c>
      <c r="AF46" s="1">
        <f t="shared" si="22"/>
        <v>604211284.57534254</v>
      </c>
      <c r="AG46" s="1">
        <f t="shared" si="22"/>
        <v>212111634.43835616</v>
      </c>
      <c r="AH46" s="1">
        <f t="shared" si="22"/>
        <v>863271709.5981735</v>
      </c>
      <c r="AI46" s="15">
        <f>SUM(D46:AH46)</f>
        <v>12498740521.6621</v>
      </c>
      <c r="AJ46" s="16" t="s">
        <v>60</v>
      </c>
    </row>
    <row r="47" spans="1:36" x14ac:dyDescent="0.15">
      <c r="AI47" s="17">
        <f>AI46/1000000</f>
        <v>12498.740521662099</v>
      </c>
      <c r="AJ47" s="16" t="s">
        <v>61</v>
      </c>
    </row>
  </sheetData>
  <mergeCells count="19">
    <mergeCell ref="B36:C36"/>
    <mergeCell ref="B37:C37"/>
    <mergeCell ref="B39:C39"/>
    <mergeCell ref="B33:C33"/>
    <mergeCell ref="H28:H30"/>
    <mergeCell ref="H31:H32"/>
    <mergeCell ref="B45:C45"/>
    <mergeCell ref="A12:A18"/>
    <mergeCell ref="A28:A37"/>
    <mergeCell ref="A39:A45"/>
    <mergeCell ref="B28:B30"/>
    <mergeCell ref="B31:B32"/>
    <mergeCell ref="B40:C40"/>
    <mergeCell ref="B41:C41"/>
    <mergeCell ref="B42:C42"/>
    <mergeCell ref="B43:C43"/>
    <mergeCell ref="B44:C44"/>
    <mergeCell ref="B34:C34"/>
    <mergeCell ref="B35:C35"/>
  </mergeCells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47"/>
  <sheetViews>
    <sheetView topLeftCell="A31" workbookViewId="0">
      <selection activeCell="A19" activeCellId="2" sqref="A1:XFD2 A5:XFD5 A19:XFD19"/>
    </sheetView>
  </sheetViews>
  <sheetFormatPr defaultColWidth="9" defaultRowHeight="16.5" x14ac:dyDescent="0.15"/>
  <cols>
    <col min="1" max="1" width="14.125" style="1" customWidth="1"/>
    <col min="2" max="2" width="3.625" style="1" customWidth="1"/>
    <col min="3" max="3" width="7.625" style="1" customWidth="1"/>
    <col min="4" max="4" width="15.625" style="2" customWidth="1"/>
    <col min="5" max="5" width="15.5" style="2" customWidth="1"/>
    <col min="6" max="11" width="16.875" style="2" customWidth="1"/>
    <col min="12" max="13" width="15.625" style="2" customWidth="1"/>
    <col min="14" max="14" width="15.5" style="2" customWidth="1"/>
    <col min="15" max="15" width="16.875" style="2" customWidth="1"/>
    <col min="16" max="16" width="15.5" style="2" customWidth="1"/>
    <col min="17" max="21" width="16.875" style="2" customWidth="1"/>
    <col min="22" max="22" width="15.5" style="2" customWidth="1"/>
    <col min="23" max="23" width="16.875" style="2" customWidth="1"/>
    <col min="24" max="24" width="15.625" style="2" customWidth="1"/>
    <col min="25" max="33" width="16.875" style="2" customWidth="1"/>
    <col min="34" max="34" width="17.625" style="2" customWidth="1"/>
    <col min="35" max="35" width="15.625" style="2" customWidth="1"/>
    <col min="36" max="36" width="5.625" style="2" customWidth="1"/>
    <col min="37" max="16384" width="9" style="2"/>
  </cols>
  <sheetData>
    <row r="1" spans="1:34" s="1" customFormat="1" x14ac:dyDescent="0.15">
      <c r="A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</row>
    <row r="2" spans="1:34" ht="16.5" customHeight="1" x14ac:dyDescent="0.35">
      <c r="A2" s="38" t="s">
        <v>31</v>
      </c>
      <c r="B2" s="37" t="s">
        <v>32</v>
      </c>
      <c r="C2" s="38"/>
      <c r="D2" s="25">
        <v>5.3</v>
      </c>
      <c r="E2" s="25">
        <v>16.7</v>
      </c>
      <c r="F2" s="25">
        <v>345.6</v>
      </c>
      <c r="G2" s="25">
        <v>44</v>
      </c>
      <c r="H2" s="25">
        <v>375.1</v>
      </c>
      <c r="I2" s="25">
        <v>175.1</v>
      </c>
      <c r="J2" s="25">
        <v>249.6</v>
      </c>
      <c r="K2" s="25">
        <v>270.2</v>
      </c>
      <c r="L2" s="25">
        <v>0.3</v>
      </c>
      <c r="M2" s="25">
        <v>15.5</v>
      </c>
      <c r="N2" s="25">
        <v>8.1999999999999993</v>
      </c>
      <c r="O2" s="25">
        <v>56.7</v>
      </c>
      <c r="P2" s="25">
        <v>17.899999999999999</v>
      </c>
      <c r="Q2" s="25">
        <v>119.4</v>
      </c>
      <c r="R2" s="25">
        <v>363.4</v>
      </c>
      <c r="S2" s="25">
        <v>231.2</v>
      </c>
      <c r="T2" s="25">
        <v>108.3</v>
      </c>
      <c r="U2" s="25">
        <v>152.69999999999999</v>
      </c>
      <c r="V2" s="25">
        <v>33.200000000000003</v>
      </c>
      <c r="W2" s="25">
        <v>123.6</v>
      </c>
      <c r="X2" s="25">
        <v>20</v>
      </c>
      <c r="Y2" s="25">
        <v>54.5</v>
      </c>
      <c r="Z2" s="25">
        <v>276.2</v>
      </c>
      <c r="AA2" s="25">
        <v>157.5</v>
      </c>
      <c r="AB2" s="25">
        <v>309.10000000000002</v>
      </c>
      <c r="AC2" s="25">
        <v>145.5</v>
      </c>
      <c r="AD2" s="25">
        <v>56.9</v>
      </c>
      <c r="AE2" s="25">
        <v>201.9</v>
      </c>
      <c r="AF2" s="25">
        <v>135.6</v>
      </c>
      <c r="AG2" s="25">
        <v>74.8</v>
      </c>
      <c r="AH2" s="25">
        <v>253.5</v>
      </c>
    </row>
    <row r="3" spans="1:34" ht="16.5" customHeight="1" x14ac:dyDescent="0.15">
      <c r="A3" s="38"/>
      <c r="B3" s="39" t="s">
        <v>33</v>
      </c>
      <c r="C3" s="40"/>
      <c r="D3" s="23">
        <v>22.62</v>
      </c>
      <c r="E3" s="23">
        <v>34.21</v>
      </c>
      <c r="F3" s="23">
        <v>2234.4699999999998</v>
      </c>
      <c r="G3" s="23">
        <v>554.6</v>
      </c>
      <c r="H3" s="23">
        <v>6458.33</v>
      </c>
      <c r="I3" s="23">
        <v>601.6</v>
      </c>
      <c r="J3" s="23">
        <v>392.77</v>
      </c>
      <c r="K3" s="23">
        <v>751.42</v>
      </c>
      <c r="L3" s="23">
        <v>13.97</v>
      </c>
      <c r="M3" s="23">
        <v>639.38</v>
      </c>
      <c r="N3" s="23">
        <v>134.46</v>
      </c>
      <c r="O3" s="23">
        <v>1314.06</v>
      </c>
      <c r="P3" s="23">
        <v>155.86000000000001</v>
      </c>
      <c r="Q3" s="23">
        <v>144.13</v>
      </c>
      <c r="R3" s="23">
        <v>2701.14</v>
      </c>
      <c r="S3" s="23">
        <v>2301.11</v>
      </c>
      <c r="T3" s="23">
        <v>615.92999999999995</v>
      </c>
      <c r="U3" s="23">
        <v>971.5</v>
      </c>
      <c r="V3" s="23">
        <v>110.91</v>
      </c>
      <c r="W3" s="23">
        <v>217.48</v>
      </c>
      <c r="X3" s="23">
        <v>87.21</v>
      </c>
      <c r="Y3" s="23">
        <v>449.41</v>
      </c>
      <c r="Z3" s="23">
        <v>1780.2</v>
      </c>
      <c r="AA3" s="23">
        <v>293.55</v>
      </c>
      <c r="AB3" s="23">
        <v>1137.21</v>
      </c>
      <c r="AC3" s="23">
        <v>332.76</v>
      </c>
      <c r="AD3" s="23">
        <v>589.34</v>
      </c>
      <c r="AE3" s="23">
        <v>1548.2</v>
      </c>
      <c r="AF3" s="23">
        <v>804.43</v>
      </c>
      <c r="AG3" s="23">
        <v>579.66</v>
      </c>
      <c r="AH3" s="23">
        <v>3727</v>
      </c>
    </row>
    <row r="4" spans="1:34" x14ac:dyDescent="0.35">
      <c r="A4" s="38"/>
      <c r="B4" s="38" t="s">
        <v>34</v>
      </c>
      <c r="C4" s="38"/>
      <c r="D4" s="25">
        <v>169.4</v>
      </c>
      <c r="E4" s="25">
        <v>278.60000000000002</v>
      </c>
      <c r="F4" s="25">
        <v>3709.6</v>
      </c>
      <c r="G4" s="25">
        <v>814.6</v>
      </c>
      <c r="H4" s="25">
        <v>896</v>
      </c>
      <c r="I4" s="25">
        <v>2495.8000000000002</v>
      </c>
      <c r="J4" s="25">
        <v>1570.4</v>
      </c>
      <c r="K4" s="25">
        <v>1964.4</v>
      </c>
      <c r="L4" s="25">
        <v>148.9</v>
      </c>
      <c r="M4" s="25">
        <v>2680.9</v>
      </c>
      <c r="N4" s="25">
        <v>911.6</v>
      </c>
      <c r="O4" s="25">
        <v>2837.4</v>
      </c>
      <c r="P4" s="25">
        <v>1421.3</v>
      </c>
      <c r="Q4" s="25">
        <v>3124</v>
      </c>
      <c r="R4" s="25">
        <v>5082.3</v>
      </c>
      <c r="S4" s="25">
        <v>6402.4</v>
      </c>
      <c r="T4" s="25">
        <v>4363.5</v>
      </c>
      <c r="U4" s="25">
        <v>5993.7</v>
      </c>
      <c r="V4" s="25">
        <v>3757.4</v>
      </c>
      <c r="W4" s="25">
        <v>3465.8</v>
      </c>
      <c r="X4" s="25">
        <v>561.6</v>
      </c>
      <c r="Y4" s="25">
        <v>1758.2</v>
      </c>
      <c r="Z4" s="25">
        <v>6638.3</v>
      </c>
      <c r="AA4" s="25">
        <v>1869.9</v>
      </c>
      <c r="AB4" s="25">
        <v>3850.5</v>
      </c>
      <c r="AC4" s="25">
        <v>17.899999999999999</v>
      </c>
      <c r="AD4" s="25">
        <v>1150.8</v>
      </c>
      <c r="AE4" s="25">
        <v>691.6</v>
      </c>
      <c r="AF4" s="25">
        <v>116.5</v>
      </c>
      <c r="AG4" s="25">
        <v>112.5</v>
      </c>
      <c r="AH4" s="25">
        <v>526.70000000000005</v>
      </c>
    </row>
    <row r="5" spans="1:34" ht="16.5" customHeight="1" x14ac:dyDescent="0.15">
      <c r="A5" s="36" t="s">
        <v>35</v>
      </c>
      <c r="B5" s="41" t="s">
        <v>32</v>
      </c>
      <c r="C5" s="42"/>
      <c r="D5" s="23">
        <v>8.11</v>
      </c>
      <c r="E5" s="23">
        <v>25.68</v>
      </c>
      <c r="F5" s="23">
        <v>350.11</v>
      </c>
      <c r="G5" s="23">
        <v>103.83</v>
      </c>
      <c r="H5" s="23">
        <v>626.08000000000004</v>
      </c>
      <c r="I5" s="23">
        <v>264.39999999999998</v>
      </c>
      <c r="J5" s="23">
        <v>331.48</v>
      </c>
      <c r="K5" s="23">
        <v>474.93</v>
      </c>
      <c r="L5" s="23">
        <v>5.15</v>
      </c>
      <c r="M5" s="23">
        <v>27.74</v>
      </c>
      <c r="N5" s="23">
        <v>13.24</v>
      </c>
      <c r="O5" s="23">
        <v>87.82</v>
      </c>
      <c r="P5" s="23">
        <v>29.71</v>
      </c>
      <c r="Q5" s="23">
        <v>257.32</v>
      </c>
      <c r="R5" s="23">
        <v>364.23</v>
      </c>
      <c r="S5" s="23">
        <v>385.13</v>
      </c>
      <c r="T5" s="23">
        <v>243.15</v>
      </c>
      <c r="U5" s="23">
        <v>410.4</v>
      </c>
      <c r="V5" s="23">
        <v>120.58</v>
      </c>
      <c r="W5" s="23">
        <v>337.05</v>
      </c>
      <c r="X5" s="23">
        <v>51.17</v>
      </c>
      <c r="Y5" s="23">
        <v>103.38</v>
      </c>
      <c r="Z5" s="23">
        <v>851.65</v>
      </c>
      <c r="AA5" s="23">
        <v>492.96</v>
      </c>
      <c r="AB5" s="23">
        <v>827.85</v>
      </c>
      <c r="AC5" s="23">
        <v>621.89</v>
      </c>
      <c r="AD5" s="23">
        <v>150.16999999999999</v>
      </c>
      <c r="AE5" s="23">
        <v>458.2</v>
      </c>
      <c r="AF5" s="23">
        <v>494.61</v>
      </c>
      <c r="AG5" s="23">
        <v>140.85</v>
      </c>
      <c r="AH5" s="23">
        <v>479.4</v>
      </c>
    </row>
    <row r="6" spans="1:34" ht="16.5" customHeight="1" x14ac:dyDescent="0.15">
      <c r="A6" s="36"/>
      <c r="B6" s="41" t="s">
        <v>33</v>
      </c>
      <c r="C6" s="42"/>
      <c r="D6" s="23">
        <v>16.87</v>
      </c>
      <c r="E6" s="23">
        <v>39.229999999999997</v>
      </c>
      <c r="F6" s="23">
        <v>1194.9000000000001</v>
      </c>
      <c r="G6" s="23">
        <v>868.9</v>
      </c>
      <c r="H6" s="23">
        <v>5975.89</v>
      </c>
      <c r="I6" s="23">
        <v>783.6</v>
      </c>
      <c r="J6" s="23">
        <v>402.35</v>
      </c>
      <c r="K6" s="23">
        <v>767.17</v>
      </c>
      <c r="L6" s="23">
        <v>12.98</v>
      </c>
      <c r="M6" s="23">
        <v>356.23</v>
      </c>
      <c r="N6" s="23">
        <v>117.46</v>
      </c>
      <c r="O6" s="23">
        <v>548.14</v>
      </c>
      <c r="P6" s="23">
        <v>105.69</v>
      </c>
      <c r="Q6" s="23">
        <v>110.24</v>
      </c>
      <c r="R6" s="23">
        <v>1837.44</v>
      </c>
      <c r="S6" s="23">
        <v>1898.81</v>
      </c>
      <c r="T6" s="23">
        <v>553.35</v>
      </c>
      <c r="U6" s="23">
        <v>712.2</v>
      </c>
      <c r="V6" s="23">
        <v>93.57</v>
      </c>
      <c r="W6" s="23">
        <v>231.21</v>
      </c>
      <c r="X6" s="23">
        <v>67.56</v>
      </c>
      <c r="Y6" s="23">
        <v>318.79000000000002</v>
      </c>
      <c r="Z6" s="23">
        <v>1504.08</v>
      </c>
      <c r="AA6" s="23">
        <v>380.25</v>
      </c>
      <c r="AB6" s="23">
        <v>1307.01</v>
      </c>
      <c r="AC6" s="23">
        <v>1016.98</v>
      </c>
      <c r="AD6" s="23">
        <v>815.05</v>
      </c>
      <c r="AE6" s="23">
        <v>1987.1</v>
      </c>
      <c r="AF6" s="23">
        <v>1326.88</v>
      </c>
      <c r="AG6" s="23">
        <v>568.46</v>
      </c>
      <c r="AH6" s="23">
        <v>4153.76</v>
      </c>
    </row>
    <row r="7" spans="1:34" x14ac:dyDescent="0.15">
      <c r="A7" s="36"/>
      <c r="B7" s="36" t="s">
        <v>34</v>
      </c>
      <c r="C7" s="36"/>
      <c r="D7" s="23">
        <v>13.19</v>
      </c>
      <c r="E7" s="23">
        <v>124.26</v>
      </c>
      <c r="F7" s="23">
        <v>1418.37</v>
      </c>
      <c r="G7" s="23">
        <v>451.41</v>
      </c>
      <c r="H7" s="23">
        <v>429.59</v>
      </c>
      <c r="I7" s="23">
        <v>1055.2</v>
      </c>
      <c r="J7" s="23">
        <v>792.83</v>
      </c>
      <c r="K7" s="23">
        <v>1173.23</v>
      </c>
      <c r="L7" s="23">
        <v>50.74</v>
      </c>
      <c r="M7" s="23">
        <v>1577.43</v>
      </c>
      <c r="N7" s="23">
        <v>427.3</v>
      </c>
      <c r="O7" s="23">
        <v>1091.79</v>
      </c>
      <c r="P7" s="23">
        <v>641.52</v>
      </c>
      <c r="Q7" s="23">
        <v>1006.32</v>
      </c>
      <c r="R7" s="23">
        <v>2176.5</v>
      </c>
      <c r="S7" s="23">
        <v>3170.46</v>
      </c>
      <c r="T7" s="23">
        <v>1617.86</v>
      </c>
      <c r="U7" s="23">
        <v>2698.33</v>
      </c>
      <c r="V7" s="23">
        <v>1333.79</v>
      </c>
      <c r="W7" s="23">
        <v>1599.6</v>
      </c>
      <c r="X7" s="23">
        <v>162.86000000000001</v>
      </c>
      <c r="Y7" s="23">
        <v>921.62</v>
      </c>
      <c r="Z7" s="23">
        <v>2870.7</v>
      </c>
      <c r="AA7" s="23">
        <v>1171.27</v>
      </c>
      <c r="AB7" s="23">
        <v>2342.4899999999998</v>
      </c>
      <c r="AC7" s="23">
        <v>31.15</v>
      </c>
      <c r="AD7" s="23">
        <v>795.7</v>
      </c>
      <c r="AE7" s="23">
        <v>480.32</v>
      </c>
      <c r="AF7" s="23">
        <v>34.65</v>
      </c>
      <c r="AG7" s="23">
        <v>73.37</v>
      </c>
      <c r="AH7" s="23">
        <v>306.85000000000002</v>
      </c>
    </row>
    <row r="8" spans="1:34" x14ac:dyDescent="0.15">
      <c r="A8" s="36"/>
      <c r="B8" s="36" t="s">
        <v>36</v>
      </c>
      <c r="C8" s="36"/>
      <c r="D8" s="23">
        <v>0.12</v>
      </c>
      <c r="E8" s="23">
        <v>7.0000000000000007E-2</v>
      </c>
      <c r="F8" s="23">
        <v>6.27</v>
      </c>
      <c r="G8" s="23">
        <v>0.9</v>
      </c>
      <c r="H8" s="23">
        <v>67.11</v>
      </c>
      <c r="I8" s="23">
        <v>5.54</v>
      </c>
      <c r="J8" s="23">
        <v>3.58</v>
      </c>
      <c r="K8" s="23">
        <v>12.13</v>
      </c>
      <c r="L8" s="23">
        <v>0.04</v>
      </c>
      <c r="M8" s="23">
        <v>0.09</v>
      </c>
      <c r="N8" s="23" t="s">
        <v>37</v>
      </c>
      <c r="O8" s="23">
        <v>0.08</v>
      </c>
      <c r="P8" s="23" t="s">
        <v>37</v>
      </c>
      <c r="Q8" s="23" t="s">
        <v>37</v>
      </c>
      <c r="R8" s="23">
        <v>0.66</v>
      </c>
      <c r="S8" s="23">
        <v>0.72</v>
      </c>
      <c r="T8" s="23">
        <v>0.33</v>
      </c>
      <c r="U8" s="23">
        <v>1.36</v>
      </c>
      <c r="V8" s="23">
        <v>0</v>
      </c>
      <c r="W8" s="23">
        <v>14.45</v>
      </c>
      <c r="X8" s="23" t="s">
        <v>37</v>
      </c>
      <c r="Y8" s="23">
        <v>1.07</v>
      </c>
      <c r="Z8" s="23">
        <v>75.59</v>
      </c>
      <c r="AA8" s="23">
        <v>14.67</v>
      </c>
      <c r="AB8" s="23">
        <v>15.51</v>
      </c>
      <c r="AC8" s="23">
        <v>27.92</v>
      </c>
      <c r="AD8" s="23">
        <v>0.23</v>
      </c>
      <c r="AE8" s="23">
        <v>11.55</v>
      </c>
      <c r="AF8" s="23">
        <v>11.53</v>
      </c>
      <c r="AG8" s="23">
        <v>0.12</v>
      </c>
      <c r="AH8" s="23">
        <v>95.45</v>
      </c>
    </row>
    <row r="9" spans="1:34" x14ac:dyDescent="0.15">
      <c r="A9" s="36"/>
      <c r="B9" s="36" t="s">
        <v>38</v>
      </c>
      <c r="C9" s="36"/>
      <c r="D9" s="23">
        <v>0.21</v>
      </c>
      <c r="E9" s="23">
        <v>0.98</v>
      </c>
      <c r="F9" s="23">
        <v>16.11</v>
      </c>
      <c r="G9" s="23">
        <v>11.37</v>
      </c>
      <c r="H9" s="23">
        <v>69.31</v>
      </c>
      <c r="I9" s="23">
        <v>40.14</v>
      </c>
      <c r="J9" s="23">
        <v>2.96</v>
      </c>
      <c r="K9" s="23">
        <v>4.8600000000000003</v>
      </c>
      <c r="L9" s="23" t="s">
        <v>37</v>
      </c>
      <c r="M9" s="23">
        <v>0.73</v>
      </c>
      <c r="N9" s="23" t="s">
        <v>37</v>
      </c>
      <c r="O9" s="23">
        <v>0.26</v>
      </c>
      <c r="P9" s="23" t="s">
        <v>37</v>
      </c>
      <c r="Q9" s="23" t="s">
        <v>37</v>
      </c>
      <c r="R9" s="23">
        <v>6.79</v>
      </c>
      <c r="S9" s="23">
        <v>2.11</v>
      </c>
      <c r="T9" s="23">
        <v>0.06</v>
      </c>
      <c r="U9" s="23">
        <v>0.19</v>
      </c>
      <c r="V9" s="23" t="s">
        <v>37</v>
      </c>
      <c r="W9" s="23">
        <v>0.03</v>
      </c>
      <c r="X9" s="23" t="s">
        <v>37</v>
      </c>
      <c r="Y9" s="23">
        <v>0.05</v>
      </c>
      <c r="Z9" s="23">
        <v>8.52</v>
      </c>
      <c r="AA9" s="23">
        <v>0.13</v>
      </c>
      <c r="AB9" s="23">
        <v>16.190000000000001</v>
      </c>
      <c r="AC9" s="23">
        <v>3.75</v>
      </c>
      <c r="AD9" s="23">
        <v>2.78</v>
      </c>
      <c r="AE9" s="23">
        <v>32.520000000000003</v>
      </c>
      <c r="AF9" s="23">
        <v>0.64</v>
      </c>
      <c r="AG9" s="23">
        <v>3.23</v>
      </c>
      <c r="AH9" s="23">
        <v>36.14</v>
      </c>
    </row>
    <row r="10" spans="1:34" x14ac:dyDescent="0.15">
      <c r="A10" s="36"/>
      <c r="B10" s="36" t="s">
        <v>39</v>
      </c>
      <c r="C10" s="36"/>
      <c r="D10" s="23">
        <v>0.02</v>
      </c>
      <c r="E10" s="23">
        <v>0.02</v>
      </c>
      <c r="F10" s="23">
        <v>4.41</v>
      </c>
      <c r="G10" s="23">
        <v>2.77</v>
      </c>
      <c r="H10" s="23">
        <v>7.16</v>
      </c>
      <c r="I10" s="23">
        <v>4.5</v>
      </c>
      <c r="J10" s="23">
        <v>0.41</v>
      </c>
      <c r="K10" s="23">
        <v>0.68</v>
      </c>
      <c r="L10" s="23">
        <v>0</v>
      </c>
      <c r="M10" s="23">
        <v>0.43</v>
      </c>
      <c r="N10" s="23">
        <v>0</v>
      </c>
      <c r="O10" s="23">
        <v>0.03</v>
      </c>
      <c r="P10" s="23">
        <v>0</v>
      </c>
      <c r="Q10" s="23">
        <v>0</v>
      </c>
      <c r="R10" s="23">
        <v>0.22</v>
      </c>
      <c r="S10" s="23">
        <v>0.3</v>
      </c>
      <c r="T10" s="23">
        <v>0.02</v>
      </c>
      <c r="U10" s="23">
        <v>0.09</v>
      </c>
      <c r="V10" s="23">
        <v>0</v>
      </c>
      <c r="W10" s="23">
        <v>2.44</v>
      </c>
      <c r="X10" s="23">
        <v>0</v>
      </c>
      <c r="Y10" s="23">
        <v>0.34</v>
      </c>
      <c r="Z10" s="23">
        <v>8.76</v>
      </c>
      <c r="AA10" s="23">
        <v>0.42</v>
      </c>
      <c r="AB10" s="23">
        <v>23.21</v>
      </c>
      <c r="AC10" s="23">
        <v>1.1299999999999999</v>
      </c>
      <c r="AD10" s="23">
        <v>0.36</v>
      </c>
      <c r="AE10" s="23">
        <v>12.83</v>
      </c>
      <c r="AF10" s="23">
        <v>0.42</v>
      </c>
      <c r="AG10" s="23">
        <v>0.18</v>
      </c>
      <c r="AH10" s="23">
        <v>0.3</v>
      </c>
    </row>
    <row r="11" spans="1:34" x14ac:dyDescent="0.15">
      <c r="A11" s="36"/>
      <c r="B11" s="36" t="s">
        <v>40</v>
      </c>
      <c r="C11" s="36"/>
      <c r="D11" s="23">
        <v>0</v>
      </c>
      <c r="E11" s="23">
        <v>0</v>
      </c>
      <c r="F11" s="23">
        <v>0.05</v>
      </c>
      <c r="G11" s="23">
        <v>0</v>
      </c>
      <c r="H11" s="23">
        <v>17.260000000000002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3.03</v>
      </c>
      <c r="AF11" s="23">
        <v>1.67</v>
      </c>
      <c r="AG11" s="23">
        <v>0.03</v>
      </c>
      <c r="AH11" s="23">
        <v>18.48</v>
      </c>
    </row>
    <row r="12" spans="1:34" x14ac:dyDescent="0.15">
      <c r="A12" s="69" t="s">
        <v>41</v>
      </c>
      <c r="B12" s="33" t="s">
        <v>42</v>
      </c>
      <c r="C12" s="33"/>
      <c r="D12" s="10">
        <v>365</v>
      </c>
    </row>
    <row r="13" spans="1:34" x14ac:dyDescent="0.15">
      <c r="A13" s="70"/>
      <c r="B13" s="33" t="s">
        <v>43</v>
      </c>
      <c r="C13" s="33"/>
      <c r="D13" s="9">
        <v>300</v>
      </c>
    </row>
    <row r="14" spans="1:34" x14ac:dyDescent="0.15">
      <c r="A14" s="70"/>
      <c r="B14" s="33" t="s">
        <v>34</v>
      </c>
      <c r="C14" s="33"/>
      <c r="D14" s="9">
        <v>300</v>
      </c>
    </row>
    <row r="15" spans="1:34" x14ac:dyDescent="0.15">
      <c r="A15" s="70"/>
      <c r="B15" s="33" t="s">
        <v>36</v>
      </c>
      <c r="C15" s="33"/>
      <c r="D15" s="9">
        <v>365</v>
      </c>
    </row>
    <row r="16" spans="1:34" x14ac:dyDescent="0.15">
      <c r="A16" s="70"/>
      <c r="B16" s="33" t="s">
        <v>38</v>
      </c>
      <c r="C16" s="33"/>
      <c r="D16" s="9">
        <v>365</v>
      </c>
    </row>
    <row r="17" spans="1:34" x14ac:dyDescent="0.15">
      <c r="A17" s="70"/>
      <c r="B17" s="33" t="s">
        <v>39</v>
      </c>
      <c r="C17" s="33"/>
      <c r="D17" s="9">
        <v>365</v>
      </c>
    </row>
    <row r="18" spans="1:34" x14ac:dyDescent="0.15">
      <c r="A18" s="70"/>
      <c r="B18" s="33" t="s">
        <v>40</v>
      </c>
      <c r="C18" s="33"/>
      <c r="D18" s="8">
        <v>365</v>
      </c>
    </row>
    <row r="19" spans="1:34" s="1" customFormat="1" ht="16.5" customHeight="1" x14ac:dyDescent="0.15">
      <c r="A19" s="32" t="s">
        <v>44</v>
      </c>
      <c r="B19" s="34" t="s">
        <v>45</v>
      </c>
      <c r="C19" s="32"/>
      <c r="D19" s="11">
        <f t="shared" ref="D19:AH19" si="0">D2+D5</f>
        <v>13.41</v>
      </c>
      <c r="E19" s="11">
        <f t="shared" si="0"/>
        <v>42.379999999999995</v>
      </c>
      <c r="F19" s="11">
        <f t="shared" si="0"/>
        <v>695.71</v>
      </c>
      <c r="G19" s="11">
        <f t="shared" si="0"/>
        <v>147.82999999999998</v>
      </c>
      <c r="H19" s="11">
        <f t="shared" si="0"/>
        <v>1001.1800000000001</v>
      </c>
      <c r="I19" s="11">
        <f t="shared" si="0"/>
        <v>439.5</v>
      </c>
      <c r="J19" s="11">
        <f t="shared" si="0"/>
        <v>581.08000000000004</v>
      </c>
      <c r="K19" s="11">
        <f t="shared" si="0"/>
        <v>745.13</v>
      </c>
      <c r="L19" s="11">
        <f t="shared" si="0"/>
        <v>5.45</v>
      </c>
      <c r="M19" s="11">
        <f t="shared" si="0"/>
        <v>43.239999999999995</v>
      </c>
      <c r="N19" s="11">
        <f t="shared" si="0"/>
        <v>21.439999999999998</v>
      </c>
      <c r="O19" s="11">
        <f t="shared" si="0"/>
        <v>144.51999999999998</v>
      </c>
      <c r="P19" s="11">
        <f t="shared" si="0"/>
        <v>47.61</v>
      </c>
      <c r="Q19" s="11">
        <f t="shared" si="0"/>
        <v>376.72</v>
      </c>
      <c r="R19" s="11">
        <f t="shared" si="0"/>
        <v>727.63</v>
      </c>
      <c r="S19" s="11">
        <f t="shared" si="0"/>
        <v>616.32999999999993</v>
      </c>
      <c r="T19" s="11">
        <f t="shared" si="0"/>
        <v>351.45</v>
      </c>
      <c r="U19" s="11">
        <f t="shared" si="0"/>
        <v>563.09999999999991</v>
      </c>
      <c r="V19" s="11">
        <f t="shared" si="0"/>
        <v>153.78</v>
      </c>
      <c r="W19" s="11">
        <f t="shared" si="0"/>
        <v>460.65</v>
      </c>
      <c r="X19" s="11">
        <f t="shared" si="0"/>
        <v>71.17</v>
      </c>
      <c r="Y19" s="11">
        <f t="shared" si="0"/>
        <v>157.88</v>
      </c>
      <c r="Z19" s="11">
        <f t="shared" si="0"/>
        <v>1127.8499999999999</v>
      </c>
      <c r="AA19" s="11">
        <f t="shared" si="0"/>
        <v>650.46</v>
      </c>
      <c r="AB19" s="11">
        <f t="shared" si="0"/>
        <v>1136.95</v>
      </c>
      <c r="AC19" s="11">
        <f t="shared" si="0"/>
        <v>767.39</v>
      </c>
      <c r="AD19" s="11">
        <f t="shared" si="0"/>
        <v>207.07</v>
      </c>
      <c r="AE19" s="11">
        <f t="shared" si="0"/>
        <v>660.1</v>
      </c>
      <c r="AF19" s="11">
        <f t="shared" si="0"/>
        <v>630.21</v>
      </c>
      <c r="AG19" s="11">
        <f t="shared" si="0"/>
        <v>215.64999999999998</v>
      </c>
      <c r="AH19" s="11">
        <f t="shared" si="0"/>
        <v>732.9</v>
      </c>
    </row>
    <row r="20" spans="1:34" s="1" customFormat="1" ht="16.5" customHeight="1" x14ac:dyDescent="0.15">
      <c r="A20" s="32"/>
      <c r="B20" s="34" t="s">
        <v>46</v>
      </c>
      <c r="C20" s="32"/>
      <c r="D20" s="11">
        <f t="shared" ref="D20:AH20" si="1">(D3+D6)*$D$13/365</f>
        <v>32.457534246575342</v>
      </c>
      <c r="E20" s="11">
        <f t="shared" si="1"/>
        <v>60.361643835616441</v>
      </c>
      <c r="F20" s="11">
        <f t="shared" si="1"/>
        <v>2818.6602739726027</v>
      </c>
      <c r="G20" s="11">
        <f t="shared" si="1"/>
        <v>1170</v>
      </c>
      <c r="H20" s="11">
        <f t="shared" si="1"/>
        <v>10219.90684931507</v>
      </c>
      <c r="I20" s="11">
        <f t="shared" si="1"/>
        <v>1138.5205479452054</v>
      </c>
      <c r="J20" s="11">
        <f t="shared" si="1"/>
        <v>653.52328767123288</v>
      </c>
      <c r="K20" s="11">
        <f t="shared" si="1"/>
        <v>1248.1561643835616</v>
      </c>
      <c r="L20" s="11">
        <f t="shared" si="1"/>
        <v>22.150684931506852</v>
      </c>
      <c r="M20" s="11">
        <f t="shared" si="1"/>
        <v>818.30958904109593</v>
      </c>
      <c r="N20" s="11">
        <f t="shared" si="1"/>
        <v>207.05753424657533</v>
      </c>
      <c r="O20" s="11">
        <f t="shared" si="1"/>
        <v>1530.5753424657535</v>
      </c>
      <c r="P20" s="11">
        <f t="shared" si="1"/>
        <v>214.97260273972603</v>
      </c>
      <c r="Q20" s="11">
        <f t="shared" si="1"/>
        <v>209.07123287671232</v>
      </c>
      <c r="R20" s="11">
        <f t="shared" si="1"/>
        <v>3730.3397260273973</v>
      </c>
      <c r="S20" s="11">
        <f t="shared" si="1"/>
        <v>3451.9890410958906</v>
      </c>
      <c r="T20" s="11">
        <f t="shared" si="1"/>
        <v>961.05205479452059</v>
      </c>
      <c r="U20" s="11">
        <f t="shared" si="1"/>
        <v>1383.8630136986301</v>
      </c>
      <c r="V20" s="11">
        <f t="shared" si="1"/>
        <v>168.06575342465754</v>
      </c>
      <c r="W20" s="11">
        <f t="shared" si="1"/>
        <v>368.786301369863</v>
      </c>
      <c r="X20" s="11">
        <f t="shared" si="1"/>
        <v>127.20821917808217</v>
      </c>
      <c r="Y20" s="11">
        <f t="shared" si="1"/>
        <v>631.39726027397262</v>
      </c>
      <c r="Z20" s="11">
        <f t="shared" si="1"/>
        <v>2699.4082191780817</v>
      </c>
      <c r="AA20" s="11">
        <f t="shared" si="1"/>
        <v>553.80821917808214</v>
      </c>
      <c r="AB20" s="11">
        <f t="shared" si="1"/>
        <v>2008.9479452054798</v>
      </c>
      <c r="AC20" s="11">
        <f t="shared" si="1"/>
        <v>1109.3753424657534</v>
      </c>
      <c r="AD20" s="11">
        <f t="shared" si="1"/>
        <v>1154.2931506849313</v>
      </c>
      <c r="AE20" s="11">
        <f t="shared" si="1"/>
        <v>2905.7260273972602</v>
      </c>
      <c r="AF20" s="11">
        <f t="shared" si="1"/>
        <v>1751.7616438356165</v>
      </c>
      <c r="AG20" s="11">
        <f t="shared" si="1"/>
        <v>943.66027397260257</v>
      </c>
      <c r="AH20" s="11">
        <f t="shared" si="1"/>
        <v>6477.3369863013695</v>
      </c>
    </row>
    <row r="21" spans="1:34" s="1" customFormat="1" x14ac:dyDescent="0.15">
      <c r="A21" s="32"/>
      <c r="B21" s="35" t="s">
        <v>34</v>
      </c>
      <c r="C21" s="35"/>
      <c r="D21" s="11">
        <f t="shared" ref="D21:AH21" si="2">(D4+D7)*$D$14/365</f>
        <v>150.07397260273973</v>
      </c>
      <c r="E21" s="11">
        <f t="shared" si="2"/>
        <v>331.11780821917807</v>
      </c>
      <c r="F21" s="11">
        <f t="shared" si="2"/>
        <v>4214.7698630136983</v>
      </c>
      <c r="G21" s="11">
        <f t="shared" si="2"/>
        <v>1040.5561643835617</v>
      </c>
      <c r="H21" s="11">
        <f t="shared" si="2"/>
        <v>1089.5260273972603</v>
      </c>
      <c r="I21" s="11">
        <f t="shared" si="2"/>
        <v>2918.6301369863013</v>
      </c>
      <c r="J21" s="11">
        <f t="shared" si="2"/>
        <v>1942.3808219178081</v>
      </c>
      <c r="K21" s="11">
        <f t="shared" si="2"/>
        <v>2578.8739726027397</v>
      </c>
      <c r="L21" s="11">
        <f t="shared" si="2"/>
        <v>164.08767123287674</v>
      </c>
      <c r="M21" s="11">
        <f t="shared" si="2"/>
        <v>3499.9972602739726</v>
      </c>
      <c r="N21" s="11">
        <f t="shared" si="2"/>
        <v>1100.4657534246576</v>
      </c>
      <c r="O21" s="11">
        <f t="shared" si="2"/>
        <v>3229.4712328767123</v>
      </c>
      <c r="P21" s="11">
        <f t="shared" si="2"/>
        <v>1695.4684931506847</v>
      </c>
      <c r="Q21" s="11">
        <f t="shared" si="2"/>
        <v>3394.7835616438356</v>
      </c>
      <c r="R21" s="11">
        <f t="shared" si="2"/>
        <v>5966.1369863013697</v>
      </c>
      <c r="S21" s="11">
        <f t="shared" si="2"/>
        <v>7868.1041095890414</v>
      </c>
      <c r="T21" s="11">
        <f t="shared" si="2"/>
        <v>4916.186301369863</v>
      </c>
      <c r="U21" s="11">
        <f t="shared" si="2"/>
        <v>7144.1342465753414</v>
      </c>
      <c r="V21" s="11">
        <f t="shared" si="2"/>
        <v>4184.5397260273976</v>
      </c>
      <c r="W21" s="11">
        <f t="shared" si="2"/>
        <v>4163.3424657534242</v>
      </c>
      <c r="X21" s="11">
        <f t="shared" si="2"/>
        <v>595.44657534246574</v>
      </c>
      <c r="Y21" s="11">
        <f t="shared" si="2"/>
        <v>2202.5917808219178</v>
      </c>
      <c r="Z21" s="11">
        <f t="shared" si="2"/>
        <v>7815.6164383561645</v>
      </c>
      <c r="AA21" s="11">
        <f t="shared" si="2"/>
        <v>2499.5917808219178</v>
      </c>
      <c r="AB21" s="11">
        <f t="shared" si="2"/>
        <v>5090.1287671232876</v>
      </c>
      <c r="AC21" s="11">
        <f t="shared" si="2"/>
        <v>40.315068493150683</v>
      </c>
      <c r="AD21" s="11">
        <f t="shared" si="2"/>
        <v>1599.8630136986301</v>
      </c>
      <c r="AE21" s="11">
        <f t="shared" si="2"/>
        <v>963.22191780821913</v>
      </c>
      <c r="AF21" s="11">
        <f t="shared" si="2"/>
        <v>124.23287671232876</v>
      </c>
      <c r="AG21" s="11">
        <f t="shared" si="2"/>
        <v>152.76986301369863</v>
      </c>
      <c r="AH21" s="11">
        <f t="shared" si="2"/>
        <v>685.109589041096</v>
      </c>
    </row>
    <row r="22" spans="1:34" s="1" customFormat="1" x14ac:dyDescent="0.15">
      <c r="A22" s="32"/>
      <c r="B22" s="32" t="s">
        <v>36</v>
      </c>
      <c r="C22" s="32"/>
      <c r="D22" s="11">
        <f t="shared" ref="D22:M22" si="3">D8</f>
        <v>0.12</v>
      </c>
      <c r="E22" s="11">
        <f t="shared" si="3"/>
        <v>7.0000000000000007E-2</v>
      </c>
      <c r="F22" s="11">
        <f t="shared" si="3"/>
        <v>6.27</v>
      </c>
      <c r="G22" s="11">
        <f t="shared" si="3"/>
        <v>0.9</v>
      </c>
      <c r="H22" s="11">
        <f t="shared" si="3"/>
        <v>67.11</v>
      </c>
      <c r="I22" s="11">
        <f t="shared" si="3"/>
        <v>5.54</v>
      </c>
      <c r="J22" s="11">
        <f t="shared" si="3"/>
        <v>3.58</v>
      </c>
      <c r="K22" s="11">
        <f t="shared" si="3"/>
        <v>12.13</v>
      </c>
      <c r="L22" s="11">
        <f t="shared" si="3"/>
        <v>0.04</v>
      </c>
      <c r="M22" s="11">
        <f t="shared" si="3"/>
        <v>0.09</v>
      </c>
      <c r="N22" s="11">
        <v>0</v>
      </c>
      <c r="O22" s="11">
        <f t="shared" ref="O22:W22" si="4">O8</f>
        <v>0.08</v>
      </c>
      <c r="P22" s="11" t="str">
        <f t="shared" si="4"/>
        <v/>
      </c>
      <c r="Q22" s="11" t="str">
        <f t="shared" si="4"/>
        <v/>
      </c>
      <c r="R22" s="11">
        <f t="shared" si="4"/>
        <v>0.66</v>
      </c>
      <c r="S22" s="11">
        <f t="shared" si="4"/>
        <v>0.72</v>
      </c>
      <c r="T22" s="11">
        <f t="shared" si="4"/>
        <v>0.33</v>
      </c>
      <c r="U22" s="11">
        <f t="shared" si="4"/>
        <v>1.36</v>
      </c>
      <c r="V22" s="11">
        <f t="shared" si="4"/>
        <v>0</v>
      </c>
      <c r="W22" s="11">
        <f t="shared" si="4"/>
        <v>14.45</v>
      </c>
      <c r="X22" s="11">
        <v>0</v>
      </c>
      <c r="Y22" s="11">
        <f t="shared" ref="Y22:AH22" si="5">Y8</f>
        <v>1.07</v>
      </c>
      <c r="Z22" s="11">
        <f t="shared" si="5"/>
        <v>75.59</v>
      </c>
      <c r="AA22" s="11">
        <f t="shared" si="5"/>
        <v>14.67</v>
      </c>
      <c r="AB22" s="11">
        <f t="shared" si="5"/>
        <v>15.51</v>
      </c>
      <c r="AC22" s="11">
        <f t="shared" si="5"/>
        <v>27.92</v>
      </c>
      <c r="AD22" s="11">
        <f t="shared" si="5"/>
        <v>0.23</v>
      </c>
      <c r="AE22" s="11">
        <f t="shared" si="5"/>
        <v>11.55</v>
      </c>
      <c r="AF22" s="11">
        <f t="shared" si="5"/>
        <v>11.53</v>
      </c>
      <c r="AG22" s="11">
        <f t="shared" si="5"/>
        <v>0.12</v>
      </c>
      <c r="AH22" s="11">
        <f t="shared" si="5"/>
        <v>95.45</v>
      </c>
    </row>
    <row r="23" spans="1:34" s="1" customFormat="1" x14ac:dyDescent="0.15">
      <c r="A23" s="32"/>
      <c r="B23" s="32" t="s">
        <v>38</v>
      </c>
      <c r="C23" s="32"/>
      <c r="D23" s="11">
        <f t="shared" ref="D23:K23" si="6">D9</f>
        <v>0.21</v>
      </c>
      <c r="E23" s="11">
        <f t="shared" si="6"/>
        <v>0.98</v>
      </c>
      <c r="F23" s="11">
        <f t="shared" si="6"/>
        <v>16.11</v>
      </c>
      <c r="G23" s="11">
        <f t="shared" si="6"/>
        <v>11.37</v>
      </c>
      <c r="H23" s="11">
        <f t="shared" si="6"/>
        <v>69.31</v>
      </c>
      <c r="I23" s="11">
        <f t="shared" si="6"/>
        <v>40.14</v>
      </c>
      <c r="J23" s="11">
        <f t="shared" si="6"/>
        <v>2.96</v>
      </c>
      <c r="K23" s="11">
        <f t="shared" si="6"/>
        <v>4.8600000000000003</v>
      </c>
      <c r="L23" s="11">
        <v>0</v>
      </c>
      <c r="M23" s="11">
        <f t="shared" ref="M23:U23" si="7">M9</f>
        <v>0.73</v>
      </c>
      <c r="N23" s="11">
        <v>0</v>
      </c>
      <c r="O23" s="11">
        <f t="shared" si="7"/>
        <v>0.26</v>
      </c>
      <c r="P23" s="11">
        <v>0</v>
      </c>
      <c r="Q23" s="11" t="str">
        <f t="shared" si="7"/>
        <v/>
      </c>
      <c r="R23" s="11">
        <f t="shared" si="7"/>
        <v>6.79</v>
      </c>
      <c r="S23" s="11">
        <f t="shared" si="7"/>
        <v>2.11</v>
      </c>
      <c r="T23" s="11">
        <f t="shared" si="7"/>
        <v>0.06</v>
      </c>
      <c r="U23" s="11">
        <f t="shared" si="7"/>
        <v>0.19</v>
      </c>
      <c r="V23" s="11">
        <v>0</v>
      </c>
      <c r="W23" s="11">
        <f t="shared" ref="W23:AH23" si="8">W9</f>
        <v>0.03</v>
      </c>
      <c r="X23" s="11">
        <v>0</v>
      </c>
      <c r="Y23" s="11">
        <f t="shared" si="8"/>
        <v>0.05</v>
      </c>
      <c r="Z23" s="11">
        <f t="shared" si="8"/>
        <v>8.52</v>
      </c>
      <c r="AA23" s="11">
        <f t="shared" si="8"/>
        <v>0.13</v>
      </c>
      <c r="AB23" s="11">
        <f t="shared" si="8"/>
        <v>16.190000000000001</v>
      </c>
      <c r="AC23" s="11">
        <f t="shared" si="8"/>
        <v>3.75</v>
      </c>
      <c r="AD23" s="11">
        <f t="shared" si="8"/>
        <v>2.78</v>
      </c>
      <c r="AE23" s="11">
        <f t="shared" si="8"/>
        <v>32.520000000000003</v>
      </c>
      <c r="AF23" s="11">
        <f t="shared" si="8"/>
        <v>0.64</v>
      </c>
      <c r="AG23" s="11">
        <f t="shared" si="8"/>
        <v>3.23</v>
      </c>
      <c r="AH23" s="11">
        <f t="shared" si="8"/>
        <v>36.14</v>
      </c>
    </row>
    <row r="24" spans="1:34" s="1" customFormat="1" x14ac:dyDescent="0.15">
      <c r="A24" s="32"/>
      <c r="B24" s="32" t="s">
        <v>39</v>
      </c>
      <c r="C24" s="32"/>
      <c r="D24" s="11">
        <f t="shared" ref="D24:K24" si="9">D10</f>
        <v>0.02</v>
      </c>
      <c r="E24" s="11">
        <f t="shared" si="9"/>
        <v>0.02</v>
      </c>
      <c r="F24" s="11">
        <f t="shared" si="9"/>
        <v>4.41</v>
      </c>
      <c r="G24" s="11">
        <f t="shared" si="9"/>
        <v>2.77</v>
      </c>
      <c r="H24" s="11">
        <f t="shared" si="9"/>
        <v>7.16</v>
      </c>
      <c r="I24" s="11">
        <f t="shared" si="9"/>
        <v>4.5</v>
      </c>
      <c r="J24" s="11">
        <f t="shared" si="9"/>
        <v>0.41</v>
      </c>
      <c r="K24" s="11">
        <f t="shared" si="9"/>
        <v>0.68</v>
      </c>
      <c r="L24" s="11">
        <v>0</v>
      </c>
      <c r="M24" s="11">
        <f t="shared" ref="M24:U24" si="10">M10</f>
        <v>0.43</v>
      </c>
      <c r="N24" s="11">
        <v>0</v>
      </c>
      <c r="O24" s="11">
        <f t="shared" si="10"/>
        <v>0.03</v>
      </c>
      <c r="P24" s="11">
        <f t="shared" si="10"/>
        <v>0</v>
      </c>
      <c r="Q24" s="11">
        <f t="shared" si="10"/>
        <v>0</v>
      </c>
      <c r="R24" s="11">
        <f t="shared" si="10"/>
        <v>0.22</v>
      </c>
      <c r="S24" s="11">
        <f t="shared" si="10"/>
        <v>0.3</v>
      </c>
      <c r="T24" s="11">
        <f t="shared" si="10"/>
        <v>0.02</v>
      </c>
      <c r="U24" s="11">
        <f t="shared" si="10"/>
        <v>0.09</v>
      </c>
      <c r="V24" s="11">
        <v>0</v>
      </c>
      <c r="W24" s="11">
        <f t="shared" ref="W24:AH24" si="11">W10</f>
        <v>2.44</v>
      </c>
      <c r="X24" s="11">
        <v>0</v>
      </c>
      <c r="Y24" s="11">
        <f t="shared" si="11"/>
        <v>0.34</v>
      </c>
      <c r="Z24" s="11">
        <f t="shared" si="11"/>
        <v>8.76</v>
      </c>
      <c r="AA24" s="11">
        <f t="shared" si="11"/>
        <v>0.42</v>
      </c>
      <c r="AB24" s="11">
        <f t="shared" si="11"/>
        <v>23.21</v>
      </c>
      <c r="AC24" s="11">
        <f t="shared" si="11"/>
        <v>1.1299999999999999</v>
      </c>
      <c r="AD24" s="11">
        <f t="shared" si="11"/>
        <v>0.36</v>
      </c>
      <c r="AE24" s="11">
        <f t="shared" si="11"/>
        <v>12.83</v>
      </c>
      <c r="AF24" s="11">
        <f t="shared" si="11"/>
        <v>0.42</v>
      </c>
      <c r="AG24" s="11">
        <f t="shared" si="11"/>
        <v>0.18</v>
      </c>
      <c r="AH24" s="11">
        <f t="shared" si="11"/>
        <v>0.3</v>
      </c>
    </row>
    <row r="25" spans="1:34" s="1" customFormat="1" x14ac:dyDescent="0.15">
      <c r="A25" s="32"/>
      <c r="B25" s="32" t="s">
        <v>40</v>
      </c>
      <c r="C25" s="32"/>
      <c r="D25" s="11">
        <v>0</v>
      </c>
      <c r="E25" s="11">
        <v>0</v>
      </c>
      <c r="F25" s="11">
        <f t="shared" ref="F25:I25" si="12">F11</f>
        <v>0.05</v>
      </c>
      <c r="G25" s="11">
        <f t="shared" si="12"/>
        <v>0</v>
      </c>
      <c r="H25" s="11">
        <f t="shared" si="12"/>
        <v>17.260000000000002</v>
      </c>
      <c r="I25" s="11">
        <f t="shared" si="12"/>
        <v>0</v>
      </c>
      <c r="J25" s="11">
        <v>0</v>
      </c>
      <c r="K25" s="11">
        <f>K11</f>
        <v>0</v>
      </c>
      <c r="L25" s="11">
        <v>0</v>
      </c>
      <c r="M25" s="11">
        <v>0</v>
      </c>
      <c r="N25" s="11">
        <v>1</v>
      </c>
      <c r="O25" s="11">
        <v>0</v>
      </c>
      <c r="P25" s="11">
        <v>2</v>
      </c>
      <c r="Q25" s="11">
        <v>0</v>
      </c>
      <c r="R25" s="11">
        <f>R11</f>
        <v>0</v>
      </c>
      <c r="S25" s="11">
        <v>0</v>
      </c>
      <c r="T25" s="11">
        <f>T11</f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f t="shared" ref="AD25:AH25" si="13">AD11</f>
        <v>0</v>
      </c>
      <c r="AE25" s="11">
        <f t="shared" si="13"/>
        <v>3.03</v>
      </c>
      <c r="AF25" s="11">
        <f t="shared" si="13"/>
        <v>1.67</v>
      </c>
      <c r="AG25" s="11">
        <f t="shared" si="13"/>
        <v>0.03</v>
      </c>
      <c r="AH25" s="11">
        <f t="shared" si="13"/>
        <v>18.48</v>
      </c>
    </row>
    <row r="27" spans="1:34" x14ac:dyDescent="0.15">
      <c r="A27" s="9"/>
      <c r="B27" s="9"/>
      <c r="C27" s="9"/>
      <c r="D27" s="9" t="s">
        <v>47</v>
      </c>
      <c r="E27" s="9" t="s">
        <v>48</v>
      </c>
      <c r="F27" s="9" t="s">
        <v>49</v>
      </c>
      <c r="G27" s="9" t="s">
        <v>50</v>
      </c>
      <c r="H27" s="9"/>
      <c r="I27" s="1"/>
    </row>
    <row r="28" spans="1:34" x14ac:dyDescent="0.15">
      <c r="A28" s="59" t="s">
        <v>51</v>
      </c>
      <c r="B28" s="59" t="s">
        <v>42</v>
      </c>
      <c r="C28" s="9" t="s">
        <v>52</v>
      </c>
      <c r="D28" s="9">
        <v>64</v>
      </c>
      <c r="E28" s="9">
        <v>46</v>
      </c>
      <c r="F28" s="9">
        <v>54</v>
      </c>
      <c r="G28" s="11">
        <v>65.25</v>
      </c>
      <c r="H28" s="60">
        <f>(G28+G29+G30)/3</f>
        <v>64.126666666666665</v>
      </c>
      <c r="I28" s="12" t="s">
        <v>53</v>
      </c>
    </row>
    <row r="29" spans="1:34" x14ac:dyDescent="0.15">
      <c r="A29" s="59"/>
      <c r="B29" s="59"/>
      <c r="C29" s="9" t="s">
        <v>54</v>
      </c>
      <c r="D29" s="9">
        <v>53</v>
      </c>
      <c r="E29" s="9">
        <v>39</v>
      </c>
      <c r="F29" s="9">
        <v>53</v>
      </c>
      <c r="G29" s="11">
        <v>54.21</v>
      </c>
      <c r="H29" s="61"/>
      <c r="I29" s="1"/>
    </row>
    <row r="30" spans="1:34" x14ac:dyDescent="0.15">
      <c r="A30" s="59"/>
      <c r="B30" s="59"/>
      <c r="C30" s="9" t="s">
        <v>55</v>
      </c>
      <c r="D30" s="9">
        <v>62</v>
      </c>
      <c r="E30" s="9">
        <v>47</v>
      </c>
      <c r="F30" s="9">
        <v>57</v>
      </c>
      <c r="G30" s="11">
        <v>72.92</v>
      </c>
      <c r="H30" s="62"/>
      <c r="I30" s="1"/>
    </row>
    <row r="31" spans="1:34" x14ac:dyDescent="0.15">
      <c r="A31" s="59"/>
      <c r="B31" s="59" t="s">
        <v>43</v>
      </c>
      <c r="C31" s="9" t="s">
        <v>56</v>
      </c>
      <c r="D31" s="9">
        <v>7</v>
      </c>
      <c r="E31" s="9">
        <v>6</v>
      </c>
      <c r="F31" s="9">
        <v>5</v>
      </c>
      <c r="G31" s="11">
        <v>5.34</v>
      </c>
      <c r="H31" s="60">
        <f>(G31+G32)/2</f>
        <v>4.9800000000000004</v>
      </c>
      <c r="I31" s="1"/>
    </row>
    <row r="32" spans="1:34" x14ac:dyDescent="0.15">
      <c r="A32" s="59"/>
      <c r="B32" s="59"/>
      <c r="C32" s="9" t="s">
        <v>57</v>
      </c>
      <c r="D32" s="9">
        <v>6</v>
      </c>
      <c r="E32" s="9">
        <v>5</v>
      </c>
      <c r="F32" s="9">
        <v>4</v>
      </c>
      <c r="G32" s="11">
        <v>4.62</v>
      </c>
      <c r="H32" s="62"/>
      <c r="I32" s="1"/>
    </row>
    <row r="33" spans="1:36" x14ac:dyDescent="0.15">
      <c r="A33" s="59"/>
      <c r="B33" s="59" t="s">
        <v>34</v>
      </c>
      <c r="C33" s="59"/>
      <c r="D33" s="9"/>
      <c r="E33" s="9"/>
      <c r="F33" s="9"/>
      <c r="G33" s="9">
        <v>1</v>
      </c>
      <c r="H33" s="9">
        <f t="shared" ref="H33:H37" si="14">G33</f>
        <v>1</v>
      </c>
      <c r="I33" s="1"/>
    </row>
    <row r="34" spans="1:36" x14ac:dyDescent="0.15">
      <c r="A34" s="59"/>
      <c r="B34" s="59" t="s">
        <v>36</v>
      </c>
      <c r="C34" s="59"/>
      <c r="D34" s="9"/>
      <c r="E34" s="9"/>
      <c r="F34" s="9"/>
      <c r="G34" s="9">
        <v>18</v>
      </c>
      <c r="H34" s="9">
        <f t="shared" si="14"/>
        <v>18</v>
      </c>
      <c r="I34" s="1"/>
    </row>
    <row r="35" spans="1:36" x14ac:dyDescent="0.15">
      <c r="A35" s="59"/>
      <c r="B35" s="59" t="s">
        <v>38</v>
      </c>
      <c r="C35" s="59"/>
      <c r="D35" s="9"/>
      <c r="E35" s="9"/>
      <c r="F35" s="9"/>
      <c r="G35" s="9">
        <v>10</v>
      </c>
      <c r="H35" s="9">
        <f t="shared" si="14"/>
        <v>10</v>
      </c>
      <c r="I35" s="1"/>
    </row>
    <row r="36" spans="1:36" x14ac:dyDescent="0.15">
      <c r="A36" s="59"/>
      <c r="B36" s="59" t="s">
        <v>39</v>
      </c>
      <c r="C36" s="59"/>
      <c r="D36" s="9"/>
      <c r="E36" s="9"/>
      <c r="F36" s="9"/>
      <c r="G36" s="9">
        <v>10</v>
      </c>
      <c r="H36" s="9">
        <f t="shared" si="14"/>
        <v>10</v>
      </c>
      <c r="I36" s="1"/>
    </row>
    <row r="37" spans="1:36" x14ac:dyDescent="0.15">
      <c r="A37" s="59"/>
      <c r="B37" s="59" t="s">
        <v>40</v>
      </c>
      <c r="C37" s="59"/>
      <c r="D37" s="9"/>
      <c r="E37" s="9"/>
      <c r="F37" s="9"/>
      <c r="G37" s="9">
        <v>46</v>
      </c>
      <c r="H37" s="9">
        <f t="shared" si="14"/>
        <v>46</v>
      </c>
      <c r="I37" s="1"/>
    </row>
    <row r="39" spans="1:36" x14ac:dyDescent="0.15">
      <c r="A39" s="63" t="s">
        <v>58</v>
      </c>
      <c r="B39" s="67" t="s">
        <v>45</v>
      </c>
      <c r="C39" s="63"/>
      <c r="D39" s="11">
        <f t="shared" ref="D39:AH39" si="15">D19*10000*$H$28</f>
        <v>8599386</v>
      </c>
      <c r="E39" s="11">
        <f t="shared" si="15"/>
        <v>27176881.333333328</v>
      </c>
      <c r="F39" s="11">
        <f t="shared" si="15"/>
        <v>446135632.66666663</v>
      </c>
      <c r="G39" s="11">
        <f t="shared" si="15"/>
        <v>94798451.333333313</v>
      </c>
      <c r="H39" s="11">
        <f t="shared" si="15"/>
        <v>642023361.33333337</v>
      </c>
      <c r="I39" s="11">
        <f t="shared" si="15"/>
        <v>281836700</v>
      </c>
      <c r="J39" s="11">
        <f t="shared" si="15"/>
        <v>372627234.66666669</v>
      </c>
      <c r="K39" s="11">
        <f t="shared" si="15"/>
        <v>477827031.33333331</v>
      </c>
      <c r="L39" s="11">
        <f t="shared" si="15"/>
        <v>3494903.333333333</v>
      </c>
      <c r="M39" s="11">
        <f t="shared" si="15"/>
        <v>27728370.66666666</v>
      </c>
      <c r="N39" s="11">
        <f t="shared" si="15"/>
        <v>13748757.33333333</v>
      </c>
      <c r="O39" s="11">
        <f t="shared" si="15"/>
        <v>92675858.666666657</v>
      </c>
      <c r="P39" s="11">
        <f t="shared" si="15"/>
        <v>30530706</v>
      </c>
      <c r="Q39" s="11">
        <f t="shared" si="15"/>
        <v>241577978.66666669</v>
      </c>
      <c r="R39" s="11">
        <f t="shared" si="15"/>
        <v>466604864.66666663</v>
      </c>
      <c r="S39" s="11">
        <f t="shared" si="15"/>
        <v>395231884.66666663</v>
      </c>
      <c r="T39" s="11">
        <f t="shared" si="15"/>
        <v>225373170</v>
      </c>
      <c r="U39" s="11">
        <f t="shared" si="15"/>
        <v>361097259.99999994</v>
      </c>
      <c r="V39" s="11">
        <f t="shared" si="15"/>
        <v>98613988</v>
      </c>
      <c r="W39" s="11">
        <f t="shared" si="15"/>
        <v>295399490</v>
      </c>
      <c r="X39" s="11">
        <f t="shared" si="15"/>
        <v>45638948.666666664</v>
      </c>
      <c r="Y39" s="11">
        <f t="shared" si="15"/>
        <v>101243181.33333333</v>
      </c>
      <c r="Z39" s="11">
        <f t="shared" si="15"/>
        <v>723252610</v>
      </c>
      <c r="AA39" s="11">
        <f t="shared" si="15"/>
        <v>417118316</v>
      </c>
      <c r="AB39" s="11">
        <f t="shared" si="15"/>
        <v>729088136.66666663</v>
      </c>
      <c r="AC39" s="11">
        <f t="shared" si="15"/>
        <v>492101627.33333331</v>
      </c>
      <c r="AD39" s="11">
        <f t="shared" si="15"/>
        <v>132787088.66666666</v>
      </c>
      <c r="AE39" s="11">
        <f t="shared" si="15"/>
        <v>423300126.66666663</v>
      </c>
      <c r="AF39" s="11">
        <f t="shared" si="15"/>
        <v>404132666</v>
      </c>
      <c r="AG39" s="11">
        <f t="shared" si="15"/>
        <v>138289156.66666666</v>
      </c>
      <c r="AH39" s="11">
        <f t="shared" si="15"/>
        <v>469984340</v>
      </c>
    </row>
    <row r="40" spans="1:36" x14ac:dyDescent="0.15">
      <c r="A40" s="63"/>
      <c r="B40" s="67" t="s">
        <v>46</v>
      </c>
      <c r="C40" s="63"/>
      <c r="D40" s="11">
        <f t="shared" ref="D40:AH40" si="16">D20*10000*$H$31</f>
        <v>1616385.2054794522</v>
      </c>
      <c r="E40" s="11">
        <f t="shared" si="16"/>
        <v>3006009.8630136987</v>
      </c>
      <c r="F40" s="11">
        <f t="shared" si="16"/>
        <v>140369281.64383563</v>
      </c>
      <c r="G40" s="11">
        <f t="shared" si="16"/>
        <v>58266000.000000007</v>
      </c>
      <c r="H40" s="11">
        <f t="shared" si="16"/>
        <v>508951361.09589052</v>
      </c>
      <c r="I40" s="11">
        <f t="shared" si="16"/>
        <v>56698323.287671238</v>
      </c>
      <c r="J40" s="11">
        <f t="shared" si="16"/>
        <v>32545459.726027399</v>
      </c>
      <c r="K40" s="11">
        <f t="shared" si="16"/>
        <v>62158176.986301377</v>
      </c>
      <c r="L40" s="11">
        <f t="shared" si="16"/>
        <v>1103104.1095890412</v>
      </c>
      <c r="M40" s="11">
        <f t="shared" si="16"/>
        <v>40751817.534246586</v>
      </c>
      <c r="N40" s="11">
        <f t="shared" si="16"/>
        <v>10311465.205479452</v>
      </c>
      <c r="O40" s="11">
        <f t="shared" si="16"/>
        <v>76222652.054794535</v>
      </c>
      <c r="P40" s="11">
        <f t="shared" si="16"/>
        <v>10705635.616438355</v>
      </c>
      <c r="Q40" s="11">
        <f t="shared" si="16"/>
        <v>10411747.397260275</v>
      </c>
      <c r="R40" s="11">
        <f t="shared" si="16"/>
        <v>185770918.3561644</v>
      </c>
      <c r="S40" s="11">
        <f t="shared" si="16"/>
        <v>171909054.24657539</v>
      </c>
      <c r="T40" s="11">
        <f t="shared" si="16"/>
        <v>47860392.328767128</v>
      </c>
      <c r="U40" s="11">
        <f t="shared" si="16"/>
        <v>68916378.08219178</v>
      </c>
      <c r="V40" s="11">
        <f t="shared" si="16"/>
        <v>8369674.5205479469</v>
      </c>
      <c r="W40" s="11">
        <f t="shared" si="16"/>
        <v>18365557.80821918</v>
      </c>
      <c r="X40" s="11">
        <f t="shared" si="16"/>
        <v>6334969.3150684927</v>
      </c>
      <c r="Y40" s="11">
        <f t="shared" si="16"/>
        <v>31443583.561643839</v>
      </c>
      <c r="Z40" s="11">
        <f t="shared" si="16"/>
        <v>134430529.31506848</v>
      </c>
      <c r="AA40" s="11">
        <f t="shared" si="16"/>
        <v>27579649.315068495</v>
      </c>
      <c r="AB40" s="11">
        <f t="shared" si="16"/>
        <v>100045607.67123291</v>
      </c>
      <c r="AC40" s="11">
        <f t="shared" si="16"/>
        <v>55246892.054794528</v>
      </c>
      <c r="AD40" s="11">
        <f t="shared" si="16"/>
        <v>57483798.904109582</v>
      </c>
      <c r="AE40" s="11">
        <f t="shared" si="16"/>
        <v>144705156.16438356</v>
      </c>
      <c r="AF40" s="11">
        <f t="shared" si="16"/>
        <v>87237729.863013715</v>
      </c>
      <c r="AG40" s="11">
        <f t="shared" si="16"/>
        <v>46994281.643835612</v>
      </c>
      <c r="AH40" s="11">
        <f t="shared" si="16"/>
        <v>322571381.91780823</v>
      </c>
    </row>
    <row r="41" spans="1:36" x14ac:dyDescent="0.15">
      <c r="A41" s="63"/>
      <c r="B41" s="68" t="s">
        <v>34</v>
      </c>
      <c r="C41" s="68"/>
      <c r="D41" s="11">
        <f t="shared" ref="D41:AH41" si="17">D21*10000*$H$33</f>
        <v>1500739.7260273972</v>
      </c>
      <c r="E41" s="11">
        <f t="shared" si="17"/>
        <v>3311178.0821917807</v>
      </c>
      <c r="F41" s="11">
        <f t="shared" si="17"/>
        <v>42147698.630136982</v>
      </c>
      <c r="G41" s="11">
        <f t="shared" si="17"/>
        <v>10405561.643835617</v>
      </c>
      <c r="H41" s="11">
        <f t="shared" si="17"/>
        <v>10895260.273972604</v>
      </c>
      <c r="I41" s="11">
        <f t="shared" si="17"/>
        <v>29186301.369863015</v>
      </c>
      <c r="J41" s="11">
        <f t="shared" si="17"/>
        <v>19423808.219178081</v>
      </c>
      <c r="K41" s="11">
        <f t="shared" si="17"/>
        <v>25788739.726027396</v>
      </c>
      <c r="L41" s="11">
        <f t="shared" si="17"/>
        <v>1640876.7123287674</v>
      </c>
      <c r="M41" s="11">
        <f t="shared" si="17"/>
        <v>34999972.602739729</v>
      </c>
      <c r="N41" s="11">
        <f t="shared" si="17"/>
        <v>11004657.534246575</v>
      </c>
      <c r="O41" s="11">
        <f t="shared" si="17"/>
        <v>32294712.328767125</v>
      </c>
      <c r="P41" s="11">
        <f t="shared" si="17"/>
        <v>16954684.931506846</v>
      </c>
      <c r="Q41" s="11">
        <f t="shared" si="17"/>
        <v>33947835.616438359</v>
      </c>
      <c r="R41" s="11">
        <f t="shared" si="17"/>
        <v>59661369.8630137</v>
      </c>
      <c r="S41" s="11">
        <f t="shared" si="17"/>
        <v>78681041.095890418</v>
      </c>
      <c r="T41" s="11">
        <f t="shared" si="17"/>
        <v>49161863.01369863</v>
      </c>
      <c r="U41" s="11">
        <f t="shared" si="17"/>
        <v>71441342.465753421</v>
      </c>
      <c r="V41" s="11">
        <f t="shared" si="17"/>
        <v>41845397.260273978</v>
      </c>
      <c r="W41" s="11">
        <f t="shared" si="17"/>
        <v>41633424.657534242</v>
      </c>
      <c r="X41" s="11">
        <f t="shared" si="17"/>
        <v>5954465.7534246575</v>
      </c>
      <c r="Y41" s="11">
        <f t="shared" si="17"/>
        <v>22025917.80821918</v>
      </c>
      <c r="Z41" s="11">
        <f t="shared" si="17"/>
        <v>78156164.383561641</v>
      </c>
      <c r="AA41" s="11">
        <f t="shared" si="17"/>
        <v>24995917.80821918</v>
      </c>
      <c r="AB41" s="11">
        <f t="shared" si="17"/>
        <v>50901287.671232879</v>
      </c>
      <c r="AC41" s="11">
        <f t="shared" si="17"/>
        <v>403150.68493150681</v>
      </c>
      <c r="AD41" s="11">
        <f t="shared" si="17"/>
        <v>15998630.1369863</v>
      </c>
      <c r="AE41" s="11">
        <f t="shared" si="17"/>
        <v>9632219.1780821905</v>
      </c>
      <c r="AF41" s="11">
        <f t="shared" si="17"/>
        <v>1242328.7671232875</v>
      </c>
      <c r="AG41" s="11">
        <f t="shared" si="17"/>
        <v>1527698.6301369863</v>
      </c>
      <c r="AH41" s="11">
        <f t="shared" si="17"/>
        <v>6851095.8904109597</v>
      </c>
    </row>
    <row r="42" spans="1:36" x14ac:dyDescent="0.15">
      <c r="A42" s="63"/>
      <c r="B42" s="63" t="s">
        <v>36</v>
      </c>
      <c r="C42" s="63"/>
      <c r="D42" s="11">
        <f t="shared" ref="D42:AH42" si="18">D22*10000*$H$34</f>
        <v>21600</v>
      </c>
      <c r="E42" s="11">
        <f t="shared" si="18"/>
        <v>12600.000000000002</v>
      </c>
      <c r="F42" s="11">
        <f t="shared" si="18"/>
        <v>1128599.9999999998</v>
      </c>
      <c r="G42" s="11">
        <f t="shared" si="18"/>
        <v>162000</v>
      </c>
      <c r="H42" s="11">
        <f t="shared" si="18"/>
        <v>12079800</v>
      </c>
      <c r="I42" s="11">
        <f t="shared" si="18"/>
        <v>997200</v>
      </c>
      <c r="J42" s="11">
        <f t="shared" si="18"/>
        <v>644400</v>
      </c>
      <c r="K42" s="11">
        <f t="shared" si="18"/>
        <v>2183400.0000000005</v>
      </c>
      <c r="L42" s="11">
        <f t="shared" si="18"/>
        <v>7200</v>
      </c>
      <c r="M42" s="11">
        <f t="shared" si="18"/>
        <v>16200</v>
      </c>
      <c r="N42" s="11">
        <f t="shared" si="18"/>
        <v>0</v>
      </c>
      <c r="O42" s="11">
        <f t="shared" si="18"/>
        <v>14400</v>
      </c>
      <c r="P42" s="11">
        <v>0</v>
      </c>
      <c r="Q42" s="11">
        <v>0</v>
      </c>
      <c r="R42" s="11">
        <f t="shared" si="18"/>
        <v>118800</v>
      </c>
      <c r="S42" s="11">
        <f t="shared" si="18"/>
        <v>129600</v>
      </c>
      <c r="T42" s="11">
        <f t="shared" si="18"/>
        <v>59400</v>
      </c>
      <c r="U42" s="11">
        <f t="shared" si="18"/>
        <v>244800.00000000003</v>
      </c>
      <c r="V42" s="11">
        <f t="shared" si="18"/>
        <v>0</v>
      </c>
      <c r="W42" s="11">
        <f t="shared" si="18"/>
        <v>2601000</v>
      </c>
      <c r="X42" s="11">
        <f t="shared" si="18"/>
        <v>0</v>
      </c>
      <c r="Y42" s="11">
        <f t="shared" si="18"/>
        <v>192600</v>
      </c>
      <c r="Z42" s="11">
        <f t="shared" si="18"/>
        <v>13606200</v>
      </c>
      <c r="AA42" s="11">
        <f t="shared" si="18"/>
        <v>2640600</v>
      </c>
      <c r="AB42" s="11">
        <f t="shared" si="18"/>
        <v>2791800</v>
      </c>
      <c r="AC42" s="11">
        <f t="shared" si="18"/>
        <v>5025600</v>
      </c>
      <c r="AD42" s="11">
        <f t="shared" si="18"/>
        <v>41400</v>
      </c>
      <c r="AE42" s="11">
        <f t="shared" si="18"/>
        <v>2079000</v>
      </c>
      <c r="AF42" s="11">
        <f t="shared" si="18"/>
        <v>2075400</v>
      </c>
      <c r="AG42" s="11">
        <f t="shared" si="18"/>
        <v>21600</v>
      </c>
      <c r="AH42" s="11">
        <f t="shared" si="18"/>
        <v>17181000</v>
      </c>
    </row>
    <row r="43" spans="1:36" x14ac:dyDescent="0.15">
      <c r="A43" s="63"/>
      <c r="B43" s="63" t="s">
        <v>38</v>
      </c>
      <c r="C43" s="63"/>
      <c r="D43" s="11">
        <f t="shared" ref="D43:AH43" si="19">D23*10000*$H$35</f>
        <v>21000</v>
      </c>
      <c r="E43" s="11">
        <f t="shared" si="19"/>
        <v>98000</v>
      </c>
      <c r="F43" s="11">
        <f t="shared" si="19"/>
        <v>1611000</v>
      </c>
      <c r="G43" s="11">
        <f t="shared" si="19"/>
        <v>1136999.9999999998</v>
      </c>
      <c r="H43" s="11">
        <f t="shared" si="19"/>
        <v>6931000</v>
      </c>
      <c r="I43" s="11">
        <f t="shared" si="19"/>
        <v>4014000</v>
      </c>
      <c r="J43" s="11">
        <f t="shared" si="19"/>
        <v>296000</v>
      </c>
      <c r="K43" s="11">
        <f t="shared" si="19"/>
        <v>486000</v>
      </c>
      <c r="L43" s="11">
        <f t="shared" si="19"/>
        <v>0</v>
      </c>
      <c r="M43" s="11">
        <f t="shared" si="19"/>
        <v>73000</v>
      </c>
      <c r="N43" s="11">
        <f t="shared" si="19"/>
        <v>0</v>
      </c>
      <c r="O43" s="11">
        <f t="shared" si="19"/>
        <v>26000</v>
      </c>
      <c r="P43" s="11">
        <f t="shared" si="19"/>
        <v>0</v>
      </c>
      <c r="Q43" s="11">
        <v>0</v>
      </c>
      <c r="R43" s="11">
        <f t="shared" si="19"/>
        <v>679000</v>
      </c>
      <c r="S43" s="11">
        <f t="shared" si="19"/>
        <v>211000</v>
      </c>
      <c r="T43" s="11">
        <f t="shared" si="19"/>
        <v>6000</v>
      </c>
      <c r="U43" s="11">
        <f t="shared" si="19"/>
        <v>19000</v>
      </c>
      <c r="V43" s="11">
        <f t="shared" si="19"/>
        <v>0</v>
      </c>
      <c r="W43" s="11">
        <f t="shared" si="19"/>
        <v>3000</v>
      </c>
      <c r="X43" s="11">
        <f t="shared" si="19"/>
        <v>0</v>
      </c>
      <c r="Y43" s="11">
        <f t="shared" si="19"/>
        <v>5000</v>
      </c>
      <c r="Z43" s="11">
        <f t="shared" si="19"/>
        <v>852000</v>
      </c>
      <c r="AA43" s="11">
        <f t="shared" si="19"/>
        <v>13000</v>
      </c>
      <c r="AB43" s="11">
        <f t="shared" si="19"/>
        <v>1619000</v>
      </c>
      <c r="AC43" s="11">
        <f t="shared" si="19"/>
        <v>375000</v>
      </c>
      <c r="AD43" s="11">
        <f t="shared" si="19"/>
        <v>277999.99999999994</v>
      </c>
      <c r="AE43" s="11">
        <f t="shared" si="19"/>
        <v>3252000.0000000005</v>
      </c>
      <c r="AF43" s="11">
        <f t="shared" si="19"/>
        <v>64000</v>
      </c>
      <c r="AG43" s="11">
        <f t="shared" si="19"/>
        <v>323000</v>
      </c>
      <c r="AH43" s="11">
        <f t="shared" si="19"/>
        <v>3614000</v>
      </c>
    </row>
    <row r="44" spans="1:36" x14ac:dyDescent="0.15">
      <c r="A44" s="63"/>
      <c r="B44" s="63" t="s">
        <v>39</v>
      </c>
      <c r="C44" s="63"/>
      <c r="D44" s="11">
        <f t="shared" ref="D44:AH44" si="20">D24*10000*$H$36</f>
        <v>2000</v>
      </c>
      <c r="E44" s="11">
        <f t="shared" si="20"/>
        <v>2000</v>
      </c>
      <c r="F44" s="11">
        <f t="shared" si="20"/>
        <v>441000</v>
      </c>
      <c r="G44" s="11">
        <f t="shared" si="20"/>
        <v>277000</v>
      </c>
      <c r="H44" s="11">
        <f t="shared" si="20"/>
        <v>716000</v>
      </c>
      <c r="I44" s="11">
        <f t="shared" si="20"/>
        <v>450000</v>
      </c>
      <c r="J44" s="11">
        <f t="shared" si="20"/>
        <v>41000</v>
      </c>
      <c r="K44" s="11">
        <f t="shared" si="20"/>
        <v>68000.000000000015</v>
      </c>
      <c r="L44" s="11">
        <f t="shared" si="20"/>
        <v>0</v>
      </c>
      <c r="M44" s="11">
        <f t="shared" si="20"/>
        <v>43000</v>
      </c>
      <c r="N44" s="11">
        <f t="shared" si="20"/>
        <v>0</v>
      </c>
      <c r="O44" s="11">
        <f t="shared" si="20"/>
        <v>3000</v>
      </c>
      <c r="P44" s="11">
        <f t="shared" si="20"/>
        <v>0</v>
      </c>
      <c r="Q44" s="11">
        <v>0</v>
      </c>
      <c r="R44" s="11">
        <f t="shared" si="20"/>
        <v>22000</v>
      </c>
      <c r="S44" s="11">
        <f t="shared" si="20"/>
        <v>30000</v>
      </c>
      <c r="T44" s="11">
        <f t="shared" si="20"/>
        <v>2000</v>
      </c>
      <c r="U44" s="11">
        <f t="shared" si="20"/>
        <v>9000</v>
      </c>
      <c r="V44" s="11">
        <f t="shared" si="20"/>
        <v>0</v>
      </c>
      <c r="W44" s="11">
        <f t="shared" si="20"/>
        <v>244000</v>
      </c>
      <c r="X44" s="11">
        <f t="shared" si="20"/>
        <v>0</v>
      </c>
      <c r="Y44" s="11">
        <f t="shared" si="20"/>
        <v>34000.000000000007</v>
      </c>
      <c r="Z44" s="11">
        <f t="shared" si="20"/>
        <v>876000</v>
      </c>
      <c r="AA44" s="11">
        <f t="shared" si="20"/>
        <v>42000</v>
      </c>
      <c r="AB44" s="11">
        <f t="shared" si="20"/>
        <v>2321000</v>
      </c>
      <c r="AC44" s="11">
        <f t="shared" si="20"/>
        <v>112999.99999999999</v>
      </c>
      <c r="AD44" s="11">
        <f t="shared" si="20"/>
        <v>36000</v>
      </c>
      <c r="AE44" s="11">
        <f t="shared" si="20"/>
        <v>1283000</v>
      </c>
      <c r="AF44" s="11">
        <f t="shared" si="20"/>
        <v>42000</v>
      </c>
      <c r="AG44" s="11">
        <f t="shared" si="20"/>
        <v>18000</v>
      </c>
      <c r="AH44" s="11">
        <f t="shared" si="20"/>
        <v>30000</v>
      </c>
    </row>
    <row r="45" spans="1:36" x14ac:dyDescent="0.15">
      <c r="A45" s="63"/>
      <c r="B45" s="63" t="s">
        <v>40</v>
      </c>
      <c r="C45" s="63"/>
      <c r="D45" s="11">
        <f t="shared" ref="D45:AH45" si="21">D25*10000*$H$37</f>
        <v>0</v>
      </c>
      <c r="E45" s="11">
        <f t="shared" si="21"/>
        <v>0</v>
      </c>
      <c r="F45" s="11">
        <f t="shared" si="21"/>
        <v>23000</v>
      </c>
      <c r="G45" s="11">
        <f t="shared" si="21"/>
        <v>0</v>
      </c>
      <c r="H45" s="11">
        <f t="shared" si="21"/>
        <v>7939600.0000000009</v>
      </c>
      <c r="I45" s="11">
        <f t="shared" si="21"/>
        <v>0</v>
      </c>
      <c r="J45" s="11">
        <f t="shared" si="21"/>
        <v>0</v>
      </c>
      <c r="K45" s="11">
        <f t="shared" si="21"/>
        <v>0</v>
      </c>
      <c r="L45" s="11">
        <f t="shared" si="21"/>
        <v>0</v>
      </c>
      <c r="M45" s="11">
        <f t="shared" si="21"/>
        <v>0</v>
      </c>
      <c r="N45" s="11">
        <f t="shared" si="21"/>
        <v>460000</v>
      </c>
      <c r="O45" s="11">
        <f t="shared" si="21"/>
        <v>0</v>
      </c>
      <c r="P45" s="11">
        <f t="shared" si="21"/>
        <v>920000</v>
      </c>
      <c r="Q45" s="11">
        <f t="shared" si="21"/>
        <v>0</v>
      </c>
      <c r="R45" s="11">
        <f t="shared" si="21"/>
        <v>0</v>
      </c>
      <c r="S45" s="11">
        <f t="shared" si="21"/>
        <v>0</v>
      </c>
      <c r="T45" s="11">
        <f t="shared" si="21"/>
        <v>0</v>
      </c>
      <c r="U45" s="11">
        <f t="shared" si="21"/>
        <v>0</v>
      </c>
      <c r="V45" s="11">
        <f t="shared" si="21"/>
        <v>0</v>
      </c>
      <c r="W45" s="11">
        <f t="shared" si="21"/>
        <v>0</v>
      </c>
      <c r="X45" s="11">
        <f t="shared" si="21"/>
        <v>0</v>
      </c>
      <c r="Y45" s="11">
        <f t="shared" si="21"/>
        <v>0</v>
      </c>
      <c r="Z45" s="11">
        <f t="shared" si="21"/>
        <v>0</v>
      </c>
      <c r="AA45" s="11">
        <f t="shared" si="21"/>
        <v>0</v>
      </c>
      <c r="AB45" s="11">
        <f t="shared" si="21"/>
        <v>0</v>
      </c>
      <c r="AC45" s="11">
        <f t="shared" si="21"/>
        <v>0</v>
      </c>
      <c r="AD45" s="11">
        <f t="shared" si="21"/>
        <v>0</v>
      </c>
      <c r="AE45" s="11">
        <f t="shared" si="21"/>
        <v>1393799.9999999998</v>
      </c>
      <c r="AF45" s="11">
        <f t="shared" si="21"/>
        <v>768200</v>
      </c>
      <c r="AG45" s="11">
        <f t="shared" si="21"/>
        <v>13800</v>
      </c>
      <c r="AH45" s="14">
        <f t="shared" si="21"/>
        <v>8500800</v>
      </c>
      <c r="AI45" s="15" t="s">
        <v>59</v>
      </c>
    </row>
    <row r="46" spans="1:36" x14ac:dyDescent="0.15">
      <c r="D46" s="1">
        <f t="shared" ref="D46:AH46" si="22">SUM(D39:D45)</f>
        <v>11761110.93150685</v>
      </c>
      <c r="E46" s="1">
        <f t="shared" si="22"/>
        <v>33606669.278538808</v>
      </c>
      <c r="F46" s="1">
        <f t="shared" si="22"/>
        <v>631856212.94063926</v>
      </c>
      <c r="G46" s="1">
        <f t="shared" si="22"/>
        <v>165046012.97716892</v>
      </c>
      <c r="H46" s="1">
        <f t="shared" si="22"/>
        <v>1189536382.7031965</v>
      </c>
      <c r="I46" s="1">
        <f t="shared" si="22"/>
        <v>373182524.65753424</v>
      </c>
      <c r="J46" s="1">
        <f t="shared" si="22"/>
        <v>425577902.6118722</v>
      </c>
      <c r="K46" s="1">
        <f t="shared" si="22"/>
        <v>568511348.04566205</v>
      </c>
      <c r="L46" s="1">
        <f t="shared" si="22"/>
        <v>6246084.1552511416</v>
      </c>
      <c r="M46" s="1">
        <f t="shared" si="22"/>
        <v>103612360.80365297</v>
      </c>
      <c r="N46" s="1">
        <f t="shared" si="22"/>
        <v>35524880.073059358</v>
      </c>
      <c r="O46" s="1">
        <f t="shared" si="22"/>
        <v>201236623.0502283</v>
      </c>
      <c r="P46" s="1">
        <f t="shared" si="22"/>
        <v>59111026.547945201</v>
      </c>
      <c r="Q46" s="1">
        <f t="shared" si="22"/>
        <v>285937561.68036532</v>
      </c>
      <c r="R46" s="1">
        <f t="shared" si="22"/>
        <v>712856952.88584471</v>
      </c>
      <c r="S46" s="1">
        <f t="shared" si="22"/>
        <v>646192580.00913239</v>
      </c>
      <c r="T46" s="1">
        <f t="shared" si="22"/>
        <v>322462825.34246576</v>
      </c>
      <c r="U46" s="1">
        <f t="shared" si="22"/>
        <v>501727780.54794514</v>
      </c>
      <c r="V46" s="1">
        <f t="shared" si="22"/>
        <v>148829059.78082192</v>
      </c>
      <c r="W46" s="1">
        <f t="shared" si="22"/>
        <v>358246472.46575344</v>
      </c>
      <c r="X46" s="1">
        <f t="shared" si="22"/>
        <v>57928383.735159814</v>
      </c>
      <c r="Y46" s="1">
        <f t="shared" si="22"/>
        <v>154944282.70319635</v>
      </c>
      <c r="Z46" s="1">
        <f t="shared" si="22"/>
        <v>951173503.69863009</v>
      </c>
      <c r="AA46" s="1">
        <f t="shared" si="22"/>
        <v>472389483.12328768</v>
      </c>
      <c r="AB46" s="1">
        <f t="shared" si="22"/>
        <v>886766832.00913239</v>
      </c>
      <c r="AC46" s="1">
        <f t="shared" si="22"/>
        <v>553265270.07305932</v>
      </c>
      <c r="AD46" s="1">
        <f t="shared" si="22"/>
        <v>206624917.70776254</v>
      </c>
      <c r="AE46" s="1">
        <f t="shared" si="22"/>
        <v>585645302.00913239</v>
      </c>
      <c r="AF46" s="1">
        <f t="shared" si="22"/>
        <v>495562324.63013703</v>
      </c>
      <c r="AG46" s="1">
        <f t="shared" si="22"/>
        <v>187187536.94063926</v>
      </c>
      <c r="AH46" s="1">
        <f t="shared" si="22"/>
        <v>828732617.80821919</v>
      </c>
      <c r="AI46" s="15">
        <f>SUM(D46:AH46)</f>
        <v>12161282825.926939</v>
      </c>
      <c r="AJ46" s="16" t="s">
        <v>60</v>
      </c>
    </row>
    <row r="47" spans="1:36" x14ac:dyDescent="0.15">
      <c r="AI47" s="17">
        <f>AI46/1000000</f>
        <v>12161.282825926939</v>
      </c>
      <c r="AJ47" s="16" t="s">
        <v>61</v>
      </c>
    </row>
  </sheetData>
  <mergeCells count="19">
    <mergeCell ref="B36:C36"/>
    <mergeCell ref="B37:C37"/>
    <mergeCell ref="B39:C39"/>
    <mergeCell ref="B33:C33"/>
    <mergeCell ref="H28:H30"/>
    <mergeCell ref="H31:H32"/>
    <mergeCell ref="B45:C45"/>
    <mergeCell ref="A12:A18"/>
    <mergeCell ref="A28:A37"/>
    <mergeCell ref="A39:A45"/>
    <mergeCell ref="B28:B30"/>
    <mergeCell ref="B31:B32"/>
    <mergeCell ref="B40:C40"/>
    <mergeCell ref="B41:C41"/>
    <mergeCell ref="B42:C42"/>
    <mergeCell ref="B43:C43"/>
    <mergeCell ref="B44:C44"/>
    <mergeCell ref="B34:C34"/>
    <mergeCell ref="B35:C35"/>
  </mergeCells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47"/>
  <sheetViews>
    <sheetView topLeftCell="Y28" workbookViewId="0">
      <selection activeCell="A19" activeCellId="2" sqref="A1:XFD2 A5:XFD5 A19:XFD19"/>
    </sheetView>
  </sheetViews>
  <sheetFormatPr defaultColWidth="9" defaultRowHeight="16.5" x14ac:dyDescent="0.15"/>
  <cols>
    <col min="1" max="1" width="14.125" style="1" customWidth="1"/>
    <col min="2" max="2" width="3.625" style="1" customWidth="1"/>
    <col min="3" max="3" width="7.625" style="1" customWidth="1"/>
    <col min="4" max="4" width="15.625" style="2" customWidth="1"/>
    <col min="5" max="5" width="15.5" style="2" customWidth="1"/>
    <col min="6" max="11" width="16.875" style="2" customWidth="1"/>
    <col min="12" max="13" width="15.625" style="2" customWidth="1"/>
    <col min="14" max="14" width="15.5" style="2" customWidth="1"/>
    <col min="15" max="15" width="16.875" style="2" customWidth="1"/>
    <col min="16" max="16" width="15.5" style="2" customWidth="1"/>
    <col min="17" max="21" width="16.875" style="2" customWidth="1"/>
    <col min="22" max="22" width="15.5" style="2" customWidth="1"/>
    <col min="23" max="23" width="16.875" style="2" customWidth="1"/>
    <col min="24" max="24" width="15.625" style="2" customWidth="1"/>
    <col min="25" max="33" width="16.875" style="2" customWidth="1"/>
    <col min="34" max="34" width="17.625" style="2" customWidth="1"/>
    <col min="35" max="35" width="15.625" style="2" customWidth="1"/>
    <col min="36" max="36" width="5.625" style="2" customWidth="1"/>
    <col min="37" max="16384" width="9" style="2"/>
  </cols>
  <sheetData>
    <row r="1" spans="1:34" s="1" customFormat="1" x14ac:dyDescent="0.15">
      <c r="A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</row>
    <row r="2" spans="1:34" ht="16.5" customHeight="1" x14ac:dyDescent="0.15">
      <c r="A2" s="38" t="s">
        <v>31</v>
      </c>
      <c r="B2" s="37" t="s">
        <v>32</v>
      </c>
      <c r="C2" s="38"/>
      <c r="D2" s="23">
        <v>5.3</v>
      </c>
      <c r="E2" s="23">
        <v>16.690000000000001</v>
      </c>
      <c r="F2" s="23">
        <v>345.6</v>
      </c>
      <c r="G2" s="23">
        <v>43.98</v>
      </c>
      <c r="H2" s="23">
        <v>375.1</v>
      </c>
      <c r="I2" s="23">
        <v>175.1</v>
      </c>
      <c r="J2" s="23">
        <v>249.56</v>
      </c>
      <c r="K2" s="23">
        <v>270.18</v>
      </c>
      <c r="L2" s="23">
        <v>0.26</v>
      </c>
      <c r="M2" s="23">
        <v>15.49</v>
      </c>
      <c r="N2" s="23">
        <v>8.15</v>
      </c>
      <c r="O2" s="23">
        <v>56.74</v>
      </c>
      <c r="P2" s="23">
        <v>17.87</v>
      </c>
      <c r="Q2" s="23">
        <v>119.43</v>
      </c>
      <c r="R2" s="23">
        <v>363.37</v>
      </c>
      <c r="S2" s="23">
        <v>231.16</v>
      </c>
      <c r="T2" s="23">
        <v>108.33</v>
      </c>
      <c r="U2" s="23">
        <v>152.69999999999999</v>
      </c>
      <c r="V2" s="23">
        <v>33.25</v>
      </c>
      <c r="W2" s="23">
        <v>123.64</v>
      </c>
      <c r="X2" s="23">
        <v>20.02</v>
      </c>
      <c r="Y2" s="23">
        <v>54.49</v>
      </c>
      <c r="Z2" s="23">
        <v>276.19</v>
      </c>
      <c r="AA2" s="23">
        <v>157.53</v>
      </c>
      <c r="AB2" s="23">
        <v>309.12</v>
      </c>
      <c r="AC2" s="23">
        <v>145.47</v>
      </c>
      <c r="AD2" s="23">
        <v>56.95</v>
      </c>
      <c r="AE2" s="23">
        <v>201.9</v>
      </c>
      <c r="AF2" s="23">
        <v>135.59</v>
      </c>
      <c r="AG2" s="23">
        <v>74.8</v>
      </c>
      <c r="AH2" s="23">
        <v>253.53</v>
      </c>
    </row>
    <row r="3" spans="1:34" ht="16.5" customHeight="1" x14ac:dyDescent="0.15">
      <c r="A3" s="38"/>
      <c r="B3" s="39" t="s">
        <v>33</v>
      </c>
      <c r="C3" s="40"/>
      <c r="D3" s="23">
        <v>35.64</v>
      </c>
      <c r="E3" s="23">
        <v>49.17</v>
      </c>
      <c r="F3" s="23">
        <v>2201.44</v>
      </c>
      <c r="G3" s="23">
        <v>558.75</v>
      </c>
      <c r="H3" s="23">
        <v>6390.7</v>
      </c>
      <c r="I3" s="23">
        <v>583.6</v>
      </c>
      <c r="J3" s="23">
        <v>383.02</v>
      </c>
      <c r="K3" s="23">
        <v>743.91</v>
      </c>
      <c r="L3" s="23">
        <v>16.47</v>
      </c>
      <c r="M3" s="23">
        <v>690.48</v>
      </c>
      <c r="N3" s="23">
        <v>135.06</v>
      </c>
      <c r="O3" s="23">
        <v>1197.23</v>
      </c>
      <c r="P3" s="23">
        <v>144.28</v>
      </c>
      <c r="Q3" s="23">
        <v>131.51</v>
      </c>
      <c r="R3" s="23">
        <v>2682.36</v>
      </c>
      <c r="S3" s="23">
        <v>2208.19</v>
      </c>
      <c r="T3" s="23">
        <v>609.23</v>
      </c>
      <c r="U3" s="23">
        <v>911</v>
      </c>
      <c r="V3" s="23">
        <v>110.7</v>
      </c>
      <c r="W3" s="23">
        <v>210.94</v>
      </c>
      <c r="X3" s="23">
        <v>84.62</v>
      </c>
      <c r="Y3" s="23">
        <v>447.04</v>
      </c>
      <c r="Z3" s="23">
        <v>1740.89</v>
      </c>
      <c r="AA3" s="23">
        <v>297.12</v>
      </c>
      <c r="AB3" s="23">
        <v>1051.49</v>
      </c>
      <c r="AC3" s="23">
        <v>342.44</v>
      </c>
      <c r="AD3" s="23">
        <v>605.66999999999996</v>
      </c>
      <c r="AE3" s="23">
        <v>1462.8</v>
      </c>
      <c r="AF3" s="23">
        <v>748.1</v>
      </c>
      <c r="AG3" s="23">
        <v>558.83000000000004</v>
      </c>
      <c r="AH3" s="23">
        <v>3677.82</v>
      </c>
    </row>
    <row r="4" spans="1:34" x14ac:dyDescent="0.15">
      <c r="A4" s="38"/>
      <c r="B4" s="38" t="s">
        <v>34</v>
      </c>
      <c r="C4" s="38"/>
      <c r="D4" s="23">
        <v>169.44</v>
      </c>
      <c r="E4" s="23">
        <v>278.56</v>
      </c>
      <c r="F4" s="23">
        <v>3709.59</v>
      </c>
      <c r="G4" s="23">
        <v>814.58</v>
      </c>
      <c r="H4" s="23">
        <v>895.99</v>
      </c>
      <c r="I4" s="23">
        <v>2495.8000000000002</v>
      </c>
      <c r="J4" s="23">
        <v>1570.42</v>
      </c>
      <c r="K4" s="23">
        <v>1964.37</v>
      </c>
      <c r="L4" s="23">
        <v>148.86000000000001</v>
      </c>
      <c r="M4" s="23">
        <v>2680.9</v>
      </c>
      <c r="N4" s="23">
        <v>911.62</v>
      </c>
      <c r="O4" s="23">
        <v>2837.39</v>
      </c>
      <c r="P4" s="23">
        <v>1421.34</v>
      </c>
      <c r="Q4" s="23">
        <v>3124</v>
      </c>
      <c r="R4" s="23">
        <v>5082.26</v>
      </c>
      <c r="S4" s="23">
        <v>6402.38</v>
      </c>
      <c r="T4" s="23">
        <v>4363.5</v>
      </c>
      <c r="U4" s="23">
        <v>5993.7</v>
      </c>
      <c r="V4" s="23">
        <v>3757.4</v>
      </c>
      <c r="W4" s="23">
        <v>3465.78</v>
      </c>
      <c r="X4" s="23">
        <v>561.64</v>
      </c>
      <c r="Y4" s="23">
        <v>1758.22</v>
      </c>
      <c r="Z4" s="23">
        <v>6638.31</v>
      </c>
      <c r="AA4" s="23">
        <v>1869.87</v>
      </c>
      <c r="AB4" s="23">
        <v>3850.51</v>
      </c>
      <c r="AC4" s="23">
        <v>17.940000000000001</v>
      </c>
      <c r="AD4" s="23">
        <v>1150.75</v>
      </c>
      <c r="AE4" s="23">
        <v>691.6</v>
      </c>
      <c r="AF4" s="23">
        <v>116.47</v>
      </c>
      <c r="AG4" s="23">
        <v>112.45</v>
      </c>
      <c r="AH4" s="23">
        <v>526.70000000000005</v>
      </c>
    </row>
    <row r="5" spans="1:34" ht="16.5" customHeight="1" x14ac:dyDescent="0.15">
      <c r="A5" s="36" t="s">
        <v>35</v>
      </c>
      <c r="B5" s="41" t="s">
        <v>32</v>
      </c>
      <c r="C5" s="42"/>
      <c r="D5" s="23">
        <v>10.57</v>
      </c>
      <c r="E5" s="23">
        <v>24.57</v>
      </c>
      <c r="F5" s="23">
        <v>342.03</v>
      </c>
      <c r="G5" s="23">
        <v>101.97</v>
      </c>
      <c r="H5" s="23">
        <v>616.20000000000005</v>
      </c>
      <c r="I5" s="23">
        <v>248.3</v>
      </c>
      <c r="J5" s="23">
        <v>325.29000000000002</v>
      </c>
      <c r="K5" s="23">
        <v>456.51</v>
      </c>
      <c r="L5" s="23">
        <v>5.79</v>
      </c>
      <c r="M5" s="23">
        <v>29.23</v>
      </c>
      <c r="N5" s="23">
        <v>13.71</v>
      </c>
      <c r="O5" s="23">
        <v>79.62</v>
      </c>
      <c r="P5" s="23">
        <v>30.92</v>
      </c>
      <c r="Q5" s="23">
        <v>246.45</v>
      </c>
      <c r="R5" s="23">
        <v>380.6</v>
      </c>
      <c r="S5" s="23">
        <v>373.41</v>
      </c>
      <c r="T5" s="23">
        <v>241.09</v>
      </c>
      <c r="U5" s="23">
        <v>385.4</v>
      </c>
      <c r="V5" s="23">
        <v>120.56</v>
      </c>
      <c r="W5" s="23">
        <v>328.57</v>
      </c>
      <c r="X5" s="23">
        <v>54.46</v>
      </c>
      <c r="Y5" s="23">
        <v>103.69</v>
      </c>
      <c r="Z5" s="23">
        <v>824.3</v>
      </c>
      <c r="AA5" s="23">
        <v>465.32</v>
      </c>
      <c r="AB5" s="23">
        <v>811.9</v>
      </c>
      <c r="AC5" s="23">
        <v>608.4</v>
      </c>
      <c r="AD5" s="23">
        <v>149.87</v>
      </c>
      <c r="AE5" s="23">
        <v>440.4</v>
      </c>
      <c r="AF5" s="23">
        <v>514.33000000000004</v>
      </c>
      <c r="AG5" s="23">
        <v>124.64</v>
      </c>
      <c r="AH5" s="23">
        <v>457.15</v>
      </c>
    </row>
    <row r="6" spans="1:34" ht="16.5" customHeight="1" x14ac:dyDescent="0.15">
      <c r="A6" s="36"/>
      <c r="B6" s="41" t="s">
        <v>33</v>
      </c>
      <c r="C6" s="42"/>
      <c r="D6" s="23">
        <v>24.24</v>
      </c>
      <c r="E6" s="23">
        <v>41.93</v>
      </c>
      <c r="F6" s="23">
        <v>1179.56</v>
      </c>
      <c r="G6" s="23">
        <v>875.63</v>
      </c>
      <c r="H6" s="23">
        <v>6001.92</v>
      </c>
      <c r="I6" s="23">
        <v>772.8</v>
      </c>
      <c r="J6" s="23">
        <v>396.59</v>
      </c>
      <c r="K6" s="23">
        <v>772.72</v>
      </c>
      <c r="L6" s="23">
        <v>13.72</v>
      </c>
      <c r="M6" s="23">
        <v>390.21</v>
      </c>
      <c r="N6" s="23">
        <v>125.88</v>
      </c>
      <c r="O6" s="23">
        <v>500.59</v>
      </c>
      <c r="P6" s="23">
        <v>95.32</v>
      </c>
      <c r="Q6" s="23">
        <v>100.26</v>
      </c>
      <c r="R6" s="23">
        <v>1801.41</v>
      </c>
      <c r="S6" s="23">
        <v>1734.07</v>
      </c>
      <c r="T6" s="23">
        <v>546.79</v>
      </c>
      <c r="U6" s="23">
        <v>668.3</v>
      </c>
      <c r="V6" s="23">
        <v>92.96</v>
      </c>
      <c r="W6" s="23">
        <v>223.5</v>
      </c>
      <c r="X6" s="23">
        <v>68.849999999999994</v>
      </c>
      <c r="Y6" s="23">
        <v>323.16000000000003</v>
      </c>
      <c r="Z6" s="23">
        <v>1462.9</v>
      </c>
      <c r="AA6" s="23">
        <v>401.53</v>
      </c>
      <c r="AB6" s="23">
        <v>1268.8499999999999</v>
      </c>
      <c r="AC6" s="23">
        <v>1047.1400000000001</v>
      </c>
      <c r="AD6" s="23">
        <v>866.76</v>
      </c>
      <c r="AE6" s="23">
        <v>1885.88</v>
      </c>
      <c r="AF6" s="23">
        <v>1336.08</v>
      </c>
      <c r="AG6" s="23">
        <v>534.28</v>
      </c>
      <c r="AH6" s="23">
        <v>4159.68</v>
      </c>
    </row>
    <row r="7" spans="1:34" x14ac:dyDescent="0.15">
      <c r="A7" s="36"/>
      <c r="B7" s="36" t="s">
        <v>34</v>
      </c>
      <c r="C7" s="36"/>
      <c r="D7" s="23">
        <v>45.43</v>
      </c>
      <c r="E7" s="23">
        <v>196.91</v>
      </c>
      <c r="F7" s="23">
        <v>1820.75</v>
      </c>
      <c r="G7" s="23">
        <v>549.48</v>
      </c>
      <c r="H7" s="23">
        <v>497.3</v>
      </c>
      <c r="I7" s="23">
        <v>1262.2</v>
      </c>
      <c r="J7" s="23">
        <v>870.4</v>
      </c>
      <c r="K7" s="23">
        <v>1353.21</v>
      </c>
      <c r="L7" s="23">
        <v>96.48</v>
      </c>
      <c r="M7" s="23">
        <v>1551.97</v>
      </c>
      <c r="N7" s="23">
        <v>516.79</v>
      </c>
      <c r="O7" s="23">
        <v>1356.26</v>
      </c>
      <c r="P7" s="23">
        <v>799.9</v>
      </c>
      <c r="Q7" s="23">
        <v>1587.25</v>
      </c>
      <c r="R7" s="23">
        <v>2985.6</v>
      </c>
      <c r="S7" s="23">
        <v>4337.1499999999996</v>
      </c>
      <c r="T7" s="23">
        <v>2521.8000000000002</v>
      </c>
      <c r="U7" s="23">
        <v>3822</v>
      </c>
      <c r="V7" s="23">
        <v>2024.26</v>
      </c>
      <c r="W7" s="23">
        <v>2298.2800000000002</v>
      </c>
      <c r="X7" s="23">
        <v>382.43</v>
      </c>
      <c r="Y7" s="23">
        <v>1167.19</v>
      </c>
      <c r="Z7" s="23">
        <v>4258.47</v>
      </c>
      <c r="AA7" s="23">
        <v>1549.3</v>
      </c>
      <c r="AB7" s="23">
        <v>3055.53</v>
      </c>
      <c r="AC7" s="23">
        <v>38.79</v>
      </c>
      <c r="AD7" s="23">
        <v>839.04</v>
      </c>
      <c r="AE7" s="23">
        <v>545.20000000000005</v>
      </c>
      <c r="AF7" s="23">
        <v>78.180000000000007</v>
      </c>
      <c r="AG7" s="23">
        <v>73.75</v>
      </c>
      <c r="AH7" s="23">
        <v>335.79</v>
      </c>
    </row>
    <row r="8" spans="1:34" x14ac:dyDescent="0.15">
      <c r="A8" s="36"/>
      <c r="B8" s="36" t="s">
        <v>36</v>
      </c>
      <c r="C8" s="36"/>
      <c r="D8" s="23">
        <v>0.14000000000000001</v>
      </c>
      <c r="E8" s="23">
        <v>0.09</v>
      </c>
      <c r="F8" s="23">
        <v>6.12</v>
      </c>
      <c r="G8" s="23">
        <v>0.97</v>
      </c>
      <c r="H8" s="23">
        <v>63.83</v>
      </c>
      <c r="I8" s="23">
        <v>6.16</v>
      </c>
      <c r="J8" s="23">
        <v>2.8</v>
      </c>
      <c r="K8" s="23">
        <v>13.42</v>
      </c>
      <c r="L8" s="23">
        <v>0.01</v>
      </c>
      <c r="M8" s="23">
        <v>0.18</v>
      </c>
      <c r="N8" s="23">
        <v>0</v>
      </c>
      <c r="O8" s="23">
        <v>7.0000000000000007E-2</v>
      </c>
      <c r="P8" s="23">
        <v>0</v>
      </c>
      <c r="Q8" s="23">
        <v>0</v>
      </c>
      <c r="R8" s="23">
        <v>0.71</v>
      </c>
      <c r="S8" s="23">
        <v>0.91</v>
      </c>
      <c r="T8" s="23">
        <v>0.35</v>
      </c>
      <c r="U8" s="23">
        <v>1.36</v>
      </c>
      <c r="V8" s="23">
        <v>0</v>
      </c>
      <c r="W8" s="23">
        <v>18.77</v>
      </c>
      <c r="X8" s="23">
        <v>0</v>
      </c>
      <c r="Y8" s="23">
        <v>1.41</v>
      </c>
      <c r="Z8" s="23">
        <v>74.31</v>
      </c>
      <c r="AA8" s="23">
        <v>17.09</v>
      </c>
      <c r="AB8" s="23">
        <v>14.25</v>
      </c>
      <c r="AC8" s="23">
        <v>27.73</v>
      </c>
      <c r="AD8" s="23">
        <v>0.23</v>
      </c>
      <c r="AE8" s="23">
        <v>11.73</v>
      </c>
      <c r="AF8" s="23">
        <v>11.59</v>
      </c>
      <c r="AG8" s="23">
        <v>0.11</v>
      </c>
      <c r="AH8" s="23">
        <v>72.95</v>
      </c>
    </row>
    <row r="9" spans="1:34" x14ac:dyDescent="0.15">
      <c r="A9" s="36"/>
      <c r="B9" s="36" t="s">
        <v>38</v>
      </c>
      <c r="C9" s="36"/>
      <c r="D9" s="23">
        <v>0.19</v>
      </c>
      <c r="E9" s="23">
        <v>0.4</v>
      </c>
      <c r="F9" s="23">
        <v>17.96</v>
      </c>
      <c r="G9" s="23">
        <v>11.96</v>
      </c>
      <c r="H9" s="23">
        <v>72.8</v>
      </c>
      <c r="I9" s="23">
        <v>46.37</v>
      </c>
      <c r="J9" s="23">
        <v>2.33</v>
      </c>
      <c r="K9" s="23">
        <v>5.24</v>
      </c>
      <c r="L9" s="23">
        <v>0</v>
      </c>
      <c r="M9" s="23">
        <v>1.69</v>
      </c>
      <c r="N9" s="23">
        <v>0</v>
      </c>
      <c r="O9" s="23">
        <v>0.25</v>
      </c>
      <c r="P9" s="23">
        <v>0</v>
      </c>
      <c r="Q9" s="23">
        <v>0</v>
      </c>
      <c r="R9" s="23">
        <v>8.51</v>
      </c>
      <c r="S9" s="23">
        <v>2.33</v>
      </c>
      <c r="T9" s="23">
        <v>7.0000000000000007E-2</v>
      </c>
      <c r="U9" s="23">
        <v>0.13</v>
      </c>
      <c r="V9" s="23">
        <v>0</v>
      </c>
      <c r="W9" s="23">
        <v>0.04</v>
      </c>
      <c r="X9" s="23">
        <v>0</v>
      </c>
      <c r="Y9" s="23">
        <v>7.0000000000000007E-2</v>
      </c>
      <c r="Z9" s="23">
        <v>8.51</v>
      </c>
      <c r="AA9" s="23">
        <v>0.13</v>
      </c>
      <c r="AB9" s="23">
        <v>13.23</v>
      </c>
      <c r="AC9" s="23">
        <v>4.8499999999999996</v>
      </c>
      <c r="AD9" s="23">
        <v>2.65</v>
      </c>
      <c r="AE9" s="23">
        <v>34.5</v>
      </c>
      <c r="AF9" s="23">
        <v>0.44</v>
      </c>
      <c r="AG9" s="23">
        <v>3.88</v>
      </c>
      <c r="AH9" s="23">
        <v>14.77</v>
      </c>
    </row>
    <row r="10" spans="1:34" x14ac:dyDescent="0.15">
      <c r="A10" s="36"/>
      <c r="B10" s="36" t="s">
        <v>39</v>
      </c>
      <c r="C10" s="36"/>
      <c r="D10" s="23">
        <v>0.02</v>
      </c>
      <c r="E10" s="23">
        <v>0.02</v>
      </c>
      <c r="F10" s="23">
        <v>5.46</v>
      </c>
      <c r="G10" s="23">
        <v>3.55</v>
      </c>
      <c r="H10" s="23">
        <v>8.6</v>
      </c>
      <c r="I10" s="23">
        <v>5.22</v>
      </c>
      <c r="J10" s="23">
        <v>0.27</v>
      </c>
      <c r="K10" s="23">
        <v>1.02</v>
      </c>
      <c r="L10" s="23">
        <v>0</v>
      </c>
      <c r="M10" s="23">
        <v>0.62</v>
      </c>
      <c r="N10" s="23">
        <v>0</v>
      </c>
      <c r="O10" s="23">
        <v>0.03</v>
      </c>
      <c r="P10" s="23">
        <v>0</v>
      </c>
      <c r="Q10" s="23">
        <v>0</v>
      </c>
      <c r="R10" s="23">
        <v>0.27</v>
      </c>
      <c r="S10" s="23">
        <v>0.35</v>
      </c>
      <c r="T10" s="23">
        <v>0.02</v>
      </c>
      <c r="U10" s="23">
        <v>0.08</v>
      </c>
      <c r="V10" s="23">
        <v>0</v>
      </c>
      <c r="W10" s="23">
        <v>3.33</v>
      </c>
      <c r="X10" s="23">
        <v>0</v>
      </c>
      <c r="Y10" s="23">
        <v>0.43</v>
      </c>
      <c r="Z10" s="23">
        <v>8.91</v>
      </c>
      <c r="AA10" s="23">
        <v>0.45</v>
      </c>
      <c r="AB10" s="23">
        <v>20.190000000000001</v>
      </c>
      <c r="AC10" s="23">
        <v>1.22</v>
      </c>
      <c r="AD10" s="23">
        <v>0.36</v>
      </c>
      <c r="AE10" s="23">
        <v>14.96</v>
      </c>
      <c r="AF10" s="23">
        <v>0.14000000000000001</v>
      </c>
      <c r="AG10" s="23">
        <v>0.22</v>
      </c>
      <c r="AH10" s="23">
        <v>0.05</v>
      </c>
    </row>
    <row r="11" spans="1:34" x14ac:dyDescent="0.15">
      <c r="A11" s="36"/>
      <c r="B11" s="36" t="s">
        <v>40</v>
      </c>
      <c r="C11" s="36"/>
      <c r="D11" s="23">
        <v>0</v>
      </c>
      <c r="E11" s="23">
        <v>0</v>
      </c>
      <c r="F11" s="23">
        <v>0.04</v>
      </c>
      <c r="G11" s="23">
        <v>0.02</v>
      </c>
      <c r="H11" s="23">
        <v>17.27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2.99</v>
      </c>
      <c r="AF11" s="23">
        <v>1.1200000000000001</v>
      </c>
      <c r="AG11" s="23">
        <v>0.03</v>
      </c>
      <c r="AH11" s="23">
        <v>12.36</v>
      </c>
    </row>
    <row r="12" spans="1:34" x14ac:dyDescent="0.15">
      <c r="A12" s="69" t="s">
        <v>41</v>
      </c>
      <c r="B12" s="33" t="s">
        <v>42</v>
      </c>
      <c r="C12" s="33"/>
      <c r="D12" s="10">
        <v>365</v>
      </c>
    </row>
    <row r="13" spans="1:34" x14ac:dyDescent="0.15">
      <c r="A13" s="70"/>
      <c r="B13" s="33" t="s">
        <v>43</v>
      </c>
      <c r="C13" s="33"/>
      <c r="D13" s="9">
        <v>300</v>
      </c>
    </row>
    <row r="14" spans="1:34" x14ac:dyDescent="0.15">
      <c r="A14" s="70"/>
      <c r="B14" s="33" t="s">
        <v>34</v>
      </c>
      <c r="C14" s="33"/>
      <c r="D14" s="9">
        <v>300</v>
      </c>
    </row>
    <row r="15" spans="1:34" x14ac:dyDescent="0.15">
      <c r="A15" s="70"/>
      <c r="B15" s="33" t="s">
        <v>36</v>
      </c>
      <c r="C15" s="33"/>
      <c r="D15" s="9">
        <v>365</v>
      </c>
    </row>
    <row r="16" spans="1:34" x14ac:dyDescent="0.15">
      <c r="A16" s="70"/>
      <c r="B16" s="33" t="s">
        <v>38</v>
      </c>
      <c r="C16" s="33"/>
      <c r="D16" s="9">
        <v>365</v>
      </c>
    </row>
    <row r="17" spans="1:34" x14ac:dyDescent="0.15">
      <c r="A17" s="70"/>
      <c r="B17" s="33" t="s">
        <v>39</v>
      </c>
      <c r="C17" s="33"/>
      <c r="D17" s="9">
        <v>365</v>
      </c>
    </row>
    <row r="18" spans="1:34" x14ac:dyDescent="0.15">
      <c r="A18" s="70"/>
      <c r="B18" s="33" t="s">
        <v>40</v>
      </c>
      <c r="C18" s="33"/>
      <c r="D18" s="8">
        <v>365</v>
      </c>
    </row>
    <row r="19" spans="1:34" s="1" customFormat="1" ht="16.5" customHeight="1" x14ac:dyDescent="0.15">
      <c r="A19" s="32" t="s">
        <v>44</v>
      </c>
      <c r="B19" s="34" t="s">
        <v>45</v>
      </c>
      <c r="C19" s="32"/>
      <c r="D19" s="11">
        <f t="shared" ref="D19:AH19" si="0">D2+D5</f>
        <v>15.870000000000001</v>
      </c>
      <c r="E19" s="11">
        <f t="shared" si="0"/>
        <v>41.260000000000005</v>
      </c>
      <c r="F19" s="11">
        <f t="shared" si="0"/>
        <v>687.63</v>
      </c>
      <c r="G19" s="11">
        <f t="shared" si="0"/>
        <v>145.94999999999999</v>
      </c>
      <c r="H19" s="11">
        <f t="shared" si="0"/>
        <v>991.30000000000007</v>
      </c>
      <c r="I19" s="11">
        <f t="shared" si="0"/>
        <v>423.4</v>
      </c>
      <c r="J19" s="11">
        <f t="shared" si="0"/>
        <v>574.85</v>
      </c>
      <c r="K19" s="11">
        <f t="shared" si="0"/>
        <v>726.69</v>
      </c>
      <c r="L19" s="11">
        <f t="shared" si="0"/>
        <v>6.05</v>
      </c>
      <c r="M19" s="11">
        <f t="shared" si="0"/>
        <v>44.72</v>
      </c>
      <c r="N19" s="11">
        <f t="shared" si="0"/>
        <v>21.86</v>
      </c>
      <c r="O19" s="11">
        <f t="shared" si="0"/>
        <v>136.36000000000001</v>
      </c>
      <c r="P19" s="11">
        <f t="shared" si="0"/>
        <v>48.790000000000006</v>
      </c>
      <c r="Q19" s="11">
        <f t="shared" si="0"/>
        <v>365.88</v>
      </c>
      <c r="R19" s="11">
        <f t="shared" si="0"/>
        <v>743.97</v>
      </c>
      <c r="S19" s="11">
        <f t="shared" si="0"/>
        <v>604.57000000000005</v>
      </c>
      <c r="T19" s="11">
        <f t="shared" si="0"/>
        <v>349.42</v>
      </c>
      <c r="U19" s="11">
        <f t="shared" si="0"/>
        <v>538.09999999999991</v>
      </c>
      <c r="V19" s="11">
        <f t="shared" si="0"/>
        <v>153.81</v>
      </c>
      <c r="W19" s="11">
        <f t="shared" si="0"/>
        <v>452.21</v>
      </c>
      <c r="X19" s="11">
        <f t="shared" si="0"/>
        <v>74.48</v>
      </c>
      <c r="Y19" s="11">
        <f t="shared" si="0"/>
        <v>158.18</v>
      </c>
      <c r="Z19" s="11">
        <f t="shared" si="0"/>
        <v>1100.49</v>
      </c>
      <c r="AA19" s="11">
        <f t="shared" si="0"/>
        <v>622.85</v>
      </c>
      <c r="AB19" s="11">
        <f t="shared" si="0"/>
        <v>1121.02</v>
      </c>
      <c r="AC19" s="11">
        <f t="shared" si="0"/>
        <v>753.87</v>
      </c>
      <c r="AD19" s="11">
        <f t="shared" si="0"/>
        <v>206.82</v>
      </c>
      <c r="AE19" s="11">
        <f t="shared" si="0"/>
        <v>642.29999999999995</v>
      </c>
      <c r="AF19" s="11">
        <f t="shared" si="0"/>
        <v>649.92000000000007</v>
      </c>
      <c r="AG19" s="11">
        <f t="shared" si="0"/>
        <v>199.44</v>
      </c>
      <c r="AH19" s="11">
        <f t="shared" si="0"/>
        <v>710.68</v>
      </c>
    </row>
    <row r="20" spans="1:34" s="1" customFormat="1" ht="16.5" customHeight="1" x14ac:dyDescent="0.15">
      <c r="A20" s="32"/>
      <c r="B20" s="34" t="s">
        <v>46</v>
      </c>
      <c r="C20" s="32"/>
      <c r="D20" s="11">
        <f t="shared" ref="D20:AH20" si="1">(D3+D6)*$D$13/365</f>
        <v>49.216438356164382</v>
      </c>
      <c r="E20" s="11">
        <f t="shared" si="1"/>
        <v>74.876712328767127</v>
      </c>
      <c r="F20" s="11">
        <f t="shared" si="1"/>
        <v>2778.9041095890411</v>
      </c>
      <c r="G20" s="11">
        <f t="shared" si="1"/>
        <v>1178.9424657534248</v>
      </c>
      <c r="H20" s="11">
        <f t="shared" si="1"/>
        <v>10185.715068493149</v>
      </c>
      <c r="I20" s="11">
        <f t="shared" si="1"/>
        <v>1114.8493150684931</v>
      </c>
      <c r="J20" s="11">
        <f t="shared" si="1"/>
        <v>640.7753424657534</v>
      </c>
      <c r="K20" s="11">
        <f t="shared" si="1"/>
        <v>1246.5452054794523</v>
      </c>
      <c r="L20" s="11">
        <f t="shared" si="1"/>
        <v>24.813698630136987</v>
      </c>
      <c r="M20" s="11">
        <f t="shared" si="1"/>
        <v>888.23835616438362</v>
      </c>
      <c r="N20" s="11">
        <f t="shared" si="1"/>
        <v>214.47123287671232</v>
      </c>
      <c r="O20" s="11">
        <f t="shared" si="1"/>
        <v>1395.4684931506849</v>
      </c>
      <c r="P20" s="11">
        <f t="shared" si="1"/>
        <v>196.93150684931507</v>
      </c>
      <c r="Q20" s="11">
        <f t="shared" si="1"/>
        <v>190.49589041095891</v>
      </c>
      <c r="R20" s="11">
        <f t="shared" si="1"/>
        <v>3685.2904109589049</v>
      </c>
      <c r="S20" s="11">
        <f t="shared" si="1"/>
        <v>3240.2136986301371</v>
      </c>
      <c r="T20" s="11">
        <f t="shared" si="1"/>
        <v>950.15342465753429</v>
      </c>
      <c r="U20" s="11">
        <f t="shared" si="1"/>
        <v>1298.0547945205481</v>
      </c>
      <c r="V20" s="11">
        <f t="shared" si="1"/>
        <v>167.39178082191782</v>
      </c>
      <c r="W20" s="11">
        <f t="shared" si="1"/>
        <v>357.07397260273973</v>
      </c>
      <c r="X20" s="11">
        <f t="shared" si="1"/>
        <v>126.13972602739726</v>
      </c>
      <c r="Y20" s="11">
        <f t="shared" si="1"/>
        <v>633.04109589041093</v>
      </c>
      <c r="Z20" s="11">
        <f t="shared" si="1"/>
        <v>2633.2520547945205</v>
      </c>
      <c r="AA20" s="11">
        <f t="shared" si="1"/>
        <v>574.23287671232879</v>
      </c>
      <c r="AB20" s="11">
        <f t="shared" si="1"/>
        <v>1907.1287671232876</v>
      </c>
      <c r="AC20" s="11">
        <f t="shared" si="1"/>
        <v>1142.1205479452055</v>
      </c>
      <c r="AD20" s="11">
        <f t="shared" si="1"/>
        <v>1210.2164383561642</v>
      </c>
      <c r="AE20" s="11">
        <f t="shared" si="1"/>
        <v>2752.3397260273978</v>
      </c>
      <c r="AF20" s="11">
        <f t="shared" si="1"/>
        <v>1713.0246575342467</v>
      </c>
      <c r="AG20" s="11">
        <f t="shared" si="1"/>
        <v>898.44657534246596</v>
      </c>
      <c r="AH20" s="11">
        <f t="shared" si="1"/>
        <v>6441.7808219178078</v>
      </c>
    </row>
    <row r="21" spans="1:34" s="1" customFormat="1" x14ac:dyDescent="0.15">
      <c r="A21" s="32"/>
      <c r="B21" s="35" t="s">
        <v>34</v>
      </c>
      <c r="C21" s="35"/>
      <c r="D21" s="11">
        <f t="shared" ref="D21:AH21" si="2">(D4+D7)*$D$14/365</f>
        <v>176.60547945205479</v>
      </c>
      <c r="E21" s="11">
        <f t="shared" si="2"/>
        <v>390.7972602739726</v>
      </c>
      <c r="F21" s="11">
        <f t="shared" si="2"/>
        <v>4545.4849315068495</v>
      </c>
      <c r="G21" s="11">
        <f t="shared" si="2"/>
        <v>1121.145205479452</v>
      </c>
      <c r="H21" s="11">
        <f t="shared" si="2"/>
        <v>1145.1698630136987</v>
      </c>
      <c r="I21" s="11">
        <f t="shared" si="2"/>
        <v>3088.7671232876714</v>
      </c>
      <c r="J21" s="11">
        <f t="shared" si="2"/>
        <v>2006.1534246575343</v>
      </c>
      <c r="K21" s="11">
        <f t="shared" si="2"/>
        <v>2726.7780821917809</v>
      </c>
      <c r="L21" s="11">
        <f t="shared" si="2"/>
        <v>201.64931506849319</v>
      </c>
      <c r="M21" s="11">
        <f t="shared" si="2"/>
        <v>3479.0712328767122</v>
      </c>
      <c r="N21" s="11">
        <f t="shared" si="2"/>
        <v>1174.0356164383561</v>
      </c>
      <c r="O21" s="11">
        <f t="shared" si="2"/>
        <v>3446.8356164383563</v>
      </c>
      <c r="P21" s="11">
        <f t="shared" si="2"/>
        <v>1825.6767123287668</v>
      </c>
      <c r="Q21" s="11">
        <f t="shared" si="2"/>
        <v>3872.2602739726026</v>
      </c>
      <c r="R21" s="11">
        <f t="shared" si="2"/>
        <v>6631.1178082191782</v>
      </c>
      <c r="S21" s="11">
        <f t="shared" si="2"/>
        <v>8827.0109589041076</v>
      </c>
      <c r="T21" s="11">
        <f t="shared" si="2"/>
        <v>5659.1506849315065</v>
      </c>
      <c r="U21" s="11">
        <f t="shared" si="2"/>
        <v>8067.6986301369861</v>
      </c>
      <c r="V21" s="11">
        <f t="shared" si="2"/>
        <v>4752.0493150684933</v>
      </c>
      <c r="W21" s="11">
        <f t="shared" si="2"/>
        <v>4737.5835616438362</v>
      </c>
      <c r="X21" s="11">
        <f t="shared" si="2"/>
        <v>775.94794520547941</v>
      </c>
      <c r="Y21" s="11">
        <f t="shared" si="2"/>
        <v>2404.4465753424656</v>
      </c>
      <c r="Z21" s="11">
        <f t="shared" si="2"/>
        <v>8956.2575342465752</v>
      </c>
      <c r="AA21" s="11">
        <f t="shared" si="2"/>
        <v>2810.2767123287672</v>
      </c>
      <c r="AB21" s="11">
        <f t="shared" si="2"/>
        <v>5676.1972602739734</v>
      </c>
      <c r="AC21" s="11">
        <f t="shared" si="2"/>
        <v>46.627397260273973</v>
      </c>
      <c r="AD21" s="11">
        <f t="shared" si="2"/>
        <v>1635.4438356164383</v>
      </c>
      <c r="AE21" s="11">
        <f t="shared" si="2"/>
        <v>1016.5479452054797</v>
      </c>
      <c r="AF21" s="11">
        <f t="shared" si="2"/>
        <v>159.98630136986301</v>
      </c>
      <c r="AG21" s="11">
        <f t="shared" si="2"/>
        <v>153.04109589041096</v>
      </c>
      <c r="AH21" s="11">
        <f t="shared" si="2"/>
        <v>708.89589041095894</v>
      </c>
    </row>
    <row r="22" spans="1:34" s="1" customFormat="1" x14ac:dyDescent="0.15">
      <c r="A22" s="32"/>
      <c r="B22" s="32" t="s">
        <v>36</v>
      </c>
      <c r="C22" s="32"/>
      <c r="D22" s="11">
        <f t="shared" ref="D22:M22" si="3">D8</f>
        <v>0.14000000000000001</v>
      </c>
      <c r="E22" s="11">
        <f t="shared" si="3"/>
        <v>0.09</v>
      </c>
      <c r="F22" s="11">
        <f t="shared" si="3"/>
        <v>6.12</v>
      </c>
      <c r="G22" s="11">
        <f t="shared" si="3"/>
        <v>0.97</v>
      </c>
      <c r="H22" s="11">
        <f t="shared" si="3"/>
        <v>63.83</v>
      </c>
      <c r="I22" s="11">
        <f t="shared" si="3"/>
        <v>6.16</v>
      </c>
      <c r="J22" s="11">
        <f t="shared" si="3"/>
        <v>2.8</v>
      </c>
      <c r="K22" s="11">
        <f t="shared" si="3"/>
        <v>13.42</v>
      </c>
      <c r="L22" s="11">
        <f t="shared" si="3"/>
        <v>0.01</v>
      </c>
      <c r="M22" s="11">
        <f t="shared" si="3"/>
        <v>0.18</v>
      </c>
      <c r="N22" s="11">
        <v>0</v>
      </c>
      <c r="O22" s="11">
        <f t="shared" ref="O22:W22" si="4">O8</f>
        <v>7.0000000000000007E-2</v>
      </c>
      <c r="P22" s="11">
        <f t="shared" si="4"/>
        <v>0</v>
      </c>
      <c r="Q22" s="11">
        <f t="shared" si="4"/>
        <v>0</v>
      </c>
      <c r="R22" s="11">
        <f t="shared" si="4"/>
        <v>0.71</v>
      </c>
      <c r="S22" s="11">
        <f t="shared" si="4"/>
        <v>0.91</v>
      </c>
      <c r="T22" s="11">
        <f t="shared" si="4"/>
        <v>0.35</v>
      </c>
      <c r="U22" s="11">
        <f t="shared" si="4"/>
        <v>1.36</v>
      </c>
      <c r="V22" s="11">
        <f t="shared" si="4"/>
        <v>0</v>
      </c>
      <c r="W22" s="11">
        <f t="shared" si="4"/>
        <v>18.77</v>
      </c>
      <c r="X22" s="11">
        <v>0</v>
      </c>
      <c r="Y22" s="11">
        <f t="shared" ref="Y22:AH22" si="5">Y8</f>
        <v>1.41</v>
      </c>
      <c r="Z22" s="11">
        <f t="shared" si="5"/>
        <v>74.31</v>
      </c>
      <c r="AA22" s="11">
        <f t="shared" si="5"/>
        <v>17.09</v>
      </c>
      <c r="AB22" s="11">
        <f t="shared" si="5"/>
        <v>14.25</v>
      </c>
      <c r="AC22" s="11">
        <f t="shared" si="5"/>
        <v>27.73</v>
      </c>
      <c r="AD22" s="11">
        <f t="shared" si="5"/>
        <v>0.23</v>
      </c>
      <c r="AE22" s="11">
        <f t="shared" si="5"/>
        <v>11.73</v>
      </c>
      <c r="AF22" s="11">
        <f t="shared" si="5"/>
        <v>11.59</v>
      </c>
      <c r="AG22" s="11">
        <f t="shared" si="5"/>
        <v>0.11</v>
      </c>
      <c r="AH22" s="11">
        <f t="shared" si="5"/>
        <v>72.95</v>
      </c>
    </row>
    <row r="23" spans="1:34" s="1" customFormat="1" x14ac:dyDescent="0.15">
      <c r="A23" s="32"/>
      <c r="B23" s="32" t="s">
        <v>38</v>
      </c>
      <c r="C23" s="32"/>
      <c r="D23" s="11">
        <f t="shared" ref="D23:K23" si="6">D9</f>
        <v>0.19</v>
      </c>
      <c r="E23" s="11">
        <f t="shared" si="6"/>
        <v>0.4</v>
      </c>
      <c r="F23" s="11">
        <f t="shared" si="6"/>
        <v>17.96</v>
      </c>
      <c r="G23" s="11">
        <f t="shared" si="6"/>
        <v>11.96</v>
      </c>
      <c r="H23" s="11">
        <f t="shared" si="6"/>
        <v>72.8</v>
      </c>
      <c r="I23" s="11">
        <f t="shared" si="6"/>
        <v>46.37</v>
      </c>
      <c r="J23" s="11">
        <f t="shared" si="6"/>
        <v>2.33</v>
      </c>
      <c r="K23" s="11">
        <f t="shared" si="6"/>
        <v>5.24</v>
      </c>
      <c r="L23" s="11">
        <v>0</v>
      </c>
      <c r="M23" s="11">
        <f t="shared" ref="M23:U23" si="7">M9</f>
        <v>1.69</v>
      </c>
      <c r="N23" s="11">
        <v>0</v>
      </c>
      <c r="O23" s="11">
        <f t="shared" si="7"/>
        <v>0.25</v>
      </c>
      <c r="P23" s="11">
        <v>0</v>
      </c>
      <c r="Q23" s="11">
        <f t="shared" si="7"/>
        <v>0</v>
      </c>
      <c r="R23" s="11">
        <f t="shared" si="7"/>
        <v>8.51</v>
      </c>
      <c r="S23" s="11">
        <f t="shared" si="7"/>
        <v>2.33</v>
      </c>
      <c r="T23" s="11">
        <f t="shared" si="7"/>
        <v>7.0000000000000007E-2</v>
      </c>
      <c r="U23" s="11">
        <f t="shared" si="7"/>
        <v>0.13</v>
      </c>
      <c r="V23" s="11">
        <v>0</v>
      </c>
      <c r="W23" s="11">
        <f t="shared" ref="W23:AH23" si="8">W9</f>
        <v>0.04</v>
      </c>
      <c r="X23" s="11">
        <v>0</v>
      </c>
      <c r="Y23" s="11">
        <f t="shared" si="8"/>
        <v>7.0000000000000007E-2</v>
      </c>
      <c r="Z23" s="11">
        <f t="shared" si="8"/>
        <v>8.51</v>
      </c>
      <c r="AA23" s="11">
        <f t="shared" si="8"/>
        <v>0.13</v>
      </c>
      <c r="AB23" s="11">
        <f t="shared" si="8"/>
        <v>13.23</v>
      </c>
      <c r="AC23" s="11">
        <f t="shared" si="8"/>
        <v>4.8499999999999996</v>
      </c>
      <c r="AD23" s="11">
        <f t="shared" si="8"/>
        <v>2.65</v>
      </c>
      <c r="AE23" s="11">
        <f t="shared" si="8"/>
        <v>34.5</v>
      </c>
      <c r="AF23" s="11">
        <f t="shared" si="8"/>
        <v>0.44</v>
      </c>
      <c r="AG23" s="11">
        <f t="shared" si="8"/>
        <v>3.88</v>
      </c>
      <c r="AH23" s="11">
        <f t="shared" si="8"/>
        <v>14.77</v>
      </c>
    </row>
    <row r="24" spans="1:34" s="1" customFormat="1" x14ac:dyDescent="0.15">
      <c r="A24" s="32"/>
      <c r="B24" s="32" t="s">
        <v>39</v>
      </c>
      <c r="C24" s="32"/>
      <c r="D24" s="11">
        <f t="shared" ref="D24:K24" si="9">D10</f>
        <v>0.02</v>
      </c>
      <c r="E24" s="11">
        <f t="shared" si="9"/>
        <v>0.02</v>
      </c>
      <c r="F24" s="11">
        <f t="shared" si="9"/>
        <v>5.46</v>
      </c>
      <c r="G24" s="11">
        <f t="shared" si="9"/>
        <v>3.55</v>
      </c>
      <c r="H24" s="11">
        <f t="shared" si="9"/>
        <v>8.6</v>
      </c>
      <c r="I24" s="11">
        <f t="shared" si="9"/>
        <v>5.22</v>
      </c>
      <c r="J24" s="11">
        <f t="shared" si="9"/>
        <v>0.27</v>
      </c>
      <c r="K24" s="11">
        <f t="shared" si="9"/>
        <v>1.02</v>
      </c>
      <c r="L24" s="11">
        <v>0</v>
      </c>
      <c r="M24" s="11">
        <f t="shared" ref="M24:U24" si="10">M10</f>
        <v>0.62</v>
      </c>
      <c r="N24" s="11">
        <v>0</v>
      </c>
      <c r="O24" s="11">
        <f t="shared" si="10"/>
        <v>0.03</v>
      </c>
      <c r="P24" s="11">
        <f t="shared" si="10"/>
        <v>0</v>
      </c>
      <c r="Q24" s="11">
        <f t="shared" si="10"/>
        <v>0</v>
      </c>
      <c r="R24" s="11">
        <f t="shared" si="10"/>
        <v>0.27</v>
      </c>
      <c r="S24" s="11">
        <f t="shared" si="10"/>
        <v>0.35</v>
      </c>
      <c r="T24" s="11">
        <f t="shared" si="10"/>
        <v>0.02</v>
      </c>
      <c r="U24" s="11">
        <f t="shared" si="10"/>
        <v>0.08</v>
      </c>
      <c r="V24" s="11">
        <v>0</v>
      </c>
      <c r="W24" s="11">
        <f t="shared" ref="W24:AH24" si="11">W10</f>
        <v>3.33</v>
      </c>
      <c r="X24" s="11">
        <v>0</v>
      </c>
      <c r="Y24" s="11">
        <f t="shared" si="11"/>
        <v>0.43</v>
      </c>
      <c r="Z24" s="11">
        <f t="shared" si="11"/>
        <v>8.91</v>
      </c>
      <c r="AA24" s="11">
        <f t="shared" si="11"/>
        <v>0.45</v>
      </c>
      <c r="AB24" s="11">
        <f t="shared" si="11"/>
        <v>20.190000000000001</v>
      </c>
      <c r="AC24" s="11">
        <f t="shared" si="11"/>
        <v>1.22</v>
      </c>
      <c r="AD24" s="11">
        <f t="shared" si="11"/>
        <v>0.36</v>
      </c>
      <c r="AE24" s="11">
        <f t="shared" si="11"/>
        <v>14.96</v>
      </c>
      <c r="AF24" s="11">
        <f t="shared" si="11"/>
        <v>0.14000000000000001</v>
      </c>
      <c r="AG24" s="11">
        <f t="shared" si="11"/>
        <v>0.22</v>
      </c>
      <c r="AH24" s="11">
        <f t="shared" si="11"/>
        <v>0.05</v>
      </c>
    </row>
    <row r="25" spans="1:34" s="1" customFormat="1" x14ac:dyDescent="0.15">
      <c r="A25" s="32"/>
      <c r="B25" s="32" t="s">
        <v>40</v>
      </c>
      <c r="C25" s="32"/>
      <c r="D25" s="11">
        <v>0</v>
      </c>
      <c r="E25" s="11">
        <v>0</v>
      </c>
      <c r="F25" s="11">
        <f t="shared" ref="F25:I25" si="12">F11</f>
        <v>0.04</v>
      </c>
      <c r="G25" s="11">
        <f t="shared" si="12"/>
        <v>0.02</v>
      </c>
      <c r="H25" s="11">
        <f t="shared" si="12"/>
        <v>17.27</v>
      </c>
      <c r="I25" s="11">
        <f t="shared" si="12"/>
        <v>0</v>
      </c>
      <c r="J25" s="11">
        <v>0</v>
      </c>
      <c r="K25" s="11">
        <f>K11</f>
        <v>0</v>
      </c>
      <c r="L25" s="11">
        <v>0</v>
      </c>
      <c r="M25" s="11">
        <v>0</v>
      </c>
      <c r="N25" s="11">
        <v>1</v>
      </c>
      <c r="O25" s="11">
        <v>0</v>
      </c>
      <c r="P25" s="11">
        <v>2</v>
      </c>
      <c r="Q25" s="11">
        <v>0</v>
      </c>
      <c r="R25" s="11">
        <f>R11</f>
        <v>0</v>
      </c>
      <c r="S25" s="11">
        <v>0</v>
      </c>
      <c r="T25" s="11">
        <f>T11</f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f t="shared" ref="AD25:AH25" si="13">AD11</f>
        <v>0</v>
      </c>
      <c r="AE25" s="11">
        <f t="shared" si="13"/>
        <v>2.99</v>
      </c>
      <c r="AF25" s="11">
        <f t="shared" si="13"/>
        <v>1.1200000000000001</v>
      </c>
      <c r="AG25" s="11">
        <f t="shared" si="13"/>
        <v>0.03</v>
      </c>
      <c r="AH25" s="11">
        <f t="shared" si="13"/>
        <v>12.36</v>
      </c>
    </row>
    <row r="27" spans="1:34" x14ac:dyDescent="0.15">
      <c r="A27" s="9"/>
      <c r="B27" s="9"/>
      <c r="C27" s="9"/>
      <c r="D27" s="9" t="s">
        <v>47</v>
      </c>
      <c r="E27" s="9" t="s">
        <v>48</v>
      </c>
      <c r="F27" s="9" t="s">
        <v>49</v>
      </c>
      <c r="G27" s="9" t="s">
        <v>50</v>
      </c>
      <c r="H27" s="9"/>
      <c r="I27" s="1"/>
    </row>
    <row r="28" spans="1:34" x14ac:dyDescent="0.15">
      <c r="A28" s="59" t="s">
        <v>51</v>
      </c>
      <c r="B28" s="59" t="s">
        <v>42</v>
      </c>
      <c r="C28" s="9" t="s">
        <v>52</v>
      </c>
      <c r="D28" s="9">
        <v>64</v>
      </c>
      <c r="E28" s="9">
        <v>46</v>
      </c>
      <c r="F28" s="9">
        <v>54</v>
      </c>
      <c r="G28" s="11">
        <v>65.25</v>
      </c>
      <c r="H28" s="60">
        <f>(G28+G29+G30)/3</f>
        <v>64.126666666666665</v>
      </c>
      <c r="I28" s="12" t="s">
        <v>53</v>
      </c>
    </row>
    <row r="29" spans="1:34" x14ac:dyDescent="0.15">
      <c r="A29" s="59"/>
      <c r="B29" s="59"/>
      <c r="C29" s="9" t="s">
        <v>54</v>
      </c>
      <c r="D29" s="9">
        <v>53</v>
      </c>
      <c r="E29" s="9">
        <v>39</v>
      </c>
      <c r="F29" s="9">
        <v>53</v>
      </c>
      <c r="G29" s="11">
        <v>54.21</v>
      </c>
      <c r="H29" s="61"/>
      <c r="I29" s="1"/>
    </row>
    <row r="30" spans="1:34" x14ac:dyDescent="0.15">
      <c r="A30" s="59"/>
      <c r="B30" s="59"/>
      <c r="C30" s="9" t="s">
        <v>55</v>
      </c>
      <c r="D30" s="9">
        <v>62</v>
      </c>
      <c r="E30" s="9">
        <v>47</v>
      </c>
      <c r="F30" s="9">
        <v>57</v>
      </c>
      <c r="G30" s="11">
        <v>72.92</v>
      </c>
      <c r="H30" s="62"/>
      <c r="I30" s="1"/>
    </row>
    <row r="31" spans="1:34" x14ac:dyDescent="0.15">
      <c r="A31" s="59"/>
      <c r="B31" s="59" t="s">
        <v>43</v>
      </c>
      <c r="C31" s="9" t="s">
        <v>56</v>
      </c>
      <c r="D31" s="9">
        <v>7</v>
      </c>
      <c r="E31" s="9">
        <v>6</v>
      </c>
      <c r="F31" s="9">
        <v>5</v>
      </c>
      <c r="G31" s="11">
        <v>5.34</v>
      </c>
      <c r="H31" s="60">
        <f>(G31+G32)/2</f>
        <v>4.9800000000000004</v>
      </c>
      <c r="I31" s="1"/>
    </row>
    <row r="32" spans="1:34" x14ac:dyDescent="0.15">
      <c r="A32" s="59"/>
      <c r="B32" s="59"/>
      <c r="C32" s="9" t="s">
        <v>57</v>
      </c>
      <c r="D32" s="9">
        <v>6</v>
      </c>
      <c r="E32" s="9">
        <v>5</v>
      </c>
      <c r="F32" s="9">
        <v>4</v>
      </c>
      <c r="G32" s="11">
        <v>4.62</v>
      </c>
      <c r="H32" s="62"/>
      <c r="I32" s="1"/>
    </row>
    <row r="33" spans="1:36" x14ac:dyDescent="0.15">
      <c r="A33" s="59"/>
      <c r="B33" s="59" t="s">
        <v>34</v>
      </c>
      <c r="C33" s="59"/>
      <c r="D33" s="9"/>
      <c r="E33" s="9"/>
      <c r="F33" s="9"/>
      <c r="G33" s="9">
        <v>1</v>
      </c>
      <c r="H33" s="9">
        <f t="shared" ref="H33:H37" si="14">G33</f>
        <v>1</v>
      </c>
      <c r="I33" s="1"/>
    </row>
    <row r="34" spans="1:36" x14ac:dyDescent="0.15">
      <c r="A34" s="59"/>
      <c r="B34" s="59" t="s">
        <v>36</v>
      </c>
      <c r="C34" s="59"/>
      <c r="D34" s="9"/>
      <c r="E34" s="9"/>
      <c r="F34" s="9"/>
      <c r="G34" s="9">
        <v>18</v>
      </c>
      <c r="H34" s="9">
        <f t="shared" si="14"/>
        <v>18</v>
      </c>
      <c r="I34" s="1"/>
    </row>
    <row r="35" spans="1:36" x14ac:dyDescent="0.15">
      <c r="A35" s="59"/>
      <c r="B35" s="59" t="s">
        <v>38</v>
      </c>
      <c r="C35" s="59"/>
      <c r="D35" s="9"/>
      <c r="E35" s="9"/>
      <c r="F35" s="9"/>
      <c r="G35" s="9">
        <v>10</v>
      </c>
      <c r="H35" s="9">
        <f t="shared" si="14"/>
        <v>10</v>
      </c>
      <c r="I35" s="1"/>
    </row>
    <row r="36" spans="1:36" x14ac:dyDescent="0.15">
      <c r="A36" s="59"/>
      <c r="B36" s="59" t="s">
        <v>39</v>
      </c>
      <c r="C36" s="59"/>
      <c r="D36" s="9"/>
      <c r="E36" s="9"/>
      <c r="F36" s="9"/>
      <c r="G36" s="9">
        <v>10</v>
      </c>
      <c r="H36" s="9">
        <f t="shared" si="14"/>
        <v>10</v>
      </c>
      <c r="I36" s="1"/>
    </row>
    <row r="37" spans="1:36" x14ac:dyDescent="0.15">
      <c r="A37" s="59"/>
      <c r="B37" s="59" t="s">
        <v>40</v>
      </c>
      <c r="C37" s="59"/>
      <c r="D37" s="9"/>
      <c r="E37" s="9"/>
      <c r="F37" s="9"/>
      <c r="G37" s="9">
        <v>46</v>
      </c>
      <c r="H37" s="9">
        <f t="shared" si="14"/>
        <v>46</v>
      </c>
      <c r="I37" s="1"/>
    </row>
    <row r="39" spans="1:36" x14ac:dyDescent="0.15">
      <c r="A39" s="63" t="s">
        <v>58</v>
      </c>
      <c r="B39" s="67" t="s">
        <v>45</v>
      </c>
      <c r="C39" s="63"/>
      <c r="D39" s="11">
        <f t="shared" ref="D39:AH39" si="15">D19*10000*$H$28</f>
        <v>10176902</v>
      </c>
      <c r="E39" s="11">
        <f t="shared" si="15"/>
        <v>26458662.666666672</v>
      </c>
      <c r="F39" s="11">
        <f t="shared" si="15"/>
        <v>440954198</v>
      </c>
      <c r="G39" s="11">
        <f t="shared" si="15"/>
        <v>93592870</v>
      </c>
      <c r="H39" s="11">
        <f t="shared" si="15"/>
        <v>635687646.66666663</v>
      </c>
      <c r="I39" s="11">
        <f t="shared" si="15"/>
        <v>271512306.66666669</v>
      </c>
      <c r="J39" s="11">
        <f t="shared" si="15"/>
        <v>368632143.33333331</v>
      </c>
      <c r="K39" s="11">
        <f t="shared" si="15"/>
        <v>466002074.00000006</v>
      </c>
      <c r="L39" s="11">
        <f t="shared" si="15"/>
        <v>3879663.333333333</v>
      </c>
      <c r="M39" s="11">
        <f t="shared" si="15"/>
        <v>28677445.333333332</v>
      </c>
      <c r="N39" s="11">
        <f t="shared" si="15"/>
        <v>14018089.333333332</v>
      </c>
      <c r="O39" s="11">
        <f t="shared" si="15"/>
        <v>87443122.666666687</v>
      </c>
      <c r="P39" s="11">
        <f t="shared" si="15"/>
        <v>31287400.666666668</v>
      </c>
      <c r="Q39" s="11">
        <f t="shared" si="15"/>
        <v>234626648</v>
      </c>
      <c r="R39" s="11">
        <f t="shared" si="15"/>
        <v>477083162</v>
      </c>
      <c r="S39" s="11">
        <f t="shared" si="15"/>
        <v>387690588.66666675</v>
      </c>
      <c r="T39" s="11">
        <f t="shared" si="15"/>
        <v>224071398.66666666</v>
      </c>
      <c r="U39" s="11">
        <f t="shared" si="15"/>
        <v>345065593.33333325</v>
      </c>
      <c r="V39" s="11">
        <f t="shared" si="15"/>
        <v>98633226</v>
      </c>
      <c r="W39" s="11">
        <f t="shared" si="15"/>
        <v>289987199.33333331</v>
      </c>
      <c r="X39" s="11">
        <f t="shared" si="15"/>
        <v>47761541.333333336</v>
      </c>
      <c r="Y39" s="11">
        <f t="shared" si="15"/>
        <v>101435561.33333333</v>
      </c>
      <c r="Z39" s="11">
        <f t="shared" si="15"/>
        <v>705707554</v>
      </c>
      <c r="AA39" s="11">
        <f t="shared" si="15"/>
        <v>399412943.33333331</v>
      </c>
      <c r="AB39" s="11">
        <f t="shared" si="15"/>
        <v>718872758.66666663</v>
      </c>
      <c r="AC39" s="11">
        <f t="shared" si="15"/>
        <v>483431702</v>
      </c>
      <c r="AD39" s="11">
        <f t="shared" si="15"/>
        <v>132626772</v>
      </c>
      <c r="AE39" s="11">
        <f t="shared" si="15"/>
        <v>411885580</v>
      </c>
      <c r="AF39" s="11">
        <f t="shared" si="15"/>
        <v>416772032.00000006</v>
      </c>
      <c r="AG39" s="11">
        <f t="shared" si="15"/>
        <v>127894224</v>
      </c>
      <c r="AH39" s="11">
        <f t="shared" si="15"/>
        <v>455735394.66666657</v>
      </c>
    </row>
    <row r="40" spans="1:36" x14ac:dyDescent="0.15">
      <c r="A40" s="63"/>
      <c r="B40" s="67" t="s">
        <v>46</v>
      </c>
      <c r="C40" s="63"/>
      <c r="D40" s="11">
        <f t="shared" ref="D40:AH40" si="16">D20*10000*$H$31</f>
        <v>2450978.6301369863</v>
      </c>
      <c r="E40" s="11">
        <f t="shared" si="16"/>
        <v>3728860.273972603</v>
      </c>
      <c r="F40" s="11">
        <f t="shared" si="16"/>
        <v>138389424.65753424</v>
      </c>
      <c r="G40" s="11">
        <f t="shared" si="16"/>
        <v>58711334.794520557</v>
      </c>
      <c r="H40" s="11">
        <f t="shared" si="16"/>
        <v>507248610.41095883</v>
      </c>
      <c r="I40" s="11">
        <f t="shared" si="16"/>
        <v>55519495.89041096</v>
      </c>
      <c r="J40" s="11">
        <f t="shared" si="16"/>
        <v>31910612.05479452</v>
      </c>
      <c r="K40" s="11">
        <f t="shared" si="16"/>
        <v>62077951.232876733</v>
      </c>
      <c r="L40" s="11">
        <f t="shared" si="16"/>
        <v>1235722.1917808221</v>
      </c>
      <c r="M40" s="11">
        <f t="shared" si="16"/>
        <v>44234270.136986315</v>
      </c>
      <c r="N40" s="11">
        <f t="shared" si="16"/>
        <v>10680667.397260275</v>
      </c>
      <c r="O40" s="11">
        <f t="shared" si="16"/>
        <v>69494330.958904117</v>
      </c>
      <c r="P40" s="11">
        <f t="shared" si="16"/>
        <v>9807189.0410958901</v>
      </c>
      <c r="Q40" s="11">
        <f t="shared" si="16"/>
        <v>9486695.3424657546</v>
      </c>
      <c r="R40" s="11">
        <f t="shared" si="16"/>
        <v>183527462.46575347</v>
      </c>
      <c r="S40" s="11">
        <f t="shared" si="16"/>
        <v>161362642.19178084</v>
      </c>
      <c r="T40" s="11">
        <f t="shared" si="16"/>
        <v>47317640.547945209</v>
      </c>
      <c r="U40" s="11">
        <f t="shared" si="16"/>
        <v>64643128.767123297</v>
      </c>
      <c r="V40" s="11">
        <f t="shared" si="16"/>
        <v>8336110.6849315073</v>
      </c>
      <c r="W40" s="11">
        <f t="shared" si="16"/>
        <v>17782283.83561644</v>
      </c>
      <c r="X40" s="11">
        <f t="shared" si="16"/>
        <v>6281758.3561643837</v>
      </c>
      <c r="Y40" s="11">
        <f t="shared" si="16"/>
        <v>31525446.575342465</v>
      </c>
      <c r="Z40" s="11">
        <f t="shared" si="16"/>
        <v>131135952.32876714</v>
      </c>
      <c r="AA40" s="11">
        <f t="shared" si="16"/>
        <v>28596797.260273974</v>
      </c>
      <c r="AB40" s="11">
        <f t="shared" si="16"/>
        <v>94975012.602739722</v>
      </c>
      <c r="AC40" s="11">
        <f t="shared" si="16"/>
        <v>56877603.287671238</v>
      </c>
      <c r="AD40" s="11">
        <f t="shared" si="16"/>
        <v>60268778.630136974</v>
      </c>
      <c r="AE40" s="11">
        <f t="shared" si="16"/>
        <v>137066518.35616443</v>
      </c>
      <c r="AF40" s="11">
        <f t="shared" si="16"/>
        <v>85308627.94520548</v>
      </c>
      <c r="AG40" s="11">
        <f t="shared" si="16"/>
        <v>44742639.452054806</v>
      </c>
      <c r="AH40" s="11">
        <f t="shared" si="16"/>
        <v>320800684.93150687</v>
      </c>
    </row>
    <row r="41" spans="1:36" x14ac:dyDescent="0.15">
      <c r="A41" s="63"/>
      <c r="B41" s="68" t="s">
        <v>34</v>
      </c>
      <c r="C41" s="68"/>
      <c r="D41" s="11">
        <f t="shared" ref="D41:AH41" si="17">D21*10000*$H$33</f>
        <v>1766054.7945205478</v>
      </c>
      <c r="E41" s="11">
        <f t="shared" si="17"/>
        <v>3907972.6027397262</v>
      </c>
      <c r="F41" s="11">
        <f t="shared" si="17"/>
        <v>45454849.315068498</v>
      </c>
      <c r="G41" s="11">
        <f t="shared" si="17"/>
        <v>11211452.05479452</v>
      </c>
      <c r="H41" s="11">
        <f t="shared" si="17"/>
        <v>11451698.630136987</v>
      </c>
      <c r="I41" s="11">
        <f t="shared" si="17"/>
        <v>30887671.232876714</v>
      </c>
      <c r="J41" s="11">
        <f t="shared" si="17"/>
        <v>20061534.246575344</v>
      </c>
      <c r="K41" s="11">
        <f t="shared" si="17"/>
        <v>27267780.82191781</v>
      </c>
      <c r="L41" s="11">
        <f t="shared" si="17"/>
        <v>2016493.150684932</v>
      </c>
      <c r="M41" s="11">
        <f t="shared" si="17"/>
        <v>34790712.328767121</v>
      </c>
      <c r="N41" s="11">
        <f t="shared" si="17"/>
        <v>11740356.16438356</v>
      </c>
      <c r="O41" s="11">
        <f t="shared" si="17"/>
        <v>34468356.16438356</v>
      </c>
      <c r="P41" s="11">
        <f t="shared" si="17"/>
        <v>18256767.123287667</v>
      </c>
      <c r="Q41" s="11">
        <f t="shared" si="17"/>
        <v>38722602.739726029</v>
      </c>
      <c r="R41" s="11">
        <f t="shared" si="17"/>
        <v>66311178.08219178</v>
      </c>
      <c r="S41" s="11">
        <f t="shared" si="17"/>
        <v>88270109.589041069</v>
      </c>
      <c r="T41" s="11">
        <f t="shared" si="17"/>
        <v>56591506.849315062</v>
      </c>
      <c r="U41" s="11">
        <f t="shared" si="17"/>
        <v>80676986.301369861</v>
      </c>
      <c r="V41" s="11">
        <f t="shared" si="17"/>
        <v>47520493.15068493</v>
      </c>
      <c r="W41" s="11">
        <f t="shared" si="17"/>
        <v>47375835.616438359</v>
      </c>
      <c r="X41" s="11">
        <f t="shared" si="17"/>
        <v>7759479.4520547939</v>
      </c>
      <c r="Y41" s="11">
        <f t="shared" si="17"/>
        <v>24044465.753424656</v>
      </c>
      <c r="Z41" s="11">
        <f t="shared" si="17"/>
        <v>89562575.342465758</v>
      </c>
      <c r="AA41" s="11">
        <f t="shared" si="17"/>
        <v>28102767.12328767</v>
      </c>
      <c r="AB41" s="11">
        <f t="shared" si="17"/>
        <v>56761972.602739736</v>
      </c>
      <c r="AC41" s="11">
        <f t="shared" si="17"/>
        <v>466273.97260273976</v>
      </c>
      <c r="AD41" s="11">
        <f t="shared" si="17"/>
        <v>16354438.356164383</v>
      </c>
      <c r="AE41" s="11">
        <f t="shared" si="17"/>
        <v>10165479.452054797</v>
      </c>
      <c r="AF41" s="11">
        <f t="shared" si="17"/>
        <v>1599863.01369863</v>
      </c>
      <c r="AG41" s="11">
        <f t="shared" si="17"/>
        <v>1530410.9589041097</v>
      </c>
      <c r="AH41" s="11">
        <f t="shared" si="17"/>
        <v>7088958.9041095898</v>
      </c>
    </row>
    <row r="42" spans="1:36" x14ac:dyDescent="0.15">
      <c r="A42" s="63"/>
      <c r="B42" s="63" t="s">
        <v>36</v>
      </c>
      <c r="C42" s="63"/>
      <c r="D42" s="11">
        <f t="shared" ref="D42:O42" si="18">D22*10000*$H$34</f>
        <v>25200.000000000004</v>
      </c>
      <c r="E42" s="11">
        <f t="shared" si="18"/>
        <v>16200</v>
      </c>
      <c r="F42" s="11">
        <f t="shared" si="18"/>
        <v>1101600</v>
      </c>
      <c r="G42" s="11">
        <f t="shared" si="18"/>
        <v>174600</v>
      </c>
      <c r="H42" s="11">
        <f t="shared" si="18"/>
        <v>11489400</v>
      </c>
      <c r="I42" s="11">
        <f t="shared" si="18"/>
        <v>1108800</v>
      </c>
      <c r="J42" s="11">
        <f t="shared" si="18"/>
        <v>504000</v>
      </c>
      <c r="K42" s="11">
        <f t="shared" si="18"/>
        <v>2415600</v>
      </c>
      <c r="L42" s="11">
        <f t="shared" si="18"/>
        <v>1800</v>
      </c>
      <c r="M42" s="11">
        <f t="shared" si="18"/>
        <v>32400</v>
      </c>
      <c r="N42" s="11">
        <f t="shared" si="18"/>
        <v>0</v>
      </c>
      <c r="O42" s="11">
        <f t="shared" si="18"/>
        <v>12600.000000000002</v>
      </c>
      <c r="P42" s="11">
        <v>0</v>
      </c>
      <c r="Q42" s="11">
        <v>0</v>
      </c>
      <c r="R42" s="11">
        <f t="shared" ref="R42:AH42" si="19">R22*10000*$H$34</f>
        <v>127800</v>
      </c>
      <c r="S42" s="11">
        <f t="shared" si="19"/>
        <v>163800</v>
      </c>
      <c r="T42" s="11">
        <f t="shared" si="19"/>
        <v>63000</v>
      </c>
      <c r="U42" s="11">
        <f t="shared" si="19"/>
        <v>244800.00000000003</v>
      </c>
      <c r="V42" s="11">
        <f t="shared" si="19"/>
        <v>0</v>
      </c>
      <c r="W42" s="11">
        <f t="shared" si="19"/>
        <v>3378600</v>
      </c>
      <c r="X42" s="11">
        <f t="shared" si="19"/>
        <v>0</v>
      </c>
      <c r="Y42" s="11">
        <f t="shared" si="19"/>
        <v>253800</v>
      </c>
      <c r="Z42" s="11">
        <f t="shared" si="19"/>
        <v>13375800</v>
      </c>
      <c r="AA42" s="11">
        <f t="shared" si="19"/>
        <v>3076200</v>
      </c>
      <c r="AB42" s="11">
        <f t="shared" si="19"/>
        <v>2565000</v>
      </c>
      <c r="AC42" s="11">
        <f t="shared" si="19"/>
        <v>4991400</v>
      </c>
      <c r="AD42" s="11">
        <f t="shared" si="19"/>
        <v>41400</v>
      </c>
      <c r="AE42" s="11">
        <f t="shared" si="19"/>
        <v>2111400</v>
      </c>
      <c r="AF42" s="11">
        <f t="shared" si="19"/>
        <v>2086200</v>
      </c>
      <c r="AG42" s="11">
        <f t="shared" si="19"/>
        <v>19800</v>
      </c>
      <c r="AH42" s="11">
        <f t="shared" si="19"/>
        <v>13131000</v>
      </c>
    </row>
    <row r="43" spans="1:36" x14ac:dyDescent="0.15">
      <c r="A43" s="63"/>
      <c r="B43" s="63" t="s">
        <v>38</v>
      </c>
      <c r="C43" s="63"/>
      <c r="D43" s="11">
        <f t="shared" ref="D43:P43" si="20">D23*10000*$H$35</f>
        <v>19000</v>
      </c>
      <c r="E43" s="11">
        <f t="shared" si="20"/>
        <v>40000</v>
      </c>
      <c r="F43" s="11">
        <f t="shared" si="20"/>
        <v>1796000</v>
      </c>
      <c r="G43" s="11">
        <f t="shared" si="20"/>
        <v>1196000.0000000002</v>
      </c>
      <c r="H43" s="11">
        <f t="shared" si="20"/>
        <v>7280000</v>
      </c>
      <c r="I43" s="11">
        <f t="shared" si="20"/>
        <v>4637000</v>
      </c>
      <c r="J43" s="11">
        <f t="shared" si="20"/>
        <v>233000</v>
      </c>
      <c r="K43" s="11">
        <f t="shared" si="20"/>
        <v>524000</v>
      </c>
      <c r="L43" s="11">
        <f t="shared" si="20"/>
        <v>0</v>
      </c>
      <c r="M43" s="11">
        <f t="shared" si="20"/>
        <v>169000</v>
      </c>
      <c r="N43" s="11">
        <f t="shared" si="20"/>
        <v>0</v>
      </c>
      <c r="O43" s="11">
        <f t="shared" si="20"/>
        <v>25000</v>
      </c>
      <c r="P43" s="11">
        <f t="shared" si="20"/>
        <v>0</v>
      </c>
      <c r="Q43" s="11">
        <v>0</v>
      </c>
      <c r="R43" s="11">
        <f t="shared" ref="R43:AH43" si="21">R23*10000*$H$35</f>
        <v>851000</v>
      </c>
      <c r="S43" s="11">
        <f t="shared" si="21"/>
        <v>233000</v>
      </c>
      <c r="T43" s="11">
        <f t="shared" si="21"/>
        <v>7000.0000000000009</v>
      </c>
      <c r="U43" s="11">
        <f t="shared" si="21"/>
        <v>13000</v>
      </c>
      <c r="V43" s="11">
        <f t="shared" si="21"/>
        <v>0</v>
      </c>
      <c r="W43" s="11">
        <f t="shared" si="21"/>
        <v>4000</v>
      </c>
      <c r="X43" s="11">
        <f t="shared" si="21"/>
        <v>0</v>
      </c>
      <c r="Y43" s="11">
        <f t="shared" si="21"/>
        <v>7000.0000000000009</v>
      </c>
      <c r="Z43" s="11">
        <f t="shared" si="21"/>
        <v>851000</v>
      </c>
      <c r="AA43" s="11">
        <f t="shared" si="21"/>
        <v>13000</v>
      </c>
      <c r="AB43" s="11">
        <f t="shared" si="21"/>
        <v>1323000</v>
      </c>
      <c r="AC43" s="11">
        <f t="shared" si="21"/>
        <v>485000</v>
      </c>
      <c r="AD43" s="11">
        <f t="shared" si="21"/>
        <v>265000</v>
      </c>
      <c r="AE43" s="11">
        <f t="shared" si="21"/>
        <v>3450000</v>
      </c>
      <c r="AF43" s="11">
        <f t="shared" si="21"/>
        <v>44000</v>
      </c>
      <c r="AG43" s="11">
        <f t="shared" si="21"/>
        <v>388000</v>
      </c>
      <c r="AH43" s="11">
        <f t="shared" si="21"/>
        <v>1477000</v>
      </c>
    </row>
    <row r="44" spans="1:36" x14ac:dyDescent="0.15">
      <c r="A44" s="63"/>
      <c r="B44" s="63" t="s">
        <v>39</v>
      </c>
      <c r="C44" s="63"/>
      <c r="D44" s="11">
        <f t="shared" ref="D44:P44" si="22">D24*10000*$H$36</f>
        <v>2000</v>
      </c>
      <c r="E44" s="11">
        <f t="shared" si="22"/>
        <v>2000</v>
      </c>
      <c r="F44" s="11">
        <f t="shared" si="22"/>
        <v>546000</v>
      </c>
      <c r="G44" s="11">
        <f t="shared" si="22"/>
        <v>355000</v>
      </c>
      <c r="H44" s="11">
        <f t="shared" si="22"/>
        <v>860000</v>
      </c>
      <c r="I44" s="11">
        <f t="shared" si="22"/>
        <v>522000</v>
      </c>
      <c r="J44" s="11">
        <f t="shared" si="22"/>
        <v>27000</v>
      </c>
      <c r="K44" s="11">
        <f t="shared" si="22"/>
        <v>102000</v>
      </c>
      <c r="L44" s="11">
        <f t="shared" si="22"/>
        <v>0</v>
      </c>
      <c r="M44" s="11">
        <f t="shared" si="22"/>
        <v>62000</v>
      </c>
      <c r="N44" s="11">
        <f t="shared" si="22"/>
        <v>0</v>
      </c>
      <c r="O44" s="11">
        <f t="shared" si="22"/>
        <v>3000</v>
      </c>
      <c r="P44" s="11">
        <f t="shared" si="22"/>
        <v>0</v>
      </c>
      <c r="Q44" s="11">
        <v>0</v>
      </c>
      <c r="R44" s="11">
        <f t="shared" ref="R44:AH44" si="23">R24*10000*$H$36</f>
        <v>27000</v>
      </c>
      <c r="S44" s="11">
        <f t="shared" si="23"/>
        <v>35000</v>
      </c>
      <c r="T44" s="11">
        <f t="shared" si="23"/>
        <v>2000</v>
      </c>
      <c r="U44" s="11">
        <f t="shared" si="23"/>
        <v>8000</v>
      </c>
      <c r="V44" s="11">
        <f t="shared" si="23"/>
        <v>0</v>
      </c>
      <c r="W44" s="11">
        <f t="shared" si="23"/>
        <v>333000</v>
      </c>
      <c r="X44" s="11">
        <f t="shared" si="23"/>
        <v>0</v>
      </c>
      <c r="Y44" s="11">
        <f t="shared" si="23"/>
        <v>43000</v>
      </c>
      <c r="Z44" s="11">
        <f t="shared" si="23"/>
        <v>891000</v>
      </c>
      <c r="AA44" s="11">
        <f t="shared" si="23"/>
        <v>45000</v>
      </c>
      <c r="AB44" s="11">
        <f t="shared" si="23"/>
        <v>2019000</v>
      </c>
      <c r="AC44" s="11">
        <f t="shared" si="23"/>
        <v>122000</v>
      </c>
      <c r="AD44" s="11">
        <f t="shared" si="23"/>
        <v>36000</v>
      </c>
      <c r="AE44" s="11">
        <f t="shared" si="23"/>
        <v>1496000</v>
      </c>
      <c r="AF44" s="11">
        <f t="shared" si="23"/>
        <v>14000.000000000002</v>
      </c>
      <c r="AG44" s="11">
        <f t="shared" si="23"/>
        <v>22000</v>
      </c>
      <c r="AH44" s="11">
        <f t="shared" si="23"/>
        <v>5000</v>
      </c>
    </row>
    <row r="45" spans="1:36" x14ac:dyDescent="0.15">
      <c r="A45" s="63"/>
      <c r="B45" s="63" t="s">
        <v>40</v>
      </c>
      <c r="C45" s="63"/>
      <c r="D45" s="11">
        <f t="shared" ref="D45:AH45" si="24">D25*10000*$H$37</f>
        <v>0</v>
      </c>
      <c r="E45" s="11">
        <f t="shared" si="24"/>
        <v>0</v>
      </c>
      <c r="F45" s="11">
        <f t="shared" si="24"/>
        <v>18400</v>
      </c>
      <c r="G45" s="11">
        <f t="shared" si="24"/>
        <v>9200</v>
      </c>
      <c r="H45" s="11">
        <f t="shared" si="24"/>
        <v>7944200</v>
      </c>
      <c r="I45" s="11">
        <f t="shared" si="24"/>
        <v>0</v>
      </c>
      <c r="J45" s="11">
        <f t="shared" si="24"/>
        <v>0</v>
      </c>
      <c r="K45" s="11">
        <f t="shared" si="24"/>
        <v>0</v>
      </c>
      <c r="L45" s="11">
        <f t="shared" si="24"/>
        <v>0</v>
      </c>
      <c r="M45" s="11">
        <f t="shared" si="24"/>
        <v>0</v>
      </c>
      <c r="N45" s="11">
        <f t="shared" si="24"/>
        <v>460000</v>
      </c>
      <c r="O45" s="11">
        <f t="shared" si="24"/>
        <v>0</v>
      </c>
      <c r="P45" s="11">
        <f t="shared" si="24"/>
        <v>920000</v>
      </c>
      <c r="Q45" s="11">
        <f t="shared" si="24"/>
        <v>0</v>
      </c>
      <c r="R45" s="11">
        <f t="shared" si="24"/>
        <v>0</v>
      </c>
      <c r="S45" s="11">
        <f t="shared" si="24"/>
        <v>0</v>
      </c>
      <c r="T45" s="11">
        <f t="shared" si="24"/>
        <v>0</v>
      </c>
      <c r="U45" s="11">
        <f t="shared" si="24"/>
        <v>0</v>
      </c>
      <c r="V45" s="11">
        <f t="shared" si="24"/>
        <v>0</v>
      </c>
      <c r="W45" s="11">
        <f t="shared" si="24"/>
        <v>0</v>
      </c>
      <c r="X45" s="11">
        <f t="shared" si="24"/>
        <v>0</v>
      </c>
      <c r="Y45" s="11">
        <f t="shared" si="24"/>
        <v>0</v>
      </c>
      <c r="Z45" s="11">
        <f t="shared" si="24"/>
        <v>0</v>
      </c>
      <c r="AA45" s="11">
        <f t="shared" si="24"/>
        <v>0</v>
      </c>
      <c r="AB45" s="11">
        <f t="shared" si="24"/>
        <v>0</v>
      </c>
      <c r="AC45" s="11">
        <f t="shared" si="24"/>
        <v>0</v>
      </c>
      <c r="AD45" s="11">
        <f t="shared" si="24"/>
        <v>0</v>
      </c>
      <c r="AE45" s="11">
        <f t="shared" si="24"/>
        <v>1375400.0000000002</v>
      </c>
      <c r="AF45" s="11">
        <f t="shared" si="24"/>
        <v>515200.00000000006</v>
      </c>
      <c r="AG45" s="11">
        <f t="shared" si="24"/>
        <v>13800</v>
      </c>
      <c r="AH45" s="14">
        <f t="shared" si="24"/>
        <v>5685600</v>
      </c>
      <c r="AI45" s="15" t="s">
        <v>59</v>
      </c>
    </row>
    <row r="46" spans="1:36" x14ac:dyDescent="0.15">
      <c r="D46" s="1">
        <f t="shared" ref="D46:AH46" si="25">SUM(D39:D45)</f>
        <v>14440135.424657533</v>
      </c>
      <c r="E46" s="1">
        <f t="shared" si="25"/>
        <v>34153695.543379001</v>
      </c>
      <c r="F46" s="1">
        <f t="shared" si="25"/>
        <v>628260471.97260273</v>
      </c>
      <c r="G46" s="1">
        <f t="shared" si="25"/>
        <v>165250456.84931508</v>
      </c>
      <c r="H46" s="1">
        <f t="shared" si="25"/>
        <v>1181961555.7077625</v>
      </c>
      <c r="I46" s="1">
        <f t="shared" si="25"/>
        <v>364187273.78995436</v>
      </c>
      <c r="J46" s="1">
        <f t="shared" si="25"/>
        <v>421368289.63470316</v>
      </c>
      <c r="K46" s="1">
        <f t="shared" si="25"/>
        <v>558389406.05479455</v>
      </c>
      <c r="L46" s="1">
        <f t="shared" si="25"/>
        <v>7133678.6757990876</v>
      </c>
      <c r="M46" s="1">
        <f t="shared" si="25"/>
        <v>107965827.79908676</v>
      </c>
      <c r="N46" s="1">
        <f t="shared" si="25"/>
        <v>36899112.894977167</v>
      </c>
      <c r="O46" s="1">
        <f t="shared" si="25"/>
        <v>191446409.78995436</v>
      </c>
      <c r="P46" s="1">
        <f t="shared" si="25"/>
        <v>60271356.831050217</v>
      </c>
      <c r="Q46" s="1">
        <f t="shared" si="25"/>
        <v>282835946.08219177</v>
      </c>
      <c r="R46" s="1">
        <f t="shared" si="25"/>
        <v>727927602.54794526</v>
      </c>
      <c r="S46" s="1">
        <f t="shared" si="25"/>
        <v>637755140.44748867</v>
      </c>
      <c r="T46" s="1">
        <f t="shared" si="25"/>
        <v>328052546.06392694</v>
      </c>
      <c r="U46" s="1">
        <f t="shared" si="25"/>
        <v>490651508.40182638</v>
      </c>
      <c r="V46" s="1">
        <f t="shared" si="25"/>
        <v>154489829.83561644</v>
      </c>
      <c r="W46" s="1">
        <f t="shared" si="25"/>
        <v>358860918.78538811</v>
      </c>
      <c r="X46" s="1">
        <f t="shared" si="25"/>
        <v>61802779.141552508</v>
      </c>
      <c r="Y46" s="1">
        <f t="shared" si="25"/>
        <v>157309273.66210043</v>
      </c>
      <c r="Z46" s="1">
        <f t="shared" si="25"/>
        <v>941523881.67123294</v>
      </c>
      <c r="AA46" s="1">
        <f t="shared" si="25"/>
        <v>459246707.71689498</v>
      </c>
      <c r="AB46" s="1">
        <f t="shared" si="25"/>
        <v>876516743.87214601</v>
      </c>
      <c r="AC46" s="1">
        <f t="shared" si="25"/>
        <v>546373979.26027393</v>
      </c>
      <c r="AD46" s="1">
        <f t="shared" si="25"/>
        <v>209592388.98630136</v>
      </c>
      <c r="AE46" s="1">
        <f t="shared" si="25"/>
        <v>567550377.80821919</v>
      </c>
      <c r="AF46" s="1">
        <f t="shared" si="25"/>
        <v>506339922.95890421</v>
      </c>
      <c r="AG46" s="1">
        <f t="shared" si="25"/>
        <v>174610874.41095892</v>
      </c>
      <c r="AH46" s="1">
        <f t="shared" si="25"/>
        <v>803923638.50228298</v>
      </c>
      <c r="AI46" s="15">
        <f>SUM(D46:AH46)</f>
        <v>12057091731.123291</v>
      </c>
      <c r="AJ46" s="16" t="s">
        <v>60</v>
      </c>
    </row>
    <row r="47" spans="1:36" x14ac:dyDescent="0.15">
      <c r="AI47" s="17">
        <f>AI46/1000000</f>
        <v>12057.091731123292</v>
      </c>
      <c r="AJ47" s="16" t="s">
        <v>61</v>
      </c>
    </row>
  </sheetData>
  <mergeCells count="19">
    <mergeCell ref="B36:C36"/>
    <mergeCell ref="B37:C37"/>
    <mergeCell ref="B39:C39"/>
    <mergeCell ref="B33:C33"/>
    <mergeCell ref="H28:H30"/>
    <mergeCell ref="H31:H32"/>
    <mergeCell ref="B45:C45"/>
    <mergeCell ref="A12:A18"/>
    <mergeCell ref="A28:A37"/>
    <mergeCell ref="A39:A45"/>
    <mergeCell ref="B28:B30"/>
    <mergeCell ref="B31:B32"/>
    <mergeCell ref="B40:C40"/>
    <mergeCell ref="B41:C41"/>
    <mergeCell ref="B42:C42"/>
    <mergeCell ref="B43:C43"/>
    <mergeCell ref="B44:C44"/>
    <mergeCell ref="B34:C34"/>
    <mergeCell ref="B35:C35"/>
  </mergeCells>
  <phoneticPr fontId="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47"/>
  <sheetViews>
    <sheetView topLeftCell="A19" workbookViewId="0">
      <selection activeCell="A19" activeCellId="2" sqref="A1:XFD2 A5:XFD5 A19:XFD19"/>
    </sheetView>
  </sheetViews>
  <sheetFormatPr defaultColWidth="9" defaultRowHeight="16.5" x14ac:dyDescent="0.15"/>
  <cols>
    <col min="1" max="1" width="14.125" style="1" customWidth="1"/>
    <col min="2" max="3" width="8.875" style="1"/>
    <col min="4" max="5" width="15.625" style="2"/>
    <col min="6" max="7" width="16.875" style="2"/>
    <col min="8" max="8" width="16.875" style="2" customWidth="1"/>
    <col min="9" max="9" width="15.125" style="2" customWidth="1"/>
    <col min="10" max="11" width="16.875" style="2"/>
    <col min="12" max="13" width="15.625" style="2"/>
    <col min="14" max="14" width="15.5" style="2"/>
    <col min="15" max="15" width="16.875" style="2"/>
    <col min="16" max="16" width="15.625" style="2"/>
    <col min="17" max="21" width="16.875" style="2"/>
    <col min="22" max="22" width="15.625" style="2"/>
    <col min="23" max="23" width="15.5" style="2" customWidth="1"/>
    <col min="24" max="24" width="15.625" style="2"/>
    <col min="25" max="28" width="16.875" style="2"/>
    <col min="29" max="29" width="16.875" style="2" customWidth="1"/>
    <col min="30" max="32" width="16.875" style="2"/>
    <col min="33" max="33" width="16.875" style="2" customWidth="1"/>
    <col min="34" max="34" width="17.625" style="2" customWidth="1"/>
    <col min="35" max="35" width="15.625" style="2"/>
    <col min="36" max="16384" width="9" style="2"/>
  </cols>
  <sheetData>
    <row r="1" spans="1:34" s="1" customFormat="1" x14ac:dyDescent="0.15">
      <c r="A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</row>
    <row r="2" spans="1:34" ht="16.5" customHeight="1" x14ac:dyDescent="0.15">
      <c r="A2" s="38" t="s">
        <v>31</v>
      </c>
      <c r="B2" s="37" t="s">
        <v>32</v>
      </c>
      <c r="C2" s="38"/>
      <c r="D2" s="23">
        <v>8.43</v>
      </c>
      <c r="E2" s="23">
        <v>19.489999999999998</v>
      </c>
      <c r="F2" s="23">
        <v>340.5</v>
      </c>
      <c r="G2" s="23">
        <v>40.130000000000003</v>
      </c>
      <c r="H2" s="23">
        <v>363.19</v>
      </c>
      <c r="I2" s="23">
        <v>159.88999999999999</v>
      </c>
      <c r="J2" s="23">
        <v>233.6</v>
      </c>
      <c r="K2" s="23">
        <v>281.55</v>
      </c>
      <c r="L2" s="23">
        <v>0.98</v>
      </c>
      <c r="M2" s="23">
        <v>16.36</v>
      </c>
      <c r="N2" s="23">
        <v>8.7899999999999991</v>
      </c>
      <c r="O2" s="23">
        <v>53.13</v>
      </c>
      <c r="P2" s="23">
        <v>15.97</v>
      </c>
      <c r="Q2" s="23">
        <v>115.86</v>
      </c>
      <c r="R2" s="23">
        <v>361.57</v>
      </c>
      <c r="S2" s="23">
        <v>232.95</v>
      </c>
      <c r="T2" s="23">
        <v>107.9</v>
      </c>
      <c r="U2" s="23">
        <v>147</v>
      </c>
      <c r="V2" s="23">
        <v>33.270000000000003</v>
      </c>
      <c r="W2" s="23">
        <v>116.97</v>
      </c>
      <c r="X2" s="23">
        <v>19.22</v>
      </c>
      <c r="Y2" s="23">
        <v>55.74</v>
      </c>
      <c r="Z2" s="23">
        <v>267.26</v>
      </c>
      <c r="AA2" s="23">
        <v>150.99</v>
      </c>
      <c r="AB2" s="23">
        <v>307.83</v>
      </c>
      <c r="AC2" s="23">
        <v>163.32</v>
      </c>
      <c r="AD2" s="23">
        <v>57.61</v>
      </c>
      <c r="AE2" s="23">
        <v>198.33</v>
      </c>
      <c r="AF2" s="23">
        <v>132.18</v>
      </c>
      <c r="AG2" s="23">
        <v>70.989999999999995</v>
      </c>
      <c r="AH2" s="23">
        <v>259.27</v>
      </c>
    </row>
    <row r="3" spans="1:34" ht="16.5" customHeight="1" x14ac:dyDescent="0.15">
      <c r="A3" s="38"/>
      <c r="B3" s="39" t="s">
        <v>33</v>
      </c>
      <c r="C3" s="40"/>
      <c r="D3" s="23">
        <v>64.510000000000005</v>
      </c>
      <c r="E3" s="23">
        <v>55.22</v>
      </c>
      <c r="F3" s="23">
        <v>2168.9</v>
      </c>
      <c r="G3" s="23">
        <v>590.54</v>
      </c>
      <c r="H3" s="23">
        <v>6257.87</v>
      </c>
      <c r="I3" s="23">
        <v>620.79999999999995</v>
      </c>
      <c r="J3" s="23">
        <v>406.67</v>
      </c>
      <c r="K3" s="23">
        <v>780.38</v>
      </c>
      <c r="L3" s="23">
        <v>22.39</v>
      </c>
      <c r="M3" s="23">
        <v>707.7</v>
      </c>
      <c r="N3" s="23">
        <v>141.94999999999999</v>
      </c>
      <c r="O3" s="23">
        <v>1170.33</v>
      </c>
      <c r="P3" s="23">
        <v>138.29</v>
      </c>
      <c r="Q3" s="23">
        <v>123.46</v>
      </c>
      <c r="R3" s="23">
        <v>2629.76</v>
      </c>
      <c r="S3" s="23">
        <v>2145</v>
      </c>
      <c r="T3" s="23">
        <v>604.4</v>
      </c>
      <c r="U3" s="23">
        <v>901.8</v>
      </c>
      <c r="V3" s="23">
        <v>110.41</v>
      </c>
      <c r="W3" s="23">
        <v>209.68</v>
      </c>
      <c r="X3" s="23">
        <v>84.27</v>
      </c>
      <c r="Y3" s="23">
        <v>448.91</v>
      </c>
      <c r="Z3" s="23">
        <v>1780.38</v>
      </c>
      <c r="AA3" s="23">
        <v>286.05</v>
      </c>
      <c r="AB3" s="23">
        <v>1024.05</v>
      </c>
      <c r="AC3" s="23">
        <v>397.19</v>
      </c>
      <c r="AD3" s="23">
        <v>620.4</v>
      </c>
      <c r="AE3" s="23">
        <v>1414.71</v>
      </c>
      <c r="AF3" s="23">
        <v>726.06</v>
      </c>
      <c r="AG3" s="23">
        <v>560</v>
      </c>
      <c r="AH3" s="23">
        <v>3605.6</v>
      </c>
    </row>
    <row r="4" spans="1:34" x14ac:dyDescent="0.15">
      <c r="A4" s="38"/>
      <c r="B4" s="38" t="s">
        <v>34</v>
      </c>
      <c r="C4" s="38"/>
      <c r="D4" s="23">
        <v>242.07</v>
      </c>
      <c r="E4" s="23">
        <v>297.22000000000003</v>
      </c>
      <c r="F4" s="23">
        <v>3785.3</v>
      </c>
      <c r="G4" s="23">
        <v>822.8</v>
      </c>
      <c r="H4" s="23">
        <v>918.96</v>
      </c>
      <c r="I4" s="23">
        <v>2627.2</v>
      </c>
      <c r="J4" s="23">
        <v>1691.71</v>
      </c>
      <c r="K4" s="23">
        <v>2090.4499999999998</v>
      </c>
      <c r="L4" s="23">
        <v>189.67</v>
      </c>
      <c r="M4" s="23">
        <v>2805.5</v>
      </c>
      <c r="N4" s="23">
        <v>1022.42</v>
      </c>
      <c r="O4" s="23">
        <v>2828.9</v>
      </c>
      <c r="P4" s="23">
        <v>1606.1</v>
      </c>
      <c r="Q4" s="23">
        <v>3180.46</v>
      </c>
      <c r="R4" s="23">
        <v>5180.6899999999996</v>
      </c>
      <c r="S4" s="23">
        <v>6220</v>
      </c>
      <c r="T4" s="23">
        <v>4448.0200000000004</v>
      </c>
      <c r="U4" s="23">
        <v>6116.3</v>
      </c>
      <c r="V4" s="23">
        <v>3712</v>
      </c>
      <c r="W4" s="23">
        <v>3355.06</v>
      </c>
      <c r="X4" s="23">
        <v>547.82000000000005</v>
      </c>
      <c r="Y4" s="23">
        <v>1751.11</v>
      </c>
      <c r="Z4" s="23">
        <v>6579.1</v>
      </c>
      <c r="AA4" s="23">
        <v>1825.15</v>
      </c>
      <c r="AB4" s="23">
        <v>3795.13</v>
      </c>
      <c r="AC4" s="23">
        <v>19.059999999999999</v>
      </c>
      <c r="AD4" s="23">
        <v>1141.01</v>
      </c>
      <c r="AE4" s="23">
        <v>682.73</v>
      </c>
      <c r="AF4" s="23">
        <v>110.63</v>
      </c>
      <c r="AG4" s="23">
        <v>113.75</v>
      </c>
      <c r="AH4" s="23">
        <v>495.77</v>
      </c>
    </row>
    <row r="5" spans="1:34" ht="16.5" customHeight="1" x14ac:dyDescent="0.15">
      <c r="A5" s="36" t="s">
        <v>35</v>
      </c>
      <c r="B5" s="41" t="s">
        <v>32</v>
      </c>
      <c r="C5" s="42"/>
      <c r="D5" s="23">
        <v>12.83</v>
      </c>
      <c r="E5" s="23">
        <v>25.85</v>
      </c>
      <c r="F5" s="23">
        <v>359.5</v>
      </c>
      <c r="G5" s="23">
        <v>100.73</v>
      </c>
      <c r="H5" s="23">
        <v>656.17</v>
      </c>
      <c r="I5" s="23">
        <v>227.78</v>
      </c>
      <c r="J5" s="23">
        <v>337.56</v>
      </c>
      <c r="K5" s="23">
        <v>489.32</v>
      </c>
      <c r="L5" s="23">
        <v>6.5</v>
      </c>
      <c r="M5" s="23">
        <v>30.5</v>
      </c>
      <c r="N5" s="23">
        <v>14.9</v>
      </c>
      <c r="O5" s="23">
        <v>80.59</v>
      </c>
      <c r="P5" s="23">
        <v>32.65</v>
      </c>
      <c r="Q5" s="23">
        <v>241.4</v>
      </c>
      <c r="R5" s="23">
        <v>401.48</v>
      </c>
      <c r="S5" s="23">
        <v>372.67</v>
      </c>
      <c r="T5" s="23">
        <v>238</v>
      </c>
      <c r="U5" s="23">
        <v>379.37</v>
      </c>
      <c r="V5" s="23">
        <v>120.68</v>
      </c>
      <c r="W5" s="23">
        <v>326.61</v>
      </c>
      <c r="X5" s="23">
        <v>52.77</v>
      </c>
      <c r="Y5" s="23">
        <v>108.48</v>
      </c>
      <c r="Z5" s="23">
        <v>853.19</v>
      </c>
      <c r="AA5" s="23">
        <v>492.35</v>
      </c>
      <c r="AB5" s="23">
        <v>810.85</v>
      </c>
      <c r="AC5" s="23">
        <v>592.62</v>
      </c>
      <c r="AD5" s="23">
        <v>151.22999999999999</v>
      </c>
      <c r="AE5" s="23">
        <v>424.31</v>
      </c>
      <c r="AF5" s="23">
        <v>546.55999999999995</v>
      </c>
      <c r="AG5" s="23">
        <v>118.33</v>
      </c>
      <c r="AH5" s="23">
        <v>432.99</v>
      </c>
    </row>
    <row r="6" spans="1:34" ht="16.5" customHeight="1" x14ac:dyDescent="0.15">
      <c r="A6" s="36"/>
      <c r="B6" s="41" t="s">
        <v>33</v>
      </c>
      <c r="C6" s="42"/>
      <c r="D6" s="23">
        <v>35.18</v>
      </c>
      <c r="E6" s="23">
        <v>43.48</v>
      </c>
      <c r="F6" s="23">
        <v>1228.0999999999999</v>
      </c>
      <c r="G6" s="23">
        <v>943.18</v>
      </c>
      <c r="H6" s="23">
        <v>6111.93</v>
      </c>
      <c r="I6" s="23">
        <v>792.61</v>
      </c>
      <c r="J6" s="23">
        <v>399.85</v>
      </c>
      <c r="K6" s="23">
        <v>835.18</v>
      </c>
      <c r="L6" s="23">
        <v>19.559999999999999</v>
      </c>
      <c r="M6" s="23">
        <v>398.5</v>
      </c>
      <c r="N6" s="23">
        <v>133.80000000000001</v>
      </c>
      <c r="O6" s="23">
        <v>505.11</v>
      </c>
      <c r="P6" s="23">
        <v>89.03</v>
      </c>
      <c r="Q6" s="23">
        <v>95.28</v>
      </c>
      <c r="R6" s="23">
        <v>1754.05</v>
      </c>
      <c r="S6" s="23">
        <v>1682.02</v>
      </c>
      <c r="T6" s="23">
        <v>543.53</v>
      </c>
      <c r="U6" s="23">
        <v>661.71</v>
      </c>
      <c r="V6" s="23">
        <v>93.3</v>
      </c>
      <c r="W6" s="23">
        <v>222.39</v>
      </c>
      <c r="X6" s="23">
        <v>68.400000000000006</v>
      </c>
      <c r="Y6" s="23">
        <v>326.95</v>
      </c>
      <c r="Z6" s="23">
        <v>1599.26</v>
      </c>
      <c r="AA6" s="23">
        <v>383.47</v>
      </c>
      <c r="AB6" s="23">
        <v>1240.2</v>
      </c>
      <c r="AC6" s="23">
        <v>1105.25</v>
      </c>
      <c r="AD6" s="23">
        <v>868.52</v>
      </c>
      <c r="AE6" s="23">
        <v>1839.89</v>
      </c>
      <c r="AF6" s="23">
        <v>1387.41</v>
      </c>
      <c r="AG6" s="23">
        <v>506.59</v>
      </c>
      <c r="AH6" s="23">
        <v>4317.92</v>
      </c>
    </row>
    <row r="7" spans="1:34" x14ac:dyDescent="0.15">
      <c r="A7" s="36"/>
      <c r="B7" s="36" t="s">
        <v>34</v>
      </c>
      <c r="C7" s="36"/>
      <c r="D7" s="24">
        <v>112.18</v>
      </c>
      <c r="E7" s="24">
        <v>179.95</v>
      </c>
      <c r="F7" s="24">
        <v>1957.8</v>
      </c>
      <c r="G7" s="24">
        <v>544.11</v>
      </c>
      <c r="H7" s="24">
        <v>505.6</v>
      </c>
      <c r="I7" s="24">
        <v>1308.02</v>
      </c>
      <c r="J7" s="24">
        <v>911.1</v>
      </c>
      <c r="K7" s="24">
        <v>1433.91</v>
      </c>
      <c r="L7" s="24">
        <v>111.24</v>
      </c>
      <c r="M7" s="24">
        <v>1640.3</v>
      </c>
      <c r="N7" s="24">
        <v>542.54999999999995</v>
      </c>
      <c r="O7" s="24">
        <v>1417.2</v>
      </c>
      <c r="P7" s="24">
        <v>921.8</v>
      </c>
      <c r="Q7" s="24">
        <v>1621.34</v>
      </c>
      <c r="R7" s="24">
        <v>3040.33</v>
      </c>
      <c r="S7" s="24">
        <v>4390</v>
      </c>
      <c r="T7" s="24">
        <v>2578.5300000000002</v>
      </c>
      <c r="U7" s="24">
        <v>3968.1</v>
      </c>
      <c r="V7" s="24">
        <v>2132.8200000000002</v>
      </c>
      <c r="W7" s="24">
        <v>2293.69</v>
      </c>
      <c r="X7" s="24">
        <v>399.6</v>
      </c>
      <c r="Y7" s="24">
        <v>1191.6099999999999</v>
      </c>
      <c r="Z7" s="24">
        <v>4376.6400000000003</v>
      </c>
      <c r="AA7" s="24">
        <v>1596.89</v>
      </c>
      <c r="AB7" s="24">
        <v>3029.18</v>
      </c>
      <c r="AC7" s="24">
        <v>42.29</v>
      </c>
      <c r="AD7" s="24">
        <v>854.42</v>
      </c>
      <c r="AE7" s="24">
        <v>551.32000000000005</v>
      </c>
      <c r="AF7" s="24">
        <v>82.68</v>
      </c>
      <c r="AG7" s="24">
        <v>81.040000000000006</v>
      </c>
      <c r="AH7" s="24">
        <v>342.68</v>
      </c>
    </row>
    <row r="8" spans="1:34" x14ac:dyDescent="0.15">
      <c r="A8" s="36"/>
      <c r="B8" s="36" t="s">
        <v>36</v>
      </c>
      <c r="C8" s="36"/>
      <c r="D8" s="23">
        <v>0.22</v>
      </c>
      <c r="E8" s="23">
        <v>0.1</v>
      </c>
      <c r="F8" s="23">
        <v>5.86</v>
      </c>
      <c r="G8" s="23">
        <v>0.98</v>
      </c>
      <c r="H8" s="23">
        <v>64.37</v>
      </c>
      <c r="I8" s="23">
        <v>6.91</v>
      </c>
      <c r="J8" s="23">
        <v>2.4300000000000002</v>
      </c>
      <c r="K8" s="23">
        <v>15.54</v>
      </c>
      <c r="L8" s="23">
        <v>0.02</v>
      </c>
      <c r="M8" s="23">
        <v>0.16</v>
      </c>
      <c r="N8" s="23">
        <v>0</v>
      </c>
      <c r="O8" s="23">
        <v>0.08</v>
      </c>
      <c r="P8" s="23">
        <v>0</v>
      </c>
      <c r="Q8" s="23">
        <v>0</v>
      </c>
      <c r="R8" s="23">
        <v>0.75</v>
      </c>
      <c r="S8" s="23">
        <v>0.97</v>
      </c>
      <c r="T8" s="23">
        <v>0.33</v>
      </c>
      <c r="U8" s="23">
        <v>1.41</v>
      </c>
      <c r="V8" s="23">
        <v>0</v>
      </c>
      <c r="W8" s="23">
        <v>21.95</v>
      </c>
      <c r="X8" s="23">
        <v>0</v>
      </c>
      <c r="Y8" s="23">
        <v>1.56</v>
      </c>
      <c r="Z8" s="23">
        <v>75.459999999999994</v>
      </c>
      <c r="AA8" s="23">
        <v>11.16</v>
      </c>
      <c r="AB8" s="23">
        <v>13.29</v>
      </c>
      <c r="AC8" s="23">
        <v>28.19</v>
      </c>
      <c r="AD8" s="23">
        <v>0.22</v>
      </c>
      <c r="AE8" s="23">
        <v>11.85</v>
      </c>
      <c r="AF8" s="23">
        <v>11.1</v>
      </c>
      <c r="AG8" s="23">
        <v>0.14000000000000001</v>
      </c>
      <c r="AH8" s="23">
        <v>68.61</v>
      </c>
    </row>
    <row r="9" spans="1:34" x14ac:dyDescent="0.15">
      <c r="A9" s="36"/>
      <c r="B9" s="36" t="s">
        <v>38</v>
      </c>
      <c r="C9" s="36"/>
      <c r="D9" s="23">
        <v>0.21</v>
      </c>
      <c r="E9" s="23">
        <v>0.73</v>
      </c>
      <c r="F9" s="23">
        <v>17.350000000000001</v>
      </c>
      <c r="G9" s="23">
        <v>10.95</v>
      </c>
      <c r="H9" s="23">
        <v>75.45</v>
      </c>
      <c r="I9" s="23">
        <v>49.88</v>
      </c>
      <c r="J9" s="23">
        <v>1.86</v>
      </c>
      <c r="K9" s="23">
        <v>3.33</v>
      </c>
      <c r="L9" s="23">
        <v>0</v>
      </c>
      <c r="M9" s="23">
        <v>1.72</v>
      </c>
      <c r="N9" s="23">
        <v>0</v>
      </c>
      <c r="O9" s="23">
        <v>0.21</v>
      </c>
      <c r="P9" s="23">
        <v>0</v>
      </c>
      <c r="Q9" s="23">
        <v>0</v>
      </c>
      <c r="R9" s="23">
        <v>11.13</v>
      </c>
      <c r="S9" s="23">
        <v>2.1800000000000002</v>
      </c>
      <c r="T9" s="23">
        <v>0.11</v>
      </c>
      <c r="U9" s="23">
        <v>0.13</v>
      </c>
      <c r="V9" s="23">
        <v>0</v>
      </c>
      <c r="W9" s="23">
        <v>7.0000000000000007E-2</v>
      </c>
      <c r="X9" s="23">
        <v>0</v>
      </c>
      <c r="Y9" s="23">
        <v>0.24</v>
      </c>
      <c r="Z9" s="23">
        <v>9.27</v>
      </c>
      <c r="AA9" s="23">
        <v>0.14000000000000001</v>
      </c>
      <c r="AB9" s="23">
        <v>12.02</v>
      </c>
      <c r="AC9" s="23">
        <v>6.14</v>
      </c>
      <c r="AD9" s="23">
        <v>2.7</v>
      </c>
      <c r="AE9" s="23">
        <v>36.549999999999997</v>
      </c>
      <c r="AF9" s="23">
        <v>0.45</v>
      </c>
      <c r="AG9" s="23">
        <v>4.17</v>
      </c>
      <c r="AH9" s="23">
        <v>20.82</v>
      </c>
    </row>
    <row r="10" spans="1:34" x14ac:dyDescent="0.15">
      <c r="A10" s="36"/>
      <c r="B10" s="36" t="s">
        <v>39</v>
      </c>
      <c r="C10" s="36"/>
      <c r="D10" s="23">
        <v>0.03</v>
      </c>
      <c r="E10" s="23">
        <v>0.02</v>
      </c>
      <c r="F10" s="23">
        <v>5.12</v>
      </c>
      <c r="G10" s="23">
        <v>4.13</v>
      </c>
      <c r="H10" s="23">
        <v>11.51</v>
      </c>
      <c r="I10" s="23">
        <v>6.21</v>
      </c>
      <c r="J10" s="23">
        <v>0.21</v>
      </c>
      <c r="K10" s="23">
        <v>1.1399999999999999</v>
      </c>
      <c r="L10" s="23">
        <v>0</v>
      </c>
      <c r="M10" s="23">
        <v>0.53</v>
      </c>
      <c r="N10" s="23">
        <v>0</v>
      </c>
      <c r="O10" s="23">
        <v>0.04</v>
      </c>
      <c r="P10" s="23">
        <v>0</v>
      </c>
      <c r="Q10" s="23">
        <v>0</v>
      </c>
      <c r="R10" s="23">
        <v>0.42</v>
      </c>
      <c r="S10" s="23">
        <v>0.28000000000000003</v>
      </c>
      <c r="T10" s="23">
        <v>0.02</v>
      </c>
      <c r="U10" s="23">
        <v>0.11</v>
      </c>
      <c r="V10" s="23">
        <v>0</v>
      </c>
      <c r="W10" s="23">
        <v>3.73</v>
      </c>
      <c r="X10" s="23">
        <v>0</v>
      </c>
      <c r="Y10" s="23">
        <v>0.57999999999999996</v>
      </c>
      <c r="Z10" s="23">
        <v>9.27</v>
      </c>
      <c r="AA10" s="23">
        <v>0.31</v>
      </c>
      <c r="AB10" s="23">
        <v>19.2</v>
      </c>
      <c r="AC10" s="23">
        <v>1.36</v>
      </c>
      <c r="AD10" s="23">
        <v>0.35</v>
      </c>
      <c r="AE10" s="23">
        <v>15.79</v>
      </c>
      <c r="AF10" s="23">
        <v>0.22</v>
      </c>
      <c r="AG10" s="23">
        <v>0.4</v>
      </c>
      <c r="AH10" s="23">
        <v>0.15</v>
      </c>
    </row>
    <row r="11" spans="1:34" x14ac:dyDescent="0.15">
      <c r="A11" s="36"/>
      <c r="B11" s="36" t="s">
        <v>40</v>
      </c>
      <c r="C11" s="36"/>
      <c r="D11" s="23">
        <v>0</v>
      </c>
      <c r="E11" s="23">
        <v>0</v>
      </c>
      <c r="F11" s="23">
        <v>0.04</v>
      </c>
      <c r="G11" s="23">
        <v>0</v>
      </c>
      <c r="H11" s="23">
        <v>16.91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0.01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2.71</v>
      </c>
      <c r="AF11" s="23">
        <v>0.92</v>
      </c>
      <c r="AG11" s="23">
        <v>0.04</v>
      </c>
      <c r="AH11" s="23">
        <v>11.7</v>
      </c>
    </row>
    <row r="12" spans="1:34" x14ac:dyDescent="0.15">
      <c r="A12" s="69" t="s">
        <v>41</v>
      </c>
      <c r="B12" s="33" t="s">
        <v>42</v>
      </c>
      <c r="C12" s="33"/>
      <c r="D12" s="10">
        <v>365</v>
      </c>
    </row>
    <row r="13" spans="1:34" x14ac:dyDescent="0.15">
      <c r="A13" s="70"/>
      <c r="B13" s="33" t="s">
        <v>43</v>
      </c>
      <c r="C13" s="33"/>
      <c r="D13" s="9">
        <v>300</v>
      </c>
    </row>
    <row r="14" spans="1:34" x14ac:dyDescent="0.15">
      <c r="A14" s="70"/>
      <c r="B14" s="33" t="s">
        <v>34</v>
      </c>
      <c r="C14" s="33"/>
      <c r="D14" s="9">
        <v>300</v>
      </c>
    </row>
    <row r="15" spans="1:34" x14ac:dyDescent="0.15">
      <c r="A15" s="70"/>
      <c r="B15" s="33" t="s">
        <v>36</v>
      </c>
      <c r="C15" s="33"/>
      <c r="D15" s="9">
        <v>365</v>
      </c>
    </row>
    <row r="16" spans="1:34" x14ac:dyDescent="0.15">
      <c r="A16" s="70"/>
      <c r="B16" s="33" t="s">
        <v>38</v>
      </c>
      <c r="C16" s="33"/>
      <c r="D16" s="9">
        <v>365</v>
      </c>
    </row>
    <row r="17" spans="1:34" x14ac:dyDescent="0.15">
      <c r="A17" s="70"/>
      <c r="B17" s="33" t="s">
        <v>39</v>
      </c>
      <c r="C17" s="33"/>
      <c r="D17" s="9">
        <v>365</v>
      </c>
    </row>
    <row r="18" spans="1:34" x14ac:dyDescent="0.15">
      <c r="A18" s="70"/>
      <c r="B18" s="33" t="s">
        <v>40</v>
      </c>
      <c r="C18" s="33"/>
      <c r="D18" s="8">
        <v>365</v>
      </c>
    </row>
    <row r="19" spans="1:34" s="1" customFormat="1" ht="16.5" customHeight="1" x14ac:dyDescent="0.15">
      <c r="A19" s="32" t="s">
        <v>44</v>
      </c>
      <c r="B19" s="34" t="s">
        <v>45</v>
      </c>
      <c r="C19" s="32"/>
      <c r="D19" s="11">
        <f t="shared" ref="D19:AH19" si="0">D2+D5</f>
        <v>21.259999999999998</v>
      </c>
      <c r="E19" s="11">
        <f t="shared" si="0"/>
        <v>45.34</v>
      </c>
      <c r="F19" s="11">
        <f t="shared" si="0"/>
        <v>700</v>
      </c>
      <c r="G19" s="11">
        <f t="shared" si="0"/>
        <v>140.86000000000001</v>
      </c>
      <c r="H19" s="11">
        <f t="shared" si="0"/>
        <v>1019.3599999999999</v>
      </c>
      <c r="I19" s="11">
        <f t="shared" si="0"/>
        <v>387.66999999999996</v>
      </c>
      <c r="J19" s="11">
        <f t="shared" si="0"/>
        <v>571.16</v>
      </c>
      <c r="K19" s="11">
        <f t="shared" si="0"/>
        <v>770.87</v>
      </c>
      <c r="L19" s="11">
        <f t="shared" si="0"/>
        <v>7.48</v>
      </c>
      <c r="M19" s="11">
        <f t="shared" si="0"/>
        <v>46.86</v>
      </c>
      <c r="N19" s="11">
        <f t="shared" si="0"/>
        <v>23.689999999999998</v>
      </c>
      <c r="O19" s="11">
        <f t="shared" si="0"/>
        <v>133.72</v>
      </c>
      <c r="P19" s="11">
        <f t="shared" si="0"/>
        <v>48.62</v>
      </c>
      <c r="Q19" s="11">
        <f t="shared" si="0"/>
        <v>357.26</v>
      </c>
      <c r="R19" s="11">
        <f t="shared" si="0"/>
        <v>763.05</v>
      </c>
      <c r="S19" s="11">
        <f t="shared" si="0"/>
        <v>605.62</v>
      </c>
      <c r="T19" s="11">
        <f t="shared" si="0"/>
        <v>345.9</v>
      </c>
      <c r="U19" s="11">
        <f t="shared" si="0"/>
        <v>526.37</v>
      </c>
      <c r="V19" s="11">
        <f t="shared" si="0"/>
        <v>153.95000000000002</v>
      </c>
      <c r="W19" s="11">
        <f t="shared" si="0"/>
        <v>443.58000000000004</v>
      </c>
      <c r="X19" s="11">
        <f t="shared" si="0"/>
        <v>71.990000000000009</v>
      </c>
      <c r="Y19" s="11">
        <f t="shared" si="0"/>
        <v>164.22</v>
      </c>
      <c r="Z19" s="11">
        <f t="shared" si="0"/>
        <v>1120.45</v>
      </c>
      <c r="AA19" s="11">
        <f t="shared" si="0"/>
        <v>643.34</v>
      </c>
      <c r="AB19" s="11">
        <f t="shared" si="0"/>
        <v>1118.68</v>
      </c>
      <c r="AC19" s="11">
        <f t="shared" si="0"/>
        <v>755.94</v>
      </c>
      <c r="AD19" s="11">
        <f t="shared" si="0"/>
        <v>208.83999999999997</v>
      </c>
      <c r="AE19" s="11">
        <f t="shared" si="0"/>
        <v>622.64</v>
      </c>
      <c r="AF19" s="11">
        <f t="shared" si="0"/>
        <v>678.74</v>
      </c>
      <c r="AG19" s="11">
        <f t="shared" si="0"/>
        <v>189.32</v>
      </c>
      <c r="AH19" s="11">
        <f t="shared" si="0"/>
        <v>692.26</v>
      </c>
    </row>
    <row r="20" spans="1:34" s="1" customFormat="1" ht="16.5" customHeight="1" x14ac:dyDescent="0.15">
      <c r="A20" s="32"/>
      <c r="B20" s="34" t="s">
        <v>46</v>
      </c>
      <c r="C20" s="32"/>
      <c r="D20" s="11">
        <f t="shared" ref="D20:AH20" si="1">(D3+D6)*$D$13/365</f>
        <v>81.936986301369856</v>
      </c>
      <c r="E20" s="11">
        <f t="shared" si="1"/>
        <v>81.123287671232873</v>
      </c>
      <c r="F20" s="11">
        <f t="shared" si="1"/>
        <v>2792.0547945205481</v>
      </c>
      <c r="G20" s="11">
        <f t="shared" si="1"/>
        <v>1260.5917808219176</v>
      </c>
      <c r="H20" s="11">
        <f t="shared" si="1"/>
        <v>10166.95890410959</v>
      </c>
      <c r="I20" s="11">
        <f t="shared" si="1"/>
        <v>1161.7068493150684</v>
      </c>
      <c r="J20" s="11">
        <f t="shared" si="1"/>
        <v>662.89315068493147</v>
      </c>
      <c r="K20" s="11">
        <f t="shared" si="1"/>
        <v>1327.8575342465754</v>
      </c>
      <c r="L20" s="11">
        <f t="shared" si="1"/>
        <v>34.479452054794521</v>
      </c>
      <c r="M20" s="11">
        <f t="shared" si="1"/>
        <v>909.20547945205476</v>
      </c>
      <c r="N20" s="11">
        <f t="shared" si="1"/>
        <v>226.64383561643837</v>
      </c>
      <c r="O20" s="11">
        <f t="shared" si="1"/>
        <v>1377.0739726027398</v>
      </c>
      <c r="P20" s="11">
        <f t="shared" si="1"/>
        <v>186.83835616438355</v>
      </c>
      <c r="Q20" s="11">
        <f t="shared" si="1"/>
        <v>179.78630136986303</v>
      </c>
      <c r="R20" s="11">
        <f t="shared" si="1"/>
        <v>3603.1315068493159</v>
      </c>
      <c r="S20" s="11">
        <f t="shared" si="1"/>
        <v>3145.495890410959</v>
      </c>
      <c r="T20" s="11">
        <f t="shared" si="1"/>
        <v>943.50410958904092</v>
      </c>
      <c r="U20" s="11">
        <f t="shared" si="1"/>
        <v>1285.0767123287671</v>
      </c>
      <c r="V20" s="11">
        <f t="shared" si="1"/>
        <v>167.43287671232875</v>
      </c>
      <c r="W20" s="11">
        <f t="shared" si="1"/>
        <v>355.12602739726026</v>
      </c>
      <c r="X20" s="11">
        <f t="shared" si="1"/>
        <v>125.48219178082194</v>
      </c>
      <c r="Y20" s="11">
        <f t="shared" si="1"/>
        <v>637.69315068493154</v>
      </c>
      <c r="Z20" s="11">
        <f t="shared" si="1"/>
        <v>2777.7863013698634</v>
      </c>
      <c r="AA20" s="11">
        <f t="shared" si="1"/>
        <v>550.29041095890409</v>
      </c>
      <c r="AB20" s="11">
        <f t="shared" si="1"/>
        <v>1861.027397260274</v>
      </c>
      <c r="AC20" s="11">
        <f t="shared" si="1"/>
        <v>1234.8821917808218</v>
      </c>
      <c r="AD20" s="11">
        <f t="shared" si="1"/>
        <v>1223.7698630136986</v>
      </c>
      <c r="AE20" s="11">
        <f t="shared" si="1"/>
        <v>2675.0136986301372</v>
      </c>
      <c r="AF20" s="11">
        <f t="shared" si="1"/>
        <v>1737.0986301369867</v>
      </c>
      <c r="AG20" s="11">
        <f t="shared" si="1"/>
        <v>876.64931506849314</v>
      </c>
      <c r="AH20" s="11">
        <f t="shared" si="1"/>
        <v>6512.4821917808222</v>
      </c>
    </row>
    <row r="21" spans="1:34" s="1" customFormat="1" x14ac:dyDescent="0.15">
      <c r="A21" s="32"/>
      <c r="B21" s="35" t="s">
        <v>34</v>
      </c>
      <c r="C21" s="35"/>
      <c r="D21" s="11">
        <f t="shared" ref="D21:AH21" si="2">(D4+D7)*$D$14/365</f>
        <v>291.16438356164383</v>
      </c>
      <c r="E21" s="11">
        <f t="shared" si="2"/>
        <v>392.19452054794522</v>
      </c>
      <c r="F21" s="11">
        <f t="shared" si="2"/>
        <v>4720.3561643835619</v>
      </c>
      <c r="G21" s="11">
        <f t="shared" si="2"/>
        <v>1123.4876712328767</v>
      </c>
      <c r="H21" s="11">
        <f t="shared" si="2"/>
        <v>1170.8712328767124</v>
      </c>
      <c r="I21" s="11">
        <f t="shared" si="2"/>
        <v>3234.4273972602741</v>
      </c>
      <c r="J21" s="11">
        <f t="shared" si="2"/>
        <v>2139.2958904109587</v>
      </c>
      <c r="K21" s="11">
        <f t="shared" si="2"/>
        <v>2896.7342465753422</v>
      </c>
      <c r="L21" s="11">
        <f t="shared" si="2"/>
        <v>247.32328767123283</v>
      </c>
      <c r="M21" s="11">
        <f t="shared" si="2"/>
        <v>3654.0821917808221</v>
      </c>
      <c r="N21" s="11">
        <f t="shared" si="2"/>
        <v>1286.276712328767</v>
      </c>
      <c r="O21" s="11">
        <f t="shared" si="2"/>
        <v>3489.9452054794519</v>
      </c>
      <c r="P21" s="11">
        <f t="shared" si="2"/>
        <v>2077.7260273972602</v>
      </c>
      <c r="Q21" s="11">
        <f t="shared" si="2"/>
        <v>3946.6849315068494</v>
      </c>
      <c r="R21" s="11">
        <f t="shared" si="2"/>
        <v>6757.0027397260274</v>
      </c>
      <c r="S21" s="11">
        <f t="shared" si="2"/>
        <v>8720.5479452054788</v>
      </c>
      <c r="T21" s="11">
        <f t="shared" si="2"/>
        <v>5775.2465753424667</v>
      </c>
      <c r="U21" s="11">
        <f t="shared" si="2"/>
        <v>8288.5479452054788</v>
      </c>
      <c r="V21" s="11">
        <f t="shared" si="2"/>
        <v>4803.9616438356161</v>
      </c>
      <c r="W21" s="11">
        <f t="shared" si="2"/>
        <v>4642.8082191780823</v>
      </c>
      <c r="X21" s="11">
        <f t="shared" si="2"/>
        <v>778.70136986301372</v>
      </c>
      <c r="Y21" s="11">
        <f t="shared" si="2"/>
        <v>2418.6739726027395</v>
      </c>
      <c r="Z21" s="11">
        <f t="shared" si="2"/>
        <v>9004.7178082191786</v>
      </c>
      <c r="AA21" s="11">
        <f t="shared" si="2"/>
        <v>2812.635616438356</v>
      </c>
      <c r="AB21" s="11">
        <f t="shared" si="2"/>
        <v>5609.0219178082189</v>
      </c>
      <c r="AC21" s="11">
        <f t="shared" si="2"/>
        <v>50.424657534246577</v>
      </c>
      <c r="AD21" s="11">
        <f t="shared" si="2"/>
        <v>1640.0794520547945</v>
      </c>
      <c r="AE21" s="11">
        <f t="shared" si="2"/>
        <v>1014.2876712328768</v>
      </c>
      <c r="AF21" s="11">
        <f t="shared" si="2"/>
        <v>158.88493150684931</v>
      </c>
      <c r="AG21" s="11">
        <f t="shared" si="2"/>
        <v>160.10136986301373</v>
      </c>
      <c r="AH21" s="11">
        <f t="shared" si="2"/>
        <v>689.13698630136992</v>
      </c>
    </row>
    <row r="22" spans="1:34" s="1" customFormat="1" x14ac:dyDescent="0.15">
      <c r="A22" s="32"/>
      <c r="B22" s="32" t="s">
        <v>36</v>
      </c>
      <c r="C22" s="32"/>
      <c r="D22" s="11">
        <f t="shared" ref="D22:M22" si="3">D8</f>
        <v>0.22</v>
      </c>
      <c r="E22" s="11">
        <f t="shared" si="3"/>
        <v>0.1</v>
      </c>
      <c r="F22" s="11">
        <f t="shared" si="3"/>
        <v>5.86</v>
      </c>
      <c r="G22" s="11">
        <f t="shared" si="3"/>
        <v>0.98</v>
      </c>
      <c r="H22" s="11">
        <f t="shared" si="3"/>
        <v>64.37</v>
      </c>
      <c r="I22" s="11">
        <f t="shared" si="3"/>
        <v>6.91</v>
      </c>
      <c r="J22" s="11">
        <f t="shared" si="3"/>
        <v>2.4300000000000002</v>
      </c>
      <c r="K22" s="11">
        <f t="shared" si="3"/>
        <v>15.54</v>
      </c>
      <c r="L22" s="11">
        <f t="shared" si="3"/>
        <v>0.02</v>
      </c>
      <c r="M22" s="11">
        <f t="shared" si="3"/>
        <v>0.16</v>
      </c>
      <c r="N22" s="11">
        <v>0</v>
      </c>
      <c r="O22" s="11">
        <f t="shared" ref="O22:W22" si="4">O8</f>
        <v>0.08</v>
      </c>
      <c r="P22" s="11">
        <f t="shared" si="4"/>
        <v>0</v>
      </c>
      <c r="Q22" s="11">
        <f t="shared" si="4"/>
        <v>0</v>
      </c>
      <c r="R22" s="11">
        <f t="shared" si="4"/>
        <v>0.75</v>
      </c>
      <c r="S22" s="11">
        <f t="shared" si="4"/>
        <v>0.97</v>
      </c>
      <c r="T22" s="11">
        <f t="shared" si="4"/>
        <v>0.33</v>
      </c>
      <c r="U22" s="11">
        <f t="shared" si="4"/>
        <v>1.41</v>
      </c>
      <c r="V22" s="11">
        <f t="shared" si="4"/>
        <v>0</v>
      </c>
      <c r="W22" s="11">
        <f t="shared" si="4"/>
        <v>21.95</v>
      </c>
      <c r="X22" s="11">
        <v>0</v>
      </c>
      <c r="Y22" s="11">
        <f t="shared" ref="Y22:AH22" si="5">Y8</f>
        <v>1.56</v>
      </c>
      <c r="Z22" s="11">
        <f t="shared" si="5"/>
        <v>75.459999999999994</v>
      </c>
      <c r="AA22" s="11">
        <f t="shared" si="5"/>
        <v>11.16</v>
      </c>
      <c r="AB22" s="11">
        <f t="shared" si="5"/>
        <v>13.29</v>
      </c>
      <c r="AC22" s="11">
        <f t="shared" si="5"/>
        <v>28.19</v>
      </c>
      <c r="AD22" s="11">
        <f t="shared" si="5"/>
        <v>0.22</v>
      </c>
      <c r="AE22" s="11">
        <f t="shared" si="5"/>
        <v>11.85</v>
      </c>
      <c r="AF22" s="11">
        <f t="shared" si="5"/>
        <v>11.1</v>
      </c>
      <c r="AG22" s="11">
        <f t="shared" si="5"/>
        <v>0.14000000000000001</v>
      </c>
      <c r="AH22" s="11">
        <f t="shared" si="5"/>
        <v>68.61</v>
      </c>
    </row>
    <row r="23" spans="1:34" s="1" customFormat="1" x14ac:dyDescent="0.15">
      <c r="A23" s="32"/>
      <c r="B23" s="32" t="s">
        <v>38</v>
      </c>
      <c r="C23" s="32"/>
      <c r="D23" s="11">
        <f t="shared" ref="D23:K23" si="6">D9</f>
        <v>0.21</v>
      </c>
      <c r="E23" s="11">
        <f t="shared" si="6"/>
        <v>0.73</v>
      </c>
      <c r="F23" s="11">
        <f t="shared" si="6"/>
        <v>17.350000000000001</v>
      </c>
      <c r="G23" s="11">
        <f t="shared" si="6"/>
        <v>10.95</v>
      </c>
      <c r="H23" s="11">
        <f t="shared" si="6"/>
        <v>75.45</v>
      </c>
      <c r="I23" s="11">
        <f t="shared" si="6"/>
        <v>49.88</v>
      </c>
      <c r="J23" s="11">
        <f t="shared" si="6"/>
        <v>1.86</v>
      </c>
      <c r="K23" s="11">
        <f t="shared" si="6"/>
        <v>3.33</v>
      </c>
      <c r="L23" s="11">
        <v>0</v>
      </c>
      <c r="M23" s="11">
        <f t="shared" ref="M23:U23" si="7">M9</f>
        <v>1.72</v>
      </c>
      <c r="N23" s="11">
        <v>0</v>
      </c>
      <c r="O23" s="11">
        <f t="shared" si="7"/>
        <v>0.21</v>
      </c>
      <c r="P23" s="11">
        <v>0</v>
      </c>
      <c r="Q23" s="11">
        <f t="shared" si="7"/>
        <v>0</v>
      </c>
      <c r="R23" s="11">
        <f t="shared" si="7"/>
        <v>11.13</v>
      </c>
      <c r="S23" s="11">
        <f t="shared" si="7"/>
        <v>2.1800000000000002</v>
      </c>
      <c r="T23" s="11">
        <f t="shared" si="7"/>
        <v>0.11</v>
      </c>
      <c r="U23" s="11">
        <f t="shared" si="7"/>
        <v>0.13</v>
      </c>
      <c r="V23" s="11">
        <v>0</v>
      </c>
      <c r="W23" s="11">
        <f t="shared" ref="W23:AH23" si="8">W9</f>
        <v>7.0000000000000007E-2</v>
      </c>
      <c r="X23" s="11">
        <v>0</v>
      </c>
      <c r="Y23" s="11">
        <f t="shared" si="8"/>
        <v>0.24</v>
      </c>
      <c r="Z23" s="11">
        <f t="shared" si="8"/>
        <v>9.27</v>
      </c>
      <c r="AA23" s="11">
        <f t="shared" si="8"/>
        <v>0.14000000000000001</v>
      </c>
      <c r="AB23" s="11">
        <f t="shared" si="8"/>
        <v>12.02</v>
      </c>
      <c r="AC23" s="11">
        <f t="shared" si="8"/>
        <v>6.14</v>
      </c>
      <c r="AD23" s="11">
        <f t="shared" si="8"/>
        <v>2.7</v>
      </c>
      <c r="AE23" s="11">
        <f t="shared" si="8"/>
        <v>36.549999999999997</v>
      </c>
      <c r="AF23" s="11">
        <f t="shared" si="8"/>
        <v>0.45</v>
      </c>
      <c r="AG23" s="11">
        <f t="shared" si="8"/>
        <v>4.17</v>
      </c>
      <c r="AH23" s="11">
        <f t="shared" si="8"/>
        <v>20.82</v>
      </c>
    </row>
    <row r="24" spans="1:34" s="1" customFormat="1" x14ac:dyDescent="0.15">
      <c r="A24" s="32"/>
      <c r="B24" s="32" t="s">
        <v>39</v>
      </c>
      <c r="C24" s="32"/>
      <c r="D24" s="11">
        <f t="shared" ref="D24:K24" si="9">D10</f>
        <v>0.03</v>
      </c>
      <c r="E24" s="11">
        <f t="shared" si="9"/>
        <v>0.02</v>
      </c>
      <c r="F24" s="11">
        <f t="shared" si="9"/>
        <v>5.12</v>
      </c>
      <c r="G24" s="11">
        <f t="shared" si="9"/>
        <v>4.13</v>
      </c>
      <c r="H24" s="11">
        <f t="shared" si="9"/>
        <v>11.51</v>
      </c>
      <c r="I24" s="11">
        <f t="shared" si="9"/>
        <v>6.21</v>
      </c>
      <c r="J24" s="11">
        <f t="shared" si="9"/>
        <v>0.21</v>
      </c>
      <c r="K24" s="11">
        <f t="shared" si="9"/>
        <v>1.1399999999999999</v>
      </c>
      <c r="L24" s="11">
        <v>0</v>
      </c>
      <c r="M24" s="11">
        <f t="shared" ref="M24:U24" si="10">M10</f>
        <v>0.53</v>
      </c>
      <c r="N24" s="11">
        <v>0</v>
      </c>
      <c r="O24" s="11">
        <f t="shared" si="10"/>
        <v>0.04</v>
      </c>
      <c r="P24" s="11">
        <f t="shared" si="10"/>
        <v>0</v>
      </c>
      <c r="Q24" s="11">
        <f t="shared" si="10"/>
        <v>0</v>
      </c>
      <c r="R24" s="11">
        <f t="shared" si="10"/>
        <v>0.42</v>
      </c>
      <c r="S24" s="11">
        <f t="shared" si="10"/>
        <v>0.28000000000000003</v>
      </c>
      <c r="T24" s="11">
        <f t="shared" si="10"/>
        <v>0.02</v>
      </c>
      <c r="U24" s="11">
        <f t="shared" si="10"/>
        <v>0.11</v>
      </c>
      <c r="V24" s="11">
        <v>0</v>
      </c>
      <c r="W24" s="11">
        <f t="shared" ref="W24:AH24" si="11">W10</f>
        <v>3.73</v>
      </c>
      <c r="X24" s="11">
        <v>0</v>
      </c>
      <c r="Y24" s="11">
        <f t="shared" si="11"/>
        <v>0.57999999999999996</v>
      </c>
      <c r="Z24" s="11">
        <f t="shared" si="11"/>
        <v>9.27</v>
      </c>
      <c r="AA24" s="11">
        <f t="shared" si="11"/>
        <v>0.31</v>
      </c>
      <c r="AB24" s="11">
        <f t="shared" si="11"/>
        <v>19.2</v>
      </c>
      <c r="AC24" s="11">
        <f t="shared" si="11"/>
        <v>1.36</v>
      </c>
      <c r="AD24" s="11">
        <f t="shared" si="11"/>
        <v>0.35</v>
      </c>
      <c r="AE24" s="11">
        <f t="shared" si="11"/>
        <v>15.79</v>
      </c>
      <c r="AF24" s="11">
        <f t="shared" si="11"/>
        <v>0.22</v>
      </c>
      <c r="AG24" s="11">
        <f t="shared" si="11"/>
        <v>0.4</v>
      </c>
      <c r="AH24" s="11">
        <f t="shared" si="11"/>
        <v>0.15</v>
      </c>
    </row>
    <row r="25" spans="1:34" s="1" customFormat="1" x14ac:dyDescent="0.15">
      <c r="A25" s="32"/>
      <c r="B25" s="32" t="s">
        <v>40</v>
      </c>
      <c r="C25" s="32"/>
      <c r="D25" s="11">
        <v>0</v>
      </c>
      <c r="E25" s="11">
        <v>0</v>
      </c>
      <c r="F25" s="11">
        <f t="shared" ref="F25:I25" si="12">F11</f>
        <v>0.04</v>
      </c>
      <c r="G25" s="11">
        <f t="shared" si="12"/>
        <v>0</v>
      </c>
      <c r="H25" s="11">
        <f t="shared" si="12"/>
        <v>16.91</v>
      </c>
      <c r="I25" s="11">
        <f t="shared" si="12"/>
        <v>0</v>
      </c>
      <c r="J25" s="11">
        <v>0</v>
      </c>
      <c r="K25" s="11">
        <f>K11</f>
        <v>0</v>
      </c>
      <c r="L25" s="11">
        <v>0</v>
      </c>
      <c r="M25" s="11">
        <v>0</v>
      </c>
      <c r="N25" s="11">
        <v>1</v>
      </c>
      <c r="O25" s="11">
        <v>0</v>
      </c>
      <c r="P25" s="11">
        <v>2</v>
      </c>
      <c r="Q25" s="11">
        <v>0</v>
      </c>
      <c r="R25" s="11">
        <f>R11</f>
        <v>0</v>
      </c>
      <c r="S25" s="11">
        <v>0</v>
      </c>
      <c r="T25" s="11">
        <f>T11</f>
        <v>0.01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f t="shared" ref="AD25:AH25" si="13">AD11</f>
        <v>0</v>
      </c>
      <c r="AE25" s="11">
        <f t="shared" si="13"/>
        <v>2.71</v>
      </c>
      <c r="AF25" s="11">
        <f t="shared" si="13"/>
        <v>0.92</v>
      </c>
      <c r="AG25" s="11">
        <f t="shared" si="13"/>
        <v>0.04</v>
      </c>
      <c r="AH25" s="11">
        <f t="shared" si="13"/>
        <v>11.7</v>
      </c>
    </row>
    <row r="27" spans="1:34" x14ac:dyDescent="0.15">
      <c r="A27" s="9"/>
      <c r="B27" s="9"/>
      <c r="C27" s="9"/>
      <c r="D27" s="9" t="s">
        <v>47</v>
      </c>
      <c r="E27" s="9" t="s">
        <v>48</v>
      </c>
      <c r="F27" s="9" t="s">
        <v>49</v>
      </c>
      <c r="G27" s="9" t="s">
        <v>50</v>
      </c>
      <c r="H27" s="9"/>
      <c r="I27" s="1"/>
    </row>
    <row r="28" spans="1:34" x14ac:dyDescent="0.15">
      <c r="A28" s="59" t="s">
        <v>51</v>
      </c>
      <c r="B28" s="59" t="s">
        <v>42</v>
      </c>
      <c r="C28" s="9" t="s">
        <v>52</v>
      </c>
      <c r="D28" s="9">
        <v>64</v>
      </c>
      <c r="E28" s="9">
        <v>46</v>
      </c>
      <c r="F28" s="9">
        <v>54</v>
      </c>
      <c r="G28" s="11">
        <v>65.25</v>
      </c>
      <c r="H28" s="60">
        <f>(G28+G29+G30)/3</f>
        <v>64.126666666666665</v>
      </c>
      <c r="I28" s="12" t="s">
        <v>53</v>
      </c>
    </row>
    <row r="29" spans="1:34" x14ac:dyDescent="0.15">
      <c r="A29" s="59"/>
      <c r="B29" s="59"/>
      <c r="C29" s="9" t="s">
        <v>54</v>
      </c>
      <c r="D29" s="9">
        <v>53</v>
      </c>
      <c r="E29" s="9">
        <v>39</v>
      </c>
      <c r="F29" s="9">
        <v>53</v>
      </c>
      <c r="G29" s="11">
        <v>54.21</v>
      </c>
      <c r="H29" s="61"/>
      <c r="I29" s="1"/>
    </row>
    <row r="30" spans="1:34" x14ac:dyDescent="0.15">
      <c r="A30" s="59"/>
      <c r="B30" s="59"/>
      <c r="C30" s="9" t="s">
        <v>55</v>
      </c>
      <c r="D30" s="9">
        <v>62</v>
      </c>
      <c r="E30" s="9">
        <v>47</v>
      </c>
      <c r="F30" s="9">
        <v>57</v>
      </c>
      <c r="G30" s="11">
        <v>72.92</v>
      </c>
      <c r="H30" s="62"/>
      <c r="I30" s="1"/>
    </row>
    <row r="31" spans="1:34" x14ac:dyDescent="0.15">
      <c r="A31" s="59"/>
      <c r="B31" s="59" t="s">
        <v>43</v>
      </c>
      <c r="C31" s="9" t="s">
        <v>56</v>
      </c>
      <c r="D31" s="9">
        <v>7</v>
      </c>
      <c r="E31" s="9">
        <v>6</v>
      </c>
      <c r="F31" s="9">
        <v>5</v>
      </c>
      <c r="G31" s="11">
        <v>5.34</v>
      </c>
      <c r="H31" s="60">
        <f>(G31+G32)/2</f>
        <v>4.9800000000000004</v>
      </c>
      <c r="I31" s="1"/>
    </row>
    <row r="32" spans="1:34" x14ac:dyDescent="0.15">
      <c r="A32" s="59"/>
      <c r="B32" s="59"/>
      <c r="C32" s="9" t="s">
        <v>57</v>
      </c>
      <c r="D32" s="9">
        <v>6</v>
      </c>
      <c r="E32" s="9">
        <v>5</v>
      </c>
      <c r="F32" s="9">
        <v>4</v>
      </c>
      <c r="G32" s="11">
        <v>4.62</v>
      </c>
      <c r="H32" s="62"/>
      <c r="I32" s="1"/>
    </row>
    <row r="33" spans="1:36" x14ac:dyDescent="0.15">
      <c r="A33" s="59"/>
      <c r="B33" s="59" t="s">
        <v>34</v>
      </c>
      <c r="C33" s="59"/>
      <c r="D33" s="9"/>
      <c r="E33" s="9"/>
      <c r="F33" s="9"/>
      <c r="G33" s="9">
        <v>1</v>
      </c>
      <c r="H33" s="9">
        <f t="shared" ref="H33:H37" si="14">G33</f>
        <v>1</v>
      </c>
      <c r="I33" s="1"/>
    </row>
    <row r="34" spans="1:36" x14ac:dyDescent="0.15">
      <c r="A34" s="59"/>
      <c r="B34" s="59" t="s">
        <v>36</v>
      </c>
      <c r="C34" s="59"/>
      <c r="D34" s="9"/>
      <c r="E34" s="9"/>
      <c r="F34" s="9"/>
      <c r="G34" s="9">
        <v>18</v>
      </c>
      <c r="H34" s="9">
        <f t="shared" si="14"/>
        <v>18</v>
      </c>
      <c r="I34" s="1"/>
    </row>
    <row r="35" spans="1:36" x14ac:dyDescent="0.15">
      <c r="A35" s="59"/>
      <c r="B35" s="59" t="s">
        <v>38</v>
      </c>
      <c r="C35" s="59"/>
      <c r="D35" s="9"/>
      <c r="E35" s="9"/>
      <c r="F35" s="9"/>
      <c r="G35" s="9">
        <v>10</v>
      </c>
      <c r="H35" s="9">
        <f t="shared" si="14"/>
        <v>10</v>
      </c>
      <c r="I35" s="1"/>
    </row>
    <row r="36" spans="1:36" x14ac:dyDescent="0.15">
      <c r="A36" s="59"/>
      <c r="B36" s="59" t="s">
        <v>39</v>
      </c>
      <c r="C36" s="59"/>
      <c r="D36" s="9"/>
      <c r="E36" s="9"/>
      <c r="F36" s="9"/>
      <c r="G36" s="9">
        <v>10</v>
      </c>
      <c r="H36" s="9">
        <f t="shared" si="14"/>
        <v>10</v>
      </c>
      <c r="I36" s="1"/>
    </row>
    <row r="37" spans="1:36" x14ac:dyDescent="0.15">
      <c r="A37" s="59"/>
      <c r="B37" s="59" t="s">
        <v>40</v>
      </c>
      <c r="C37" s="59"/>
      <c r="D37" s="9"/>
      <c r="E37" s="9"/>
      <c r="F37" s="9"/>
      <c r="G37" s="9">
        <v>46</v>
      </c>
      <c r="H37" s="9">
        <f t="shared" si="14"/>
        <v>46</v>
      </c>
      <c r="I37" s="1"/>
    </row>
    <row r="39" spans="1:36" x14ac:dyDescent="0.15">
      <c r="A39" s="63" t="s">
        <v>58</v>
      </c>
      <c r="B39" s="67" t="s">
        <v>45</v>
      </c>
      <c r="C39" s="63"/>
      <c r="D39" s="11">
        <f t="shared" ref="D39:AH39" si="15">D19*10000*$H$28</f>
        <v>13633329.33333333</v>
      </c>
      <c r="E39" s="11">
        <f t="shared" si="15"/>
        <v>29075030.666666668</v>
      </c>
      <c r="F39" s="11">
        <f t="shared" si="15"/>
        <v>448886666.66666663</v>
      </c>
      <c r="G39" s="11">
        <f t="shared" si="15"/>
        <v>90328822.666666687</v>
      </c>
      <c r="H39" s="11">
        <f t="shared" si="15"/>
        <v>653681589.33333325</v>
      </c>
      <c r="I39" s="11">
        <f t="shared" si="15"/>
        <v>248599848.66666663</v>
      </c>
      <c r="J39" s="11">
        <f t="shared" si="15"/>
        <v>366265869.33333331</v>
      </c>
      <c r="K39" s="11">
        <f t="shared" si="15"/>
        <v>494333235.33333331</v>
      </c>
      <c r="L39" s="11">
        <f t="shared" si="15"/>
        <v>4796674.666666667</v>
      </c>
      <c r="M39" s="11">
        <f t="shared" si="15"/>
        <v>30049756</v>
      </c>
      <c r="N39" s="11">
        <f t="shared" si="15"/>
        <v>15191607.33333333</v>
      </c>
      <c r="O39" s="11">
        <f t="shared" si="15"/>
        <v>85750178.666666672</v>
      </c>
      <c r="P39" s="11">
        <f t="shared" si="15"/>
        <v>31178385.333333332</v>
      </c>
      <c r="Q39" s="11">
        <f t="shared" si="15"/>
        <v>229098929.33333331</v>
      </c>
      <c r="R39" s="11">
        <f t="shared" si="15"/>
        <v>489318530</v>
      </c>
      <c r="S39" s="11">
        <f t="shared" si="15"/>
        <v>388363918.66666669</v>
      </c>
      <c r="T39" s="11">
        <f t="shared" si="15"/>
        <v>221814140</v>
      </c>
      <c r="U39" s="11">
        <f t="shared" si="15"/>
        <v>337543535.33333331</v>
      </c>
      <c r="V39" s="11">
        <f t="shared" si="15"/>
        <v>98723003.333333343</v>
      </c>
      <c r="W39" s="11">
        <f t="shared" si="15"/>
        <v>284453068</v>
      </c>
      <c r="X39" s="11">
        <f t="shared" si="15"/>
        <v>46164787.333333343</v>
      </c>
      <c r="Y39" s="11">
        <f t="shared" si="15"/>
        <v>105308812</v>
      </c>
      <c r="Z39" s="11">
        <f t="shared" si="15"/>
        <v>718507236.66666663</v>
      </c>
      <c r="AA39" s="11">
        <f t="shared" si="15"/>
        <v>412552497.33333331</v>
      </c>
      <c r="AB39" s="11">
        <f t="shared" si="15"/>
        <v>717372194.66666663</v>
      </c>
      <c r="AC39" s="11">
        <f t="shared" si="15"/>
        <v>484759124.00000006</v>
      </c>
      <c r="AD39" s="11">
        <f t="shared" si="15"/>
        <v>133922130.66666664</v>
      </c>
      <c r="AE39" s="11">
        <f t="shared" si="15"/>
        <v>399278277.33333331</v>
      </c>
      <c r="AF39" s="11">
        <f t="shared" si="15"/>
        <v>435253337.33333331</v>
      </c>
      <c r="AG39" s="11">
        <f t="shared" si="15"/>
        <v>121404605.33333333</v>
      </c>
      <c r="AH39" s="11">
        <f t="shared" si="15"/>
        <v>443923262.66666663</v>
      </c>
    </row>
    <row r="40" spans="1:36" x14ac:dyDescent="0.15">
      <c r="A40" s="63"/>
      <c r="B40" s="67" t="s">
        <v>46</v>
      </c>
      <c r="C40" s="63"/>
      <c r="D40" s="11">
        <f t="shared" ref="D40:AH40" si="16">D20*10000*$H$31</f>
        <v>4080461.9178082193</v>
      </c>
      <c r="E40" s="11">
        <f t="shared" si="16"/>
        <v>4039939.7260273974</v>
      </c>
      <c r="F40" s="11">
        <f t="shared" si="16"/>
        <v>139044328.76712331</v>
      </c>
      <c r="G40" s="11">
        <f t="shared" si="16"/>
        <v>62777470.684931502</v>
      </c>
      <c r="H40" s="11">
        <f t="shared" si="16"/>
        <v>506314553.42465764</v>
      </c>
      <c r="I40" s="11">
        <f t="shared" si="16"/>
        <v>57853001.095890418</v>
      </c>
      <c r="J40" s="11">
        <f t="shared" si="16"/>
        <v>33012078.90410959</v>
      </c>
      <c r="K40" s="11">
        <f t="shared" si="16"/>
        <v>66127305.205479465</v>
      </c>
      <c r="L40" s="11">
        <f t="shared" si="16"/>
        <v>1717076.7123287674</v>
      </c>
      <c r="M40" s="11">
        <f t="shared" si="16"/>
        <v>45278432.87671233</v>
      </c>
      <c r="N40" s="11">
        <f t="shared" si="16"/>
        <v>11286863.013698632</v>
      </c>
      <c r="O40" s="11">
        <f t="shared" si="16"/>
        <v>68578283.83561644</v>
      </c>
      <c r="P40" s="11">
        <f t="shared" si="16"/>
        <v>9304550.1369863022</v>
      </c>
      <c r="Q40" s="11">
        <f t="shared" si="16"/>
        <v>8953357.8082191795</v>
      </c>
      <c r="R40" s="11">
        <f t="shared" si="16"/>
        <v>179435949.04109594</v>
      </c>
      <c r="S40" s="11">
        <f t="shared" si="16"/>
        <v>156645695.34246576</v>
      </c>
      <c r="T40" s="11">
        <f t="shared" si="16"/>
        <v>46986504.657534234</v>
      </c>
      <c r="U40" s="11">
        <f t="shared" si="16"/>
        <v>63996820.273972616</v>
      </c>
      <c r="V40" s="11">
        <f t="shared" si="16"/>
        <v>8338157.2602739725</v>
      </c>
      <c r="W40" s="11">
        <f t="shared" si="16"/>
        <v>17685276.16438356</v>
      </c>
      <c r="X40" s="11">
        <f t="shared" si="16"/>
        <v>6249013.1506849332</v>
      </c>
      <c r="Y40" s="11">
        <f t="shared" si="16"/>
        <v>31757118.90410959</v>
      </c>
      <c r="Z40" s="11">
        <f t="shared" si="16"/>
        <v>138333757.80821919</v>
      </c>
      <c r="AA40" s="11">
        <f t="shared" si="16"/>
        <v>27404462.465753429</v>
      </c>
      <c r="AB40" s="11">
        <f t="shared" si="16"/>
        <v>92679164.383561656</v>
      </c>
      <c r="AC40" s="11">
        <f t="shared" si="16"/>
        <v>61497133.15068493</v>
      </c>
      <c r="AD40" s="11">
        <f t="shared" si="16"/>
        <v>60943739.17808219</v>
      </c>
      <c r="AE40" s="11">
        <f t="shared" si="16"/>
        <v>133215682.19178085</v>
      </c>
      <c r="AF40" s="11">
        <f t="shared" si="16"/>
        <v>86507511.780821949</v>
      </c>
      <c r="AG40" s="11">
        <f t="shared" si="16"/>
        <v>43657135.890410967</v>
      </c>
      <c r="AH40" s="11">
        <f t="shared" si="16"/>
        <v>324321613.15068495</v>
      </c>
    </row>
    <row r="41" spans="1:36" x14ac:dyDescent="0.15">
      <c r="A41" s="63"/>
      <c r="B41" s="68" t="s">
        <v>34</v>
      </c>
      <c r="C41" s="68"/>
      <c r="D41" s="11">
        <f t="shared" ref="D41:AH41" si="17">D21*10000*$H$33</f>
        <v>2911643.8356164382</v>
      </c>
      <c r="E41" s="11">
        <f t="shared" si="17"/>
        <v>3921945.2054794524</v>
      </c>
      <c r="F41" s="11">
        <f t="shared" si="17"/>
        <v>47203561.643835619</v>
      </c>
      <c r="G41" s="11">
        <f t="shared" si="17"/>
        <v>11234876.712328767</v>
      </c>
      <c r="H41" s="11">
        <f t="shared" si="17"/>
        <v>11708712.328767125</v>
      </c>
      <c r="I41" s="11">
        <f t="shared" si="17"/>
        <v>32344273.97260274</v>
      </c>
      <c r="J41" s="11">
        <f t="shared" si="17"/>
        <v>21392958.904109586</v>
      </c>
      <c r="K41" s="11">
        <f t="shared" si="17"/>
        <v>28967342.465753421</v>
      </c>
      <c r="L41" s="11">
        <f t="shared" si="17"/>
        <v>2473232.8767123283</v>
      </c>
      <c r="M41" s="11">
        <f t="shared" si="17"/>
        <v>36540821.91780822</v>
      </c>
      <c r="N41" s="11">
        <f t="shared" si="17"/>
        <v>12862767.12328767</v>
      </c>
      <c r="O41" s="11">
        <f t="shared" si="17"/>
        <v>34899452.05479452</v>
      </c>
      <c r="P41" s="11">
        <f t="shared" si="17"/>
        <v>20777260.273972601</v>
      </c>
      <c r="Q41" s="11">
        <f t="shared" si="17"/>
        <v>39466849.315068491</v>
      </c>
      <c r="R41" s="11">
        <f t="shared" si="17"/>
        <v>67570027.397260278</v>
      </c>
      <c r="S41" s="11">
        <f t="shared" si="17"/>
        <v>87205479.452054784</v>
      </c>
      <c r="T41" s="11">
        <f t="shared" si="17"/>
        <v>57752465.753424667</v>
      </c>
      <c r="U41" s="11">
        <f t="shared" si="17"/>
        <v>82885479.452054784</v>
      </c>
      <c r="V41" s="11">
        <f t="shared" si="17"/>
        <v>48039616.438356161</v>
      </c>
      <c r="W41" s="11">
        <f t="shared" si="17"/>
        <v>46428082.19178082</v>
      </c>
      <c r="X41" s="11">
        <f t="shared" si="17"/>
        <v>7787013.6986301374</v>
      </c>
      <c r="Y41" s="11">
        <f t="shared" si="17"/>
        <v>24186739.726027396</v>
      </c>
      <c r="Z41" s="11">
        <f t="shared" si="17"/>
        <v>90047178.08219178</v>
      </c>
      <c r="AA41" s="11">
        <f t="shared" si="17"/>
        <v>28126356.16438356</v>
      </c>
      <c r="AB41" s="11">
        <f t="shared" si="17"/>
        <v>56090219.17808219</v>
      </c>
      <c r="AC41" s="11">
        <f t="shared" si="17"/>
        <v>504246.57534246577</v>
      </c>
      <c r="AD41" s="11">
        <f t="shared" si="17"/>
        <v>16400794.520547945</v>
      </c>
      <c r="AE41" s="11">
        <f t="shared" si="17"/>
        <v>10142876.712328769</v>
      </c>
      <c r="AF41" s="11">
        <f t="shared" si="17"/>
        <v>1588849.3150684931</v>
      </c>
      <c r="AG41" s="11">
        <f t="shared" si="17"/>
        <v>1601013.6986301374</v>
      </c>
      <c r="AH41" s="11">
        <f t="shared" si="17"/>
        <v>6891369.8630136987</v>
      </c>
    </row>
    <row r="42" spans="1:36" x14ac:dyDescent="0.15">
      <c r="A42" s="63"/>
      <c r="B42" s="63" t="s">
        <v>36</v>
      </c>
      <c r="C42" s="63"/>
      <c r="D42" s="11">
        <f t="shared" ref="D42:AH42" si="18">D22*10000*$H$34</f>
        <v>39600</v>
      </c>
      <c r="E42" s="11">
        <f t="shared" si="18"/>
        <v>18000</v>
      </c>
      <c r="F42" s="11">
        <f t="shared" si="18"/>
        <v>1054800</v>
      </c>
      <c r="G42" s="11">
        <f t="shared" si="18"/>
        <v>176400</v>
      </c>
      <c r="H42" s="11">
        <f t="shared" si="18"/>
        <v>11586600</v>
      </c>
      <c r="I42" s="11">
        <f t="shared" si="18"/>
        <v>1243800</v>
      </c>
      <c r="J42" s="11">
        <f t="shared" si="18"/>
        <v>437400</v>
      </c>
      <c r="K42" s="11">
        <f t="shared" si="18"/>
        <v>2797200</v>
      </c>
      <c r="L42" s="11">
        <f t="shared" si="18"/>
        <v>3600</v>
      </c>
      <c r="M42" s="11">
        <f t="shared" si="18"/>
        <v>28800</v>
      </c>
      <c r="N42" s="11">
        <f t="shared" si="18"/>
        <v>0</v>
      </c>
      <c r="O42" s="11">
        <f t="shared" si="18"/>
        <v>14400</v>
      </c>
      <c r="P42" s="11">
        <f t="shared" si="18"/>
        <v>0</v>
      </c>
      <c r="Q42" s="11">
        <f t="shared" si="18"/>
        <v>0</v>
      </c>
      <c r="R42" s="11">
        <f t="shared" si="18"/>
        <v>135000</v>
      </c>
      <c r="S42" s="11">
        <f t="shared" si="18"/>
        <v>174600</v>
      </c>
      <c r="T42" s="11">
        <f t="shared" si="18"/>
        <v>59400</v>
      </c>
      <c r="U42" s="11">
        <f t="shared" si="18"/>
        <v>253800</v>
      </c>
      <c r="V42" s="11">
        <f t="shared" si="18"/>
        <v>0</v>
      </c>
      <c r="W42" s="11">
        <f t="shared" si="18"/>
        <v>3951000</v>
      </c>
      <c r="X42" s="11">
        <f t="shared" si="18"/>
        <v>0</v>
      </c>
      <c r="Y42" s="11">
        <f t="shared" si="18"/>
        <v>280800</v>
      </c>
      <c r="Z42" s="11">
        <f t="shared" si="18"/>
        <v>13582799.999999998</v>
      </c>
      <c r="AA42" s="11">
        <f t="shared" si="18"/>
        <v>2008800</v>
      </c>
      <c r="AB42" s="11">
        <f t="shared" si="18"/>
        <v>2392200</v>
      </c>
      <c r="AC42" s="11">
        <f t="shared" si="18"/>
        <v>5074200</v>
      </c>
      <c r="AD42" s="11">
        <f t="shared" si="18"/>
        <v>39600</v>
      </c>
      <c r="AE42" s="11">
        <f t="shared" si="18"/>
        <v>2133000</v>
      </c>
      <c r="AF42" s="11">
        <f t="shared" si="18"/>
        <v>1998000</v>
      </c>
      <c r="AG42" s="11">
        <f t="shared" si="18"/>
        <v>25200.000000000004</v>
      </c>
      <c r="AH42" s="11">
        <f t="shared" si="18"/>
        <v>12349800</v>
      </c>
    </row>
    <row r="43" spans="1:36" x14ac:dyDescent="0.15">
      <c r="A43" s="63"/>
      <c r="B43" s="63" t="s">
        <v>38</v>
      </c>
      <c r="C43" s="63"/>
      <c r="D43" s="11">
        <f t="shared" ref="D43:AH43" si="19">D23*10000*$H$35</f>
        <v>21000</v>
      </c>
      <c r="E43" s="11">
        <f t="shared" si="19"/>
        <v>73000</v>
      </c>
      <c r="F43" s="11">
        <f t="shared" si="19"/>
        <v>1735000</v>
      </c>
      <c r="G43" s="11">
        <f t="shared" si="19"/>
        <v>1095000</v>
      </c>
      <c r="H43" s="11">
        <f t="shared" si="19"/>
        <v>7545000</v>
      </c>
      <c r="I43" s="11">
        <f t="shared" si="19"/>
        <v>4988000</v>
      </c>
      <c r="J43" s="11">
        <f t="shared" si="19"/>
        <v>186000</v>
      </c>
      <c r="K43" s="11">
        <f t="shared" si="19"/>
        <v>333000</v>
      </c>
      <c r="L43" s="11">
        <f t="shared" si="19"/>
        <v>0</v>
      </c>
      <c r="M43" s="11">
        <f t="shared" si="19"/>
        <v>172000</v>
      </c>
      <c r="N43" s="11">
        <f t="shared" si="19"/>
        <v>0</v>
      </c>
      <c r="O43" s="11">
        <f t="shared" si="19"/>
        <v>21000</v>
      </c>
      <c r="P43" s="11">
        <f t="shared" si="19"/>
        <v>0</v>
      </c>
      <c r="Q43" s="11">
        <f t="shared" si="19"/>
        <v>0</v>
      </c>
      <c r="R43" s="11">
        <f t="shared" si="19"/>
        <v>1113000.0000000002</v>
      </c>
      <c r="S43" s="11">
        <f t="shared" si="19"/>
        <v>218000</v>
      </c>
      <c r="T43" s="11">
        <f t="shared" si="19"/>
        <v>11000</v>
      </c>
      <c r="U43" s="11">
        <f t="shared" si="19"/>
        <v>13000</v>
      </c>
      <c r="V43" s="11">
        <f t="shared" si="19"/>
        <v>0</v>
      </c>
      <c r="W43" s="11">
        <f t="shared" si="19"/>
        <v>7000.0000000000009</v>
      </c>
      <c r="X43" s="11">
        <f t="shared" si="19"/>
        <v>0</v>
      </c>
      <c r="Y43" s="11">
        <f t="shared" si="19"/>
        <v>24000</v>
      </c>
      <c r="Z43" s="11">
        <f t="shared" si="19"/>
        <v>927000</v>
      </c>
      <c r="AA43" s="11">
        <f t="shared" si="19"/>
        <v>14000.000000000002</v>
      </c>
      <c r="AB43" s="11">
        <f t="shared" si="19"/>
        <v>1202000</v>
      </c>
      <c r="AC43" s="11">
        <f t="shared" si="19"/>
        <v>614000</v>
      </c>
      <c r="AD43" s="11">
        <f t="shared" si="19"/>
        <v>270000</v>
      </c>
      <c r="AE43" s="11">
        <f t="shared" si="19"/>
        <v>3655000</v>
      </c>
      <c r="AF43" s="11">
        <f t="shared" si="19"/>
        <v>45000</v>
      </c>
      <c r="AG43" s="11">
        <f t="shared" si="19"/>
        <v>417000</v>
      </c>
      <c r="AH43" s="11">
        <f t="shared" si="19"/>
        <v>2082000</v>
      </c>
    </row>
    <row r="44" spans="1:36" x14ac:dyDescent="0.15">
      <c r="A44" s="63"/>
      <c r="B44" s="63" t="s">
        <v>39</v>
      </c>
      <c r="C44" s="63"/>
      <c r="D44" s="11">
        <f t="shared" ref="D44:AH44" si="20">D24*10000*$H$36</f>
        <v>3000</v>
      </c>
      <c r="E44" s="11">
        <f t="shared" si="20"/>
        <v>2000</v>
      </c>
      <c r="F44" s="11">
        <f t="shared" si="20"/>
        <v>512000</v>
      </c>
      <c r="G44" s="11">
        <f t="shared" si="20"/>
        <v>413000</v>
      </c>
      <c r="H44" s="11">
        <f t="shared" si="20"/>
        <v>1151000</v>
      </c>
      <c r="I44" s="11">
        <f t="shared" si="20"/>
        <v>621000</v>
      </c>
      <c r="J44" s="11">
        <f t="shared" si="20"/>
        <v>21000</v>
      </c>
      <c r="K44" s="11">
        <f t="shared" si="20"/>
        <v>113999.99999999999</v>
      </c>
      <c r="L44" s="11">
        <f t="shared" si="20"/>
        <v>0</v>
      </c>
      <c r="M44" s="11">
        <f t="shared" si="20"/>
        <v>53000</v>
      </c>
      <c r="N44" s="11">
        <f t="shared" si="20"/>
        <v>0</v>
      </c>
      <c r="O44" s="11">
        <f t="shared" si="20"/>
        <v>4000</v>
      </c>
      <c r="P44" s="11">
        <f t="shared" si="20"/>
        <v>0</v>
      </c>
      <c r="Q44" s="11">
        <f t="shared" si="20"/>
        <v>0</v>
      </c>
      <c r="R44" s="11">
        <f t="shared" si="20"/>
        <v>42000</v>
      </c>
      <c r="S44" s="11">
        <f t="shared" si="20"/>
        <v>28000.000000000004</v>
      </c>
      <c r="T44" s="11">
        <f t="shared" si="20"/>
        <v>2000</v>
      </c>
      <c r="U44" s="11">
        <f t="shared" si="20"/>
        <v>11000</v>
      </c>
      <c r="V44" s="11">
        <f t="shared" si="20"/>
        <v>0</v>
      </c>
      <c r="W44" s="11">
        <f t="shared" si="20"/>
        <v>373000</v>
      </c>
      <c r="X44" s="11">
        <f t="shared" si="20"/>
        <v>0</v>
      </c>
      <c r="Y44" s="11">
        <f t="shared" si="20"/>
        <v>58000</v>
      </c>
      <c r="Z44" s="11">
        <f t="shared" si="20"/>
        <v>927000</v>
      </c>
      <c r="AA44" s="11">
        <f t="shared" si="20"/>
        <v>31000</v>
      </c>
      <c r="AB44" s="11">
        <f t="shared" si="20"/>
        <v>1920000</v>
      </c>
      <c r="AC44" s="11">
        <f t="shared" si="20"/>
        <v>136000.00000000003</v>
      </c>
      <c r="AD44" s="11">
        <f t="shared" si="20"/>
        <v>35000</v>
      </c>
      <c r="AE44" s="11">
        <f t="shared" si="20"/>
        <v>1579000</v>
      </c>
      <c r="AF44" s="11">
        <f t="shared" si="20"/>
        <v>22000</v>
      </c>
      <c r="AG44" s="11">
        <f t="shared" si="20"/>
        <v>40000</v>
      </c>
      <c r="AH44" s="11">
        <f t="shared" si="20"/>
        <v>15000</v>
      </c>
    </row>
    <row r="45" spans="1:36" x14ac:dyDescent="0.15">
      <c r="A45" s="63"/>
      <c r="B45" s="63" t="s">
        <v>40</v>
      </c>
      <c r="C45" s="63"/>
      <c r="D45" s="11">
        <f t="shared" ref="D45:AH45" si="21">D25*10000*$H$37</f>
        <v>0</v>
      </c>
      <c r="E45" s="11">
        <f t="shared" si="21"/>
        <v>0</v>
      </c>
      <c r="F45" s="11">
        <f t="shared" si="21"/>
        <v>18400</v>
      </c>
      <c r="G45" s="11">
        <f t="shared" si="21"/>
        <v>0</v>
      </c>
      <c r="H45" s="11">
        <f t="shared" si="21"/>
        <v>7778600</v>
      </c>
      <c r="I45" s="11">
        <f t="shared" si="21"/>
        <v>0</v>
      </c>
      <c r="J45" s="11">
        <f t="shared" si="21"/>
        <v>0</v>
      </c>
      <c r="K45" s="11">
        <f t="shared" si="21"/>
        <v>0</v>
      </c>
      <c r="L45" s="11">
        <f t="shared" si="21"/>
        <v>0</v>
      </c>
      <c r="M45" s="11">
        <f t="shared" si="21"/>
        <v>0</v>
      </c>
      <c r="N45" s="11">
        <f t="shared" si="21"/>
        <v>460000</v>
      </c>
      <c r="O45" s="11">
        <f t="shared" si="21"/>
        <v>0</v>
      </c>
      <c r="P45" s="11">
        <f t="shared" si="21"/>
        <v>920000</v>
      </c>
      <c r="Q45" s="11">
        <f t="shared" si="21"/>
        <v>0</v>
      </c>
      <c r="R45" s="11">
        <f t="shared" si="21"/>
        <v>0</v>
      </c>
      <c r="S45" s="11">
        <f t="shared" si="21"/>
        <v>0</v>
      </c>
      <c r="T45" s="11">
        <f t="shared" si="21"/>
        <v>4600</v>
      </c>
      <c r="U45" s="11">
        <f t="shared" si="21"/>
        <v>0</v>
      </c>
      <c r="V45" s="11">
        <f t="shared" si="21"/>
        <v>0</v>
      </c>
      <c r="W45" s="11">
        <f t="shared" si="21"/>
        <v>0</v>
      </c>
      <c r="X45" s="11">
        <f t="shared" si="21"/>
        <v>0</v>
      </c>
      <c r="Y45" s="11">
        <f t="shared" si="21"/>
        <v>0</v>
      </c>
      <c r="Z45" s="11">
        <f t="shared" si="21"/>
        <v>0</v>
      </c>
      <c r="AA45" s="11">
        <f t="shared" si="21"/>
        <v>0</v>
      </c>
      <c r="AB45" s="11">
        <f t="shared" si="21"/>
        <v>0</v>
      </c>
      <c r="AC45" s="11">
        <f t="shared" si="21"/>
        <v>0</v>
      </c>
      <c r="AD45" s="11">
        <f t="shared" si="21"/>
        <v>0</v>
      </c>
      <c r="AE45" s="11">
        <f t="shared" si="21"/>
        <v>1246600</v>
      </c>
      <c r="AF45" s="11">
        <f t="shared" si="21"/>
        <v>423200</v>
      </c>
      <c r="AG45" s="11">
        <f t="shared" si="21"/>
        <v>18400</v>
      </c>
      <c r="AH45" s="14">
        <f t="shared" si="21"/>
        <v>5382000</v>
      </c>
      <c r="AI45" s="15" t="s">
        <v>59</v>
      </c>
    </row>
    <row r="46" spans="1:36" x14ac:dyDescent="0.15">
      <c r="D46" s="1">
        <f t="shared" ref="D46:AH46" si="22">SUM(D39:D45)</f>
        <v>20689035.086757988</v>
      </c>
      <c r="E46" s="1">
        <f t="shared" si="22"/>
        <v>37129915.598173514</v>
      </c>
      <c r="F46" s="1">
        <f t="shared" si="22"/>
        <v>638454757.07762563</v>
      </c>
      <c r="G46" s="1">
        <f t="shared" si="22"/>
        <v>166025570.06392696</v>
      </c>
      <c r="H46" s="1">
        <f t="shared" si="22"/>
        <v>1199766055.0867579</v>
      </c>
      <c r="I46" s="1">
        <f t="shared" si="22"/>
        <v>345649923.73515975</v>
      </c>
      <c r="J46" s="1">
        <f t="shared" si="22"/>
        <v>421315307.14155251</v>
      </c>
      <c r="K46" s="1">
        <f t="shared" si="22"/>
        <v>592672083.00456619</v>
      </c>
      <c r="L46" s="1">
        <f t="shared" si="22"/>
        <v>8990584.2557077631</v>
      </c>
      <c r="M46" s="1">
        <f t="shared" si="22"/>
        <v>112122810.79452054</v>
      </c>
      <c r="N46" s="1">
        <f t="shared" si="22"/>
        <v>39801237.470319629</v>
      </c>
      <c r="O46" s="1">
        <f t="shared" si="22"/>
        <v>189267314.55707762</v>
      </c>
      <c r="P46" s="1">
        <f t="shared" si="22"/>
        <v>62180195.744292237</v>
      </c>
      <c r="Q46" s="1">
        <f t="shared" si="22"/>
        <v>277519136.45662099</v>
      </c>
      <c r="R46" s="1">
        <f t="shared" si="22"/>
        <v>737614506.43835628</v>
      </c>
      <c r="S46" s="1">
        <f t="shared" si="22"/>
        <v>632635693.46118712</v>
      </c>
      <c r="T46" s="1">
        <f t="shared" si="22"/>
        <v>326630110.41095889</v>
      </c>
      <c r="U46" s="1">
        <f t="shared" si="22"/>
        <v>484703635.05936074</v>
      </c>
      <c r="V46" s="1">
        <f t="shared" si="22"/>
        <v>155100777.03196347</v>
      </c>
      <c r="W46" s="1">
        <f t="shared" si="22"/>
        <v>352897426.35616434</v>
      </c>
      <c r="X46" s="1">
        <f t="shared" si="22"/>
        <v>60200814.182648413</v>
      </c>
      <c r="Y46" s="1">
        <f t="shared" si="22"/>
        <v>161615470.630137</v>
      </c>
      <c r="Z46" s="1">
        <f t="shared" si="22"/>
        <v>962324972.55707765</v>
      </c>
      <c r="AA46" s="1">
        <f t="shared" si="22"/>
        <v>470137115.96347034</v>
      </c>
      <c r="AB46" s="1">
        <f t="shared" si="22"/>
        <v>871655778.22831047</v>
      </c>
      <c r="AC46" s="1">
        <f t="shared" si="22"/>
        <v>552584703.72602737</v>
      </c>
      <c r="AD46" s="1">
        <f t="shared" si="22"/>
        <v>211611264.36529678</v>
      </c>
      <c r="AE46" s="1">
        <f t="shared" si="22"/>
        <v>551250436.23744297</v>
      </c>
      <c r="AF46" s="1">
        <f t="shared" si="22"/>
        <v>525837898.42922378</v>
      </c>
      <c r="AG46" s="1">
        <f t="shared" si="22"/>
        <v>167163354.92237443</v>
      </c>
      <c r="AH46" s="1">
        <f t="shared" si="22"/>
        <v>794965045.68036532</v>
      </c>
      <c r="AI46" s="15">
        <f>SUM(D46:AH46)</f>
        <v>12130512929.753426</v>
      </c>
      <c r="AJ46" s="16" t="s">
        <v>60</v>
      </c>
    </row>
    <row r="47" spans="1:36" x14ac:dyDescent="0.15">
      <c r="AI47" s="17">
        <f>AI46/1000000</f>
        <v>12130.512929753426</v>
      </c>
      <c r="AJ47" s="16" t="s">
        <v>61</v>
      </c>
    </row>
  </sheetData>
  <mergeCells count="19">
    <mergeCell ref="B36:C36"/>
    <mergeCell ref="B37:C37"/>
    <mergeCell ref="B39:C39"/>
    <mergeCell ref="B33:C33"/>
    <mergeCell ref="H28:H30"/>
    <mergeCell ref="H31:H32"/>
    <mergeCell ref="B45:C45"/>
    <mergeCell ref="A12:A18"/>
    <mergeCell ref="A28:A37"/>
    <mergeCell ref="A39:A45"/>
    <mergeCell ref="B28:B30"/>
    <mergeCell ref="B31:B32"/>
    <mergeCell ref="B40:C40"/>
    <mergeCell ref="B41:C41"/>
    <mergeCell ref="B42:C42"/>
    <mergeCell ref="B43:C43"/>
    <mergeCell ref="B44:C44"/>
    <mergeCell ref="B34:C34"/>
    <mergeCell ref="B35:C35"/>
  </mergeCells>
  <phoneticPr fontId="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47"/>
  <sheetViews>
    <sheetView workbookViewId="0">
      <selection activeCell="D2" sqref="D2:AH2"/>
    </sheetView>
  </sheetViews>
  <sheetFormatPr defaultColWidth="9" defaultRowHeight="16.5" x14ac:dyDescent="0.15"/>
  <cols>
    <col min="1" max="1" width="14.125" style="1" customWidth="1"/>
    <col min="2" max="3" width="8.875" style="1"/>
    <col min="4" max="5" width="15.625" style="2"/>
    <col min="6" max="7" width="16.875" style="2"/>
    <col min="8" max="8" width="16.875" style="2" customWidth="1"/>
    <col min="9" max="9" width="15.125" style="2" customWidth="1"/>
    <col min="10" max="11" width="16.875" style="2"/>
    <col min="12" max="13" width="15.625" style="2"/>
    <col min="14" max="14" width="15.5" style="2"/>
    <col min="15" max="15" width="16.875" style="2"/>
    <col min="16" max="16" width="15.625" style="2"/>
    <col min="17" max="21" width="16.875" style="2"/>
    <col min="22" max="22" width="15.625" style="2"/>
    <col min="23" max="23" width="15.5" style="2" customWidth="1"/>
    <col min="24" max="24" width="15.625" style="2"/>
    <col min="25" max="28" width="16.875" style="2"/>
    <col min="29" max="29" width="16.875" style="2" customWidth="1"/>
    <col min="30" max="32" width="16.875" style="2"/>
    <col min="33" max="33" width="16.875" style="2" customWidth="1"/>
    <col min="34" max="34" width="17.625" style="2" customWidth="1"/>
    <col min="35" max="35" width="15.625" style="2"/>
    <col min="36" max="16384" width="9" style="2"/>
  </cols>
  <sheetData>
    <row r="1" spans="1:34" s="1" customFormat="1" x14ac:dyDescent="0.15">
      <c r="A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</row>
    <row r="2" spans="1:34" s="54" customFormat="1" ht="16.5" customHeight="1" x14ac:dyDescent="0.15">
      <c r="A2" s="52" t="s">
        <v>31</v>
      </c>
      <c r="B2" s="53" t="s">
        <v>32</v>
      </c>
      <c r="C2" s="52"/>
      <c r="D2" s="47">
        <v>7.38</v>
      </c>
      <c r="E2" s="47">
        <v>20.07</v>
      </c>
      <c r="F2" s="44">
        <v>331.93</v>
      </c>
      <c r="G2" s="47">
        <v>40.270000000000003</v>
      </c>
      <c r="H2" s="44">
        <v>339.75</v>
      </c>
      <c r="I2" s="47">
        <v>155.21</v>
      </c>
      <c r="J2" s="44">
        <v>242.03</v>
      </c>
      <c r="K2" s="44">
        <v>274.33</v>
      </c>
      <c r="L2" s="47">
        <v>0.43</v>
      </c>
      <c r="M2" s="47">
        <v>16.97</v>
      </c>
      <c r="N2" s="47">
        <v>9.52</v>
      </c>
      <c r="O2" s="47">
        <v>55.03</v>
      </c>
      <c r="P2" s="47">
        <v>14.79</v>
      </c>
      <c r="Q2" s="47">
        <v>114.63</v>
      </c>
      <c r="R2" s="47">
        <v>360.84</v>
      </c>
      <c r="S2" s="47">
        <v>231.1</v>
      </c>
      <c r="T2" s="47">
        <v>107.43</v>
      </c>
      <c r="U2" s="47">
        <v>143.35</v>
      </c>
      <c r="V2" s="47">
        <v>33.119999999999997</v>
      </c>
      <c r="W2" s="47">
        <v>116.82</v>
      </c>
      <c r="X2" s="47">
        <v>18.53</v>
      </c>
      <c r="Y2" s="47">
        <v>56.35</v>
      </c>
      <c r="Z2" s="47">
        <v>268.58</v>
      </c>
      <c r="AA2" s="44">
        <v>140.72</v>
      </c>
      <c r="AB2" s="49">
        <v>312.51799999999997</v>
      </c>
      <c r="AC2" s="44">
        <v>157.28</v>
      </c>
      <c r="AD2" s="47">
        <v>55.5</v>
      </c>
      <c r="AE2" s="44">
        <v>189.45</v>
      </c>
      <c r="AF2" s="44">
        <v>136.88</v>
      </c>
      <c r="AG2" s="47">
        <v>68.19</v>
      </c>
      <c r="AH2" s="47">
        <v>258.07</v>
      </c>
    </row>
    <row r="3" spans="1:34" ht="16.5" customHeight="1" x14ac:dyDescent="0.15">
      <c r="A3" s="38"/>
      <c r="B3" s="39" t="s">
        <v>33</v>
      </c>
      <c r="C3" s="40"/>
      <c r="D3" s="4">
        <v>69.64</v>
      </c>
      <c r="E3" s="4">
        <v>63.51</v>
      </c>
      <c r="F3" s="20">
        <v>2116.3782000000001</v>
      </c>
      <c r="G3" s="4">
        <v>581.70000000000005</v>
      </c>
      <c r="H3" s="20">
        <v>6097.4708000000001</v>
      </c>
      <c r="I3" s="20">
        <v>636.15880000000004</v>
      </c>
      <c r="J3" s="4">
        <v>412.31</v>
      </c>
      <c r="K3" s="4">
        <v>782.77</v>
      </c>
      <c r="L3" s="4">
        <v>18.489999999999998</v>
      </c>
      <c r="M3" s="20">
        <v>712.07533144411605</v>
      </c>
      <c r="N3" s="4">
        <v>150.22999999999999</v>
      </c>
      <c r="O3" s="20">
        <v>1158.6370817151201</v>
      </c>
      <c r="P3" s="4">
        <v>133.75</v>
      </c>
      <c r="Q3" s="4">
        <v>115.07</v>
      </c>
      <c r="R3" s="20">
        <v>2572.6840000000002</v>
      </c>
      <c r="S3" s="20">
        <v>2108.9839999999999</v>
      </c>
      <c r="T3" s="4">
        <v>602.59</v>
      </c>
      <c r="U3" s="20">
        <v>846.03819999999996</v>
      </c>
      <c r="V3" s="4">
        <v>108.63</v>
      </c>
      <c r="W3" s="20">
        <v>204.93183610786599</v>
      </c>
      <c r="X3" s="4">
        <v>82.33</v>
      </c>
      <c r="Y3" s="4">
        <v>446.66</v>
      </c>
      <c r="Z3" s="20">
        <v>1780.5291999999999</v>
      </c>
      <c r="AA3" s="20">
        <v>280.06939999999997</v>
      </c>
      <c r="AB3" s="4">
        <v>1021.17</v>
      </c>
      <c r="AC3" s="20">
        <v>448.75720000000001</v>
      </c>
      <c r="AD3" s="20">
        <v>645.27599999999995</v>
      </c>
      <c r="AE3" s="20">
        <v>1323.7941731267299</v>
      </c>
      <c r="AF3" s="22">
        <v>663.38720000000001</v>
      </c>
      <c r="AG3" s="20">
        <v>533.80645973825494</v>
      </c>
      <c r="AH3" s="20">
        <v>3508.4760000000001</v>
      </c>
    </row>
    <row r="4" spans="1:34" x14ac:dyDescent="0.15">
      <c r="A4" s="38"/>
      <c r="B4" s="38" t="s">
        <v>34</v>
      </c>
      <c r="C4" s="38"/>
      <c r="D4" s="20">
        <v>302.37599999999998</v>
      </c>
      <c r="E4" s="20">
        <v>309.84359999999998</v>
      </c>
      <c r="F4" s="20">
        <v>3948.9559042629799</v>
      </c>
      <c r="G4" s="20">
        <v>819.25441769064605</v>
      </c>
      <c r="H4" s="20">
        <v>944.90641471505103</v>
      </c>
      <c r="I4" s="20">
        <v>2693.3696</v>
      </c>
      <c r="J4" s="20">
        <v>1787.924</v>
      </c>
      <c r="K4" s="20">
        <v>2244.38</v>
      </c>
      <c r="L4" s="20">
        <v>205.08600000000001</v>
      </c>
      <c r="M4" s="20">
        <v>2951.3511495479202</v>
      </c>
      <c r="N4" s="20">
        <v>1056.6451999999999</v>
      </c>
      <c r="O4" s="20">
        <v>3000.5507368143499</v>
      </c>
      <c r="P4" s="20">
        <v>1630.164</v>
      </c>
      <c r="Q4" s="20">
        <v>3384.3823632539202</v>
      </c>
      <c r="R4" s="20">
        <v>5525.7365307916398</v>
      </c>
      <c r="S4" s="20">
        <v>6799.7495601029104</v>
      </c>
      <c r="T4" s="20">
        <v>4844.5537908896804</v>
      </c>
      <c r="U4" s="20">
        <v>6377.5209392879597</v>
      </c>
      <c r="V4" s="20">
        <v>4040.37239735303</v>
      </c>
      <c r="W4" s="20">
        <v>3694.2060052809402</v>
      </c>
      <c r="X4" s="20">
        <v>675.42831946112801</v>
      </c>
      <c r="Y4" s="20">
        <v>1832.0959251552099</v>
      </c>
      <c r="Z4" s="20">
        <v>6794.7120522790101</v>
      </c>
      <c r="AA4" s="20">
        <v>1779.3</v>
      </c>
      <c r="AB4" s="20">
        <v>3910.59335295439</v>
      </c>
      <c r="AC4" s="20">
        <v>17.809999999999999</v>
      </c>
      <c r="AD4" s="20">
        <v>1191.42233775361</v>
      </c>
      <c r="AE4" s="20">
        <v>692.156112545724</v>
      </c>
      <c r="AF4" s="20">
        <v>133.29761151963001</v>
      </c>
      <c r="AG4" s="20">
        <v>110.27</v>
      </c>
      <c r="AH4" s="20">
        <v>464.06760000000003</v>
      </c>
    </row>
    <row r="5" spans="1:34" s="58" customFormat="1" ht="16.5" customHeight="1" x14ac:dyDescent="0.15">
      <c r="A5" s="55" t="s">
        <v>35</v>
      </c>
      <c r="B5" s="56" t="s">
        <v>32</v>
      </c>
      <c r="C5" s="57"/>
      <c r="D5" s="47">
        <v>16.16</v>
      </c>
      <c r="E5" s="47">
        <v>29.89</v>
      </c>
      <c r="F5" s="45">
        <v>340.74</v>
      </c>
      <c r="G5" s="47">
        <v>106.55</v>
      </c>
      <c r="H5" s="47">
        <v>654.86</v>
      </c>
      <c r="I5" s="46">
        <v>214.928</v>
      </c>
      <c r="J5" s="46">
        <v>327.206681976016</v>
      </c>
      <c r="K5" s="47">
        <v>494.35</v>
      </c>
      <c r="L5" s="47">
        <v>5.4</v>
      </c>
      <c r="M5" s="47">
        <v>30.3</v>
      </c>
      <c r="N5" s="47">
        <v>14.5</v>
      </c>
      <c r="O5" s="46">
        <v>77.5398</v>
      </c>
      <c r="P5" s="46">
        <v>34.916800000000002</v>
      </c>
      <c r="Q5" s="46">
        <v>225.1962</v>
      </c>
      <c r="R5" s="46">
        <v>410.56903483398099</v>
      </c>
      <c r="S5" s="46">
        <v>363.27390415796401</v>
      </c>
      <c r="T5" s="46">
        <v>232.4246</v>
      </c>
      <c r="U5" s="46">
        <v>362.95796137471802</v>
      </c>
      <c r="V5" s="46">
        <v>131.06039999999999</v>
      </c>
      <c r="W5" s="46">
        <v>322.20080000000002</v>
      </c>
      <c r="X5" s="45">
        <v>40.229999999999997</v>
      </c>
      <c r="Y5" s="46">
        <v>114.2794</v>
      </c>
      <c r="Z5" s="46">
        <v>848.99516214261496</v>
      </c>
      <c r="AA5" s="50">
        <v>481.62599999999998</v>
      </c>
      <c r="AB5" s="49">
        <v>804.596</v>
      </c>
      <c r="AC5" s="46">
        <v>590.26952102094504</v>
      </c>
      <c r="AD5" s="47">
        <v>147.97999999999999</v>
      </c>
      <c r="AE5" s="46">
        <v>415.68200000000002</v>
      </c>
      <c r="AF5" s="44">
        <v>483.68</v>
      </c>
      <c r="AG5" s="47">
        <v>112.97</v>
      </c>
      <c r="AH5" s="51">
        <v>407.98694834877</v>
      </c>
    </row>
    <row r="6" spans="1:34" ht="16.5" customHeight="1" x14ac:dyDescent="0.15">
      <c r="A6" s="36"/>
      <c r="B6" s="41" t="s">
        <v>33</v>
      </c>
      <c r="C6" s="42"/>
      <c r="D6" s="20">
        <v>50.813200000000002</v>
      </c>
      <c r="E6" s="4">
        <v>47.46</v>
      </c>
      <c r="F6" s="20">
        <v>1282.1279999999999</v>
      </c>
      <c r="G6" s="20">
        <v>1061.384</v>
      </c>
      <c r="H6" s="20">
        <v>6259.1440000000002</v>
      </c>
      <c r="I6" s="20">
        <v>800.78800000000001</v>
      </c>
      <c r="J6" s="20">
        <v>513.69600000000003</v>
      </c>
      <c r="K6" s="20">
        <v>906.34199999999998</v>
      </c>
      <c r="L6" s="4">
        <v>25.64</v>
      </c>
      <c r="M6" s="4">
        <v>404.3</v>
      </c>
      <c r="N6" s="20">
        <v>153.51079999999999</v>
      </c>
      <c r="O6" s="20">
        <v>479.6576</v>
      </c>
      <c r="P6" s="4">
        <v>127.99</v>
      </c>
      <c r="Q6" s="20">
        <v>88.618399999999994</v>
      </c>
      <c r="R6" s="20">
        <v>1865.5148338307599</v>
      </c>
      <c r="S6" s="20">
        <v>1590.9459999999999</v>
      </c>
      <c r="T6" s="20">
        <v>537.80439999999999</v>
      </c>
      <c r="U6" s="20">
        <v>629.66560000000004</v>
      </c>
      <c r="V6" s="20">
        <v>99.983199999999997</v>
      </c>
      <c r="W6" s="20">
        <v>227.2424</v>
      </c>
      <c r="X6" s="4">
        <v>67.08</v>
      </c>
      <c r="Y6" s="20">
        <v>333.37360000000001</v>
      </c>
      <c r="Z6" s="20">
        <v>1667.55</v>
      </c>
      <c r="AA6" s="20">
        <v>330.58679999999998</v>
      </c>
      <c r="AB6" s="20">
        <v>1193.7328</v>
      </c>
      <c r="AC6" s="20">
        <v>1170.4331999999999</v>
      </c>
      <c r="AD6" s="20">
        <v>913.072</v>
      </c>
      <c r="AE6" s="20">
        <v>1870.7280000000001</v>
      </c>
      <c r="AF6" s="4">
        <v>1390.68</v>
      </c>
      <c r="AG6" s="20">
        <v>490.53877466951002</v>
      </c>
      <c r="AH6" s="20">
        <v>4688.1719999999996</v>
      </c>
    </row>
    <row r="7" spans="1:34" x14ac:dyDescent="0.15">
      <c r="A7" s="36"/>
      <c r="B7" s="36" t="s">
        <v>34</v>
      </c>
      <c r="C7" s="36"/>
      <c r="D7" s="20">
        <v>88.259</v>
      </c>
      <c r="E7" s="20">
        <v>190.64</v>
      </c>
      <c r="F7" s="20">
        <v>1819.01</v>
      </c>
      <c r="G7" s="20">
        <v>475.24331318750399</v>
      </c>
      <c r="H7" s="20">
        <v>465.61838511759402</v>
      </c>
      <c r="I7" s="20">
        <v>1214.65381020102</v>
      </c>
      <c r="J7" s="20">
        <v>804.85256086748996</v>
      </c>
      <c r="K7" s="20">
        <v>1329.9653228519101</v>
      </c>
      <c r="L7" s="20">
        <v>100.06</v>
      </c>
      <c r="M7" s="20">
        <v>1673.2239999999999</v>
      </c>
      <c r="N7" s="20">
        <v>476.88301748477897</v>
      </c>
      <c r="O7" s="20">
        <v>1254.2575718473099</v>
      </c>
      <c r="P7" s="20">
        <v>788.596937397636</v>
      </c>
      <c r="Q7" s="20">
        <v>1617.15</v>
      </c>
      <c r="R7" s="20">
        <v>2742.1788413526801</v>
      </c>
      <c r="S7" s="20">
        <v>4169.0540000000001</v>
      </c>
      <c r="T7" s="20">
        <v>2419.0720000000001</v>
      </c>
      <c r="U7" s="20">
        <v>3476.3809567460598</v>
      </c>
      <c r="V7" s="20">
        <v>1978.202</v>
      </c>
      <c r="W7" s="20">
        <v>2269.864</v>
      </c>
      <c r="X7" s="20">
        <v>394.39400000000001</v>
      </c>
      <c r="Y7" s="20">
        <v>1141.01</v>
      </c>
      <c r="Z7" s="20">
        <v>4115.1180000000004</v>
      </c>
      <c r="AA7" s="20">
        <v>1537.836</v>
      </c>
      <c r="AB7" s="20">
        <v>2773.1193754914202</v>
      </c>
      <c r="AC7" s="20">
        <v>37.380000000000003</v>
      </c>
      <c r="AD7" s="20">
        <v>822.54043419815002</v>
      </c>
      <c r="AE7" s="20">
        <v>494.46917557657503</v>
      </c>
      <c r="AF7" s="20">
        <v>74.076999999999998</v>
      </c>
      <c r="AG7" s="20">
        <v>68.959999999999994</v>
      </c>
      <c r="AH7" s="20">
        <v>304.57973249294798</v>
      </c>
    </row>
    <row r="8" spans="1:34" x14ac:dyDescent="0.15">
      <c r="A8" s="36"/>
      <c r="B8" s="36" t="s">
        <v>36</v>
      </c>
      <c r="C8" s="36"/>
      <c r="D8" s="20">
        <v>0.21</v>
      </c>
      <c r="E8" s="20">
        <v>0.04</v>
      </c>
      <c r="F8" s="20">
        <v>5.7438000000000002</v>
      </c>
      <c r="G8" s="20">
        <v>1.0902000000000001</v>
      </c>
      <c r="H8" s="20">
        <v>62.693210694947197</v>
      </c>
      <c r="I8" s="20">
        <v>7.4630000000000001</v>
      </c>
      <c r="J8" s="20">
        <v>1.8372276072685301</v>
      </c>
      <c r="K8" s="20">
        <v>16.152046798939701</v>
      </c>
      <c r="L8" s="20">
        <v>0</v>
      </c>
      <c r="M8" s="20">
        <v>0.21</v>
      </c>
      <c r="N8" s="20">
        <v>0</v>
      </c>
      <c r="O8" s="20">
        <v>0.09</v>
      </c>
      <c r="P8" s="20">
        <v>0</v>
      </c>
      <c r="Q8" s="20">
        <v>0</v>
      </c>
      <c r="R8" s="20">
        <v>0.92820000000000003</v>
      </c>
      <c r="S8" s="20">
        <v>1.0155951013714799</v>
      </c>
      <c r="T8" s="20">
        <v>0.434</v>
      </c>
      <c r="U8" s="20">
        <v>1.3879999999999999</v>
      </c>
      <c r="V8" s="20">
        <v>0</v>
      </c>
      <c r="W8" s="20">
        <v>21.544102462839302</v>
      </c>
      <c r="X8" s="20">
        <v>25.7</v>
      </c>
      <c r="Y8" s="20">
        <v>1.7</v>
      </c>
      <c r="Z8" s="20">
        <v>76.310613151279796</v>
      </c>
      <c r="AA8" s="20">
        <v>12.891533704330699</v>
      </c>
      <c r="AB8" s="20">
        <v>13.596</v>
      </c>
      <c r="AC8" s="20">
        <v>28.186673387423799</v>
      </c>
      <c r="AD8" s="20">
        <v>1.5194000000000001</v>
      </c>
      <c r="AE8" s="20">
        <v>11.906000000000001</v>
      </c>
      <c r="AF8" s="20">
        <v>10.732078418749101</v>
      </c>
      <c r="AG8" s="20">
        <v>0.11</v>
      </c>
      <c r="AH8" s="20">
        <v>61.636585192385297</v>
      </c>
    </row>
    <row r="9" spans="1:34" x14ac:dyDescent="0.15">
      <c r="A9" s="36"/>
      <c r="B9" s="36" t="s">
        <v>38</v>
      </c>
      <c r="C9" s="36"/>
      <c r="D9" s="20">
        <v>0.28999999999999998</v>
      </c>
      <c r="E9" s="20">
        <v>0.71</v>
      </c>
      <c r="F9" s="20">
        <v>18.343218754160901</v>
      </c>
      <c r="G9" s="20">
        <v>12.482986647878301</v>
      </c>
      <c r="H9" s="20">
        <v>81.226410988660703</v>
      </c>
      <c r="I9" s="20">
        <v>48.31</v>
      </c>
      <c r="J9" s="20">
        <v>1.4807858216251499</v>
      </c>
      <c r="K9" s="20">
        <v>4.9031567540267602</v>
      </c>
      <c r="L9" s="20">
        <v>0</v>
      </c>
      <c r="M9" s="20">
        <v>2.2749999999999999</v>
      </c>
      <c r="N9" s="20">
        <v>0</v>
      </c>
      <c r="O9" s="20">
        <v>0.21</v>
      </c>
      <c r="P9" s="20">
        <v>0</v>
      </c>
      <c r="Q9" s="20">
        <v>0</v>
      </c>
      <c r="R9" s="20">
        <v>11.95</v>
      </c>
      <c r="S9" s="20">
        <v>2.2881999999999998</v>
      </c>
      <c r="T9" s="20">
        <v>0.1812</v>
      </c>
      <c r="U9" s="20">
        <v>0.105823758523778</v>
      </c>
      <c r="V9" s="20">
        <v>0</v>
      </c>
      <c r="W9" s="20">
        <v>0.06</v>
      </c>
      <c r="X9" s="20">
        <v>0.1</v>
      </c>
      <c r="Y9" s="20">
        <v>0.26</v>
      </c>
      <c r="Z9" s="20">
        <v>10.258800000000001</v>
      </c>
      <c r="AA9" s="20">
        <v>0.1</v>
      </c>
      <c r="AB9" s="20">
        <v>11.308229837317301</v>
      </c>
      <c r="AC9" s="20">
        <v>6.56</v>
      </c>
      <c r="AD9" s="20">
        <v>2.5379999999999998</v>
      </c>
      <c r="AE9" s="20">
        <v>38.154000000000003</v>
      </c>
      <c r="AF9" s="20">
        <v>0.433</v>
      </c>
      <c r="AG9" s="20">
        <v>4.7</v>
      </c>
      <c r="AH9" s="20">
        <v>17.074295634563899</v>
      </c>
    </row>
    <row r="10" spans="1:34" x14ac:dyDescent="0.35">
      <c r="A10" s="36"/>
      <c r="B10" s="36" t="s">
        <v>39</v>
      </c>
      <c r="C10" s="36"/>
      <c r="D10" s="21">
        <v>0.05</v>
      </c>
      <c r="E10" s="21">
        <v>0.03</v>
      </c>
      <c r="F10" s="21">
        <v>5.6173968060023096</v>
      </c>
      <c r="G10" s="21">
        <v>4.3257662808169002</v>
      </c>
      <c r="H10" s="21">
        <v>11.2470558092289</v>
      </c>
      <c r="I10" s="21">
        <v>6.4586542145108501</v>
      </c>
      <c r="J10" s="21">
        <v>0.18162138315641499</v>
      </c>
      <c r="K10" s="21">
        <v>1.1831870845768899</v>
      </c>
      <c r="L10" s="21">
        <v>0</v>
      </c>
      <c r="M10" s="21">
        <v>0.69</v>
      </c>
      <c r="N10" s="21">
        <v>0</v>
      </c>
      <c r="O10" s="21">
        <v>0.04</v>
      </c>
      <c r="P10" s="21">
        <v>0</v>
      </c>
      <c r="Q10" s="21">
        <v>0</v>
      </c>
      <c r="R10" s="21">
        <v>0.38998385386937501</v>
      </c>
      <c r="S10" s="21">
        <v>0.36434888687428202</v>
      </c>
      <c r="T10" s="21">
        <v>0.06</v>
      </c>
      <c r="U10" s="21">
        <v>0.114175684626403</v>
      </c>
      <c r="V10" s="21">
        <v>0</v>
      </c>
      <c r="W10" s="21">
        <v>4.0999999999999996</v>
      </c>
      <c r="X10" s="21">
        <v>4.0999999999999996</v>
      </c>
      <c r="Y10" s="21">
        <v>0.69</v>
      </c>
      <c r="Z10" s="21">
        <v>9.83</v>
      </c>
      <c r="AA10" s="21">
        <v>0.36758312271608801</v>
      </c>
      <c r="AB10" s="21">
        <v>19.6314070239983</v>
      </c>
      <c r="AC10" s="21">
        <v>1.4</v>
      </c>
      <c r="AD10" s="21">
        <v>0.37697516721294999</v>
      </c>
      <c r="AE10" s="21">
        <v>16.215269950150802</v>
      </c>
      <c r="AF10" s="21">
        <v>0.198528475009776</v>
      </c>
      <c r="AG10" s="21">
        <v>0.34590022339950599</v>
      </c>
      <c r="AH10" s="21">
        <v>0.11137870638412201</v>
      </c>
    </row>
    <row r="11" spans="1:34" x14ac:dyDescent="0.35">
      <c r="A11" s="36"/>
      <c r="B11" s="36" t="s">
        <v>40</v>
      </c>
      <c r="C11" s="36"/>
      <c r="D11" s="21">
        <v>0</v>
      </c>
      <c r="E11" s="21">
        <v>0</v>
      </c>
      <c r="F11" s="21">
        <v>0.03</v>
      </c>
      <c r="G11" s="21">
        <v>0</v>
      </c>
      <c r="H11" s="21">
        <v>16.667426505841402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0.02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2.6172</v>
      </c>
      <c r="AF11" s="21">
        <v>1.25</v>
      </c>
      <c r="AG11" s="21">
        <v>0.04</v>
      </c>
      <c r="AH11" s="21">
        <v>11.549703811880899</v>
      </c>
    </row>
    <row r="12" spans="1:34" x14ac:dyDescent="0.15">
      <c r="A12" s="69" t="s">
        <v>41</v>
      </c>
      <c r="B12" s="33" t="s">
        <v>42</v>
      </c>
      <c r="C12" s="33"/>
      <c r="D12" s="10">
        <v>365</v>
      </c>
    </row>
    <row r="13" spans="1:34" x14ac:dyDescent="0.15">
      <c r="A13" s="70"/>
      <c r="B13" s="33" t="s">
        <v>43</v>
      </c>
      <c r="C13" s="33"/>
      <c r="D13" s="9">
        <v>300</v>
      </c>
    </row>
    <row r="14" spans="1:34" x14ac:dyDescent="0.15">
      <c r="A14" s="70"/>
      <c r="B14" s="33" t="s">
        <v>34</v>
      </c>
      <c r="C14" s="33"/>
      <c r="D14" s="9">
        <v>300</v>
      </c>
    </row>
    <row r="15" spans="1:34" x14ac:dyDescent="0.15">
      <c r="A15" s="70"/>
      <c r="B15" s="33" t="s">
        <v>36</v>
      </c>
      <c r="C15" s="33"/>
      <c r="D15" s="9">
        <v>365</v>
      </c>
    </row>
    <row r="16" spans="1:34" x14ac:dyDescent="0.15">
      <c r="A16" s="70"/>
      <c r="B16" s="33" t="s">
        <v>38</v>
      </c>
      <c r="C16" s="33"/>
      <c r="D16" s="9">
        <v>365</v>
      </c>
    </row>
    <row r="17" spans="1:34" x14ac:dyDescent="0.15">
      <c r="A17" s="70"/>
      <c r="B17" s="33" t="s">
        <v>39</v>
      </c>
      <c r="C17" s="33"/>
      <c r="D17" s="9">
        <v>365</v>
      </c>
    </row>
    <row r="18" spans="1:34" x14ac:dyDescent="0.15">
      <c r="A18" s="70"/>
      <c r="B18" s="33" t="s">
        <v>40</v>
      </c>
      <c r="C18" s="33"/>
      <c r="D18" s="8">
        <v>365</v>
      </c>
    </row>
    <row r="19" spans="1:34" s="1" customFormat="1" ht="16.5" customHeight="1" x14ac:dyDescent="0.15">
      <c r="A19" s="32" t="s">
        <v>44</v>
      </c>
      <c r="B19" s="34" t="s">
        <v>45</v>
      </c>
      <c r="C19" s="32"/>
      <c r="D19" s="11">
        <f t="shared" ref="D19:AH19" si="0">D2+D5</f>
        <v>23.54</v>
      </c>
      <c r="E19" s="11">
        <f t="shared" si="0"/>
        <v>49.96</v>
      </c>
      <c r="F19" s="11">
        <f t="shared" si="0"/>
        <v>672.67000000000007</v>
      </c>
      <c r="G19" s="11">
        <f t="shared" si="0"/>
        <v>146.82</v>
      </c>
      <c r="H19" s="11">
        <f t="shared" si="0"/>
        <v>994.61</v>
      </c>
      <c r="I19" s="11">
        <f t="shared" si="0"/>
        <v>370.13800000000003</v>
      </c>
      <c r="J19" s="11">
        <f t="shared" si="0"/>
        <v>569.23668197601603</v>
      </c>
      <c r="K19" s="11">
        <f t="shared" si="0"/>
        <v>768.68000000000006</v>
      </c>
      <c r="L19" s="11">
        <f t="shared" si="0"/>
        <v>5.83</v>
      </c>
      <c r="M19" s="11">
        <f t="shared" si="0"/>
        <v>47.269999999999996</v>
      </c>
      <c r="N19" s="11">
        <f t="shared" si="0"/>
        <v>24.02</v>
      </c>
      <c r="O19" s="11">
        <f t="shared" si="0"/>
        <v>132.56979999999999</v>
      </c>
      <c r="P19" s="11">
        <f t="shared" si="0"/>
        <v>49.706800000000001</v>
      </c>
      <c r="Q19" s="11">
        <f t="shared" si="0"/>
        <v>339.82619999999997</v>
      </c>
      <c r="R19" s="11">
        <f t="shared" si="0"/>
        <v>771.40903483398097</v>
      </c>
      <c r="S19" s="11">
        <f t="shared" si="0"/>
        <v>594.37390415796403</v>
      </c>
      <c r="T19" s="11">
        <f t="shared" si="0"/>
        <v>339.8546</v>
      </c>
      <c r="U19" s="11">
        <f t="shared" si="0"/>
        <v>506.30796137471805</v>
      </c>
      <c r="V19" s="11">
        <f t="shared" si="0"/>
        <v>164.18039999999999</v>
      </c>
      <c r="W19" s="11">
        <f t="shared" si="0"/>
        <v>439.02080000000001</v>
      </c>
      <c r="X19" s="11">
        <f t="shared" si="0"/>
        <v>58.76</v>
      </c>
      <c r="Y19" s="11">
        <f t="shared" si="0"/>
        <v>170.6294</v>
      </c>
      <c r="Z19" s="11">
        <f t="shared" si="0"/>
        <v>1117.575162142615</v>
      </c>
      <c r="AA19" s="11">
        <f t="shared" si="0"/>
        <v>622.346</v>
      </c>
      <c r="AB19" s="11">
        <f t="shared" si="0"/>
        <v>1117.114</v>
      </c>
      <c r="AC19" s="11">
        <f t="shared" si="0"/>
        <v>747.54952102094501</v>
      </c>
      <c r="AD19" s="11">
        <f t="shared" si="0"/>
        <v>203.48</v>
      </c>
      <c r="AE19" s="11">
        <f t="shared" si="0"/>
        <v>605.13200000000006</v>
      </c>
      <c r="AF19" s="11">
        <f t="shared" si="0"/>
        <v>620.55999999999995</v>
      </c>
      <c r="AG19" s="11">
        <f t="shared" si="0"/>
        <v>181.16</v>
      </c>
      <c r="AH19" s="11">
        <f t="shared" si="0"/>
        <v>666.05694834876999</v>
      </c>
    </row>
    <row r="20" spans="1:34" s="1" customFormat="1" ht="16.5" customHeight="1" x14ac:dyDescent="0.15">
      <c r="A20" s="32"/>
      <c r="B20" s="34" t="s">
        <v>46</v>
      </c>
      <c r="C20" s="32"/>
      <c r="D20" s="11">
        <f t="shared" ref="D20:AH20" si="1">(D3+D6)*$D$13/365</f>
        <v>99.002630136986312</v>
      </c>
      <c r="E20" s="11">
        <f t="shared" si="1"/>
        <v>91.208219178082189</v>
      </c>
      <c r="F20" s="11">
        <f t="shared" si="1"/>
        <v>2793.2927671232878</v>
      </c>
      <c r="G20" s="11">
        <f t="shared" si="1"/>
        <v>1350.48</v>
      </c>
      <c r="H20" s="11">
        <f t="shared" si="1"/>
        <v>10156.121753424657</v>
      </c>
      <c r="I20" s="11">
        <f t="shared" si="1"/>
        <v>1181.0521643835618</v>
      </c>
      <c r="J20" s="11">
        <f t="shared" si="1"/>
        <v>761.10082191780839</v>
      </c>
      <c r="K20" s="11">
        <f t="shared" si="1"/>
        <v>1388.3112328767124</v>
      </c>
      <c r="L20" s="11">
        <f t="shared" si="1"/>
        <v>36.271232876712325</v>
      </c>
      <c r="M20" s="11">
        <f t="shared" si="1"/>
        <v>917.56876557050623</v>
      </c>
      <c r="N20" s="11">
        <f t="shared" si="1"/>
        <v>249.64997260273969</v>
      </c>
      <c r="O20" s="11">
        <f t="shared" si="1"/>
        <v>1346.5435740124274</v>
      </c>
      <c r="P20" s="11">
        <f t="shared" si="1"/>
        <v>215.12876712328767</v>
      </c>
      <c r="Q20" s="11">
        <f t="shared" si="1"/>
        <v>167.41512328767124</v>
      </c>
      <c r="R20" s="11">
        <f t="shared" si="1"/>
        <v>3647.8346579430904</v>
      </c>
      <c r="S20" s="11">
        <f t="shared" si="1"/>
        <v>3041.0383561643835</v>
      </c>
      <c r="T20" s="11">
        <f t="shared" si="1"/>
        <v>937.31046575342486</v>
      </c>
      <c r="U20" s="11">
        <f t="shared" si="1"/>
        <v>1212.9072328767124</v>
      </c>
      <c r="V20" s="11">
        <f t="shared" si="1"/>
        <v>171.46290410958903</v>
      </c>
      <c r="W20" s="11">
        <f t="shared" si="1"/>
        <v>355.21170091057479</v>
      </c>
      <c r="X20" s="11">
        <f t="shared" si="1"/>
        <v>122.8027397260274</v>
      </c>
      <c r="Y20" s="11">
        <f t="shared" si="1"/>
        <v>641.12350684931505</v>
      </c>
      <c r="Z20" s="11">
        <f t="shared" si="1"/>
        <v>2834.0376986301371</v>
      </c>
      <c r="AA20" s="11">
        <f t="shared" si="1"/>
        <v>501.90920547945194</v>
      </c>
      <c r="AB20" s="11">
        <f t="shared" si="1"/>
        <v>1820.4680547945204</v>
      </c>
      <c r="AC20" s="11">
        <f t="shared" si="1"/>
        <v>1330.8414246575342</v>
      </c>
      <c r="AD20" s="11">
        <f t="shared" si="1"/>
        <v>1280.8339726027395</v>
      </c>
      <c r="AE20" s="11">
        <f t="shared" si="1"/>
        <v>2625.6346628438878</v>
      </c>
      <c r="AF20" s="11">
        <f t="shared" si="1"/>
        <v>1688.2744109589041</v>
      </c>
      <c r="AG20" s="11">
        <f t="shared" si="1"/>
        <v>841.92758992419044</v>
      </c>
      <c r="AH20" s="11">
        <f t="shared" si="1"/>
        <v>6736.9709589041095</v>
      </c>
    </row>
    <row r="21" spans="1:34" s="1" customFormat="1" x14ac:dyDescent="0.15">
      <c r="A21" s="32"/>
      <c r="B21" s="35" t="s">
        <v>34</v>
      </c>
      <c r="C21" s="35"/>
      <c r="D21" s="11">
        <f t="shared" ref="D21:AH21" si="2">(D4+D7)*$D$14/365</f>
        <v>321.06986301369864</v>
      </c>
      <c r="E21" s="11">
        <f t="shared" si="2"/>
        <v>411.35638356164378</v>
      </c>
      <c r="F21" s="11">
        <f t="shared" si="2"/>
        <v>4740.793893914778</v>
      </c>
      <c r="G21" s="11">
        <f t="shared" si="2"/>
        <v>1063.9707377080683</v>
      </c>
      <c r="H21" s="11">
        <f t="shared" si="2"/>
        <v>1159.3354519172424</v>
      </c>
      <c r="I21" s="11">
        <f t="shared" si="2"/>
        <v>3212.0740357816603</v>
      </c>
      <c r="J21" s="11">
        <f t="shared" si="2"/>
        <v>2131.0492281102656</v>
      </c>
      <c r="K21" s="11">
        <f t="shared" si="2"/>
        <v>2937.8180735769129</v>
      </c>
      <c r="L21" s="11">
        <f t="shared" si="2"/>
        <v>250.80493150684933</v>
      </c>
      <c r="M21" s="11">
        <f t="shared" si="2"/>
        <v>3801.0206708613041</v>
      </c>
      <c r="N21" s="11">
        <f t="shared" si="2"/>
        <v>1260.4341513573524</v>
      </c>
      <c r="O21" s="11">
        <f t="shared" si="2"/>
        <v>3497.1027194479398</v>
      </c>
      <c r="P21" s="11">
        <f t="shared" si="2"/>
        <v>1988.0226882720297</v>
      </c>
      <c r="Q21" s="11">
        <f t="shared" si="2"/>
        <v>4110.8485177429484</v>
      </c>
      <c r="R21" s="11">
        <f t="shared" si="2"/>
        <v>6795.54688121451</v>
      </c>
      <c r="S21" s="11">
        <f t="shared" si="2"/>
        <v>9015.4549809065029</v>
      </c>
      <c r="T21" s="11">
        <f t="shared" si="2"/>
        <v>5970.1033897723401</v>
      </c>
      <c r="U21" s="11">
        <f t="shared" si="2"/>
        <v>8099.0974487950843</v>
      </c>
      <c r="V21" s="11">
        <f t="shared" si="2"/>
        <v>4946.7734772764634</v>
      </c>
      <c r="W21" s="11">
        <f t="shared" si="2"/>
        <v>4901.9753468062527</v>
      </c>
      <c r="X21" s="11">
        <f t="shared" si="2"/>
        <v>879.30601599544764</v>
      </c>
      <c r="Y21" s="11">
        <f t="shared" si="2"/>
        <v>2443.6487056070218</v>
      </c>
      <c r="Z21" s="11">
        <f t="shared" si="2"/>
        <v>8966.9836046128858</v>
      </c>
      <c r="AA21" s="11">
        <f t="shared" si="2"/>
        <v>2726.4131506849317</v>
      </c>
      <c r="AB21" s="11">
        <f t="shared" si="2"/>
        <v>5493.4625165308025</v>
      </c>
      <c r="AC21" s="11">
        <f t="shared" si="2"/>
        <v>45.361643835616441</v>
      </c>
      <c r="AD21" s="11">
        <f t="shared" si="2"/>
        <v>1655.3118673576109</v>
      </c>
      <c r="AE21" s="11">
        <f t="shared" si="2"/>
        <v>975.30845599093072</v>
      </c>
      <c r="AF21" s="11">
        <f t="shared" si="2"/>
        <v>170.44488618051781</v>
      </c>
      <c r="AG21" s="11">
        <f t="shared" si="2"/>
        <v>147.31232876712329</v>
      </c>
      <c r="AH21" s="11">
        <f t="shared" si="2"/>
        <v>631.76493081612159</v>
      </c>
    </row>
    <row r="22" spans="1:34" s="1" customFormat="1" x14ac:dyDescent="0.15">
      <c r="A22" s="32"/>
      <c r="B22" s="32" t="s">
        <v>36</v>
      </c>
      <c r="C22" s="32"/>
      <c r="D22" s="11">
        <f t="shared" ref="D22:M22" si="3">D8</f>
        <v>0.21</v>
      </c>
      <c r="E22" s="11">
        <f t="shared" si="3"/>
        <v>0.04</v>
      </c>
      <c r="F22" s="11">
        <f t="shared" si="3"/>
        <v>5.7438000000000002</v>
      </c>
      <c r="G22" s="11">
        <f t="shared" si="3"/>
        <v>1.0902000000000001</v>
      </c>
      <c r="H22" s="11">
        <f t="shared" si="3"/>
        <v>62.693210694947197</v>
      </c>
      <c r="I22" s="11">
        <f t="shared" si="3"/>
        <v>7.4630000000000001</v>
      </c>
      <c r="J22" s="11">
        <f t="shared" si="3"/>
        <v>1.8372276072685301</v>
      </c>
      <c r="K22" s="11">
        <f t="shared" si="3"/>
        <v>16.152046798939701</v>
      </c>
      <c r="L22" s="11">
        <f t="shared" si="3"/>
        <v>0</v>
      </c>
      <c r="M22" s="11">
        <f t="shared" si="3"/>
        <v>0.21</v>
      </c>
      <c r="N22" s="11">
        <v>0</v>
      </c>
      <c r="O22" s="11">
        <f t="shared" ref="O22:W22" si="4">O8</f>
        <v>0.09</v>
      </c>
      <c r="P22" s="11">
        <f t="shared" si="4"/>
        <v>0</v>
      </c>
      <c r="Q22" s="11">
        <f t="shared" si="4"/>
        <v>0</v>
      </c>
      <c r="R22" s="11">
        <f t="shared" si="4"/>
        <v>0.92820000000000003</v>
      </c>
      <c r="S22" s="11">
        <f t="shared" si="4"/>
        <v>1.0155951013714799</v>
      </c>
      <c r="T22" s="11">
        <f t="shared" si="4"/>
        <v>0.434</v>
      </c>
      <c r="U22" s="11">
        <f t="shared" si="4"/>
        <v>1.3879999999999999</v>
      </c>
      <c r="V22" s="11">
        <f t="shared" si="4"/>
        <v>0</v>
      </c>
      <c r="W22" s="11">
        <f t="shared" si="4"/>
        <v>21.544102462839302</v>
      </c>
      <c r="X22" s="11">
        <v>0</v>
      </c>
      <c r="Y22" s="11">
        <f t="shared" ref="Y22:AH22" si="5">Y8</f>
        <v>1.7</v>
      </c>
      <c r="Z22" s="11">
        <f t="shared" si="5"/>
        <v>76.310613151279796</v>
      </c>
      <c r="AA22" s="11">
        <f t="shared" si="5"/>
        <v>12.891533704330699</v>
      </c>
      <c r="AB22" s="11">
        <f t="shared" si="5"/>
        <v>13.596</v>
      </c>
      <c r="AC22" s="11">
        <f t="shared" si="5"/>
        <v>28.186673387423799</v>
      </c>
      <c r="AD22" s="11">
        <f t="shared" si="5"/>
        <v>1.5194000000000001</v>
      </c>
      <c r="AE22" s="11">
        <f t="shared" si="5"/>
        <v>11.906000000000001</v>
      </c>
      <c r="AF22" s="11">
        <f t="shared" si="5"/>
        <v>10.732078418749101</v>
      </c>
      <c r="AG22" s="11">
        <f t="shared" si="5"/>
        <v>0.11</v>
      </c>
      <c r="AH22" s="11">
        <f t="shared" si="5"/>
        <v>61.636585192385297</v>
      </c>
    </row>
    <row r="23" spans="1:34" s="1" customFormat="1" x14ac:dyDescent="0.15">
      <c r="A23" s="32"/>
      <c r="B23" s="32" t="s">
        <v>38</v>
      </c>
      <c r="C23" s="32"/>
      <c r="D23" s="11">
        <f t="shared" ref="D23:K23" si="6">D9</f>
        <v>0.28999999999999998</v>
      </c>
      <c r="E23" s="11">
        <f t="shared" si="6"/>
        <v>0.71</v>
      </c>
      <c r="F23" s="11">
        <f t="shared" si="6"/>
        <v>18.343218754160901</v>
      </c>
      <c r="G23" s="11">
        <f t="shared" si="6"/>
        <v>12.482986647878301</v>
      </c>
      <c r="H23" s="11">
        <f t="shared" si="6"/>
        <v>81.226410988660703</v>
      </c>
      <c r="I23" s="11">
        <f t="shared" si="6"/>
        <v>48.31</v>
      </c>
      <c r="J23" s="11">
        <f t="shared" si="6"/>
        <v>1.4807858216251499</v>
      </c>
      <c r="K23" s="11">
        <f t="shared" si="6"/>
        <v>4.9031567540267602</v>
      </c>
      <c r="L23" s="11">
        <v>0</v>
      </c>
      <c r="M23" s="11">
        <f t="shared" ref="M23:U23" si="7">M9</f>
        <v>2.2749999999999999</v>
      </c>
      <c r="N23" s="11">
        <v>0</v>
      </c>
      <c r="O23" s="11">
        <f t="shared" si="7"/>
        <v>0.21</v>
      </c>
      <c r="P23" s="11">
        <v>0</v>
      </c>
      <c r="Q23" s="11">
        <f t="shared" si="7"/>
        <v>0</v>
      </c>
      <c r="R23" s="11">
        <f t="shared" si="7"/>
        <v>11.95</v>
      </c>
      <c r="S23" s="11">
        <f t="shared" si="7"/>
        <v>2.2881999999999998</v>
      </c>
      <c r="T23" s="11">
        <f t="shared" si="7"/>
        <v>0.1812</v>
      </c>
      <c r="U23" s="11">
        <f t="shared" si="7"/>
        <v>0.105823758523778</v>
      </c>
      <c r="V23" s="11">
        <v>0</v>
      </c>
      <c r="W23" s="11">
        <f t="shared" ref="W23:AH23" si="8">W9</f>
        <v>0.06</v>
      </c>
      <c r="X23" s="11">
        <v>0</v>
      </c>
      <c r="Y23" s="11">
        <f t="shared" si="8"/>
        <v>0.26</v>
      </c>
      <c r="Z23" s="11">
        <f t="shared" si="8"/>
        <v>10.258800000000001</v>
      </c>
      <c r="AA23" s="11">
        <f t="shared" si="8"/>
        <v>0.1</v>
      </c>
      <c r="AB23" s="11">
        <f t="shared" si="8"/>
        <v>11.308229837317301</v>
      </c>
      <c r="AC23" s="11">
        <f t="shared" si="8"/>
        <v>6.56</v>
      </c>
      <c r="AD23" s="11">
        <f t="shared" si="8"/>
        <v>2.5379999999999998</v>
      </c>
      <c r="AE23" s="11">
        <f t="shared" si="8"/>
        <v>38.154000000000003</v>
      </c>
      <c r="AF23" s="11">
        <f t="shared" si="8"/>
        <v>0.433</v>
      </c>
      <c r="AG23" s="11">
        <f t="shared" si="8"/>
        <v>4.7</v>
      </c>
      <c r="AH23" s="11">
        <f t="shared" si="8"/>
        <v>17.074295634563899</v>
      </c>
    </row>
    <row r="24" spans="1:34" s="1" customFormat="1" x14ac:dyDescent="0.15">
      <c r="A24" s="32"/>
      <c r="B24" s="32" t="s">
        <v>39</v>
      </c>
      <c r="C24" s="32"/>
      <c r="D24" s="11">
        <f t="shared" ref="D24:K24" si="9">D10</f>
        <v>0.05</v>
      </c>
      <c r="E24" s="11">
        <f t="shared" si="9"/>
        <v>0.03</v>
      </c>
      <c r="F24" s="11">
        <f t="shared" si="9"/>
        <v>5.6173968060023096</v>
      </c>
      <c r="G24" s="11">
        <f t="shared" si="9"/>
        <v>4.3257662808169002</v>
      </c>
      <c r="H24" s="11">
        <f t="shared" si="9"/>
        <v>11.2470558092289</v>
      </c>
      <c r="I24" s="11">
        <f t="shared" si="9"/>
        <v>6.4586542145108501</v>
      </c>
      <c r="J24" s="11">
        <f t="shared" si="9"/>
        <v>0.18162138315641499</v>
      </c>
      <c r="K24" s="11">
        <f t="shared" si="9"/>
        <v>1.1831870845768899</v>
      </c>
      <c r="L24" s="11">
        <v>0</v>
      </c>
      <c r="M24" s="11">
        <f t="shared" ref="M24:U24" si="10">M10</f>
        <v>0.69</v>
      </c>
      <c r="N24" s="11">
        <v>0</v>
      </c>
      <c r="O24" s="11">
        <f t="shared" si="10"/>
        <v>0.04</v>
      </c>
      <c r="P24" s="11">
        <f t="shared" si="10"/>
        <v>0</v>
      </c>
      <c r="Q24" s="11">
        <f t="shared" si="10"/>
        <v>0</v>
      </c>
      <c r="R24" s="11">
        <f t="shared" si="10"/>
        <v>0.38998385386937501</v>
      </c>
      <c r="S24" s="11">
        <f t="shared" si="10"/>
        <v>0.36434888687428202</v>
      </c>
      <c r="T24" s="11">
        <f t="shared" si="10"/>
        <v>0.06</v>
      </c>
      <c r="U24" s="11">
        <f t="shared" si="10"/>
        <v>0.114175684626403</v>
      </c>
      <c r="V24" s="11">
        <v>0</v>
      </c>
      <c r="W24" s="11">
        <f t="shared" ref="W24:AH24" si="11">W10</f>
        <v>4.0999999999999996</v>
      </c>
      <c r="X24" s="11">
        <v>0</v>
      </c>
      <c r="Y24" s="11">
        <f t="shared" si="11"/>
        <v>0.69</v>
      </c>
      <c r="Z24" s="11">
        <f t="shared" si="11"/>
        <v>9.83</v>
      </c>
      <c r="AA24" s="11">
        <f t="shared" si="11"/>
        <v>0.36758312271608801</v>
      </c>
      <c r="AB24" s="11">
        <f t="shared" si="11"/>
        <v>19.6314070239983</v>
      </c>
      <c r="AC24" s="11">
        <f t="shared" si="11"/>
        <v>1.4</v>
      </c>
      <c r="AD24" s="11">
        <f t="shared" si="11"/>
        <v>0.37697516721294999</v>
      </c>
      <c r="AE24" s="11">
        <f t="shared" si="11"/>
        <v>16.215269950150802</v>
      </c>
      <c r="AF24" s="11">
        <f t="shared" si="11"/>
        <v>0.198528475009776</v>
      </c>
      <c r="AG24" s="11">
        <f t="shared" si="11"/>
        <v>0.34590022339950599</v>
      </c>
      <c r="AH24" s="11">
        <f t="shared" si="11"/>
        <v>0.11137870638412201</v>
      </c>
    </row>
    <row r="25" spans="1:34" s="1" customFormat="1" x14ac:dyDescent="0.15">
      <c r="A25" s="32"/>
      <c r="B25" s="32" t="s">
        <v>40</v>
      </c>
      <c r="C25" s="32"/>
      <c r="D25" s="11">
        <v>0</v>
      </c>
      <c r="E25" s="11">
        <v>0</v>
      </c>
      <c r="F25" s="11">
        <f t="shared" ref="F25:I25" si="12">F11</f>
        <v>0.03</v>
      </c>
      <c r="G25" s="11">
        <f t="shared" si="12"/>
        <v>0</v>
      </c>
      <c r="H25" s="11">
        <f t="shared" si="12"/>
        <v>16.667426505841402</v>
      </c>
      <c r="I25" s="11">
        <f t="shared" si="12"/>
        <v>0</v>
      </c>
      <c r="J25" s="11">
        <v>0</v>
      </c>
      <c r="K25" s="11">
        <f>K11</f>
        <v>0</v>
      </c>
      <c r="L25" s="11">
        <v>0</v>
      </c>
      <c r="M25" s="11">
        <v>0</v>
      </c>
      <c r="N25" s="11">
        <v>1</v>
      </c>
      <c r="O25" s="11">
        <v>0</v>
      </c>
      <c r="P25" s="11">
        <v>2</v>
      </c>
      <c r="Q25" s="11">
        <v>0</v>
      </c>
      <c r="R25" s="11">
        <f>R11</f>
        <v>0</v>
      </c>
      <c r="S25" s="11">
        <v>0</v>
      </c>
      <c r="T25" s="11">
        <f>T11</f>
        <v>0.02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f t="shared" ref="AD25:AH25" si="13">AD11</f>
        <v>0</v>
      </c>
      <c r="AE25" s="11">
        <f t="shared" si="13"/>
        <v>2.6172</v>
      </c>
      <c r="AF25" s="11">
        <f t="shared" si="13"/>
        <v>1.25</v>
      </c>
      <c r="AG25" s="11">
        <f t="shared" si="13"/>
        <v>0.04</v>
      </c>
      <c r="AH25" s="11">
        <f t="shared" si="13"/>
        <v>11.549703811880899</v>
      </c>
    </row>
    <row r="27" spans="1:34" x14ac:dyDescent="0.15">
      <c r="A27" s="9"/>
      <c r="B27" s="9"/>
      <c r="C27" s="9"/>
      <c r="D27" s="9" t="s">
        <v>47</v>
      </c>
      <c r="E27" s="9" t="s">
        <v>48</v>
      </c>
      <c r="F27" s="9" t="s">
        <v>49</v>
      </c>
      <c r="G27" s="9" t="s">
        <v>50</v>
      </c>
      <c r="H27" s="9"/>
      <c r="I27" s="1"/>
    </row>
    <row r="28" spans="1:34" x14ac:dyDescent="0.15">
      <c r="A28" s="59" t="s">
        <v>51</v>
      </c>
      <c r="B28" s="59" t="s">
        <v>42</v>
      </c>
      <c r="C28" s="9" t="s">
        <v>52</v>
      </c>
      <c r="D28" s="9">
        <v>64</v>
      </c>
      <c r="E28" s="9">
        <v>46</v>
      </c>
      <c r="F28" s="9">
        <v>54</v>
      </c>
      <c r="G28" s="11">
        <v>65.25</v>
      </c>
      <c r="H28" s="60">
        <f>(G28+G29+G30)/3</f>
        <v>64.126666666666665</v>
      </c>
      <c r="I28" s="12" t="s">
        <v>53</v>
      </c>
    </row>
    <row r="29" spans="1:34" x14ac:dyDescent="0.15">
      <c r="A29" s="59"/>
      <c r="B29" s="59"/>
      <c r="C29" s="9" t="s">
        <v>54</v>
      </c>
      <c r="D29" s="9">
        <v>53</v>
      </c>
      <c r="E29" s="9">
        <v>39</v>
      </c>
      <c r="F29" s="9">
        <v>53</v>
      </c>
      <c r="G29" s="11">
        <v>54.21</v>
      </c>
      <c r="H29" s="61"/>
      <c r="I29" s="1"/>
    </row>
    <row r="30" spans="1:34" x14ac:dyDescent="0.15">
      <c r="A30" s="59"/>
      <c r="B30" s="59"/>
      <c r="C30" s="9" t="s">
        <v>55</v>
      </c>
      <c r="D30" s="9">
        <v>62</v>
      </c>
      <c r="E30" s="9">
        <v>47</v>
      </c>
      <c r="F30" s="9">
        <v>57</v>
      </c>
      <c r="G30" s="11">
        <v>72.92</v>
      </c>
      <c r="H30" s="62"/>
      <c r="I30" s="1"/>
    </row>
    <row r="31" spans="1:34" x14ac:dyDescent="0.15">
      <c r="A31" s="59"/>
      <c r="B31" s="59" t="s">
        <v>43</v>
      </c>
      <c r="C31" s="9" t="s">
        <v>56</v>
      </c>
      <c r="D31" s="9">
        <v>7</v>
      </c>
      <c r="E31" s="9">
        <v>6</v>
      </c>
      <c r="F31" s="9">
        <v>5</v>
      </c>
      <c r="G31" s="11">
        <v>5.34</v>
      </c>
      <c r="H31" s="60">
        <f>(G31+G32)/2</f>
        <v>4.9800000000000004</v>
      </c>
      <c r="I31" s="1"/>
    </row>
    <row r="32" spans="1:34" x14ac:dyDescent="0.15">
      <c r="A32" s="59"/>
      <c r="B32" s="59"/>
      <c r="C32" s="9" t="s">
        <v>57</v>
      </c>
      <c r="D32" s="9">
        <v>6</v>
      </c>
      <c r="E32" s="9">
        <v>5</v>
      </c>
      <c r="F32" s="9">
        <v>4</v>
      </c>
      <c r="G32" s="11">
        <v>4.62</v>
      </c>
      <c r="H32" s="62"/>
      <c r="I32" s="1"/>
    </row>
    <row r="33" spans="1:36" x14ac:dyDescent="0.15">
      <c r="A33" s="59"/>
      <c r="B33" s="59" t="s">
        <v>34</v>
      </c>
      <c r="C33" s="59"/>
      <c r="D33" s="9"/>
      <c r="E33" s="9"/>
      <c r="F33" s="9"/>
      <c r="G33" s="9">
        <v>1</v>
      </c>
      <c r="H33" s="9">
        <f t="shared" ref="H33:H37" si="14">G33</f>
        <v>1</v>
      </c>
      <c r="I33" s="1"/>
    </row>
    <row r="34" spans="1:36" x14ac:dyDescent="0.15">
      <c r="A34" s="59"/>
      <c r="B34" s="59" t="s">
        <v>36</v>
      </c>
      <c r="C34" s="59"/>
      <c r="D34" s="9"/>
      <c r="E34" s="9"/>
      <c r="F34" s="9"/>
      <c r="G34" s="9">
        <v>18</v>
      </c>
      <c r="H34" s="9">
        <f t="shared" si="14"/>
        <v>18</v>
      </c>
      <c r="I34" s="1"/>
    </row>
    <row r="35" spans="1:36" x14ac:dyDescent="0.15">
      <c r="A35" s="59"/>
      <c r="B35" s="59" t="s">
        <v>38</v>
      </c>
      <c r="C35" s="59"/>
      <c r="D35" s="9"/>
      <c r="E35" s="9"/>
      <c r="F35" s="9"/>
      <c r="G35" s="9">
        <v>10</v>
      </c>
      <c r="H35" s="9">
        <f t="shared" si="14"/>
        <v>10</v>
      </c>
      <c r="I35" s="1"/>
    </row>
    <row r="36" spans="1:36" x14ac:dyDescent="0.15">
      <c r="A36" s="59"/>
      <c r="B36" s="59" t="s">
        <v>39</v>
      </c>
      <c r="C36" s="59"/>
      <c r="D36" s="9"/>
      <c r="E36" s="9"/>
      <c r="F36" s="9"/>
      <c r="G36" s="9">
        <v>10</v>
      </c>
      <c r="H36" s="9">
        <f t="shared" si="14"/>
        <v>10</v>
      </c>
      <c r="I36" s="1"/>
    </row>
    <row r="37" spans="1:36" x14ac:dyDescent="0.15">
      <c r="A37" s="59"/>
      <c r="B37" s="59" t="s">
        <v>40</v>
      </c>
      <c r="C37" s="59"/>
      <c r="D37" s="9"/>
      <c r="E37" s="9"/>
      <c r="F37" s="9"/>
      <c r="G37" s="9">
        <v>46</v>
      </c>
      <c r="H37" s="9">
        <f t="shared" si="14"/>
        <v>46</v>
      </c>
      <c r="I37" s="1"/>
    </row>
    <row r="39" spans="1:36" x14ac:dyDescent="0.15">
      <c r="A39" s="63" t="s">
        <v>58</v>
      </c>
      <c r="B39" s="67" t="s">
        <v>45</v>
      </c>
      <c r="C39" s="63"/>
      <c r="D39" s="11">
        <f t="shared" ref="D39:AH39" si="15">D19*10000*$H$28</f>
        <v>15095417.333333332</v>
      </c>
      <c r="E39" s="11">
        <f t="shared" si="15"/>
        <v>32037682.666666664</v>
      </c>
      <c r="F39" s="11">
        <f t="shared" si="15"/>
        <v>431360848.66666669</v>
      </c>
      <c r="G39" s="11">
        <f t="shared" si="15"/>
        <v>94150772</v>
      </c>
      <c r="H39" s="11">
        <f t="shared" si="15"/>
        <v>637810239.33333337</v>
      </c>
      <c r="I39" s="11">
        <f t="shared" si="15"/>
        <v>237357161.4666667</v>
      </c>
      <c r="J39" s="11">
        <f t="shared" si="15"/>
        <v>365032509.59515321</v>
      </c>
      <c r="K39" s="11">
        <f t="shared" si="15"/>
        <v>492928861.33333337</v>
      </c>
      <c r="L39" s="11">
        <f t="shared" si="15"/>
        <v>3738584.6666666665</v>
      </c>
      <c r="M39" s="11">
        <f t="shared" si="15"/>
        <v>30312675.333333328</v>
      </c>
      <c r="N39" s="11">
        <f t="shared" si="15"/>
        <v>15403225.333333332</v>
      </c>
      <c r="O39" s="11">
        <f t="shared" si="15"/>
        <v>85012593.746666655</v>
      </c>
      <c r="P39" s="11">
        <f t="shared" si="15"/>
        <v>31875313.946666665</v>
      </c>
      <c r="Q39" s="11">
        <f t="shared" si="15"/>
        <v>217919214.51999995</v>
      </c>
      <c r="R39" s="11">
        <f t="shared" si="15"/>
        <v>494678900.40453756</v>
      </c>
      <c r="S39" s="11">
        <f t="shared" si="15"/>
        <v>381152172.2730304</v>
      </c>
      <c r="T39" s="11">
        <f t="shared" si="15"/>
        <v>217937426.49333334</v>
      </c>
      <c r="U39" s="11">
        <f t="shared" si="15"/>
        <v>324678418.69756085</v>
      </c>
      <c r="V39" s="11">
        <f t="shared" si="15"/>
        <v>105283417.84</v>
      </c>
      <c r="W39" s="11">
        <f t="shared" si="15"/>
        <v>281529405.01333332</v>
      </c>
      <c r="X39" s="11">
        <f t="shared" si="15"/>
        <v>37680829.333333336</v>
      </c>
      <c r="Y39" s="11">
        <f t="shared" si="15"/>
        <v>109418946.57333334</v>
      </c>
      <c r="Z39" s="11">
        <f t="shared" si="15"/>
        <v>716663698.97665429</v>
      </c>
      <c r="AA39" s="11">
        <f t="shared" si="15"/>
        <v>399089744.93333334</v>
      </c>
      <c r="AB39" s="11">
        <f t="shared" si="15"/>
        <v>716367971.0666666</v>
      </c>
      <c r="AC39" s="11">
        <f t="shared" si="15"/>
        <v>479378589.51336461</v>
      </c>
      <c r="AD39" s="11">
        <f t="shared" si="15"/>
        <v>130484941.33333333</v>
      </c>
      <c r="AE39" s="11">
        <f t="shared" si="15"/>
        <v>388050980.53333336</v>
      </c>
      <c r="AF39" s="11">
        <f t="shared" si="15"/>
        <v>397944442.66666663</v>
      </c>
      <c r="AG39" s="11">
        <f t="shared" si="15"/>
        <v>116171869.33333333</v>
      </c>
      <c r="AH39" s="11">
        <f t="shared" si="15"/>
        <v>427120119.07778788</v>
      </c>
    </row>
    <row r="40" spans="1:36" x14ac:dyDescent="0.15">
      <c r="A40" s="63"/>
      <c r="B40" s="67" t="s">
        <v>46</v>
      </c>
      <c r="C40" s="63"/>
      <c r="D40" s="11">
        <f t="shared" ref="D40:AH40" si="16">D20*10000*$H$31</f>
        <v>4930330.9808219187</v>
      </c>
      <c r="E40" s="11">
        <f t="shared" si="16"/>
        <v>4542169.3150684936</v>
      </c>
      <c r="F40" s="11">
        <f t="shared" si="16"/>
        <v>139105979.80273974</v>
      </c>
      <c r="G40" s="11">
        <f t="shared" si="16"/>
        <v>67253904</v>
      </c>
      <c r="H40" s="11">
        <f t="shared" si="16"/>
        <v>505774863.32054794</v>
      </c>
      <c r="I40" s="11">
        <f t="shared" si="16"/>
        <v>58816397.786301389</v>
      </c>
      <c r="J40" s="11">
        <f t="shared" si="16"/>
        <v>37902820.931506865</v>
      </c>
      <c r="K40" s="11">
        <f t="shared" si="16"/>
        <v>69137899.397260293</v>
      </c>
      <c r="L40" s="11">
        <f t="shared" si="16"/>
        <v>1806307.3972602738</v>
      </c>
      <c r="M40" s="11">
        <f t="shared" si="16"/>
        <v>45694924.525411218</v>
      </c>
      <c r="N40" s="11">
        <f t="shared" si="16"/>
        <v>12432568.635616438</v>
      </c>
      <c r="O40" s="11">
        <f t="shared" si="16"/>
        <v>67057869.985818893</v>
      </c>
      <c r="P40" s="11">
        <f t="shared" si="16"/>
        <v>10713412.602739727</v>
      </c>
      <c r="Q40" s="11">
        <f t="shared" si="16"/>
        <v>8337273.1397260288</v>
      </c>
      <c r="R40" s="11">
        <f t="shared" si="16"/>
        <v>181662165.96556589</v>
      </c>
      <c r="S40" s="11">
        <f t="shared" si="16"/>
        <v>151443710.13698632</v>
      </c>
      <c r="T40" s="11">
        <f t="shared" si="16"/>
        <v>46678061.194520563</v>
      </c>
      <c r="U40" s="11">
        <f t="shared" si="16"/>
        <v>60402780.197260283</v>
      </c>
      <c r="V40" s="11">
        <f t="shared" si="16"/>
        <v>8538852.6246575341</v>
      </c>
      <c r="W40" s="11">
        <f t="shared" si="16"/>
        <v>17689542.705346625</v>
      </c>
      <c r="X40" s="11">
        <f t="shared" si="16"/>
        <v>6115576.4383561648</v>
      </c>
      <c r="Y40" s="11">
        <f t="shared" si="16"/>
        <v>31927950.641095892</v>
      </c>
      <c r="Z40" s="11">
        <f t="shared" si="16"/>
        <v>141135077.39178082</v>
      </c>
      <c r="AA40" s="11">
        <f t="shared" si="16"/>
        <v>24995078.432876706</v>
      </c>
      <c r="AB40" s="11">
        <f t="shared" si="16"/>
        <v>90659309.128767133</v>
      </c>
      <c r="AC40" s="11">
        <f t="shared" si="16"/>
        <v>66275902.947945215</v>
      </c>
      <c r="AD40" s="11">
        <f t="shared" si="16"/>
        <v>63785531.835616432</v>
      </c>
      <c r="AE40" s="11">
        <f t="shared" si="16"/>
        <v>130756606.20962563</v>
      </c>
      <c r="AF40" s="11">
        <f t="shared" si="16"/>
        <v>84076065.665753424</v>
      </c>
      <c r="AG40" s="11">
        <f t="shared" si="16"/>
        <v>41927993.978224687</v>
      </c>
      <c r="AH40" s="11">
        <f t="shared" si="16"/>
        <v>335501153.7534247</v>
      </c>
    </row>
    <row r="41" spans="1:36" x14ac:dyDescent="0.15">
      <c r="A41" s="63"/>
      <c r="B41" s="68" t="s">
        <v>34</v>
      </c>
      <c r="C41" s="68"/>
      <c r="D41" s="11">
        <f t="shared" ref="D41:AH41" si="17">D21*10000*$H$33</f>
        <v>3210698.6301369863</v>
      </c>
      <c r="E41" s="11">
        <f t="shared" si="17"/>
        <v>4113563.8356164377</v>
      </c>
      <c r="F41" s="11">
        <f t="shared" si="17"/>
        <v>47407938.939147778</v>
      </c>
      <c r="G41" s="11">
        <f t="shared" si="17"/>
        <v>10639707.377080683</v>
      </c>
      <c r="H41" s="11">
        <f t="shared" si="17"/>
        <v>11593354.519172424</v>
      </c>
      <c r="I41" s="11">
        <f t="shared" si="17"/>
        <v>32120740.357816603</v>
      </c>
      <c r="J41" s="11">
        <f t="shared" si="17"/>
        <v>21310492.281102657</v>
      </c>
      <c r="K41" s="11">
        <f t="shared" si="17"/>
        <v>29378180.73576913</v>
      </c>
      <c r="L41" s="11">
        <f t="shared" si="17"/>
        <v>2508049.3150684931</v>
      </c>
      <c r="M41" s="11">
        <f t="shared" si="17"/>
        <v>38010206.708613038</v>
      </c>
      <c r="N41" s="11">
        <f t="shared" si="17"/>
        <v>12604341.513573524</v>
      </c>
      <c r="O41" s="11">
        <f t="shared" si="17"/>
        <v>34971027.194479398</v>
      </c>
      <c r="P41" s="11">
        <f t="shared" si="17"/>
        <v>19880226.882720295</v>
      </c>
      <c r="Q41" s="11">
        <f t="shared" si="17"/>
        <v>41108485.177429482</v>
      </c>
      <c r="R41" s="11">
        <f t="shared" si="17"/>
        <v>67955468.812145099</v>
      </c>
      <c r="S41" s="11">
        <f t="shared" si="17"/>
        <v>90154549.809065029</v>
      </c>
      <c r="T41" s="11">
        <f t="shared" si="17"/>
        <v>59701033.897723399</v>
      </c>
      <c r="U41" s="11">
        <f t="shared" si="17"/>
        <v>80990974.487950847</v>
      </c>
      <c r="V41" s="11">
        <f t="shared" si="17"/>
        <v>49467734.772764631</v>
      </c>
      <c r="W41" s="11">
        <f t="shared" si="17"/>
        <v>49019753.468062527</v>
      </c>
      <c r="X41" s="11">
        <f t="shared" si="17"/>
        <v>8793060.1599544771</v>
      </c>
      <c r="Y41" s="11">
        <f t="shared" si="17"/>
        <v>24436487.05607022</v>
      </c>
      <c r="Z41" s="11">
        <f t="shared" si="17"/>
        <v>89669836.046128854</v>
      </c>
      <c r="AA41" s="11">
        <f t="shared" si="17"/>
        <v>27264131.506849315</v>
      </c>
      <c r="AB41" s="11">
        <f t="shared" si="17"/>
        <v>54934625.165308028</v>
      </c>
      <c r="AC41" s="11">
        <f t="shared" si="17"/>
        <v>453616.43835616444</v>
      </c>
      <c r="AD41" s="11">
        <f t="shared" si="17"/>
        <v>16553118.673576109</v>
      </c>
      <c r="AE41" s="11">
        <f t="shared" si="17"/>
        <v>9753084.5599093065</v>
      </c>
      <c r="AF41" s="11">
        <f t="shared" si="17"/>
        <v>1704448.8618051782</v>
      </c>
      <c r="AG41" s="11">
        <f t="shared" si="17"/>
        <v>1473123.2876712328</v>
      </c>
      <c r="AH41" s="11">
        <f t="shared" si="17"/>
        <v>6317649.3081612159</v>
      </c>
    </row>
    <row r="42" spans="1:36" x14ac:dyDescent="0.15">
      <c r="A42" s="63"/>
      <c r="B42" s="63" t="s">
        <v>36</v>
      </c>
      <c r="C42" s="63"/>
      <c r="D42" s="11">
        <f t="shared" ref="D42:AH42" si="18">D22*10000*$H$34</f>
        <v>37800</v>
      </c>
      <c r="E42" s="11">
        <f t="shared" si="18"/>
        <v>7200</v>
      </c>
      <c r="F42" s="11">
        <f t="shared" si="18"/>
        <v>1033884</v>
      </c>
      <c r="G42" s="11">
        <f t="shared" si="18"/>
        <v>196236</v>
      </c>
      <c r="H42" s="11">
        <f t="shared" si="18"/>
        <v>11284777.925090495</v>
      </c>
      <c r="I42" s="11">
        <f t="shared" si="18"/>
        <v>1343340</v>
      </c>
      <c r="J42" s="11">
        <f t="shared" si="18"/>
        <v>330700.96930833545</v>
      </c>
      <c r="K42" s="11">
        <f t="shared" si="18"/>
        <v>2907368.423809146</v>
      </c>
      <c r="L42" s="11">
        <f t="shared" si="18"/>
        <v>0</v>
      </c>
      <c r="M42" s="11">
        <f t="shared" si="18"/>
        <v>37800</v>
      </c>
      <c r="N42" s="11">
        <f t="shared" si="18"/>
        <v>0</v>
      </c>
      <c r="O42" s="11">
        <f t="shared" si="18"/>
        <v>16200</v>
      </c>
      <c r="P42" s="11">
        <f t="shared" si="18"/>
        <v>0</v>
      </c>
      <c r="Q42" s="11">
        <f t="shared" si="18"/>
        <v>0</v>
      </c>
      <c r="R42" s="11">
        <f t="shared" si="18"/>
        <v>167076</v>
      </c>
      <c r="S42" s="11">
        <f t="shared" si="18"/>
        <v>182807.11824686639</v>
      </c>
      <c r="T42" s="11">
        <f t="shared" si="18"/>
        <v>78120</v>
      </c>
      <c r="U42" s="11">
        <f t="shared" si="18"/>
        <v>249839.99999999997</v>
      </c>
      <c r="V42" s="11">
        <f t="shared" si="18"/>
        <v>0</v>
      </c>
      <c r="W42" s="11">
        <f t="shared" si="18"/>
        <v>3877938.4433110738</v>
      </c>
      <c r="X42" s="11">
        <f t="shared" si="18"/>
        <v>0</v>
      </c>
      <c r="Y42" s="11">
        <f t="shared" si="18"/>
        <v>306000</v>
      </c>
      <c r="Z42" s="11">
        <f t="shared" si="18"/>
        <v>13735910.367230363</v>
      </c>
      <c r="AA42" s="11">
        <f t="shared" si="18"/>
        <v>2320476.066779526</v>
      </c>
      <c r="AB42" s="11">
        <f t="shared" si="18"/>
        <v>2447280</v>
      </c>
      <c r="AC42" s="11">
        <f t="shared" si="18"/>
        <v>5073601.2097362839</v>
      </c>
      <c r="AD42" s="11">
        <f t="shared" si="18"/>
        <v>273492</v>
      </c>
      <c r="AE42" s="11">
        <f t="shared" si="18"/>
        <v>2143080</v>
      </c>
      <c r="AF42" s="11">
        <f t="shared" si="18"/>
        <v>1931774.1153748382</v>
      </c>
      <c r="AG42" s="11">
        <f t="shared" si="18"/>
        <v>19800</v>
      </c>
      <c r="AH42" s="11">
        <f t="shared" si="18"/>
        <v>11094585.334629353</v>
      </c>
    </row>
    <row r="43" spans="1:36" x14ac:dyDescent="0.15">
      <c r="A43" s="63"/>
      <c r="B43" s="63" t="s">
        <v>38</v>
      </c>
      <c r="C43" s="63"/>
      <c r="D43" s="11">
        <f t="shared" ref="D43:AH43" si="19">D23*10000*$H$35</f>
        <v>29000</v>
      </c>
      <c r="E43" s="11">
        <f t="shared" si="19"/>
        <v>71000</v>
      </c>
      <c r="F43" s="11">
        <f t="shared" si="19"/>
        <v>1834321.8754160902</v>
      </c>
      <c r="G43" s="11">
        <f t="shared" si="19"/>
        <v>1248298.6647878301</v>
      </c>
      <c r="H43" s="11">
        <f t="shared" si="19"/>
        <v>8122641.0988660706</v>
      </c>
      <c r="I43" s="11">
        <f t="shared" si="19"/>
        <v>4831000</v>
      </c>
      <c r="J43" s="11">
        <f t="shared" si="19"/>
        <v>148078.582162515</v>
      </c>
      <c r="K43" s="11">
        <f t="shared" si="19"/>
        <v>490315.67540267599</v>
      </c>
      <c r="L43" s="11">
        <f t="shared" si="19"/>
        <v>0</v>
      </c>
      <c r="M43" s="11">
        <f t="shared" si="19"/>
        <v>227500</v>
      </c>
      <c r="N43" s="11">
        <f t="shared" si="19"/>
        <v>0</v>
      </c>
      <c r="O43" s="11">
        <f t="shared" si="19"/>
        <v>21000</v>
      </c>
      <c r="P43" s="11">
        <f t="shared" si="19"/>
        <v>0</v>
      </c>
      <c r="Q43" s="11">
        <f t="shared" si="19"/>
        <v>0</v>
      </c>
      <c r="R43" s="11">
        <f t="shared" si="19"/>
        <v>1195000</v>
      </c>
      <c r="S43" s="11">
        <f t="shared" si="19"/>
        <v>228819.99999999997</v>
      </c>
      <c r="T43" s="11">
        <f t="shared" si="19"/>
        <v>18120</v>
      </c>
      <c r="U43" s="11">
        <f t="shared" si="19"/>
        <v>10582.3758523778</v>
      </c>
      <c r="V43" s="11">
        <f t="shared" si="19"/>
        <v>0</v>
      </c>
      <c r="W43" s="11">
        <f t="shared" si="19"/>
        <v>6000</v>
      </c>
      <c r="X43" s="11">
        <f t="shared" si="19"/>
        <v>0</v>
      </c>
      <c r="Y43" s="11">
        <f t="shared" si="19"/>
        <v>26000</v>
      </c>
      <c r="Z43" s="11">
        <f t="shared" si="19"/>
        <v>1025880.0000000001</v>
      </c>
      <c r="AA43" s="11">
        <f t="shared" si="19"/>
        <v>10000</v>
      </c>
      <c r="AB43" s="11">
        <f t="shared" si="19"/>
        <v>1130822.9837317301</v>
      </c>
      <c r="AC43" s="11">
        <f t="shared" si="19"/>
        <v>656000</v>
      </c>
      <c r="AD43" s="11">
        <f t="shared" si="19"/>
        <v>253799.99999999997</v>
      </c>
      <c r="AE43" s="11">
        <f t="shared" si="19"/>
        <v>3815400.0000000005</v>
      </c>
      <c r="AF43" s="11">
        <f t="shared" si="19"/>
        <v>43300</v>
      </c>
      <c r="AG43" s="11">
        <f t="shared" si="19"/>
        <v>470000</v>
      </c>
      <c r="AH43" s="11">
        <f t="shared" si="19"/>
        <v>1707429.5634563898</v>
      </c>
    </row>
    <row r="44" spans="1:36" x14ac:dyDescent="0.15">
      <c r="A44" s="63"/>
      <c r="B44" s="63" t="s">
        <v>39</v>
      </c>
      <c r="C44" s="63"/>
      <c r="D44" s="11">
        <f t="shared" ref="D44:AH44" si="20">D24*10000*$H$36</f>
        <v>5000</v>
      </c>
      <c r="E44" s="11">
        <f t="shared" si="20"/>
        <v>3000</v>
      </c>
      <c r="F44" s="11">
        <f t="shared" si="20"/>
        <v>561739.68060023093</v>
      </c>
      <c r="G44" s="11">
        <f t="shared" si="20"/>
        <v>432576.62808169</v>
      </c>
      <c r="H44" s="11">
        <f t="shared" si="20"/>
        <v>1124705.58092289</v>
      </c>
      <c r="I44" s="11">
        <f t="shared" si="20"/>
        <v>645865.42145108501</v>
      </c>
      <c r="J44" s="11">
        <f t="shared" si="20"/>
        <v>18162.1383156415</v>
      </c>
      <c r="K44" s="11">
        <f t="shared" si="20"/>
        <v>118318.70845768899</v>
      </c>
      <c r="L44" s="11">
        <f t="shared" si="20"/>
        <v>0</v>
      </c>
      <c r="M44" s="11">
        <f t="shared" si="20"/>
        <v>68999.999999999985</v>
      </c>
      <c r="N44" s="11">
        <f t="shared" si="20"/>
        <v>0</v>
      </c>
      <c r="O44" s="11">
        <f t="shared" si="20"/>
        <v>4000</v>
      </c>
      <c r="P44" s="11">
        <f t="shared" si="20"/>
        <v>0</v>
      </c>
      <c r="Q44" s="11">
        <f t="shared" si="20"/>
        <v>0</v>
      </c>
      <c r="R44" s="11">
        <f t="shared" si="20"/>
        <v>38998.385386937502</v>
      </c>
      <c r="S44" s="11">
        <f t="shared" si="20"/>
        <v>36434.888687428203</v>
      </c>
      <c r="T44" s="11">
        <f t="shared" si="20"/>
        <v>6000</v>
      </c>
      <c r="U44" s="11">
        <f t="shared" si="20"/>
        <v>11417.5684626403</v>
      </c>
      <c r="V44" s="11">
        <f t="shared" si="20"/>
        <v>0</v>
      </c>
      <c r="W44" s="11">
        <f t="shared" si="20"/>
        <v>410000</v>
      </c>
      <c r="X44" s="11">
        <f t="shared" si="20"/>
        <v>0</v>
      </c>
      <c r="Y44" s="11">
        <f t="shared" si="20"/>
        <v>68999.999999999985</v>
      </c>
      <c r="Z44" s="11">
        <f t="shared" si="20"/>
        <v>983000</v>
      </c>
      <c r="AA44" s="11">
        <f t="shared" si="20"/>
        <v>36758.312271608804</v>
      </c>
      <c r="AB44" s="11">
        <f t="shared" si="20"/>
        <v>1963140.7023998301</v>
      </c>
      <c r="AC44" s="11">
        <f t="shared" si="20"/>
        <v>140000</v>
      </c>
      <c r="AD44" s="11">
        <f t="shared" si="20"/>
        <v>37697.516721295004</v>
      </c>
      <c r="AE44" s="11">
        <f t="shared" si="20"/>
        <v>1621526.9950150803</v>
      </c>
      <c r="AF44" s="11">
        <f t="shared" si="20"/>
        <v>19852.847500977601</v>
      </c>
      <c r="AG44" s="11">
        <f t="shared" si="20"/>
        <v>34590.022339950599</v>
      </c>
      <c r="AH44" s="11">
        <f t="shared" si="20"/>
        <v>11137.870638412202</v>
      </c>
    </row>
    <row r="45" spans="1:36" x14ac:dyDescent="0.15">
      <c r="A45" s="63"/>
      <c r="B45" s="63" t="s">
        <v>40</v>
      </c>
      <c r="C45" s="63"/>
      <c r="D45" s="11">
        <f t="shared" ref="D45:AH45" si="21">D25*10000*$H$37</f>
        <v>0</v>
      </c>
      <c r="E45" s="11">
        <f t="shared" si="21"/>
        <v>0</v>
      </c>
      <c r="F45" s="11">
        <f t="shared" si="21"/>
        <v>13800</v>
      </c>
      <c r="G45" s="11">
        <f t="shared" si="21"/>
        <v>0</v>
      </c>
      <c r="H45" s="11">
        <f t="shared" si="21"/>
        <v>7667016.1926870449</v>
      </c>
      <c r="I45" s="11">
        <f t="shared" si="21"/>
        <v>0</v>
      </c>
      <c r="J45" s="11">
        <f t="shared" si="21"/>
        <v>0</v>
      </c>
      <c r="K45" s="11">
        <f t="shared" si="21"/>
        <v>0</v>
      </c>
      <c r="L45" s="11">
        <f t="shared" si="21"/>
        <v>0</v>
      </c>
      <c r="M45" s="11">
        <f t="shared" si="21"/>
        <v>0</v>
      </c>
      <c r="N45" s="11">
        <f t="shared" si="21"/>
        <v>460000</v>
      </c>
      <c r="O45" s="11">
        <f t="shared" si="21"/>
        <v>0</v>
      </c>
      <c r="P45" s="11">
        <f t="shared" si="21"/>
        <v>920000</v>
      </c>
      <c r="Q45" s="11">
        <f t="shared" si="21"/>
        <v>0</v>
      </c>
      <c r="R45" s="11">
        <f t="shared" si="21"/>
        <v>0</v>
      </c>
      <c r="S45" s="11">
        <f t="shared" si="21"/>
        <v>0</v>
      </c>
      <c r="T45" s="11">
        <f t="shared" si="21"/>
        <v>9200</v>
      </c>
      <c r="U45" s="11">
        <f t="shared" si="21"/>
        <v>0</v>
      </c>
      <c r="V45" s="11">
        <f t="shared" si="21"/>
        <v>0</v>
      </c>
      <c r="W45" s="11">
        <f t="shared" si="21"/>
        <v>0</v>
      </c>
      <c r="X45" s="11">
        <f t="shared" si="21"/>
        <v>0</v>
      </c>
      <c r="Y45" s="11">
        <f t="shared" si="21"/>
        <v>0</v>
      </c>
      <c r="Z45" s="11">
        <f t="shared" si="21"/>
        <v>0</v>
      </c>
      <c r="AA45" s="11">
        <f t="shared" si="21"/>
        <v>0</v>
      </c>
      <c r="AB45" s="11">
        <f t="shared" si="21"/>
        <v>0</v>
      </c>
      <c r="AC45" s="11">
        <f t="shared" si="21"/>
        <v>0</v>
      </c>
      <c r="AD45" s="11">
        <f t="shared" si="21"/>
        <v>0</v>
      </c>
      <c r="AE45" s="11">
        <f t="shared" si="21"/>
        <v>1203912</v>
      </c>
      <c r="AF45" s="11">
        <f t="shared" si="21"/>
        <v>575000</v>
      </c>
      <c r="AG45" s="11">
        <f t="shared" si="21"/>
        <v>18400</v>
      </c>
      <c r="AH45" s="14">
        <f t="shared" si="21"/>
        <v>5312863.7534652138</v>
      </c>
      <c r="AI45" s="15" t="s">
        <v>59</v>
      </c>
    </row>
    <row r="46" spans="1:36" x14ac:dyDescent="0.15">
      <c r="D46" s="1">
        <f t="shared" ref="D46:AH46" si="22">SUM(D39:D45)</f>
        <v>23308246.944292236</v>
      </c>
      <c r="E46" s="1">
        <f t="shared" si="22"/>
        <v>40774615.817351595</v>
      </c>
      <c r="F46" s="1">
        <f t="shared" si="22"/>
        <v>621318512.96457052</v>
      </c>
      <c r="G46" s="1">
        <f t="shared" si="22"/>
        <v>173921494.66995019</v>
      </c>
      <c r="H46" s="1">
        <f t="shared" si="22"/>
        <v>1183377597.9706202</v>
      </c>
      <c r="I46" s="1">
        <f t="shared" si="22"/>
        <v>335114505.03223574</v>
      </c>
      <c r="J46" s="1">
        <f t="shared" si="22"/>
        <v>424742764.49754918</v>
      </c>
      <c r="K46" s="1">
        <f t="shared" si="22"/>
        <v>594960944.27403235</v>
      </c>
      <c r="L46" s="1">
        <f t="shared" si="22"/>
        <v>8052941.3789954334</v>
      </c>
      <c r="M46" s="1">
        <f t="shared" si="22"/>
        <v>114352106.56735758</v>
      </c>
      <c r="N46" s="1">
        <f t="shared" si="22"/>
        <v>40900135.482523292</v>
      </c>
      <c r="O46" s="1">
        <f t="shared" si="22"/>
        <v>187082690.92696494</v>
      </c>
      <c r="P46" s="1">
        <f t="shared" si="22"/>
        <v>63388953.432126686</v>
      </c>
      <c r="Q46" s="1">
        <f t="shared" si="22"/>
        <v>267364972.83715546</v>
      </c>
      <c r="R46" s="1">
        <f t="shared" si="22"/>
        <v>745697609.56763554</v>
      </c>
      <c r="S46" s="1">
        <f t="shared" si="22"/>
        <v>623198494.22601604</v>
      </c>
      <c r="T46" s="1">
        <f t="shared" si="22"/>
        <v>324427961.58557731</v>
      </c>
      <c r="U46" s="1">
        <f t="shared" si="22"/>
        <v>466344013.32708704</v>
      </c>
      <c r="V46" s="1">
        <f t="shared" si="22"/>
        <v>163290005.23742217</v>
      </c>
      <c r="W46" s="1">
        <f t="shared" si="22"/>
        <v>352532639.63005358</v>
      </c>
      <c r="X46" s="1">
        <f t="shared" si="22"/>
        <v>52589465.931643978</v>
      </c>
      <c r="Y46" s="1">
        <f t="shared" si="22"/>
        <v>166184384.27049944</v>
      </c>
      <c r="Z46" s="1">
        <f t="shared" si="22"/>
        <v>963213402.78179443</v>
      </c>
      <c r="AA46" s="1">
        <f t="shared" si="22"/>
        <v>453716189.25211048</v>
      </c>
      <c r="AB46" s="1">
        <f t="shared" si="22"/>
        <v>867503149.04687333</v>
      </c>
      <c r="AC46" s="1">
        <f t="shared" si="22"/>
        <v>551977710.10940218</v>
      </c>
      <c r="AD46" s="1">
        <f t="shared" si="22"/>
        <v>211388581.35924718</v>
      </c>
      <c r="AE46" s="1">
        <f t="shared" si="22"/>
        <v>537344590.29788339</v>
      </c>
      <c r="AF46" s="1">
        <f t="shared" si="22"/>
        <v>486294884.15710109</v>
      </c>
      <c r="AG46" s="1">
        <f t="shared" si="22"/>
        <v>160115776.62156919</v>
      </c>
      <c r="AH46" s="1">
        <f t="shared" si="22"/>
        <v>787064938.66156304</v>
      </c>
      <c r="AI46" s="15">
        <f>SUM(D46:AH46)</f>
        <v>11991544278.859205</v>
      </c>
      <c r="AJ46" s="16" t="s">
        <v>60</v>
      </c>
    </row>
    <row r="47" spans="1:36" x14ac:dyDescent="0.15">
      <c r="AI47" s="17">
        <f>AI46/1000000</f>
        <v>11991.544278859204</v>
      </c>
      <c r="AJ47" s="16" t="s">
        <v>61</v>
      </c>
    </row>
  </sheetData>
  <mergeCells count="19">
    <mergeCell ref="B36:C36"/>
    <mergeCell ref="B37:C37"/>
    <mergeCell ref="B39:C39"/>
    <mergeCell ref="B33:C33"/>
    <mergeCell ref="H28:H30"/>
    <mergeCell ref="H31:H32"/>
    <mergeCell ref="B45:C45"/>
    <mergeCell ref="A12:A18"/>
    <mergeCell ref="A28:A37"/>
    <mergeCell ref="A39:A45"/>
    <mergeCell ref="B28:B30"/>
    <mergeCell ref="B31:B32"/>
    <mergeCell ref="B40:C40"/>
    <mergeCell ref="B41:C41"/>
    <mergeCell ref="B42:C42"/>
    <mergeCell ref="B43:C43"/>
    <mergeCell ref="B44:C44"/>
    <mergeCell ref="B34:C34"/>
    <mergeCell ref="B35:C35"/>
  </mergeCells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47"/>
  <sheetViews>
    <sheetView workbookViewId="0">
      <selection activeCell="D2" sqref="D2:AH2"/>
    </sheetView>
  </sheetViews>
  <sheetFormatPr defaultColWidth="9" defaultRowHeight="16.5" x14ac:dyDescent="0.15"/>
  <cols>
    <col min="1" max="1" width="14.125" style="1" customWidth="1"/>
    <col min="2" max="3" width="8.875" style="1"/>
    <col min="4" max="5" width="15.625" style="2"/>
    <col min="6" max="7" width="16.875" style="2"/>
    <col min="8" max="8" width="16.875" style="2" customWidth="1"/>
    <col min="9" max="9" width="15.125" style="2" customWidth="1"/>
    <col min="10" max="11" width="16.875" style="2"/>
    <col min="12" max="13" width="15.625" style="2"/>
    <col min="14" max="14" width="15.5" style="2"/>
    <col min="15" max="15" width="16.875" style="2"/>
    <col min="16" max="16" width="15.625" style="2"/>
    <col min="17" max="21" width="16.875" style="2"/>
    <col min="22" max="22" width="15.625" style="2"/>
    <col min="23" max="23" width="15.5" style="2" customWidth="1"/>
    <col min="24" max="24" width="15.625" style="2"/>
    <col min="25" max="28" width="16.875" style="2"/>
    <col min="29" max="29" width="16.875" style="2" customWidth="1"/>
    <col min="30" max="32" width="16.875" style="2"/>
    <col min="33" max="33" width="16.875" style="2" customWidth="1"/>
    <col min="34" max="34" width="17.625" style="2" customWidth="1"/>
    <col min="35" max="35" width="15.625" style="2"/>
    <col min="36" max="16384" width="9" style="2"/>
  </cols>
  <sheetData>
    <row r="1" spans="1:34" s="1" customFormat="1" x14ac:dyDescent="0.15">
      <c r="A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</row>
    <row r="2" spans="1:34" s="54" customFormat="1" ht="16.5" customHeight="1" x14ac:dyDescent="0.15">
      <c r="A2" s="52" t="s">
        <v>31</v>
      </c>
      <c r="B2" s="53" t="s">
        <v>32</v>
      </c>
      <c r="C2" s="52"/>
      <c r="D2" s="47">
        <v>8.44</v>
      </c>
      <c r="E2" s="47">
        <v>19.62</v>
      </c>
      <c r="F2" s="44">
        <v>325.42</v>
      </c>
      <c r="G2" s="47">
        <v>40.229999999999997</v>
      </c>
      <c r="H2" s="44">
        <v>326.37</v>
      </c>
      <c r="I2" s="47">
        <v>160.57</v>
      </c>
      <c r="J2" s="44">
        <v>245.23</v>
      </c>
      <c r="K2" s="44">
        <v>269.74</v>
      </c>
      <c r="L2" s="47">
        <v>0.36</v>
      </c>
      <c r="M2" s="47">
        <v>17.399999999999999</v>
      </c>
      <c r="N2" s="47">
        <v>8.9499999999999993</v>
      </c>
      <c r="O2" s="47">
        <v>58.13</v>
      </c>
      <c r="P2" s="47">
        <v>15.36</v>
      </c>
      <c r="Q2" s="47">
        <v>113.81</v>
      </c>
      <c r="R2" s="47">
        <v>370.19</v>
      </c>
      <c r="S2" s="47">
        <v>251.29</v>
      </c>
      <c r="T2" s="47">
        <v>111.49</v>
      </c>
      <c r="U2" s="47">
        <v>142.49</v>
      </c>
      <c r="V2" s="47">
        <v>34.58</v>
      </c>
      <c r="W2" s="47">
        <v>119.35</v>
      </c>
      <c r="X2" s="47">
        <v>19.09</v>
      </c>
      <c r="Y2" s="47">
        <v>55.38</v>
      </c>
      <c r="Z2" s="47">
        <v>263.33999999999997</v>
      </c>
      <c r="AA2" s="44">
        <v>133.26</v>
      </c>
      <c r="AB2" s="49">
        <v>322.04599999999999</v>
      </c>
      <c r="AC2" s="44">
        <v>159.94</v>
      </c>
      <c r="AD2" s="47">
        <v>54.6</v>
      </c>
      <c r="AE2" s="44">
        <v>166.76</v>
      </c>
      <c r="AF2" s="44">
        <v>115.56</v>
      </c>
      <c r="AG2" s="47">
        <v>64.400000000000006</v>
      </c>
      <c r="AH2" s="47">
        <v>247.29</v>
      </c>
    </row>
    <row r="3" spans="1:34" ht="16.5" customHeight="1" x14ac:dyDescent="0.15">
      <c r="A3" s="38"/>
      <c r="B3" s="39" t="s">
        <v>33</v>
      </c>
      <c r="C3" s="40"/>
      <c r="D3" s="5">
        <v>70.989999999999995</v>
      </c>
      <c r="E3" s="5">
        <v>63.32</v>
      </c>
      <c r="F3" s="6">
        <v>2057.1475999999998</v>
      </c>
      <c r="G3" s="5">
        <v>537.86</v>
      </c>
      <c r="H3" s="6">
        <v>5927.1126999999997</v>
      </c>
      <c r="I3" s="6">
        <v>666.77869999999996</v>
      </c>
      <c r="J3" s="5">
        <v>396.55</v>
      </c>
      <c r="K3" s="5">
        <v>755.99</v>
      </c>
      <c r="L3" s="5">
        <v>23.76</v>
      </c>
      <c r="M3" s="6">
        <v>726.42177713587205</v>
      </c>
      <c r="N3" s="5">
        <v>137.35</v>
      </c>
      <c r="O3" s="6">
        <v>1130.25794155892</v>
      </c>
      <c r="P3" s="5">
        <v>130.59</v>
      </c>
      <c r="Q3" s="5">
        <v>104.75</v>
      </c>
      <c r="R3" s="6">
        <v>2452.6509999999998</v>
      </c>
      <c r="S3" s="6">
        <v>2055.998</v>
      </c>
      <c r="T3" s="5">
        <v>592.48</v>
      </c>
      <c r="U3" s="6">
        <v>788.95759999999996</v>
      </c>
      <c r="V3" s="5">
        <v>101.93</v>
      </c>
      <c r="W3" s="6">
        <v>200.87391387124799</v>
      </c>
      <c r="X3" s="5">
        <v>77.45</v>
      </c>
      <c r="Y3" s="5">
        <v>391.65</v>
      </c>
      <c r="Z3" s="6">
        <v>1798.8672999999999</v>
      </c>
      <c r="AA3" s="6">
        <v>270.42919999999998</v>
      </c>
      <c r="AB3" s="5">
        <v>985.66</v>
      </c>
      <c r="AC3" s="6">
        <v>518.61329999999998</v>
      </c>
      <c r="AD3" s="6">
        <v>681.53200000000004</v>
      </c>
      <c r="AE3" s="6">
        <v>1249.1983018881799</v>
      </c>
      <c r="AF3" s="13">
        <v>585.75329999999997</v>
      </c>
      <c r="AG3" s="6">
        <v>516.47833315447201</v>
      </c>
      <c r="AH3" s="6">
        <v>3338.9389999999999</v>
      </c>
    </row>
    <row r="4" spans="1:34" x14ac:dyDescent="0.15">
      <c r="A4" s="38"/>
      <c r="B4" s="38" t="s">
        <v>34</v>
      </c>
      <c r="C4" s="38"/>
      <c r="D4" s="6">
        <v>361.37400000000002</v>
      </c>
      <c r="E4" s="6">
        <v>313.00439999999998</v>
      </c>
      <c r="F4" s="6">
        <v>4041.8162737909201</v>
      </c>
      <c r="G4" s="6">
        <v>823.201137546263</v>
      </c>
      <c r="H4" s="6">
        <v>963.86694833380398</v>
      </c>
      <c r="I4" s="6">
        <v>2747.9313999999999</v>
      </c>
      <c r="J4" s="6">
        <v>1882.8779999999999</v>
      </c>
      <c r="K4" s="6">
        <v>2413.8780000000002</v>
      </c>
      <c r="L4" s="6">
        <v>226.58600000000001</v>
      </c>
      <c r="M4" s="6">
        <v>3056.3847982618199</v>
      </c>
      <c r="N4" s="6">
        <v>1085.9593</v>
      </c>
      <c r="O4" s="6">
        <v>3076.52235786042</v>
      </c>
      <c r="P4" s="6">
        <v>1703.808</v>
      </c>
      <c r="Q4" s="6">
        <v>3485.2030738881399</v>
      </c>
      <c r="R4" s="6">
        <v>5738.6802799050101</v>
      </c>
      <c r="S4" s="6">
        <v>7027.4146991397902</v>
      </c>
      <c r="T4" s="6">
        <v>5037.7200077812104</v>
      </c>
      <c r="U4" s="6">
        <v>6536.8819120933804</v>
      </c>
      <c r="V4" s="6">
        <v>4169.6262008813901</v>
      </c>
      <c r="W4" s="6">
        <v>3819.7632755070399</v>
      </c>
      <c r="X4" s="6">
        <v>730.62638175634402</v>
      </c>
      <c r="Y4" s="6">
        <v>1868.2380935475101</v>
      </c>
      <c r="Z4" s="6">
        <v>6929.62164425023</v>
      </c>
      <c r="AA4" s="6">
        <v>1673.915</v>
      </c>
      <c r="AB4" s="6">
        <v>3954.2287858930899</v>
      </c>
      <c r="AC4" s="6">
        <v>17.420000000000002</v>
      </c>
      <c r="AD4" s="6">
        <v>1211.0500670338699</v>
      </c>
      <c r="AE4" s="6">
        <v>695.180703034614</v>
      </c>
      <c r="AF4" s="6">
        <v>139.91946227296901</v>
      </c>
      <c r="AG4" s="6">
        <v>102.05</v>
      </c>
      <c r="AH4" s="6">
        <v>415.33240000000001</v>
      </c>
    </row>
    <row r="5" spans="1:34" s="58" customFormat="1" ht="16.5" customHeight="1" x14ac:dyDescent="0.15">
      <c r="A5" s="55" t="s">
        <v>35</v>
      </c>
      <c r="B5" s="56" t="s">
        <v>32</v>
      </c>
      <c r="C5" s="57"/>
      <c r="D5" s="47">
        <v>17.48</v>
      </c>
      <c r="E5" s="47">
        <v>29.28</v>
      </c>
      <c r="F5" s="45">
        <v>360.31</v>
      </c>
      <c r="G5" s="47">
        <v>101.06</v>
      </c>
      <c r="H5" s="47">
        <v>670.96</v>
      </c>
      <c r="I5" s="46">
        <v>199.166</v>
      </c>
      <c r="J5" s="46">
        <v>327.86885163628199</v>
      </c>
      <c r="K5" s="47">
        <v>510.69</v>
      </c>
      <c r="L5" s="47">
        <v>5.94</v>
      </c>
      <c r="M5" s="47">
        <v>30.7</v>
      </c>
      <c r="N5" s="47">
        <v>14.99</v>
      </c>
      <c r="O5" s="46">
        <v>77.188400000000001</v>
      </c>
      <c r="P5" s="46">
        <v>38.234400000000001</v>
      </c>
      <c r="Q5" s="46">
        <v>209.4436</v>
      </c>
      <c r="R5" s="46">
        <v>423.43090510672801</v>
      </c>
      <c r="S5" s="46">
        <v>356.436857601165</v>
      </c>
      <c r="T5" s="46">
        <v>224.9188</v>
      </c>
      <c r="U5" s="46">
        <v>348.72617614508601</v>
      </c>
      <c r="V5" s="46">
        <v>155.9144</v>
      </c>
      <c r="W5" s="46">
        <v>320.73270000000002</v>
      </c>
      <c r="X5" s="45">
        <v>47.2</v>
      </c>
      <c r="Y5" s="46">
        <v>122.78919999999999</v>
      </c>
      <c r="Z5" s="46">
        <v>849.18143782411801</v>
      </c>
      <c r="AA5" s="50">
        <v>478.98700000000002</v>
      </c>
      <c r="AB5" s="49">
        <v>806.56200000000001</v>
      </c>
      <c r="AC5" s="46">
        <v>584.62914764606603</v>
      </c>
      <c r="AD5" s="47">
        <v>146.75</v>
      </c>
      <c r="AE5" s="46">
        <v>411.53399999999999</v>
      </c>
      <c r="AF5" s="44">
        <v>455.26</v>
      </c>
      <c r="AG5" s="47">
        <v>107.57</v>
      </c>
      <c r="AH5" s="51">
        <v>390.46001605241099</v>
      </c>
    </row>
    <row r="6" spans="1:34" ht="16.5" customHeight="1" x14ac:dyDescent="0.15">
      <c r="A6" s="36"/>
      <c r="B6" s="41" t="s">
        <v>33</v>
      </c>
      <c r="C6" s="42"/>
      <c r="D6" s="6">
        <v>71.051599999999993</v>
      </c>
      <c r="E6" s="5">
        <v>47.96</v>
      </c>
      <c r="F6" s="6">
        <v>1379.7719999999999</v>
      </c>
      <c r="G6" s="6">
        <v>1246.461</v>
      </c>
      <c r="H6" s="6">
        <v>6482.8410000000003</v>
      </c>
      <c r="I6" s="6">
        <v>822.39599999999996</v>
      </c>
      <c r="J6" s="6">
        <v>678.43899999999996</v>
      </c>
      <c r="K6" s="6">
        <v>1016.893</v>
      </c>
      <c r="L6" s="5">
        <v>30.53</v>
      </c>
      <c r="M6" s="5">
        <v>417.5</v>
      </c>
      <c r="N6" s="6">
        <v>183.14269999999999</v>
      </c>
      <c r="O6" s="6">
        <v>468.94690000000003</v>
      </c>
      <c r="P6" s="5">
        <v>127.73</v>
      </c>
      <c r="Q6" s="6">
        <v>84.375100000000003</v>
      </c>
      <c r="R6" s="6">
        <v>1901.2284633331401</v>
      </c>
      <c r="S6" s="6">
        <v>1501.787</v>
      </c>
      <c r="T6" s="6">
        <v>527.46709999999996</v>
      </c>
      <c r="U6" s="6">
        <v>607.55840000000001</v>
      </c>
      <c r="V6" s="6">
        <v>116.12</v>
      </c>
      <c r="W6" s="6">
        <v>237.2176</v>
      </c>
      <c r="X6" s="5">
        <v>66.680000000000007</v>
      </c>
      <c r="Y6" s="6">
        <v>339.4144</v>
      </c>
      <c r="Z6" s="6">
        <v>1791.904</v>
      </c>
      <c r="AA6" s="6">
        <v>213.75790000000001</v>
      </c>
      <c r="AB6" s="6">
        <v>1146.9067</v>
      </c>
      <c r="AC6" s="6">
        <v>1243.9253000000001</v>
      </c>
      <c r="AD6" s="6">
        <v>967.68600000000004</v>
      </c>
      <c r="AE6" s="6">
        <v>1973.6369999999999</v>
      </c>
      <c r="AF6" s="5">
        <v>1435</v>
      </c>
      <c r="AG6" s="6">
        <v>474.661254647303</v>
      </c>
      <c r="AH6" s="6">
        <v>5204.9229999999998</v>
      </c>
    </row>
    <row r="7" spans="1:34" x14ac:dyDescent="0.15">
      <c r="A7" s="36"/>
      <c r="B7" s="36" t="s">
        <v>34</v>
      </c>
      <c r="C7" s="36"/>
      <c r="D7" s="6">
        <v>100.21</v>
      </c>
      <c r="E7" s="6">
        <v>196.94</v>
      </c>
      <c r="F7" s="6">
        <v>1865.65</v>
      </c>
      <c r="G7" s="6">
        <v>460.53100042739698</v>
      </c>
      <c r="H7" s="6">
        <v>458.09120742162901</v>
      </c>
      <c r="I7" s="6">
        <v>1209.9818255883099</v>
      </c>
      <c r="J7" s="6">
        <v>785.97100445980902</v>
      </c>
      <c r="K7" s="6">
        <v>1326.34894790316</v>
      </c>
      <c r="L7" s="6">
        <v>143.86000000000001</v>
      </c>
      <c r="M7" s="6">
        <v>1722.4780000000001</v>
      </c>
      <c r="N7" s="6">
        <v>463.20831067730302</v>
      </c>
      <c r="O7" s="6">
        <v>1232.2294397000001</v>
      </c>
      <c r="P7" s="6">
        <v>778.66500909636602</v>
      </c>
      <c r="Q7" s="6">
        <v>1693.35</v>
      </c>
      <c r="R7" s="6">
        <v>2720.8752174005599</v>
      </c>
      <c r="S7" s="6">
        <v>4213.6130000000003</v>
      </c>
      <c r="T7" s="6">
        <v>2464.7840000000001</v>
      </c>
      <c r="U7" s="6">
        <v>3437.8278717212702</v>
      </c>
      <c r="V7" s="6">
        <v>2015.3689999999999</v>
      </c>
      <c r="W7" s="6">
        <v>2349.9580000000001</v>
      </c>
      <c r="X7" s="6">
        <v>425.59300000000002</v>
      </c>
      <c r="Y7" s="6">
        <v>1151.7950000000001</v>
      </c>
      <c r="Z7" s="6">
        <v>4177.7209999999995</v>
      </c>
      <c r="AA7" s="6">
        <v>1569.6420000000001</v>
      </c>
      <c r="AB7" s="6">
        <v>2736.09238219691</v>
      </c>
      <c r="AC7" s="6">
        <v>38.57</v>
      </c>
      <c r="AD7" s="6">
        <v>818.41690351276998</v>
      </c>
      <c r="AE7" s="6">
        <v>479.25758649122201</v>
      </c>
      <c r="AF7" s="6">
        <v>75.784000000000006</v>
      </c>
      <c r="AG7" s="6">
        <v>65.47</v>
      </c>
      <c r="AH7" s="6">
        <v>294.44586680110399</v>
      </c>
    </row>
    <row r="8" spans="1:34" x14ac:dyDescent="0.15">
      <c r="A8" s="36"/>
      <c r="B8" s="36" t="s">
        <v>36</v>
      </c>
      <c r="C8" s="36"/>
      <c r="D8" s="6">
        <v>0.19</v>
      </c>
      <c r="E8" s="6">
        <v>0.06</v>
      </c>
      <c r="F8" s="6">
        <v>5.7484000000000002</v>
      </c>
      <c r="G8" s="6">
        <v>1.2056</v>
      </c>
      <c r="H8" s="6">
        <v>61.772278393102098</v>
      </c>
      <c r="I8" s="6">
        <v>8.0779999999999994</v>
      </c>
      <c r="J8" s="6">
        <v>1.44013545603351</v>
      </c>
      <c r="K8" s="6">
        <v>17.252046583693598</v>
      </c>
      <c r="L8" s="6">
        <v>0</v>
      </c>
      <c r="M8" s="6">
        <v>0.25</v>
      </c>
      <c r="N8" s="6">
        <v>0</v>
      </c>
      <c r="O8" s="6">
        <v>0.09</v>
      </c>
      <c r="P8" s="6">
        <v>0</v>
      </c>
      <c r="Q8" s="6">
        <v>0</v>
      </c>
      <c r="R8" s="6">
        <v>1.1235999999999999</v>
      </c>
      <c r="S8" s="6">
        <v>1.0628268696705501</v>
      </c>
      <c r="T8" s="6">
        <v>0.49399999999999999</v>
      </c>
      <c r="U8" s="6">
        <v>1.3859999999999999</v>
      </c>
      <c r="V8" s="6">
        <v>0.01</v>
      </c>
      <c r="W8" s="6">
        <v>23.010961675211998</v>
      </c>
      <c r="X8" s="6">
        <v>0</v>
      </c>
      <c r="Y8" s="6">
        <v>1.74</v>
      </c>
      <c r="Z8" s="6">
        <v>76.761565550046399</v>
      </c>
      <c r="AA8" s="6">
        <v>12.4232633789115</v>
      </c>
      <c r="AB8" s="6">
        <v>13.244</v>
      </c>
      <c r="AC8" s="6">
        <v>28.273968917409999</v>
      </c>
      <c r="AD8" s="6">
        <v>1.7972999999999999</v>
      </c>
      <c r="AE8" s="6">
        <v>12.016</v>
      </c>
      <c r="AF8" s="6">
        <v>10.383699694673</v>
      </c>
      <c r="AG8" s="6">
        <v>0.1</v>
      </c>
      <c r="AH8" s="6">
        <v>55.050756751876001</v>
      </c>
    </row>
    <row r="9" spans="1:34" x14ac:dyDescent="0.15">
      <c r="A9" s="36"/>
      <c r="B9" s="36" t="s">
        <v>38</v>
      </c>
      <c r="C9" s="36"/>
      <c r="D9" s="6">
        <v>0.33</v>
      </c>
      <c r="E9" s="6">
        <v>0.56000000000000005</v>
      </c>
      <c r="F9" s="6">
        <v>18.7815656860198</v>
      </c>
      <c r="G9" s="6">
        <v>12.9314418056317</v>
      </c>
      <c r="H9" s="6">
        <v>84.331468132421193</v>
      </c>
      <c r="I9" s="6">
        <v>86.3</v>
      </c>
      <c r="J9" s="6">
        <v>1.17535814736931</v>
      </c>
      <c r="K9" s="6">
        <v>5.1073614376634504</v>
      </c>
      <c r="L9" s="6">
        <v>0</v>
      </c>
      <c r="M9" s="6">
        <v>2.7240000000000002</v>
      </c>
      <c r="N9" s="6">
        <v>0</v>
      </c>
      <c r="O9" s="6">
        <v>0.22</v>
      </c>
      <c r="P9" s="6">
        <v>0</v>
      </c>
      <c r="Q9" s="6">
        <v>0</v>
      </c>
      <c r="R9" s="6">
        <v>11.23</v>
      </c>
      <c r="S9" s="6">
        <v>2.3696000000000002</v>
      </c>
      <c r="T9" s="6">
        <v>0.27760000000000001</v>
      </c>
      <c r="U9" s="6">
        <v>8.8568392921581002E-2</v>
      </c>
      <c r="V9" s="6">
        <v>0</v>
      </c>
      <c r="W9" s="6">
        <v>0.06</v>
      </c>
      <c r="X9" s="6">
        <v>0</v>
      </c>
      <c r="Y9" s="6">
        <v>0.28000000000000003</v>
      </c>
      <c r="Z9" s="6">
        <v>11.558400000000001</v>
      </c>
      <c r="AA9" s="6">
        <v>0.18</v>
      </c>
      <c r="AB9" s="6">
        <v>10.3349438985388</v>
      </c>
      <c r="AC9" s="6">
        <v>6.48</v>
      </c>
      <c r="AD9" s="6">
        <v>2.4359999999999999</v>
      </c>
      <c r="AE9" s="6">
        <v>39.984000000000002</v>
      </c>
      <c r="AF9" s="6">
        <v>0.38800000000000001</v>
      </c>
      <c r="AG9" s="6">
        <v>5.2</v>
      </c>
      <c r="AH9" s="6">
        <v>15.143541740845301</v>
      </c>
    </row>
    <row r="10" spans="1:34" x14ac:dyDescent="0.15">
      <c r="A10" s="36"/>
      <c r="B10" s="36" t="s">
        <v>39</v>
      </c>
      <c r="C10" s="36"/>
      <c r="D10" s="19">
        <v>7.0000000000000007E-2</v>
      </c>
      <c r="E10" s="20">
        <v>0.09</v>
      </c>
      <c r="F10" s="20">
        <v>5.88635918211794</v>
      </c>
      <c r="G10" s="20">
        <v>4.6819507190827903</v>
      </c>
      <c r="H10" s="20">
        <v>12.0111036537927</v>
      </c>
      <c r="I10" s="20">
        <v>6.9718436874282501</v>
      </c>
      <c r="J10" s="20">
        <v>0.145172720282019</v>
      </c>
      <c r="K10" s="20">
        <v>1.2724711583328401</v>
      </c>
      <c r="L10" s="20">
        <v>0</v>
      </c>
      <c r="M10" s="20">
        <v>0.76</v>
      </c>
      <c r="N10" s="20">
        <v>0</v>
      </c>
      <c r="O10" s="20">
        <v>0.04</v>
      </c>
      <c r="P10" s="20">
        <v>0</v>
      </c>
      <c r="Q10" s="20">
        <v>0</v>
      </c>
      <c r="R10" s="20">
        <v>0.42545392529762799</v>
      </c>
      <c r="S10" s="20">
        <v>0.38326317528908699</v>
      </c>
      <c r="T10" s="20">
        <v>0.06</v>
      </c>
      <c r="U10" s="20">
        <v>0.121080346911128</v>
      </c>
      <c r="V10" s="20">
        <v>0</v>
      </c>
      <c r="W10" s="20">
        <v>4.05</v>
      </c>
      <c r="X10" s="20">
        <v>0</v>
      </c>
      <c r="Y10" s="20">
        <v>0.83</v>
      </c>
      <c r="Z10" s="20">
        <v>10.1</v>
      </c>
      <c r="AA10" s="20">
        <v>0.36211052298419599</v>
      </c>
      <c r="AB10" s="20">
        <v>19.165862139970599</v>
      </c>
      <c r="AC10" s="20">
        <v>1.38</v>
      </c>
      <c r="AD10" s="20">
        <v>0.38417400396088303</v>
      </c>
      <c r="AE10" s="20">
        <v>16.912832606505098</v>
      </c>
      <c r="AF10" s="20">
        <v>0.184852974376394</v>
      </c>
      <c r="AG10" s="20">
        <v>0.373955647128067</v>
      </c>
      <c r="AH10" s="20">
        <v>0.1044605492356</v>
      </c>
    </row>
    <row r="11" spans="1:34" x14ac:dyDescent="0.15">
      <c r="A11" s="36"/>
      <c r="B11" s="36" t="s">
        <v>40</v>
      </c>
      <c r="C11" s="36"/>
      <c r="D11" s="6">
        <v>0</v>
      </c>
      <c r="E11" s="6">
        <v>0</v>
      </c>
      <c r="F11" s="6">
        <v>0.03</v>
      </c>
      <c r="G11" s="6">
        <v>0.01</v>
      </c>
      <c r="H11" s="6">
        <v>16.5343572025726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0.02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2.5295999999999998</v>
      </c>
      <c r="AF11" s="6">
        <v>1.0900000000000001</v>
      </c>
      <c r="AG11" s="6">
        <v>0.05</v>
      </c>
      <c r="AH11" s="6">
        <v>10.8272992999823</v>
      </c>
    </row>
    <row r="12" spans="1:34" x14ac:dyDescent="0.15">
      <c r="A12" s="69" t="s">
        <v>41</v>
      </c>
      <c r="B12" s="33" t="s">
        <v>42</v>
      </c>
      <c r="C12" s="33"/>
      <c r="D12" s="10">
        <v>365</v>
      </c>
    </row>
    <row r="13" spans="1:34" x14ac:dyDescent="0.15">
      <c r="A13" s="70"/>
      <c r="B13" s="33" t="s">
        <v>43</v>
      </c>
      <c r="C13" s="33"/>
      <c r="D13" s="9">
        <v>300</v>
      </c>
    </row>
    <row r="14" spans="1:34" x14ac:dyDescent="0.15">
      <c r="A14" s="70"/>
      <c r="B14" s="33" t="s">
        <v>34</v>
      </c>
      <c r="C14" s="33"/>
      <c r="D14" s="9">
        <v>300</v>
      </c>
    </row>
    <row r="15" spans="1:34" x14ac:dyDescent="0.15">
      <c r="A15" s="70"/>
      <c r="B15" s="33" t="s">
        <v>36</v>
      </c>
      <c r="C15" s="33"/>
      <c r="D15" s="9">
        <v>365</v>
      </c>
    </row>
    <row r="16" spans="1:34" x14ac:dyDescent="0.15">
      <c r="A16" s="70"/>
      <c r="B16" s="33" t="s">
        <v>38</v>
      </c>
      <c r="C16" s="33"/>
      <c r="D16" s="9">
        <v>365</v>
      </c>
    </row>
    <row r="17" spans="1:34" x14ac:dyDescent="0.15">
      <c r="A17" s="70"/>
      <c r="B17" s="33" t="s">
        <v>39</v>
      </c>
      <c r="C17" s="33"/>
      <c r="D17" s="9">
        <v>365</v>
      </c>
    </row>
    <row r="18" spans="1:34" x14ac:dyDescent="0.15">
      <c r="A18" s="70"/>
      <c r="B18" s="33" t="s">
        <v>40</v>
      </c>
      <c r="C18" s="33"/>
      <c r="D18" s="8">
        <v>365</v>
      </c>
    </row>
    <row r="19" spans="1:34" s="1" customFormat="1" ht="16.5" customHeight="1" x14ac:dyDescent="0.15">
      <c r="A19" s="32" t="s">
        <v>44</v>
      </c>
      <c r="B19" s="34" t="s">
        <v>45</v>
      </c>
      <c r="C19" s="32"/>
      <c r="D19" s="11">
        <f t="shared" ref="D19:AH19" si="0">D2+D5</f>
        <v>25.92</v>
      </c>
      <c r="E19" s="11">
        <f t="shared" si="0"/>
        <v>48.900000000000006</v>
      </c>
      <c r="F19" s="11">
        <f t="shared" si="0"/>
        <v>685.73</v>
      </c>
      <c r="G19" s="11">
        <f t="shared" si="0"/>
        <v>141.29</v>
      </c>
      <c r="H19" s="11">
        <f t="shared" si="0"/>
        <v>997.33</v>
      </c>
      <c r="I19" s="11">
        <f t="shared" si="0"/>
        <v>359.73599999999999</v>
      </c>
      <c r="J19" s="11">
        <f t="shared" si="0"/>
        <v>573.09885163628201</v>
      </c>
      <c r="K19" s="11">
        <f t="shared" si="0"/>
        <v>780.43000000000006</v>
      </c>
      <c r="L19" s="11">
        <f t="shared" si="0"/>
        <v>6.3000000000000007</v>
      </c>
      <c r="M19" s="11">
        <f t="shared" si="0"/>
        <v>48.099999999999994</v>
      </c>
      <c r="N19" s="11">
        <f t="shared" si="0"/>
        <v>23.939999999999998</v>
      </c>
      <c r="O19" s="11">
        <f t="shared" si="0"/>
        <v>135.3184</v>
      </c>
      <c r="P19" s="11">
        <f t="shared" si="0"/>
        <v>53.5944</v>
      </c>
      <c r="Q19" s="11">
        <f t="shared" si="0"/>
        <v>323.25360000000001</v>
      </c>
      <c r="R19" s="11">
        <f t="shared" si="0"/>
        <v>793.62090510672806</v>
      </c>
      <c r="S19" s="11">
        <f t="shared" si="0"/>
        <v>607.72685760116497</v>
      </c>
      <c r="T19" s="11">
        <f t="shared" si="0"/>
        <v>336.40879999999999</v>
      </c>
      <c r="U19" s="11">
        <f t="shared" si="0"/>
        <v>491.21617614508602</v>
      </c>
      <c r="V19" s="11">
        <f t="shared" si="0"/>
        <v>190.49439999999998</v>
      </c>
      <c r="W19" s="11">
        <f t="shared" si="0"/>
        <v>440.08270000000005</v>
      </c>
      <c r="X19" s="11">
        <f t="shared" si="0"/>
        <v>66.290000000000006</v>
      </c>
      <c r="Y19" s="11">
        <f t="shared" si="0"/>
        <v>178.16919999999999</v>
      </c>
      <c r="Z19" s="11">
        <f t="shared" si="0"/>
        <v>1112.521437824118</v>
      </c>
      <c r="AA19" s="11">
        <f t="shared" si="0"/>
        <v>612.24700000000007</v>
      </c>
      <c r="AB19" s="11">
        <f t="shared" si="0"/>
        <v>1128.6079999999999</v>
      </c>
      <c r="AC19" s="11">
        <f t="shared" si="0"/>
        <v>744.56914764606609</v>
      </c>
      <c r="AD19" s="11">
        <f t="shared" si="0"/>
        <v>201.35</v>
      </c>
      <c r="AE19" s="11">
        <f t="shared" si="0"/>
        <v>578.29399999999998</v>
      </c>
      <c r="AF19" s="11">
        <f t="shared" si="0"/>
        <v>570.81999999999994</v>
      </c>
      <c r="AG19" s="11">
        <f t="shared" si="0"/>
        <v>171.97</v>
      </c>
      <c r="AH19" s="11">
        <f t="shared" si="0"/>
        <v>637.75001605241096</v>
      </c>
    </row>
    <row r="20" spans="1:34" s="1" customFormat="1" ht="16.5" customHeight="1" x14ac:dyDescent="0.15">
      <c r="A20" s="32"/>
      <c r="B20" s="34" t="s">
        <v>46</v>
      </c>
      <c r="C20" s="32"/>
      <c r="D20" s="11">
        <f t="shared" ref="D20:AH20" si="1">(D3+D6)*$D$13/365</f>
        <v>116.7465205479452</v>
      </c>
      <c r="E20" s="11">
        <f t="shared" si="1"/>
        <v>91.463013698630135</v>
      </c>
      <c r="F20" s="11">
        <f t="shared" si="1"/>
        <v>2824.8654246575338</v>
      </c>
      <c r="G20" s="11">
        <f t="shared" si="1"/>
        <v>1466.5652054794518</v>
      </c>
      <c r="H20" s="11">
        <f t="shared" si="1"/>
        <v>10199.961945205479</v>
      </c>
      <c r="I20" s="11">
        <f t="shared" si="1"/>
        <v>1223.979205479452</v>
      </c>
      <c r="J20" s="11">
        <f t="shared" si="1"/>
        <v>883.55260273972601</v>
      </c>
      <c r="K20" s="11">
        <f t="shared" si="1"/>
        <v>1457.1641095890411</v>
      </c>
      <c r="L20" s="11">
        <f t="shared" si="1"/>
        <v>44.62191780821918</v>
      </c>
      <c r="M20" s="11">
        <f t="shared" si="1"/>
        <v>940.20967983770322</v>
      </c>
      <c r="N20" s="11">
        <f t="shared" si="1"/>
        <v>263.41865753424656</v>
      </c>
      <c r="O20" s="11">
        <f t="shared" si="1"/>
        <v>1314.4149382676057</v>
      </c>
      <c r="P20" s="11">
        <f t="shared" si="1"/>
        <v>212.31780821917809</v>
      </c>
      <c r="Q20" s="11">
        <f t="shared" si="1"/>
        <v>155.44528767123288</v>
      </c>
      <c r="R20" s="11">
        <f t="shared" si="1"/>
        <v>3578.5310657532655</v>
      </c>
      <c r="S20" s="11">
        <f t="shared" si="1"/>
        <v>2924.2068493150687</v>
      </c>
      <c r="T20" s="11">
        <f t="shared" si="1"/>
        <v>920.50446575342448</v>
      </c>
      <c r="U20" s="11">
        <f t="shared" si="1"/>
        <v>1147.8213698630138</v>
      </c>
      <c r="V20" s="11">
        <f t="shared" si="1"/>
        <v>179.21917808219177</v>
      </c>
      <c r="W20" s="11">
        <f t="shared" si="1"/>
        <v>360.07521688047785</v>
      </c>
      <c r="X20" s="11">
        <f t="shared" si="1"/>
        <v>118.46301369863014</v>
      </c>
      <c r="Y20" s="11">
        <f t="shared" si="1"/>
        <v>600.87484931506856</v>
      </c>
      <c r="Z20" s="11">
        <f t="shared" si="1"/>
        <v>2951.3188767123283</v>
      </c>
      <c r="AA20" s="11">
        <f t="shared" si="1"/>
        <v>397.96199999999999</v>
      </c>
      <c r="AB20" s="11">
        <f t="shared" si="1"/>
        <v>1752.7945479452055</v>
      </c>
      <c r="AC20" s="11">
        <f t="shared" si="1"/>
        <v>1448.6618630136988</v>
      </c>
      <c r="AD20" s="11">
        <f t="shared" si="1"/>
        <v>1355.5216438356165</v>
      </c>
      <c r="AE20" s="11">
        <f t="shared" si="1"/>
        <v>2648.9057275793261</v>
      </c>
      <c r="AF20" s="11">
        <f t="shared" si="1"/>
        <v>1660.8931232876712</v>
      </c>
      <c r="AG20" s="11">
        <f t="shared" si="1"/>
        <v>814.63527764529454</v>
      </c>
      <c r="AH20" s="11">
        <f t="shared" si="1"/>
        <v>7022.3523287671223</v>
      </c>
    </row>
    <row r="21" spans="1:34" s="1" customFormat="1" x14ac:dyDescent="0.15">
      <c r="A21" s="32"/>
      <c r="B21" s="35" t="s">
        <v>34</v>
      </c>
      <c r="C21" s="35"/>
      <c r="D21" s="11">
        <f t="shared" ref="D21:AH21" si="2">(D4+D7)*$D$14/365</f>
        <v>379.38410958904115</v>
      </c>
      <c r="E21" s="11">
        <f t="shared" si="2"/>
        <v>419.13238356164379</v>
      </c>
      <c r="F21" s="11">
        <f t="shared" si="2"/>
        <v>4855.4517318829476</v>
      </c>
      <c r="G21" s="11">
        <f t="shared" si="2"/>
        <v>1055.1223051838301</v>
      </c>
      <c r="H21" s="11">
        <f t="shared" si="2"/>
        <v>1168.7327307578901</v>
      </c>
      <c r="I21" s="11">
        <f t="shared" si="2"/>
        <v>3253.0793634972406</v>
      </c>
      <c r="J21" s="11">
        <f t="shared" si="2"/>
        <v>2193.5745242135413</v>
      </c>
      <c r="K21" s="11">
        <f t="shared" si="2"/>
        <v>3074.1591352628716</v>
      </c>
      <c r="L21" s="11">
        <f t="shared" si="2"/>
        <v>304.47616438356164</v>
      </c>
      <c r="M21" s="11">
        <f t="shared" si="2"/>
        <v>3927.8324369275233</v>
      </c>
      <c r="N21" s="11">
        <f t="shared" si="2"/>
        <v>1273.2884471320299</v>
      </c>
      <c r="O21" s="11">
        <f t="shared" si="2"/>
        <v>3541.4398336113049</v>
      </c>
      <c r="P21" s="11">
        <f t="shared" si="2"/>
        <v>2040.3887745997527</v>
      </c>
      <c r="Q21" s="11">
        <f t="shared" si="2"/>
        <v>4256.3449922368272</v>
      </c>
      <c r="R21" s="11">
        <f t="shared" si="2"/>
        <v>6953.0593128538931</v>
      </c>
      <c r="S21" s="11">
        <f t="shared" si="2"/>
        <v>9239.2008486080485</v>
      </c>
      <c r="T21" s="11">
        <f t="shared" si="2"/>
        <v>6166.4416502311315</v>
      </c>
      <c r="U21" s="11">
        <f t="shared" si="2"/>
        <v>8198.3916031353292</v>
      </c>
      <c r="V21" s="11">
        <f t="shared" si="2"/>
        <v>5083.5576993545674</v>
      </c>
      <c r="W21" s="11">
        <f t="shared" si="2"/>
        <v>5071.0037880879772</v>
      </c>
      <c r="X21" s="11">
        <f t="shared" si="2"/>
        <v>950.31730007370743</v>
      </c>
      <c r="Y21" s="11">
        <f t="shared" si="2"/>
        <v>2482.2189809979536</v>
      </c>
      <c r="Z21" s="11">
        <f t="shared" si="2"/>
        <v>9129.322721301558</v>
      </c>
      <c r="AA21" s="11">
        <f t="shared" si="2"/>
        <v>2665.9372602739727</v>
      </c>
      <c r="AB21" s="11">
        <f t="shared" si="2"/>
        <v>5498.8941107589044</v>
      </c>
      <c r="AC21" s="11">
        <f t="shared" si="2"/>
        <v>46.019178082191779</v>
      </c>
      <c r="AD21" s="11">
        <f t="shared" si="2"/>
        <v>1668.0550442849094</v>
      </c>
      <c r="AE21" s="11">
        <f t="shared" si="2"/>
        <v>965.29174481575546</v>
      </c>
      <c r="AF21" s="11">
        <f t="shared" si="2"/>
        <v>177.29051693668688</v>
      </c>
      <c r="AG21" s="11">
        <f t="shared" si="2"/>
        <v>137.68767123287668</v>
      </c>
      <c r="AH21" s="11">
        <f t="shared" si="2"/>
        <v>583.37939737077045</v>
      </c>
    </row>
    <row r="22" spans="1:34" s="1" customFormat="1" x14ac:dyDescent="0.15">
      <c r="A22" s="32"/>
      <c r="B22" s="32" t="s">
        <v>36</v>
      </c>
      <c r="C22" s="32"/>
      <c r="D22" s="11">
        <f t="shared" ref="D22:M22" si="3">D8</f>
        <v>0.19</v>
      </c>
      <c r="E22" s="11">
        <f t="shared" si="3"/>
        <v>0.06</v>
      </c>
      <c r="F22" s="11">
        <f t="shared" si="3"/>
        <v>5.7484000000000002</v>
      </c>
      <c r="G22" s="11">
        <f t="shared" si="3"/>
        <v>1.2056</v>
      </c>
      <c r="H22" s="11">
        <f t="shared" si="3"/>
        <v>61.772278393102098</v>
      </c>
      <c r="I22" s="11">
        <f t="shared" si="3"/>
        <v>8.0779999999999994</v>
      </c>
      <c r="J22" s="11">
        <f t="shared" si="3"/>
        <v>1.44013545603351</v>
      </c>
      <c r="K22" s="11">
        <f t="shared" si="3"/>
        <v>17.252046583693598</v>
      </c>
      <c r="L22" s="11">
        <f t="shared" si="3"/>
        <v>0</v>
      </c>
      <c r="M22" s="11">
        <f t="shared" si="3"/>
        <v>0.25</v>
      </c>
      <c r="N22" s="11">
        <v>0</v>
      </c>
      <c r="O22" s="11">
        <f t="shared" ref="O22:W22" si="4">O8</f>
        <v>0.09</v>
      </c>
      <c r="P22" s="11">
        <f t="shared" si="4"/>
        <v>0</v>
      </c>
      <c r="Q22" s="11">
        <f t="shared" si="4"/>
        <v>0</v>
      </c>
      <c r="R22" s="11">
        <f t="shared" si="4"/>
        <v>1.1235999999999999</v>
      </c>
      <c r="S22" s="11">
        <f t="shared" si="4"/>
        <v>1.0628268696705501</v>
      </c>
      <c r="T22" s="11">
        <f t="shared" si="4"/>
        <v>0.49399999999999999</v>
      </c>
      <c r="U22" s="11">
        <f t="shared" si="4"/>
        <v>1.3859999999999999</v>
      </c>
      <c r="V22" s="11">
        <f t="shared" si="4"/>
        <v>0.01</v>
      </c>
      <c r="W22" s="11">
        <f t="shared" si="4"/>
        <v>23.010961675211998</v>
      </c>
      <c r="X22" s="11">
        <v>0</v>
      </c>
      <c r="Y22" s="11">
        <f t="shared" ref="Y22:AH22" si="5">Y8</f>
        <v>1.74</v>
      </c>
      <c r="Z22" s="11">
        <f t="shared" si="5"/>
        <v>76.761565550046399</v>
      </c>
      <c r="AA22" s="11">
        <f t="shared" si="5"/>
        <v>12.4232633789115</v>
      </c>
      <c r="AB22" s="11">
        <f t="shared" si="5"/>
        <v>13.244</v>
      </c>
      <c r="AC22" s="11">
        <f t="shared" si="5"/>
        <v>28.273968917409999</v>
      </c>
      <c r="AD22" s="11">
        <f t="shared" si="5"/>
        <v>1.7972999999999999</v>
      </c>
      <c r="AE22" s="11">
        <f t="shared" si="5"/>
        <v>12.016</v>
      </c>
      <c r="AF22" s="11">
        <f t="shared" si="5"/>
        <v>10.383699694673</v>
      </c>
      <c r="AG22" s="11">
        <f t="shared" si="5"/>
        <v>0.1</v>
      </c>
      <c r="AH22" s="11">
        <f t="shared" si="5"/>
        <v>55.050756751876001</v>
      </c>
    </row>
    <row r="23" spans="1:34" s="1" customFormat="1" x14ac:dyDescent="0.15">
      <c r="A23" s="32"/>
      <c r="B23" s="32" t="s">
        <v>38</v>
      </c>
      <c r="C23" s="32"/>
      <c r="D23" s="11">
        <f t="shared" ref="D23:K23" si="6">D9</f>
        <v>0.33</v>
      </c>
      <c r="E23" s="11">
        <f t="shared" si="6"/>
        <v>0.56000000000000005</v>
      </c>
      <c r="F23" s="11">
        <f t="shared" si="6"/>
        <v>18.7815656860198</v>
      </c>
      <c r="G23" s="11">
        <f t="shared" si="6"/>
        <v>12.9314418056317</v>
      </c>
      <c r="H23" s="11">
        <f t="shared" si="6"/>
        <v>84.331468132421193</v>
      </c>
      <c r="I23" s="11">
        <f t="shared" si="6"/>
        <v>86.3</v>
      </c>
      <c r="J23" s="11">
        <f t="shared" si="6"/>
        <v>1.17535814736931</v>
      </c>
      <c r="K23" s="11">
        <f t="shared" si="6"/>
        <v>5.1073614376634504</v>
      </c>
      <c r="L23" s="11">
        <v>0</v>
      </c>
      <c r="M23" s="11">
        <f t="shared" ref="M23:U23" si="7">M9</f>
        <v>2.7240000000000002</v>
      </c>
      <c r="N23" s="11">
        <v>0</v>
      </c>
      <c r="O23" s="11">
        <f t="shared" si="7"/>
        <v>0.22</v>
      </c>
      <c r="P23" s="11">
        <v>0</v>
      </c>
      <c r="Q23" s="11">
        <f t="shared" si="7"/>
        <v>0</v>
      </c>
      <c r="R23" s="11">
        <f t="shared" si="7"/>
        <v>11.23</v>
      </c>
      <c r="S23" s="11">
        <f t="shared" si="7"/>
        <v>2.3696000000000002</v>
      </c>
      <c r="T23" s="11">
        <f t="shared" si="7"/>
        <v>0.27760000000000001</v>
      </c>
      <c r="U23" s="11">
        <f t="shared" si="7"/>
        <v>8.8568392921581002E-2</v>
      </c>
      <c r="V23" s="11">
        <v>0</v>
      </c>
      <c r="W23" s="11">
        <f t="shared" ref="W23:AH23" si="8">W9</f>
        <v>0.06</v>
      </c>
      <c r="X23" s="11">
        <v>0</v>
      </c>
      <c r="Y23" s="11">
        <f t="shared" si="8"/>
        <v>0.28000000000000003</v>
      </c>
      <c r="Z23" s="11">
        <f t="shared" si="8"/>
        <v>11.558400000000001</v>
      </c>
      <c r="AA23" s="11">
        <f t="shared" si="8"/>
        <v>0.18</v>
      </c>
      <c r="AB23" s="11">
        <f t="shared" si="8"/>
        <v>10.3349438985388</v>
      </c>
      <c r="AC23" s="11">
        <f t="shared" si="8"/>
        <v>6.48</v>
      </c>
      <c r="AD23" s="11">
        <f t="shared" si="8"/>
        <v>2.4359999999999999</v>
      </c>
      <c r="AE23" s="11">
        <f t="shared" si="8"/>
        <v>39.984000000000002</v>
      </c>
      <c r="AF23" s="11">
        <f t="shared" si="8"/>
        <v>0.38800000000000001</v>
      </c>
      <c r="AG23" s="11">
        <f t="shared" si="8"/>
        <v>5.2</v>
      </c>
      <c r="AH23" s="11">
        <f t="shared" si="8"/>
        <v>15.143541740845301</v>
      </c>
    </row>
    <row r="24" spans="1:34" s="1" customFormat="1" x14ac:dyDescent="0.15">
      <c r="A24" s="32"/>
      <c r="B24" s="32" t="s">
        <v>39</v>
      </c>
      <c r="C24" s="32"/>
      <c r="D24" s="11">
        <f t="shared" ref="D24:K24" si="9">D10</f>
        <v>7.0000000000000007E-2</v>
      </c>
      <c r="E24" s="11">
        <f t="shared" si="9"/>
        <v>0.09</v>
      </c>
      <c r="F24" s="11">
        <f t="shared" si="9"/>
        <v>5.88635918211794</v>
      </c>
      <c r="G24" s="11">
        <f t="shared" si="9"/>
        <v>4.6819507190827903</v>
      </c>
      <c r="H24" s="11">
        <f t="shared" si="9"/>
        <v>12.0111036537927</v>
      </c>
      <c r="I24" s="11">
        <f t="shared" si="9"/>
        <v>6.9718436874282501</v>
      </c>
      <c r="J24" s="11">
        <f t="shared" si="9"/>
        <v>0.145172720282019</v>
      </c>
      <c r="K24" s="11">
        <f t="shared" si="9"/>
        <v>1.2724711583328401</v>
      </c>
      <c r="L24" s="11">
        <v>0</v>
      </c>
      <c r="M24" s="11">
        <f t="shared" ref="M24:U24" si="10">M10</f>
        <v>0.76</v>
      </c>
      <c r="N24" s="11">
        <v>0</v>
      </c>
      <c r="O24" s="11">
        <f t="shared" si="10"/>
        <v>0.04</v>
      </c>
      <c r="P24" s="11">
        <f t="shared" si="10"/>
        <v>0</v>
      </c>
      <c r="Q24" s="11">
        <f t="shared" si="10"/>
        <v>0</v>
      </c>
      <c r="R24" s="11">
        <f t="shared" si="10"/>
        <v>0.42545392529762799</v>
      </c>
      <c r="S24" s="11">
        <f t="shared" si="10"/>
        <v>0.38326317528908699</v>
      </c>
      <c r="T24" s="11">
        <f t="shared" si="10"/>
        <v>0.06</v>
      </c>
      <c r="U24" s="11">
        <f t="shared" si="10"/>
        <v>0.121080346911128</v>
      </c>
      <c r="V24" s="11">
        <v>0</v>
      </c>
      <c r="W24" s="11">
        <f t="shared" ref="W24:AH24" si="11">W10</f>
        <v>4.05</v>
      </c>
      <c r="X24" s="11">
        <v>0</v>
      </c>
      <c r="Y24" s="11">
        <f t="shared" si="11"/>
        <v>0.83</v>
      </c>
      <c r="Z24" s="11">
        <f t="shared" si="11"/>
        <v>10.1</v>
      </c>
      <c r="AA24" s="11">
        <f t="shared" si="11"/>
        <v>0.36211052298419599</v>
      </c>
      <c r="AB24" s="11">
        <f t="shared" si="11"/>
        <v>19.165862139970599</v>
      </c>
      <c r="AC24" s="11">
        <f t="shared" si="11"/>
        <v>1.38</v>
      </c>
      <c r="AD24" s="11">
        <f t="shared" si="11"/>
        <v>0.38417400396088303</v>
      </c>
      <c r="AE24" s="11">
        <f t="shared" si="11"/>
        <v>16.912832606505098</v>
      </c>
      <c r="AF24" s="11">
        <f t="shared" si="11"/>
        <v>0.184852974376394</v>
      </c>
      <c r="AG24" s="11">
        <f t="shared" si="11"/>
        <v>0.373955647128067</v>
      </c>
      <c r="AH24" s="11">
        <f t="shared" si="11"/>
        <v>0.1044605492356</v>
      </c>
    </row>
    <row r="25" spans="1:34" s="1" customFormat="1" x14ac:dyDescent="0.15">
      <c r="A25" s="32"/>
      <c r="B25" s="32" t="s">
        <v>40</v>
      </c>
      <c r="C25" s="32"/>
      <c r="D25" s="11">
        <v>0</v>
      </c>
      <c r="E25" s="11">
        <v>0</v>
      </c>
      <c r="F25" s="11">
        <f t="shared" ref="F25:I25" si="12">F11</f>
        <v>0.03</v>
      </c>
      <c r="G25" s="11">
        <f t="shared" si="12"/>
        <v>0.01</v>
      </c>
      <c r="H25" s="11">
        <f t="shared" si="12"/>
        <v>16.5343572025726</v>
      </c>
      <c r="I25" s="11">
        <f t="shared" si="12"/>
        <v>0</v>
      </c>
      <c r="J25" s="11">
        <v>0</v>
      </c>
      <c r="K25" s="11">
        <f>K11</f>
        <v>0</v>
      </c>
      <c r="L25" s="11">
        <v>0</v>
      </c>
      <c r="M25" s="11">
        <v>0</v>
      </c>
      <c r="N25" s="11">
        <v>1</v>
      </c>
      <c r="O25" s="11">
        <v>0</v>
      </c>
      <c r="P25" s="11">
        <v>2</v>
      </c>
      <c r="Q25" s="11">
        <v>0</v>
      </c>
      <c r="R25" s="11">
        <f>R11</f>
        <v>0</v>
      </c>
      <c r="S25" s="11">
        <v>0</v>
      </c>
      <c r="T25" s="11">
        <f>T11</f>
        <v>0.02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f t="shared" ref="AD25:AH25" si="13">AD11</f>
        <v>0</v>
      </c>
      <c r="AE25" s="11">
        <f t="shared" si="13"/>
        <v>2.5295999999999998</v>
      </c>
      <c r="AF25" s="11">
        <f t="shared" si="13"/>
        <v>1.0900000000000001</v>
      </c>
      <c r="AG25" s="11">
        <f t="shared" si="13"/>
        <v>0.05</v>
      </c>
      <c r="AH25" s="11">
        <f t="shared" si="13"/>
        <v>10.8272992999823</v>
      </c>
    </row>
    <row r="27" spans="1:34" x14ac:dyDescent="0.15">
      <c r="A27" s="9"/>
      <c r="B27" s="9"/>
      <c r="C27" s="9"/>
      <c r="D27" s="9" t="s">
        <v>47</v>
      </c>
      <c r="E27" s="9" t="s">
        <v>48</v>
      </c>
      <c r="F27" s="9" t="s">
        <v>49</v>
      </c>
      <c r="G27" s="9" t="s">
        <v>50</v>
      </c>
      <c r="H27" s="9"/>
      <c r="I27" s="1"/>
    </row>
    <row r="28" spans="1:34" x14ac:dyDescent="0.15">
      <c r="A28" s="59" t="s">
        <v>51</v>
      </c>
      <c r="B28" s="59" t="s">
        <v>42</v>
      </c>
      <c r="C28" s="9" t="s">
        <v>52</v>
      </c>
      <c r="D28" s="9">
        <v>64</v>
      </c>
      <c r="E28" s="9">
        <v>46</v>
      </c>
      <c r="F28" s="9">
        <v>54</v>
      </c>
      <c r="G28" s="11">
        <v>65.25</v>
      </c>
      <c r="H28" s="60">
        <f>(G28+G29+G30)/3</f>
        <v>64.126666666666665</v>
      </c>
      <c r="I28" s="12" t="s">
        <v>53</v>
      </c>
    </row>
    <row r="29" spans="1:34" x14ac:dyDescent="0.15">
      <c r="A29" s="59"/>
      <c r="B29" s="59"/>
      <c r="C29" s="9" t="s">
        <v>54</v>
      </c>
      <c r="D29" s="9">
        <v>53</v>
      </c>
      <c r="E29" s="9">
        <v>39</v>
      </c>
      <c r="F29" s="9">
        <v>53</v>
      </c>
      <c r="G29" s="11">
        <v>54.21</v>
      </c>
      <c r="H29" s="61"/>
      <c r="I29" s="1"/>
    </row>
    <row r="30" spans="1:34" x14ac:dyDescent="0.15">
      <c r="A30" s="59"/>
      <c r="B30" s="59"/>
      <c r="C30" s="9" t="s">
        <v>55</v>
      </c>
      <c r="D30" s="9">
        <v>62</v>
      </c>
      <c r="E30" s="9">
        <v>47</v>
      </c>
      <c r="F30" s="9">
        <v>57</v>
      </c>
      <c r="G30" s="11">
        <v>72.92</v>
      </c>
      <c r="H30" s="62"/>
      <c r="I30" s="1"/>
    </row>
    <row r="31" spans="1:34" x14ac:dyDescent="0.15">
      <c r="A31" s="59"/>
      <c r="B31" s="59" t="s">
        <v>43</v>
      </c>
      <c r="C31" s="9" t="s">
        <v>56</v>
      </c>
      <c r="D31" s="9">
        <v>7</v>
      </c>
      <c r="E31" s="9">
        <v>6</v>
      </c>
      <c r="F31" s="9">
        <v>5</v>
      </c>
      <c r="G31" s="11">
        <v>5.34</v>
      </c>
      <c r="H31" s="60">
        <f>(G31+G32)/2</f>
        <v>4.9800000000000004</v>
      </c>
      <c r="I31" s="1"/>
    </row>
    <row r="32" spans="1:34" x14ac:dyDescent="0.15">
      <c r="A32" s="59"/>
      <c r="B32" s="59"/>
      <c r="C32" s="9" t="s">
        <v>57</v>
      </c>
      <c r="D32" s="9">
        <v>6</v>
      </c>
      <c r="E32" s="9">
        <v>5</v>
      </c>
      <c r="F32" s="9">
        <v>4</v>
      </c>
      <c r="G32" s="11">
        <v>4.62</v>
      </c>
      <c r="H32" s="62"/>
      <c r="I32" s="1"/>
    </row>
    <row r="33" spans="1:36" x14ac:dyDescent="0.15">
      <c r="A33" s="59"/>
      <c r="B33" s="59" t="s">
        <v>34</v>
      </c>
      <c r="C33" s="59"/>
      <c r="D33" s="9"/>
      <c r="E33" s="9"/>
      <c r="F33" s="9"/>
      <c r="G33" s="9">
        <v>1</v>
      </c>
      <c r="H33" s="9">
        <f t="shared" ref="H33:H37" si="14">G33</f>
        <v>1</v>
      </c>
      <c r="I33" s="1"/>
    </row>
    <row r="34" spans="1:36" x14ac:dyDescent="0.15">
      <c r="A34" s="59"/>
      <c r="B34" s="59" t="s">
        <v>36</v>
      </c>
      <c r="C34" s="59"/>
      <c r="D34" s="9"/>
      <c r="E34" s="9"/>
      <c r="F34" s="9"/>
      <c r="G34" s="9">
        <v>18</v>
      </c>
      <c r="H34" s="9">
        <f t="shared" si="14"/>
        <v>18</v>
      </c>
      <c r="I34" s="1"/>
    </row>
    <row r="35" spans="1:36" x14ac:dyDescent="0.15">
      <c r="A35" s="59"/>
      <c r="B35" s="59" t="s">
        <v>38</v>
      </c>
      <c r="C35" s="59"/>
      <c r="D35" s="9"/>
      <c r="E35" s="9"/>
      <c r="F35" s="9"/>
      <c r="G35" s="9">
        <v>10</v>
      </c>
      <c r="H35" s="9">
        <f t="shared" si="14"/>
        <v>10</v>
      </c>
      <c r="I35" s="1"/>
    </row>
    <row r="36" spans="1:36" x14ac:dyDescent="0.15">
      <c r="A36" s="59"/>
      <c r="B36" s="59" t="s">
        <v>39</v>
      </c>
      <c r="C36" s="59"/>
      <c r="D36" s="9"/>
      <c r="E36" s="9"/>
      <c r="F36" s="9"/>
      <c r="G36" s="9">
        <v>10</v>
      </c>
      <c r="H36" s="9">
        <f t="shared" si="14"/>
        <v>10</v>
      </c>
      <c r="I36" s="1"/>
    </row>
    <row r="37" spans="1:36" x14ac:dyDescent="0.15">
      <c r="A37" s="59"/>
      <c r="B37" s="59" t="s">
        <v>40</v>
      </c>
      <c r="C37" s="59"/>
      <c r="D37" s="9"/>
      <c r="E37" s="9"/>
      <c r="F37" s="9"/>
      <c r="G37" s="9">
        <v>46</v>
      </c>
      <c r="H37" s="9">
        <f t="shared" si="14"/>
        <v>46</v>
      </c>
      <c r="I37" s="1"/>
    </row>
    <row r="39" spans="1:36" x14ac:dyDescent="0.15">
      <c r="A39" s="63" t="s">
        <v>58</v>
      </c>
      <c r="B39" s="67" t="s">
        <v>45</v>
      </c>
      <c r="C39" s="63"/>
      <c r="D39" s="11">
        <f t="shared" ref="D39:AH39" si="15">D19*10000*$H$28</f>
        <v>16621632.000000002</v>
      </c>
      <c r="E39" s="11">
        <f t="shared" si="15"/>
        <v>31357940.000000004</v>
      </c>
      <c r="F39" s="11">
        <f t="shared" si="15"/>
        <v>439735791.33333331</v>
      </c>
      <c r="G39" s="11">
        <f t="shared" si="15"/>
        <v>90604567.333333328</v>
      </c>
      <c r="H39" s="11">
        <f t="shared" si="15"/>
        <v>639554484.66666663</v>
      </c>
      <c r="I39" s="11">
        <f t="shared" si="15"/>
        <v>230686705.59999999</v>
      </c>
      <c r="J39" s="11">
        <f t="shared" si="15"/>
        <v>367509190.25929308</v>
      </c>
      <c r="K39" s="11">
        <f t="shared" si="15"/>
        <v>500463744.66666669</v>
      </c>
      <c r="L39" s="11">
        <f t="shared" si="15"/>
        <v>4039980.0000000005</v>
      </c>
      <c r="M39" s="11">
        <f t="shared" si="15"/>
        <v>30844926.66666666</v>
      </c>
      <c r="N39" s="11">
        <f t="shared" si="15"/>
        <v>15351923.999999998</v>
      </c>
      <c r="O39" s="11">
        <f t="shared" si="15"/>
        <v>86775179.306666657</v>
      </c>
      <c r="P39" s="11">
        <f t="shared" si="15"/>
        <v>34368302.240000002</v>
      </c>
      <c r="Q39" s="11">
        <f t="shared" si="15"/>
        <v>207291758.56</v>
      </c>
      <c r="R39" s="11">
        <f t="shared" si="15"/>
        <v>508922632.41477448</v>
      </c>
      <c r="S39" s="11">
        <f t="shared" si="15"/>
        <v>389714976.21770704</v>
      </c>
      <c r="T39" s="11">
        <f t="shared" si="15"/>
        <v>215727749.81333333</v>
      </c>
      <c r="U39" s="11">
        <f t="shared" si="15"/>
        <v>315000559.88930553</v>
      </c>
      <c r="V39" s="11">
        <f t="shared" si="15"/>
        <v>122157708.90666665</v>
      </c>
      <c r="W39" s="11">
        <f t="shared" si="15"/>
        <v>282210366.08666664</v>
      </c>
      <c r="X39" s="11">
        <f t="shared" si="15"/>
        <v>42509567.333333343</v>
      </c>
      <c r="Y39" s="11">
        <f t="shared" si="15"/>
        <v>114253968.98666666</v>
      </c>
      <c r="Z39" s="11">
        <f t="shared" si="15"/>
        <v>713422914.02867937</v>
      </c>
      <c r="AA39" s="11">
        <f t="shared" si="15"/>
        <v>392613592.86666673</v>
      </c>
      <c r="AB39" s="11">
        <f t="shared" si="15"/>
        <v>723738690.13333333</v>
      </c>
      <c r="AC39" s="11">
        <f t="shared" si="15"/>
        <v>477467375.41383398</v>
      </c>
      <c r="AD39" s="11">
        <f t="shared" si="15"/>
        <v>129119043.33333333</v>
      </c>
      <c r="AE39" s="11">
        <f t="shared" si="15"/>
        <v>370840665.73333335</v>
      </c>
      <c r="AF39" s="11">
        <f t="shared" si="15"/>
        <v>366047838.66666663</v>
      </c>
      <c r="AG39" s="11">
        <f t="shared" si="15"/>
        <v>110278628.66666666</v>
      </c>
      <c r="AH39" s="11">
        <f t="shared" si="15"/>
        <v>408967826.96054274</v>
      </c>
    </row>
    <row r="40" spans="1:36" x14ac:dyDescent="0.15">
      <c r="A40" s="63"/>
      <c r="B40" s="67" t="s">
        <v>46</v>
      </c>
      <c r="C40" s="63"/>
      <c r="D40" s="11">
        <f t="shared" ref="D40:AH40" si="16">D20*10000*$H$31</f>
        <v>5813976.7232876709</v>
      </c>
      <c r="E40" s="11">
        <f t="shared" si="16"/>
        <v>4554858.0821917811</v>
      </c>
      <c r="F40" s="11">
        <f t="shared" si="16"/>
        <v>140678298.1479452</v>
      </c>
      <c r="G40" s="11">
        <f t="shared" si="16"/>
        <v>73034947.232876703</v>
      </c>
      <c r="H40" s="11">
        <f t="shared" si="16"/>
        <v>507958104.87123293</v>
      </c>
      <c r="I40" s="11">
        <f t="shared" si="16"/>
        <v>60954164.432876714</v>
      </c>
      <c r="J40" s="11">
        <f t="shared" si="16"/>
        <v>44000919.616438359</v>
      </c>
      <c r="K40" s="11">
        <f t="shared" si="16"/>
        <v>72566772.657534257</v>
      </c>
      <c r="L40" s="11">
        <f t="shared" si="16"/>
        <v>2222171.5068493155</v>
      </c>
      <c r="M40" s="11">
        <f t="shared" si="16"/>
        <v>46822442.055917621</v>
      </c>
      <c r="N40" s="11">
        <f t="shared" si="16"/>
        <v>13118249.145205481</v>
      </c>
      <c r="O40" s="11">
        <f t="shared" si="16"/>
        <v>65457863.925726771</v>
      </c>
      <c r="P40" s="11">
        <f t="shared" si="16"/>
        <v>10573426.849315068</v>
      </c>
      <c r="Q40" s="11">
        <f t="shared" si="16"/>
        <v>7741175.326027398</v>
      </c>
      <c r="R40" s="11">
        <f t="shared" si="16"/>
        <v>178210847.07451263</v>
      </c>
      <c r="S40" s="11">
        <f t="shared" si="16"/>
        <v>145625501.09589043</v>
      </c>
      <c r="T40" s="11">
        <f t="shared" si="16"/>
        <v>45841122.394520544</v>
      </c>
      <c r="U40" s="11">
        <f t="shared" si="16"/>
        <v>57161504.219178095</v>
      </c>
      <c r="V40" s="11">
        <f t="shared" si="16"/>
        <v>8925115.068493152</v>
      </c>
      <c r="W40" s="11">
        <f t="shared" si="16"/>
        <v>17931745.800647799</v>
      </c>
      <c r="X40" s="11">
        <f t="shared" si="16"/>
        <v>5899458.0821917811</v>
      </c>
      <c r="Y40" s="11">
        <f t="shared" si="16"/>
        <v>29923567.49589042</v>
      </c>
      <c r="Z40" s="11">
        <f t="shared" si="16"/>
        <v>146975680.06027395</v>
      </c>
      <c r="AA40" s="11">
        <f t="shared" si="16"/>
        <v>19818507.600000001</v>
      </c>
      <c r="AB40" s="11">
        <f t="shared" si="16"/>
        <v>87289168.487671241</v>
      </c>
      <c r="AC40" s="11">
        <f t="shared" si="16"/>
        <v>72143360.778082207</v>
      </c>
      <c r="AD40" s="11">
        <f t="shared" si="16"/>
        <v>67504977.8630137</v>
      </c>
      <c r="AE40" s="11">
        <f t="shared" si="16"/>
        <v>131915505.23345046</v>
      </c>
      <c r="AF40" s="11">
        <f t="shared" si="16"/>
        <v>82712477.539726034</v>
      </c>
      <c r="AG40" s="11">
        <f t="shared" si="16"/>
        <v>40568836.826735675</v>
      </c>
      <c r="AH40" s="11">
        <f t="shared" si="16"/>
        <v>349713145.97260273</v>
      </c>
    </row>
    <row r="41" spans="1:36" x14ac:dyDescent="0.15">
      <c r="A41" s="63"/>
      <c r="B41" s="68" t="s">
        <v>34</v>
      </c>
      <c r="C41" s="68"/>
      <c r="D41" s="11">
        <f t="shared" ref="D41:AH41" si="17">D21*10000*$H$33</f>
        <v>3793841.0958904116</v>
      </c>
      <c r="E41" s="11">
        <f t="shared" si="17"/>
        <v>4191323.8356164377</v>
      </c>
      <c r="F41" s="11">
        <f t="shared" si="17"/>
        <v>48554517.318829477</v>
      </c>
      <c r="G41" s="11">
        <f t="shared" si="17"/>
        <v>10551223.051838301</v>
      </c>
      <c r="H41" s="11">
        <f t="shared" si="17"/>
        <v>11687327.307578901</v>
      </c>
      <c r="I41" s="11">
        <f t="shared" si="17"/>
        <v>32530793.634972405</v>
      </c>
      <c r="J41" s="11">
        <f t="shared" si="17"/>
        <v>21935745.242135413</v>
      </c>
      <c r="K41" s="11">
        <f t="shared" si="17"/>
        <v>30741591.352628715</v>
      </c>
      <c r="L41" s="11">
        <f t="shared" si="17"/>
        <v>3044761.6438356163</v>
      </c>
      <c r="M41" s="11">
        <f t="shared" si="17"/>
        <v>39278324.369275235</v>
      </c>
      <c r="N41" s="11">
        <f t="shared" si="17"/>
        <v>12732884.471320299</v>
      </c>
      <c r="O41" s="11">
        <f t="shared" si="17"/>
        <v>35414398.336113051</v>
      </c>
      <c r="P41" s="11">
        <f t="shared" si="17"/>
        <v>20403887.745997526</v>
      </c>
      <c r="Q41" s="11">
        <f t="shared" si="17"/>
        <v>42563449.922368273</v>
      </c>
      <c r="R41" s="11">
        <f t="shared" si="17"/>
        <v>69530593.128538936</v>
      </c>
      <c r="S41" s="11">
        <f t="shared" si="17"/>
        <v>92392008.486080483</v>
      </c>
      <c r="T41" s="11">
        <f t="shared" si="17"/>
        <v>61664416.502311312</v>
      </c>
      <c r="U41" s="11">
        <f t="shared" si="17"/>
        <v>81983916.031353295</v>
      </c>
      <c r="V41" s="11">
        <f t="shared" si="17"/>
        <v>50835576.993545674</v>
      </c>
      <c r="W41" s="11">
        <f t="shared" si="17"/>
        <v>50710037.880879775</v>
      </c>
      <c r="X41" s="11">
        <f t="shared" si="17"/>
        <v>9503173.0007370748</v>
      </c>
      <c r="Y41" s="11">
        <f t="shared" si="17"/>
        <v>24822189.809979536</v>
      </c>
      <c r="Z41" s="11">
        <f t="shared" si="17"/>
        <v>91293227.213015586</v>
      </c>
      <c r="AA41" s="11">
        <f t="shared" si="17"/>
        <v>26659372.602739725</v>
      </c>
      <c r="AB41" s="11">
        <f t="shared" si="17"/>
        <v>54988941.107589044</v>
      </c>
      <c r="AC41" s="11">
        <f t="shared" si="17"/>
        <v>460191.78082191781</v>
      </c>
      <c r="AD41" s="11">
        <f t="shared" si="17"/>
        <v>16680550.442849094</v>
      </c>
      <c r="AE41" s="11">
        <f t="shared" si="17"/>
        <v>9652917.4481575545</v>
      </c>
      <c r="AF41" s="11">
        <f t="shared" si="17"/>
        <v>1772905.1693668689</v>
      </c>
      <c r="AG41" s="11">
        <f t="shared" si="17"/>
        <v>1376876.7123287667</v>
      </c>
      <c r="AH41" s="11">
        <f t="shared" si="17"/>
        <v>5833793.9737077048</v>
      </c>
    </row>
    <row r="42" spans="1:36" x14ac:dyDescent="0.15">
      <c r="A42" s="63"/>
      <c r="B42" s="63" t="s">
        <v>36</v>
      </c>
      <c r="C42" s="63"/>
      <c r="D42" s="11">
        <f t="shared" ref="D42:AH42" si="18">D22*10000*$H$34</f>
        <v>34200</v>
      </c>
      <c r="E42" s="11">
        <f t="shared" si="18"/>
        <v>10800</v>
      </c>
      <c r="F42" s="11">
        <f t="shared" si="18"/>
        <v>1034712</v>
      </c>
      <c r="G42" s="11">
        <f t="shared" si="18"/>
        <v>217008</v>
      </c>
      <c r="H42" s="11">
        <f t="shared" si="18"/>
        <v>11119010.110758377</v>
      </c>
      <c r="I42" s="11">
        <f t="shared" si="18"/>
        <v>1454040</v>
      </c>
      <c r="J42" s="11">
        <f t="shared" si="18"/>
        <v>259224.38208603178</v>
      </c>
      <c r="K42" s="11">
        <f t="shared" si="18"/>
        <v>3105368.3850648478</v>
      </c>
      <c r="L42" s="11">
        <f t="shared" si="18"/>
        <v>0</v>
      </c>
      <c r="M42" s="11">
        <f t="shared" si="18"/>
        <v>45000</v>
      </c>
      <c r="N42" s="11">
        <f t="shared" si="18"/>
        <v>0</v>
      </c>
      <c r="O42" s="11">
        <f t="shared" si="18"/>
        <v>16200</v>
      </c>
      <c r="P42" s="11">
        <f t="shared" si="18"/>
        <v>0</v>
      </c>
      <c r="Q42" s="11">
        <f t="shared" si="18"/>
        <v>0</v>
      </c>
      <c r="R42" s="11">
        <f t="shared" si="18"/>
        <v>202248</v>
      </c>
      <c r="S42" s="11">
        <f t="shared" si="18"/>
        <v>191308.83654069903</v>
      </c>
      <c r="T42" s="11">
        <f t="shared" si="18"/>
        <v>88920</v>
      </c>
      <c r="U42" s="11">
        <f t="shared" si="18"/>
        <v>249479.99999999997</v>
      </c>
      <c r="V42" s="11">
        <f t="shared" si="18"/>
        <v>1800</v>
      </c>
      <c r="W42" s="11">
        <f t="shared" si="18"/>
        <v>4141973.1015381599</v>
      </c>
      <c r="X42" s="11">
        <f t="shared" si="18"/>
        <v>0</v>
      </c>
      <c r="Y42" s="11">
        <f t="shared" si="18"/>
        <v>313200</v>
      </c>
      <c r="Z42" s="11">
        <f t="shared" si="18"/>
        <v>13817081.799008353</v>
      </c>
      <c r="AA42" s="11">
        <f t="shared" si="18"/>
        <v>2236187.4082040703</v>
      </c>
      <c r="AB42" s="11">
        <f t="shared" si="18"/>
        <v>2383920</v>
      </c>
      <c r="AC42" s="11">
        <f t="shared" si="18"/>
        <v>5089314.4051337996</v>
      </c>
      <c r="AD42" s="11">
        <f t="shared" si="18"/>
        <v>323514</v>
      </c>
      <c r="AE42" s="11">
        <f t="shared" si="18"/>
        <v>2162880</v>
      </c>
      <c r="AF42" s="11">
        <f t="shared" si="18"/>
        <v>1869065.9450411398</v>
      </c>
      <c r="AG42" s="11">
        <f t="shared" si="18"/>
        <v>18000</v>
      </c>
      <c r="AH42" s="11">
        <f t="shared" si="18"/>
        <v>9909136.2153376788</v>
      </c>
    </row>
    <row r="43" spans="1:36" x14ac:dyDescent="0.15">
      <c r="A43" s="63"/>
      <c r="B43" s="63" t="s">
        <v>38</v>
      </c>
      <c r="C43" s="63"/>
      <c r="D43" s="11">
        <f t="shared" ref="D43:AH43" si="19">D23*10000*$H$35</f>
        <v>33000</v>
      </c>
      <c r="E43" s="11">
        <f t="shared" si="19"/>
        <v>56000.000000000007</v>
      </c>
      <c r="F43" s="11">
        <f t="shared" si="19"/>
        <v>1878156.5686019801</v>
      </c>
      <c r="G43" s="11">
        <f t="shared" si="19"/>
        <v>1293144.18056317</v>
      </c>
      <c r="H43" s="11">
        <f t="shared" si="19"/>
        <v>8433146.8132421188</v>
      </c>
      <c r="I43" s="11">
        <f t="shared" si="19"/>
        <v>8630000</v>
      </c>
      <c r="J43" s="11">
        <f t="shared" si="19"/>
        <v>117535.814736931</v>
      </c>
      <c r="K43" s="11">
        <f t="shared" si="19"/>
        <v>510736.14376634505</v>
      </c>
      <c r="L43" s="11">
        <f t="shared" si="19"/>
        <v>0</v>
      </c>
      <c r="M43" s="11">
        <f t="shared" si="19"/>
        <v>272400.00000000006</v>
      </c>
      <c r="N43" s="11">
        <f t="shared" si="19"/>
        <v>0</v>
      </c>
      <c r="O43" s="11">
        <f t="shared" si="19"/>
        <v>22000</v>
      </c>
      <c r="P43" s="11">
        <f t="shared" si="19"/>
        <v>0</v>
      </c>
      <c r="Q43" s="11">
        <f t="shared" si="19"/>
        <v>0</v>
      </c>
      <c r="R43" s="11">
        <f t="shared" si="19"/>
        <v>1123000</v>
      </c>
      <c r="S43" s="11">
        <f t="shared" si="19"/>
        <v>236960</v>
      </c>
      <c r="T43" s="11">
        <f t="shared" si="19"/>
        <v>27760</v>
      </c>
      <c r="U43" s="11">
        <f t="shared" si="19"/>
        <v>8856.8392921580999</v>
      </c>
      <c r="V43" s="11">
        <f t="shared" si="19"/>
        <v>0</v>
      </c>
      <c r="W43" s="11">
        <f t="shared" si="19"/>
        <v>6000</v>
      </c>
      <c r="X43" s="11">
        <f t="shared" si="19"/>
        <v>0</v>
      </c>
      <c r="Y43" s="11">
        <f t="shared" si="19"/>
        <v>28000.000000000004</v>
      </c>
      <c r="Z43" s="11">
        <f t="shared" si="19"/>
        <v>1155840</v>
      </c>
      <c r="AA43" s="11">
        <f t="shared" si="19"/>
        <v>18000</v>
      </c>
      <c r="AB43" s="11">
        <f t="shared" si="19"/>
        <v>1033494.38985388</v>
      </c>
      <c r="AC43" s="11">
        <f t="shared" si="19"/>
        <v>648000.00000000012</v>
      </c>
      <c r="AD43" s="11">
        <f t="shared" si="19"/>
        <v>243600</v>
      </c>
      <c r="AE43" s="11">
        <f t="shared" si="19"/>
        <v>3998400</v>
      </c>
      <c r="AF43" s="11">
        <f t="shared" si="19"/>
        <v>38800</v>
      </c>
      <c r="AG43" s="11">
        <f t="shared" si="19"/>
        <v>520000</v>
      </c>
      <c r="AH43" s="11">
        <f t="shared" si="19"/>
        <v>1514354.1740845302</v>
      </c>
    </row>
    <row r="44" spans="1:36" x14ac:dyDescent="0.15">
      <c r="A44" s="63"/>
      <c r="B44" s="63" t="s">
        <v>39</v>
      </c>
      <c r="C44" s="63"/>
      <c r="D44" s="11">
        <f t="shared" ref="D44:AH44" si="20">D24*10000*$H$36</f>
        <v>7000.0000000000009</v>
      </c>
      <c r="E44" s="11">
        <f t="shared" si="20"/>
        <v>9000</v>
      </c>
      <c r="F44" s="11">
        <f t="shared" si="20"/>
        <v>588635.91821179399</v>
      </c>
      <c r="G44" s="11">
        <f t="shared" si="20"/>
        <v>468195.07190827909</v>
      </c>
      <c r="H44" s="11">
        <f t="shared" si="20"/>
        <v>1201110.3653792702</v>
      </c>
      <c r="I44" s="11">
        <f t="shared" si="20"/>
        <v>697184.368742825</v>
      </c>
      <c r="J44" s="11">
        <f t="shared" si="20"/>
        <v>14517.272028201898</v>
      </c>
      <c r="K44" s="11">
        <f t="shared" si="20"/>
        <v>127247.11583328401</v>
      </c>
      <c r="L44" s="11">
        <f t="shared" si="20"/>
        <v>0</v>
      </c>
      <c r="M44" s="11">
        <f t="shared" si="20"/>
        <v>76000</v>
      </c>
      <c r="N44" s="11">
        <f t="shared" si="20"/>
        <v>0</v>
      </c>
      <c r="O44" s="11">
        <f t="shared" si="20"/>
        <v>4000</v>
      </c>
      <c r="P44" s="11">
        <f t="shared" si="20"/>
        <v>0</v>
      </c>
      <c r="Q44" s="11">
        <f t="shared" si="20"/>
        <v>0</v>
      </c>
      <c r="R44" s="11">
        <f t="shared" si="20"/>
        <v>42545.392529762801</v>
      </c>
      <c r="S44" s="11">
        <f t="shared" si="20"/>
        <v>38326.317528908701</v>
      </c>
      <c r="T44" s="11">
        <f t="shared" si="20"/>
        <v>6000</v>
      </c>
      <c r="U44" s="11">
        <f t="shared" si="20"/>
        <v>12108.0346911128</v>
      </c>
      <c r="V44" s="11">
        <f t="shared" si="20"/>
        <v>0</v>
      </c>
      <c r="W44" s="11">
        <f t="shared" si="20"/>
        <v>405000</v>
      </c>
      <c r="X44" s="11">
        <f t="shared" si="20"/>
        <v>0</v>
      </c>
      <c r="Y44" s="11">
        <f t="shared" si="20"/>
        <v>83000</v>
      </c>
      <c r="Z44" s="11">
        <f t="shared" si="20"/>
        <v>1010000</v>
      </c>
      <c r="AA44" s="11">
        <f t="shared" si="20"/>
        <v>36211.0522984196</v>
      </c>
      <c r="AB44" s="11">
        <f t="shared" si="20"/>
        <v>1916586.21399706</v>
      </c>
      <c r="AC44" s="11">
        <f t="shared" si="20"/>
        <v>137999.99999999997</v>
      </c>
      <c r="AD44" s="11">
        <f t="shared" si="20"/>
        <v>38417.400396088298</v>
      </c>
      <c r="AE44" s="11">
        <f t="shared" si="20"/>
        <v>1691283.26065051</v>
      </c>
      <c r="AF44" s="11">
        <f t="shared" si="20"/>
        <v>18485.297437639401</v>
      </c>
      <c r="AG44" s="11">
        <f t="shared" si="20"/>
        <v>37395.564712806699</v>
      </c>
      <c r="AH44" s="11">
        <f t="shared" si="20"/>
        <v>10446.054923560001</v>
      </c>
    </row>
    <row r="45" spans="1:36" x14ac:dyDescent="0.15">
      <c r="A45" s="63"/>
      <c r="B45" s="63" t="s">
        <v>40</v>
      </c>
      <c r="C45" s="63"/>
      <c r="D45" s="11">
        <f t="shared" ref="D45:AH45" si="21">D25*10000*$H$37</f>
        <v>0</v>
      </c>
      <c r="E45" s="11">
        <f t="shared" si="21"/>
        <v>0</v>
      </c>
      <c r="F45" s="11">
        <f t="shared" si="21"/>
        <v>13800</v>
      </c>
      <c r="G45" s="11">
        <f t="shared" si="21"/>
        <v>4600</v>
      </c>
      <c r="H45" s="11">
        <f t="shared" si="21"/>
        <v>7605804.3131833961</v>
      </c>
      <c r="I45" s="11">
        <f t="shared" si="21"/>
        <v>0</v>
      </c>
      <c r="J45" s="11">
        <f t="shared" si="21"/>
        <v>0</v>
      </c>
      <c r="K45" s="11">
        <f t="shared" si="21"/>
        <v>0</v>
      </c>
      <c r="L45" s="11">
        <f t="shared" si="21"/>
        <v>0</v>
      </c>
      <c r="M45" s="11">
        <f t="shared" si="21"/>
        <v>0</v>
      </c>
      <c r="N45" s="11">
        <f t="shared" si="21"/>
        <v>460000</v>
      </c>
      <c r="O45" s="11">
        <f t="shared" si="21"/>
        <v>0</v>
      </c>
      <c r="P45" s="11">
        <f t="shared" si="21"/>
        <v>920000</v>
      </c>
      <c r="Q45" s="11">
        <f t="shared" si="21"/>
        <v>0</v>
      </c>
      <c r="R45" s="11">
        <f t="shared" si="21"/>
        <v>0</v>
      </c>
      <c r="S45" s="11">
        <f t="shared" si="21"/>
        <v>0</v>
      </c>
      <c r="T45" s="11">
        <f t="shared" si="21"/>
        <v>9200</v>
      </c>
      <c r="U45" s="11">
        <f t="shared" si="21"/>
        <v>0</v>
      </c>
      <c r="V45" s="11">
        <f t="shared" si="21"/>
        <v>0</v>
      </c>
      <c r="W45" s="11">
        <f t="shared" si="21"/>
        <v>0</v>
      </c>
      <c r="X45" s="11">
        <f t="shared" si="21"/>
        <v>0</v>
      </c>
      <c r="Y45" s="11">
        <f t="shared" si="21"/>
        <v>0</v>
      </c>
      <c r="Z45" s="11">
        <f t="shared" si="21"/>
        <v>0</v>
      </c>
      <c r="AA45" s="11">
        <f t="shared" si="21"/>
        <v>0</v>
      </c>
      <c r="AB45" s="11">
        <f t="shared" si="21"/>
        <v>0</v>
      </c>
      <c r="AC45" s="11">
        <f t="shared" si="21"/>
        <v>0</v>
      </c>
      <c r="AD45" s="11">
        <f t="shared" si="21"/>
        <v>0</v>
      </c>
      <c r="AE45" s="11">
        <f t="shared" si="21"/>
        <v>1163616</v>
      </c>
      <c r="AF45" s="11">
        <f t="shared" si="21"/>
        <v>501400</v>
      </c>
      <c r="AG45" s="11">
        <f t="shared" si="21"/>
        <v>23000</v>
      </c>
      <c r="AH45" s="14">
        <f t="shared" si="21"/>
        <v>4980557.6779918587</v>
      </c>
      <c r="AI45" s="15" t="s">
        <v>59</v>
      </c>
    </row>
    <row r="46" spans="1:36" x14ac:dyDescent="0.15">
      <c r="D46" s="1">
        <f t="shared" ref="D46:AH46" si="22">SUM(D39:D45)</f>
        <v>26303649.819178082</v>
      </c>
      <c r="E46" s="1">
        <f t="shared" si="22"/>
        <v>40179921.917808227</v>
      </c>
      <c r="F46" s="1">
        <f t="shared" si="22"/>
        <v>632483911.28692174</v>
      </c>
      <c r="G46" s="1">
        <f t="shared" si="22"/>
        <v>176173684.87051979</v>
      </c>
      <c r="H46" s="1">
        <f t="shared" si="22"/>
        <v>1187558988.4480414</v>
      </c>
      <c r="I46" s="1">
        <f t="shared" si="22"/>
        <v>334952888.03659195</v>
      </c>
      <c r="J46" s="1">
        <f t="shared" si="22"/>
        <v>433837132.58671802</v>
      </c>
      <c r="K46" s="1">
        <f t="shared" si="22"/>
        <v>607515460.32149422</v>
      </c>
      <c r="L46" s="1">
        <f t="shared" si="22"/>
        <v>9306913.1506849322</v>
      </c>
      <c r="M46" s="1">
        <f t="shared" si="22"/>
        <v>117339093.09185952</v>
      </c>
      <c r="N46" s="1">
        <f t="shared" si="22"/>
        <v>41663057.616525777</v>
      </c>
      <c r="O46" s="1">
        <f t="shared" si="22"/>
        <v>187689641.56850648</v>
      </c>
      <c r="P46" s="1">
        <f t="shared" si="22"/>
        <v>66265616.835312597</v>
      </c>
      <c r="Q46" s="1">
        <f t="shared" si="22"/>
        <v>257596383.80839568</v>
      </c>
      <c r="R46" s="1">
        <f t="shared" si="22"/>
        <v>758031866.01035583</v>
      </c>
      <c r="S46" s="1">
        <f t="shared" si="22"/>
        <v>628199080.95374763</v>
      </c>
      <c r="T46" s="1">
        <f t="shared" si="22"/>
        <v>323365168.7101652</v>
      </c>
      <c r="U46" s="1">
        <f t="shared" si="22"/>
        <v>454416425.01382017</v>
      </c>
      <c r="V46" s="1">
        <f t="shared" si="22"/>
        <v>181920200.96870548</v>
      </c>
      <c r="W46" s="1">
        <f t="shared" si="22"/>
        <v>355405122.86973238</v>
      </c>
      <c r="X46" s="1">
        <f t="shared" si="22"/>
        <v>57912198.416262195</v>
      </c>
      <c r="Y46" s="1">
        <f t="shared" si="22"/>
        <v>169423926.29253662</v>
      </c>
      <c r="Z46" s="1">
        <f t="shared" si="22"/>
        <v>967674743.10097718</v>
      </c>
      <c r="AA46" s="1">
        <f t="shared" si="22"/>
        <v>441381871.52990901</v>
      </c>
      <c r="AB46" s="1">
        <f t="shared" si="22"/>
        <v>871350800.33244443</v>
      </c>
      <c r="AC46" s="1">
        <f t="shared" si="22"/>
        <v>555946242.37787199</v>
      </c>
      <c r="AD46" s="1">
        <f t="shared" si="22"/>
        <v>213910103.03959221</v>
      </c>
      <c r="AE46" s="1">
        <f t="shared" si="22"/>
        <v>521425267.67559189</v>
      </c>
      <c r="AF46" s="1">
        <f t="shared" si="22"/>
        <v>452960972.61823833</v>
      </c>
      <c r="AG46" s="1">
        <f t="shared" si="22"/>
        <v>152822737.77044389</v>
      </c>
      <c r="AH46" s="1">
        <f t="shared" si="22"/>
        <v>780929261.02919078</v>
      </c>
      <c r="AI46" s="15">
        <f>SUM(D46:AH46)</f>
        <v>12005942332.068144</v>
      </c>
      <c r="AJ46" s="16" t="s">
        <v>60</v>
      </c>
    </row>
    <row r="47" spans="1:36" x14ac:dyDescent="0.15">
      <c r="AI47" s="17">
        <f>AI46/1000000</f>
        <v>12005.942332068144</v>
      </c>
      <c r="AJ47" s="16" t="s">
        <v>61</v>
      </c>
    </row>
  </sheetData>
  <mergeCells count="19">
    <mergeCell ref="B36:C36"/>
    <mergeCell ref="B37:C37"/>
    <mergeCell ref="B39:C39"/>
    <mergeCell ref="B33:C33"/>
    <mergeCell ref="H28:H30"/>
    <mergeCell ref="H31:H32"/>
    <mergeCell ref="B45:C45"/>
    <mergeCell ref="A12:A18"/>
    <mergeCell ref="A28:A37"/>
    <mergeCell ref="A39:A45"/>
    <mergeCell ref="B28:B30"/>
    <mergeCell ref="B31:B32"/>
    <mergeCell ref="B40:C40"/>
    <mergeCell ref="B41:C41"/>
    <mergeCell ref="B42:C42"/>
    <mergeCell ref="B43:C43"/>
    <mergeCell ref="B44:C44"/>
    <mergeCell ref="B34:C34"/>
    <mergeCell ref="B35:C35"/>
  </mergeCells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47"/>
  <sheetViews>
    <sheetView workbookViewId="0">
      <selection activeCell="D2" sqref="D2:AH2"/>
    </sheetView>
  </sheetViews>
  <sheetFormatPr defaultColWidth="9" defaultRowHeight="16.5" x14ac:dyDescent="0.15"/>
  <cols>
    <col min="1" max="1" width="14.125" style="1" customWidth="1"/>
    <col min="2" max="3" width="8.875" style="1"/>
    <col min="4" max="5" width="15.625" style="2"/>
    <col min="6" max="7" width="16.875" style="2"/>
    <col min="8" max="8" width="16.875" style="2" customWidth="1"/>
    <col min="9" max="9" width="15.125" style="2" customWidth="1"/>
    <col min="10" max="11" width="16.875" style="2"/>
    <col min="12" max="13" width="15.625" style="2"/>
    <col min="14" max="14" width="15.5" style="2"/>
    <col min="15" max="15" width="16.875" style="2"/>
    <col min="16" max="16" width="15.625" style="2"/>
    <col min="17" max="21" width="16.875" style="2"/>
    <col min="22" max="22" width="15.625" style="2"/>
    <col min="23" max="23" width="15.5" style="2" customWidth="1"/>
    <col min="24" max="24" width="15.625" style="2"/>
    <col min="25" max="28" width="16.875" style="2"/>
    <col min="29" max="29" width="16.875" style="2" customWidth="1"/>
    <col min="30" max="32" width="16.875" style="2"/>
    <col min="33" max="33" width="16.875" style="2" customWidth="1"/>
    <col min="34" max="34" width="17.625" style="2" customWidth="1"/>
    <col min="35" max="35" width="15.625" style="2"/>
    <col min="36" max="16384" width="9" style="2"/>
  </cols>
  <sheetData>
    <row r="1" spans="1:34" s="1" customFormat="1" x14ac:dyDescent="0.15">
      <c r="A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</row>
    <row r="2" spans="1:34" s="54" customFormat="1" ht="16.5" customHeight="1" x14ac:dyDescent="0.15">
      <c r="A2" s="52" t="s">
        <v>31</v>
      </c>
      <c r="B2" s="53" t="s">
        <v>32</v>
      </c>
      <c r="C2" s="52"/>
      <c r="D2" s="47">
        <v>9.1999999999999993</v>
      </c>
      <c r="E2" s="47">
        <v>19.43</v>
      </c>
      <c r="F2" s="44">
        <v>320.62</v>
      </c>
      <c r="G2" s="47">
        <v>39.799999999999997</v>
      </c>
      <c r="H2" s="44">
        <v>336.81</v>
      </c>
      <c r="I2" s="47">
        <v>180.7</v>
      </c>
      <c r="J2" s="44">
        <v>248.1</v>
      </c>
      <c r="K2" s="44">
        <v>263.62</v>
      </c>
      <c r="L2" s="47">
        <v>0.32</v>
      </c>
      <c r="M2" s="47">
        <v>17.600000000000001</v>
      </c>
      <c r="N2" s="47">
        <v>8.7100000000000009</v>
      </c>
      <c r="O2" s="47">
        <v>69.430000000000007</v>
      </c>
      <c r="P2" s="47">
        <v>15.46</v>
      </c>
      <c r="Q2" s="47">
        <v>113.62</v>
      </c>
      <c r="R2" s="47">
        <v>372.37</v>
      </c>
      <c r="S2" s="47">
        <v>272.77</v>
      </c>
      <c r="T2" s="47">
        <v>110.41</v>
      </c>
      <c r="U2" s="47">
        <v>139.06</v>
      </c>
      <c r="V2" s="47">
        <v>36.700000000000003</v>
      </c>
      <c r="W2" s="47">
        <v>122.66</v>
      </c>
      <c r="X2" s="47">
        <v>20.22</v>
      </c>
      <c r="Y2" s="47">
        <v>53.81</v>
      </c>
      <c r="Z2" s="47">
        <v>251.61</v>
      </c>
      <c r="AA2" s="44">
        <v>117.35</v>
      </c>
      <c r="AB2" s="49">
        <v>336.39400000000001</v>
      </c>
      <c r="AC2" s="44">
        <v>149.52000000000001</v>
      </c>
      <c r="AD2" s="47">
        <v>53.1</v>
      </c>
      <c r="AE2" s="44">
        <v>161.47</v>
      </c>
      <c r="AF2" s="44">
        <v>110.56</v>
      </c>
      <c r="AG2" s="47">
        <v>58.71</v>
      </c>
      <c r="AH2" s="47">
        <v>239.39</v>
      </c>
    </row>
    <row r="3" spans="1:34" ht="16.5" customHeight="1" x14ac:dyDescent="0.15">
      <c r="A3" s="38"/>
      <c r="B3" s="39" t="s">
        <v>33</v>
      </c>
      <c r="C3" s="40"/>
      <c r="D3" s="5">
        <v>68.67</v>
      </c>
      <c r="E3" s="5">
        <v>62.97</v>
      </c>
      <c r="F3" s="6">
        <v>1988.3712</v>
      </c>
      <c r="G3" s="5">
        <v>515.77</v>
      </c>
      <c r="H3" s="6">
        <v>5739.9632000000001</v>
      </c>
      <c r="I3" s="6">
        <v>705.72720000000004</v>
      </c>
      <c r="J3" s="5">
        <v>366.65</v>
      </c>
      <c r="K3" s="5">
        <v>731.83</v>
      </c>
      <c r="L3" s="5">
        <v>25.31</v>
      </c>
      <c r="M3" s="6">
        <v>739.082660022911</v>
      </c>
      <c r="N3" s="5">
        <v>124.84</v>
      </c>
      <c r="O3" s="6">
        <v>1105.67481217674</v>
      </c>
      <c r="P3" s="5">
        <v>126.32</v>
      </c>
      <c r="Q3" s="5">
        <v>98.46</v>
      </c>
      <c r="R3" s="6">
        <v>2284.9760000000001</v>
      </c>
      <c r="S3" s="6">
        <v>2003.0119999999999</v>
      </c>
      <c r="T3" s="5">
        <v>578.37</v>
      </c>
      <c r="U3" s="6">
        <v>722.2912</v>
      </c>
      <c r="V3" s="5">
        <v>93.84</v>
      </c>
      <c r="W3" s="6">
        <v>196.896343878533</v>
      </c>
      <c r="X3" s="5">
        <v>81.06</v>
      </c>
      <c r="Y3" s="5">
        <v>342.94</v>
      </c>
      <c r="Z3" s="6">
        <v>1824.5768</v>
      </c>
      <c r="AA3" s="6">
        <v>258.69040000000001</v>
      </c>
      <c r="AB3" s="5">
        <v>916.14</v>
      </c>
      <c r="AC3" s="6">
        <v>602.92079999999999</v>
      </c>
      <c r="AD3" s="6">
        <v>728.25800000000004</v>
      </c>
      <c r="AE3" s="6">
        <v>1178.80591191492</v>
      </c>
      <c r="AF3" s="13">
        <v>489.39080000000001</v>
      </c>
      <c r="AG3" s="6">
        <v>499.71270251922198</v>
      </c>
      <c r="AH3" s="6">
        <v>3110.6640000000002</v>
      </c>
    </row>
    <row r="4" spans="1:34" x14ac:dyDescent="0.15">
      <c r="A4" s="38"/>
      <c r="B4" s="38" t="s">
        <v>34</v>
      </c>
      <c r="C4" s="38"/>
      <c r="D4" s="6">
        <v>420.37200000000001</v>
      </c>
      <c r="E4" s="6">
        <v>308.86239999999998</v>
      </c>
      <c r="F4" s="6">
        <v>4122.2555847079302</v>
      </c>
      <c r="G4" s="6">
        <v>826.619941791629</v>
      </c>
      <c r="H4" s="6">
        <v>980.29130962661998</v>
      </c>
      <c r="I4" s="6">
        <v>2784.9504000000002</v>
      </c>
      <c r="J4" s="6">
        <v>1977.8320000000001</v>
      </c>
      <c r="K4" s="6">
        <v>2607.1239999999998</v>
      </c>
      <c r="L4" s="6">
        <v>248.08600000000001</v>
      </c>
      <c r="M4" s="6">
        <v>3147.3690832543898</v>
      </c>
      <c r="N4" s="6">
        <v>1098.8047999999999</v>
      </c>
      <c r="O4" s="6">
        <v>3142.3319694014899</v>
      </c>
      <c r="P4" s="6">
        <v>1777.452</v>
      </c>
      <c r="Q4" s="6">
        <v>3572.53794592028</v>
      </c>
      <c r="R4" s="6">
        <v>5923.1405456765297</v>
      </c>
      <c r="S4" s="6">
        <v>7224.6272129069503</v>
      </c>
      <c r="T4" s="6">
        <v>5205.0481958789996</v>
      </c>
      <c r="U4" s="6">
        <v>6674.9266657886101</v>
      </c>
      <c r="V4" s="6">
        <v>4281.5909382831296</v>
      </c>
      <c r="W4" s="6">
        <v>3928.5259301136398</v>
      </c>
      <c r="X4" s="6">
        <v>782.07435653156097</v>
      </c>
      <c r="Y4" s="6">
        <v>1899.5458638622499</v>
      </c>
      <c r="Z4" s="6">
        <v>7046.4856484473603</v>
      </c>
      <c r="AA4" s="6">
        <v>1523.62</v>
      </c>
      <c r="AB4" s="6">
        <v>3992.0275172033098</v>
      </c>
      <c r="AC4" s="6">
        <v>17.260000000000002</v>
      </c>
      <c r="AD4" s="6">
        <v>1228.3135547550801</v>
      </c>
      <c r="AE4" s="6">
        <v>697.80072248930003</v>
      </c>
      <c r="AF4" s="6">
        <v>145.65557030594101</v>
      </c>
      <c r="AG4" s="6">
        <v>109.87</v>
      </c>
      <c r="AH4" s="6">
        <v>352.77440000000001</v>
      </c>
    </row>
    <row r="5" spans="1:34" s="58" customFormat="1" ht="16.5" customHeight="1" x14ac:dyDescent="0.15">
      <c r="A5" s="55" t="s">
        <v>35</v>
      </c>
      <c r="B5" s="56" t="s">
        <v>32</v>
      </c>
      <c r="C5" s="57"/>
      <c r="D5" s="47">
        <v>19.68</v>
      </c>
      <c r="E5" s="47">
        <v>29.96</v>
      </c>
      <c r="F5" s="45">
        <v>356.84</v>
      </c>
      <c r="G5" s="47">
        <v>100.9</v>
      </c>
      <c r="H5" s="47">
        <v>630.6</v>
      </c>
      <c r="I5" s="46">
        <v>183.404</v>
      </c>
      <c r="J5" s="46">
        <v>328.44244908643998</v>
      </c>
      <c r="K5" s="47">
        <v>502.19</v>
      </c>
      <c r="L5" s="47">
        <v>5.9</v>
      </c>
      <c r="M5" s="47">
        <v>30.59</v>
      </c>
      <c r="N5" s="47">
        <v>15.75</v>
      </c>
      <c r="O5" s="46">
        <v>78.242800000000003</v>
      </c>
      <c r="P5" s="46">
        <v>42.454799999999999</v>
      </c>
      <c r="Q5" s="46">
        <v>191.6352</v>
      </c>
      <c r="R5" s="46">
        <v>434.57236391314001</v>
      </c>
      <c r="S5" s="46">
        <v>349.72848862094099</v>
      </c>
      <c r="T5" s="46">
        <v>215.39160000000001</v>
      </c>
      <c r="U5" s="46">
        <v>335.052427196172</v>
      </c>
      <c r="V5" s="46">
        <v>201.15119999999999</v>
      </c>
      <c r="W5" s="46">
        <v>321.09320000000002</v>
      </c>
      <c r="X5" s="45">
        <v>47.28</v>
      </c>
      <c r="Y5" s="46">
        <v>133.69040000000001</v>
      </c>
      <c r="Z5" s="46">
        <v>849.34279715896605</v>
      </c>
      <c r="AA5" s="50">
        <v>476.34800000000001</v>
      </c>
      <c r="AB5" s="49">
        <v>813.86800000000005</v>
      </c>
      <c r="AC5" s="46">
        <v>579.74323398993499</v>
      </c>
      <c r="AD5" s="47">
        <v>150.62</v>
      </c>
      <c r="AE5" s="46">
        <v>412.44600000000003</v>
      </c>
      <c r="AF5" s="44">
        <v>452.93</v>
      </c>
      <c r="AG5" s="47">
        <v>103.12</v>
      </c>
      <c r="AH5" s="51">
        <v>375.27749671100298</v>
      </c>
    </row>
    <row r="6" spans="1:34" ht="16.5" customHeight="1" x14ac:dyDescent="0.15">
      <c r="A6" s="36"/>
      <c r="B6" s="41" t="s">
        <v>33</v>
      </c>
      <c r="C6" s="42"/>
      <c r="D6" s="6">
        <v>95.867199999999997</v>
      </c>
      <c r="E6" s="5">
        <v>46.76</v>
      </c>
      <c r="F6" s="6">
        <v>1512.932</v>
      </c>
      <c r="G6" s="6">
        <v>1494.2560000000001</v>
      </c>
      <c r="H6" s="6">
        <v>6774.0159999999996</v>
      </c>
      <c r="I6" s="6">
        <v>852.28399999999999</v>
      </c>
      <c r="J6" s="6">
        <v>906.30399999999997</v>
      </c>
      <c r="K6" s="6">
        <v>1160.3579999999999</v>
      </c>
      <c r="L6" s="5">
        <v>28.08</v>
      </c>
      <c r="M6" s="5">
        <v>413.8</v>
      </c>
      <c r="N6" s="6">
        <v>222.64320000000001</v>
      </c>
      <c r="O6" s="6">
        <v>464.11040000000003</v>
      </c>
      <c r="P6" s="5">
        <v>121.44</v>
      </c>
      <c r="Q6" s="6">
        <v>81.697599999999994</v>
      </c>
      <c r="R6" s="6">
        <v>1932.16501637638</v>
      </c>
      <c r="S6" s="6">
        <v>1412.6279999999999</v>
      </c>
      <c r="T6" s="6">
        <v>513.40560000000005</v>
      </c>
      <c r="U6" s="6">
        <v>588.26840000000004</v>
      </c>
      <c r="V6" s="6">
        <v>145.47120000000001</v>
      </c>
      <c r="W6" s="6">
        <v>252.5856</v>
      </c>
      <c r="X6" s="5">
        <v>67.97</v>
      </c>
      <c r="Y6" s="6">
        <v>343.8424</v>
      </c>
      <c r="Z6" s="6">
        <v>1948.5519999999999</v>
      </c>
      <c r="AA6" s="6">
        <v>13.475599999999901</v>
      </c>
      <c r="AB6" s="6">
        <v>1096.0192</v>
      </c>
      <c r="AC6" s="6">
        <v>1326.3688</v>
      </c>
      <c r="AD6" s="6">
        <v>1035.452</v>
      </c>
      <c r="AE6" s="6">
        <v>2148.9520000000002</v>
      </c>
      <c r="AF6" s="5">
        <v>1457.07</v>
      </c>
      <c r="AG6" s="6">
        <v>460.90752120697698</v>
      </c>
      <c r="AH6" s="6">
        <v>5884.0280000000002</v>
      </c>
    </row>
    <row r="7" spans="1:34" x14ac:dyDescent="0.15">
      <c r="A7" s="36"/>
      <c r="B7" s="36" t="s">
        <v>34</v>
      </c>
      <c r="C7" s="36"/>
      <c r="D7" s="6">
        <v>112.161</v>
      </c>
      <c r="E7" s="6">
        <v>199.78</v>
      </c>
      <c r="F7" s="6">
        <v>1915.45</v>
      </c>
      <c r="G7" s="6">
        <v>448.15527502155498</v>
      </c>
      <c r="H7" s="6">
        <v>451.57086951977402</v>
      </c>
      <c r="I7" s="6">
        <v>1205.9492962434399</v>
      </c>
      <c r="J7" s="6">
        <v>769.97347583303497</v>
      </c>
      <c r="K7" s="6">
        <v>1323.21630143219</v>
      </c>
      <c r="L7" s="6">
        <v>171.68</v>
      </c>
      <c r="M7" s="6">
        <v>1771.732</v>
      </c>
      <c r="N7" s="6">
        <v>451.36274083758201</v>
      </c>
      <c r="O7" s="6">
        <v>1213.14780369395</v>
      </c>
      <c r="P7" s="6">
        <v>770.06158146956795</v>
      </c>
      <c r="Q7" s="6">
        <v>1738.55</v>
      </c>
      <c r="R7" s="6">
        <v>2702.4211789398501</v>
      </c>
      <c r="S7" s="6">
        <v>4258.1719999999996</v>
      </c>
      <c r="T7" s="6">
        <v>2510.4960000000001</v>
      </c>
      <c r="U7" s="6">
        <v>3404.4316704258699</v>
      </c>
      <c r="V7" s="6">
        <v>2052.5360000000001</v>
      </c>
      <c r="W7" s="6">
        <v>2430.0520000000001</v>
      </c>
      <c r="X7" s="6">
        <v>456.79199999999997</v>
      </c>
      <c r="Y7" s="6">
        <v>1162.58</v>
      </c>
      <c r="Z7" s="6">
        <v>4240.3239999999996</v>
      </c>
      <c r="AA7" s="6">
        <v>1601.4480000000001</v>
      </c>
      <c r="AB7" s="6">
        <v>2704.0181416884998</v>
      </c>
      <c r="AC7" s="6">
        <v>39.85</v>
      </c>
      <c r="AD7" s="6">
        <v>814.844938760064</v>
      </c>
      <c r="AE7" s="6">
        <v>466.080708667034</v>
      </c>
      <c r="AF7" s="6">
        <v>77.491</v>
      </c>
      <c r="AG7" s="6">
        <v>75.430000000000007</v>
      </c>
      <c r="AH7" s="6">
        <v>285.66751304996802</v>
      </c>
    </row>
    <row r="8" spans="1:34" x14ac:dyDescent="0.15">
      <c r="A8" s="36"/>
      <c r="B8" s="36" t="s">
        <v>36</v>
      </c>
      <c r="C8" s="36"/>
      <c r="D8" s="6">
        <v>0.19</v>
      </c>
      <c r="E8" s="6">
        <v>0.06</v>
      </c>
      <c r="F8" s="6">
        <v>5.8688000000000002</v>
      </c>
      <c r="G8" s="6">
        <v>1.3452</v>
      </c>
      <c r="H8" s="6">
        <v>60.985472522642802</v>
      </c>
      <c r="I8" s="6">
        <v>8.6929999999999996</v>
      </c>
      <c r="J8" s="6">
        <v>1.0961585886327401</v>
      </c>
      <c r="K8" s="6">
        <v>18.265281939498401</v>
      </c>
      <c r="L8" s="6">
        <v>0</v>
      </c>
      <c r="M8" s="6">
        <v>0.28000000000000003</v>
      </c>
      <c r="N8" s="6">
        <v>0</v>
      </c>
      <c r="O8" s="6">
        <v>0.11</v>
      </c>
      <c r="P8" s="6">
        <v>0</v>
      </c>
      <c r="Q8" s="6">
        <v>0</v>
      </c>
      <c r="R8" s="6">
        <v>1.3632</v>
      </c>
      <c r="S8" s="6">
        <v>1.1037408883707001</v>
      </c>
      <c r="T8" s="6">
        <v>0.55400000000000005</v>
      </c>
      <c r="U8" s="6">
        <v>1.3839999999999999</v>
      </c>
      <c r="V8" s="6">
        <v>0.01</v>
      </c>
      <c r="W8" s="6">
        <v>24.362100365779199</v>
      </c>
      <c r="X8" s="6">
        <v>0</v>
      </c>
      <c r="Y8" s="6">
        <v>1.81</v>
      </c>
      <c r="Z8" s="6">
        <v>77.152198286030199</v>
      </c>
      <c r="AA8" s="6">
        <v>11.972002441412799</v>
      </c>
      <c r="AB8" s="6">
        <v>12.891999999999999</v>
      </c>
      <c r="AC8" s="6">
        <v>28.349587745053299</v>
      </c>
      <c r="AD8" s="6">
        <v>2.0752000000000002</v>
      </c>
      <c r="AE8" s="6">
        <v>12.125999999999999</v>
      </c>
      <c r="AF8" s="6">
        <v>10.046629845789001</v>
      </c>
      <c r="AG8" s="6">
        <v>0.17</v>
      </c>
      <c r="AH8" s="6">
        <v>49.168619732824197</v>
      </c>
    </row>
    <row r="9" spans="1:34" x14ac:dyDescent="0.15">
      <c r="A9" s="36"/>
      <c r="B9" s="36" t="s">
        <v>38</v>
      </c>
      <c r="C9" s="36"/>
      <c r="D9" s="6">
        <v>0.37</v>
      </c>
      <c r="E9" s="6">
        <v>0.26</v>
      </c>
      <c r="F9" s="6">
        <v>19.169737228262498</v>
      </c>
      <c r="G9" s="6">
        <v>13.319911333055</v>
      </c>
      <c r="H9" s="6">
        <v>87.021190974056907</v>
      </c>
      <c r="I9" s="6">
        <v>105.49</v>
      </c>
      <c r="J9" s="6">
        <v>0.93292814829308701</v>
      </c>
      <c r="K9" s="6">
        <v>5.2911133019337901</v>
      </c>
      <c r="L9" s="6">
        <v>0</v>
      </c>
      <c r="M9" s="6">
        <v>3.173</v>
      </c>
      <c r="N9" s="6">
        <v>0</v>
      </c>
      <c r="O9" s="6">
        <v>0.16</v>
      </c>
      <c r="P9" s="6">
        <v>0</v>
      </c>
      <c r="Q9" s="6">
        <v>0</v>
      </c>
      <c r="R9" s="6">
        <v>11.72</v>
      </c>
      <c r="S9" s="6">
        <v>2.4752000000000001</v>
      </c>
      <c r="T9" s="6">
        <v>0.4012</v>
      </c>
      <c r="U9" s="6">
        <v>7.4126645416293505E-2</v>
      </c>
      <c r="V9" s="6">
        <v>0</v>
      </c>
      <c r="W9" s="6">
        <v>0.09</v>
      </c>
      <c r="X9" s="6">
        <v>0</v>
      </c>
      <c r="Y9" s="6">
        <v>0.28000000000000003</v>
      </c>
      <c r="Z9" s="6">
        <v>13.1708</v>
      </c>
      <c r="AA9" s="6">
        <v>0.22</v>
      </c>
      <c r="AB9" s="6">
        <v>9.4454275269032504</v>
      </c>
      <c r="AC9" s="6">
        <v>7.44</v>
      </c>
      <c r="AD9" s="6">
        <v>2.3340000000000001</v>
      </c>
      <c r="AE9" s="6">
        <v>41.814</v>
      </c>
      <c r="AF9" s="6">
        <v>0.34300000000000003</v>
      </c>
      <c r="AG9" s="6">
        <v>5.71</v>
      </c>
      <c r="AH9" s="6">
        <v>13.431116654235</v>
      </c>
    </row>
    <row r="10" spans="1:34" x14ac:dyDescent="0.15">
      <c r="A10" s="36"/>
      <c r="B10" s="36" t="s">
        <v>39</v>
      </c>
      <c r="C10" s="36"/>
      <c r="D10" s="6">
        <v>0.08</v>
      </c>
      <c r="E10" s="6">
        <v>0.1</v>
      </c>
      <c r="F10" s="6">
        <v>6.1297324046712101</v>
      </c>
      <c r="G10" s="6">
        <v>5.0141128538700102</v>
      </c>
      <c r="H10" s="6">
        <v>12.6729520013361</v>
      </c>
      <c r="I10" s="6">
        <v>7.44923451986205</v>
      </c>
      <c r="J10" s="6">
        <v>0.11603875241898901</v>
      </c>
      <c r="K10" s="6">
        <v>1.34981254094096</v>
      </c>
      <c r="L10" s="6">
        <v>0</v>
      </c>
      <c r="M10" s="6">
        <v>0.9</v>
      </c>
      <c r="N10" s="6">
        <v>0</v>
      </c>
      <c r="O10" s="6">
        <v>0.06</v>
      </c>
      <c r="P10" s="6">
        <v>0</v>
      </c>
      <c r="Q10" s="6">
        <v>0</v>
      </c>
      <c r="R10" s="6">
        <v>0.45617949874052999</v>
      </c>
      <c r="S10" s="6">
        <v>0.39964747716411603</v>
      </c>
      <c r="T10" s="6">
        <v>7.0000000000000007E-2</v>
      </c>
      <c r="U10" s="6">
        <v>0.12739805252775899</v>
      </c>
      <c r="V10" s="6">
        <v>0</v>
      </c>
      <c r="W10" s="6">
        <v>4.6399999999999997</v>
      </c>
      <c r="X10" s="6">
        <v>0</v>
      </c>
      <c r="Y10" s="6">
        <v>0.89</v>
      </c>
      <c r="Z10" s="6">
        <v>10.08</v>
      </c>
      <c r="AA10" s="6">
        <v>0.35671939964764099</v>
      </c>
      <c r="AB10" s="6">
        <v>18.711357322443401</v>
      </c>
      <c r="AC10" s="6">
        <v>1.42</v>
      </c>
      <c r="AD10" s="6">
        <v>0.39040991999644797</v>
      </c>
      <c r="AE10" s="6">
        <v>17.517088864409601</v>
      </c>
      <c r="AF10" s="6">
        <v>0.173770548330479</v>
      </c>
      <c r="AG10" s="6">
        <v>0.39825836058573</v>
      </c>
      <c r="AH10" s="6">
        <v>9.8816087605947595E-2</v>
      </c>
    </row>
    <row r="11" spans="1:34" x14ac:dyDescent="0.15">
      <c r="A11" s="36"/>
      <c r="B11" s="36" t="s">
        <v>40</v>
      </c>
      <c r="C11" s="36"/>
      <c r="D11" s="6">
        <v>0</v>
      </c>
      <c r="E11" s="6">
        <v>0</v>
      </c>
      <c r="F11" s="6">
        <v>0.04</v>
      </c>
      <c r="G11" s="6">
        <v>0</v>
      </c>
      <c r="H11" s="6">
        <v>16.419946376957601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0.02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2.4792000000000001</v>
      </c>
      <c r="AF11" s="6">
        <v>1.05</v>
      </c>
      <c r="AG11" s="6">
        <v>0.03</v>
      </c>
      <c r="AH11" s="6">
        <v>10.23815066611</v>
      </c>
    </row>
    <row r="12" spans="1:34" x14ac:dyDescent="0.15">
      <c r="A12" s="69" t="s">
        <v>41</v>
      </c>
      <c r="B12" s="33" t="s">
        <v>42</v>
      </c>
      <c r="C12" s="33"/>
      <c r="D12" s="10">
        <v>365</v>
      </c>
    </row>
    <row r="13" spans="1:34" x14ac:dyDescent="0.15">
      <c r="A13" s="70"/>
      <c r="B13" s="33" t="s">
        <v>43</v>
      </c>
      <c r="C13" s="33"/>
      <c r="D13" s="9">
        <v>300</v>
      </c>
    </row>
    <row r="14" spans="1:34" x14ac:dyDescent="0.15">
      <c r="A14" s="70"/>
      <c r="B14" s="33" t="s">
        <v>34</v>
      </c>
      <c r="C14" s="33"/>
      <c r="D14" s="9">
        <v>300</v>
      </c>
    </row>
    <row r="15" spans="1:34" x14ac:dyDescent="0.15">
      <c r="A15" s="70"/>
      <c r="B15" s="33" t="s">
        <v>36</v>
      </c>
      <c r="C15" s="33"/>
      <c r="D15" s="9">
        <v>365</v>
      </c>
    </row>
    <row r="16" spans="1:34" x14ac:dyDescent="0.15">
      <c r="A16" s="70"/>
      <c r="B16" s="33" t="s">
        <v>38</v>
      </c>
      <c r="C16" s="33"/>
      <c r="D16" s="9">
        <v>365</v>
      </c>
    </row>
    <row r="17" spans="1:34" x14ac:dyDescent="0.15">
      <c r="A17" s="70"/>
      <c r="B17" s="33" t="s">
        <v>39</v>
      </c>
      <c r="C17" s="33"/>
      <c r="D17" s="9">
        <v>365</v>
      </c>
    </row>
    <row r="18" spans="1:34" x14ac:dyDescent="0.15">
      <c r="A18" s="70"/>
      <c r="B18" s="33" t="s">
        <v>40</v>
      </c>
      <c r="C18" s="33"/>
      <c r="D18" s="8">
        <v>365</v>
      </c>
    </row>
    <row r="19" spans="1:34" s="1" customFormat="1" ht="16.5" customHeight="1" x14ac:dyDescent="0.15">
      <c r="A19" s="32" t="s">
        <v>44</v>
      </c>
      <c r="B19" s="34" t="s">
        <v>45</v>
      </c>
      <c r="C19" s="32"/>
      <c r="D19" s="11">
        <f t="shared" ref="D19:AH19" si="0">D2+D5</f>
        <v>28.88</v>
      </c>
      <c r="E19" s="11">
        <f t="shared" si="0"/>
        <v>49.39</v>
      </c>
      <c r="F19" s="11">
        <f t="shared" si="0"/>
        <v>677.46</v>
      </c>
      <c r="G19" s="11">
        <f t="shared" si="0"/>
        <v>140.69999999999999</v>
      </c>
      <c r="H19" s="11">
        <f t="shared" si="0"/>
        <v>967.41000000000008</v>
      </c>
      <c r="I19" s="11">
        <f t="shared" si="0"/>
        <v>364.10399999999998</v>
      </c>
      <c r="J19" s="11">
        <f t="shared" si="0"/>
        <v>576.54244908644</v>
      </c>
      <c r="K19" s="11">
        <f t="shared" si="0"/>
        <v>765.81</v>
      </c>
      <c r="L19" s="11">
        <f t="shared" si="0"/>
        <v>6.2200000000000006</v>
      </c>
      <c r="M19" s="11">
        <f t="shared" si="0"/>
        <v>48.19</v>
      </c>
      <c r="N19" s="11">
        <f t="shared" si="0"/>
        <v>24.46</v>
      </c>
      <c r="O19" s="11">
        <f t="shared" si="0"/>
        <v>147.6728</v>
      </c>
      <c r="P19" s="11">
        <f t="shared" si="0"/>
        <v>57.9148</v>
      </c>
      <c r="Q19" s="11">
        <f t="shared" si="0"/>
        <v>305.2552</v>
      </c>
      <c r="R19" s="11">
        <f t="shared" si="0"/>
        <v>806.94236391314007</v>
      </c>
      <c r="S19" s="11">
        <f t="shared" si="0"/>
        <v>622.49848862094098</v>
      </c>
      <c r="T19" s="11">
        <f t="shared" si="0"/>
        <v>325.80160000000001</v>
      </c>
      <c r="U19" s="11">
        <f t="shared" si="0"/>
        <v>474.11242719617201</v>
      </c>
      <c r="V19" s="11">
        <f t="shared" si="0"/>
        <v>237.85120000000001</v>
      </c>
      <c r="W19" s="11">
        <f t="shared" si="0"/>
        <v>443.75319999999999</v>
      </c>
      <c r="X19" s="11">
        <f t="shared" si="0"/>
        <v>67.5</v>
      </c>
      <c r="Y19" s="11">
        <f t="shared" si="0"/>
        <v>187.50040000000001</v>
      </c>
      <c r="Z19" s="11">
        <f t="shared" si="0"/>
        <v>1100.952797158966</v>
      </c>
      <c r="AA19" s="11">
        <f t="shared" si="0"/>
        <v>593.69799999999998</v>
      </c>
      <c r="AB19" s="11">
        <f t="shared" si="0"/>
        <v>1150.2620000000002</v>
      </c>
      <c r="AC19" s="11">
        <f t="shared" si="0"/>
        <v>729.26323398993497</v>
      </c>
      <c r="AD19" s="11">
        <f t="shared" si="0"/>
        <v>203.72</v>
      </c>
      <c r="AE19" s="11">
        <f t="shared" si="0"/>
        <v>573.91600000000005</v>
      </c>
      <c r="AF19" s="11">
        <f t="shared" si="0"/>
        <v>563.49</v>
      </c>
      <c r="AG19" s="11">
        <f t="shared" si="0"/>
        <v>161.83000000000001</v>
      </c>
      <c r="AH19" s="11">
        <f t="shared" si="0"/>
        <v>614.66749671100297</v>
      </c>
    </row>
    <row r="20" spans="1:34" s="1" customFormat="1" ht="16.5" customHeight="1" x14ac:dyDescent="0.15">
      <c r="A20" s="32"/>
      <c r="B20" s="34" t="s">
        <v>46</v>
      </c>
      <c r="C20" s="32"/>
      <c r="D20" s="11">
        <f t="shared" ref="D20:AH20" si="1">(D3+D6)*$D$13/365</f>
        <v>135.23605479452053</v>
      </c>
      <c r="E20" s="11">
        <f t="shared" si="1"/>
        <v>90.189041095890417</v>
      </c>
      <c r="F20" s="11">
        <f t="shared" si="1"/>
        <v>2877.7834520547949</v>
      </c>
      <c r="G20" s="11">
        <f t="shared" si="1"/>
        <v>1652.0761643835617</v>
      </c>
      <c r="H20" s="11">
        <f t="shared" si="1"/>
        <v>10285.462356164382</v>
      </c>
      <c r="I20" s="11">
        <f t="shared" si="1"/>
        <v>1280.5571506849315</v>
      </c>
      <c r="J20" s="11">
        <f t="shared" si="1"/>
        <v>1046.2635616438356</v>
      </c>
      <c r="K20" s="11">
        <f t="shared" si="1"/>
        <v>1555.2230136986302</v>
      </c>
      <c r="L20" s="11">
        <f t="shared" si="1"/>
        <v>43.88219178082192</v>
      </c>
      <c r="M20" s="11">
        <f t="shared" si="1"/>
        <v>947.57478905992696</v>
      </c>
      <c r="N20" s="11">
        <f t="shared" si="1"/>
        <v>285.60263013698631</v>
      </c>
      <c r="O20" s="11">
        <f t="shared" si="1"/>
        <v>1290.2344209671835</v>
      </c>
      <c r="P20" s="11">
        <f t="shared" si="1"/>
        <v>203.63835616438357</v>
      </c>
      <c r="Q20" s="11">
        <f t="shared" si="1"/>
        <v>148.07473972602739</v>
      </c>
      <c r="R20" s="11">
        <f t="shared" si="1"/>
        <v>3466.1433011312715</v>
      </c>
      <c r="S20" s="11">
        <f t="shared" si="1"/>
        <v>2807.3753424657534</v>
      </c>
      <c r="T20" s="11">
        <f t="shared" si="1"/>
        <v>897.34980821917804</v>
      </c>
      <c r="U20" s="11">
        <f t="shared" si="1"/>
        <v>1077.1722739726029</v>
      </c>
      <c r="V20" s="11">
        <f t="shared" si="1"/>
        <v>196.69413698630137</v>
      </c>
      <c r="W20" s="11">
        <f t="shared" si="1"/>
        <v>369.43721414673945</v>
      </c>
      <c r="X20" s="11">
        <f t="shared" si="1"/>
        <v>122.49041095890411</v>
      </c>
      <c r="Y20" s="11">
        <f t="shared" si="1"/>
        <v>564.4786849315069</v>
      </c>
      <c r="Z20" s="11">
        <f t="shared" si="1"/>
        <v>3101.2017534246575</v>
      </c>
      <c r="AA20" s="11">
        <f t="shared" si="1"/>
        <v>223.6980821917808</v>
      </c>
      <c r="AB20" s="11">
        <f t="shared" si="1"/>
        <v>1653.8294794520548</v>
      </c>
      <c r="AC20" s="11">
        <f t="shared" si="1"/>
        <v>1585.7174794520547</v>
      </c>
      <c r="AD20" s="11">
        <f t="shared" si="1"/>
        <v>1449.6246575342466</v>
      </c>
      <c r="AE20" s="11">
        <f t="shared" si="1"/>
        <v>2735.1434892451402</v>
      </c>
      <c r="AF20" s="11">
        <f t="shared" si="1"/>
        <v>1599.8307945205479</v>
      </c>
      <c r="AG20" s="11">
        <f t="shared" si="1"/>
        <v>789.55086881605394</v>
      </c>
      <c r="AH20" s="11">
        <f t="shared" si="1"/>
        <v>7392.8975342465756</v>
      </c>
    </row>
    <row r="21" spans="1:34" s="1" customFormat="1" x14ac:dyDescent="0.15">
      <c r="A21" s="32"/>
      <c r="B21" s="35" t="s">
        <v>34</v>
      </c>
      <c r="C21" s="35"/>
      <c r="D21" s="11">
        <f t="shared" ref="D21:AH21" si="2">(D4+D7)*$D$14/365</f>
        <v>437.69835616438354</v>
      </c>
      <c r="E21" s="11">
        <f t="shared" si="2"/>
        <v>418.06224657534239</v>
      </c>
      <c r="F21" s="11">
        <f t="shared" si="2"/>
        <v>4962.4977408558325</v>
      </c>
      <c r="G21" s="11">
        <f t="shared" si="2"/>
        <v>1047.7604521752196</v>
      </c>
      <c r="H21" s="11">
        <f t="shared" si="2"/>
        <v>1176.8730239559404</v>
      </c>
      <c r="I21" s="11">
        <f t="shared" si="2"/>
        <v>3280.1915311589919</v>
      </c>
      <c r="J21" s="11">
        <f t="shared" si="2"/>
        <v>2258.4702541093438</v>
      </c>
      <c r="K21" s="11">
        <f t="shared" si="2"/>
        <v>3230.4166861086492</v>
      </c>
      <c r="L21" s="11">
        <f t="shared" si="2"/>
        <v>345.01315068493153</v>
      </c>
      <c r="M21" s="11">
        <f t="shared" si="2"/>
        <v>4043.0967807570328</v>
      </c>
      <c r="N21" s="11">
        <f t="shared" si="2"/>
        <v>1274.1103075377384</v>
      </c>
      <c r="O21" s="11">
        <f t="shared" si="2"/>
        <v>3579.8463888455667</v>
      </c>
      <c r="P21" s="11">
        <f t="shared" si="2"/>
        <v>2093.8467792900556</v>
      </c>
      <c r="Q21" s="11">
        <f t="shared" si="2"/>
        <v>4365.2777637700929</v>
      </c>
      <c r="R21" s="11">
        <f t="shared" si="2"/>
        <v>7089.5027873559293</v>
      </c>
      <c r="S21" s="11">
        <f t="shared" si="2"/>
        <v>9437.9171612933842</v>
      </c>
      <c r="T21" s="11">
        <f t="shared" si="2"/>
        <v>6341.543174695068</v>
      </c>
      <c r="U21" s="11">
        <f t="shared" si="2"/>
        <v>8284.4041119571066</v>
      </c>
      <c r="V21" s="11">
        <f t="shared" si="2"/>
        <v>5206.1317300957235</v>
      </c>
      <c r="W21" s="11">
        <f t="shared" si="2"/>
        <v>5226.2284357098406</v>
      </c>
      <c r="X21" s="11">
        <f t="shared" si="2"/>
        <v>1018.2463204368995</v>
      </c>
      <c r="Y21" s="11">
        <f t="shared" si="2"/>
        <v>2516.8157785169178</v>
      </c>
      <c r="Z21" s="11">
        <f t="shared" si="2"/>
        <v>9276.8298480389276</v>
      </c>
      <c r="AA21" s="11">
        <f t="shared" si="2"/>
        <v>2568.5490410958905</v>
      </c>
      <c r="AB21" s="11">
        <f t="shared" si="2"/>
        <v>5503.5991716918979</v>
      </c>
      <c r="AC21" s="11">
        <f t="shared" si="2"/>
        <v>46.939726027397263</v>
      </c>
      <c r="AD21" s="11">
        <f t="shared" si="2"/>
        <v>1679.308350834365</v>
      </c>
      <c r="AE21" s="11">
        <f t="shared" si="2"/>
        <v>956.61487492301421</v>
      </c>
      <c r="AF21" s="11">
        <f t="shared" si="2"/>
        <v>183.40813997748575</v>
      </c>
      <c r="AG21" s="11">
        <f t="shared" si="2"/>
        <v>152.30136986301369</v>
      </c>
      <c r="AH21" s="11">
        <f t="shared" si="2"/>
        <v>524.74677784928872</v>
      </c>
    </row>
    <row r="22" spans="1:34" s="1" customFormat="1" x14ac:dyDescent="0.15">
      <c r="A22" s="32"/>
      <c r="B22" s="32" t="s">
        <v>36</v>
      </c>
      <c r="C22" s="32"/>
      <c r="D22" s="11">
        <f t="shared" ref="D22:M22" si="3">D8</f>
        <v>0.19</v>
      </c>
      <c r="E22" s="11">
        <f t="shared" si="3"/>
        <v>0.06</v>
      </c>
      <c r="F22" s="11">
        <f t="shared" si="3"/>
        <v>5.8688000000000002</v>
      </c>
      <c r="G22" s="11">
        <f t="shared" si="3"/>
        <v>1.3452</v>
      </c>
      <c r="H22" s="11">
        <f t="shared" si="3"/>
        <v>60.985472522642802</v>
      </c>
      <c r="I22" s="11">
        <f t="shared" si="3"/>
        <v>8.6929999999999996</v>
      </c>
      <c r="J22" s="11">
        <f t="shared" si="3"/>
        <v>1.0961585886327401</v>
      </c>
      <c r="K22" s="11">
        <f t="shared" si="3"/>
        <v>18.265281939498401</v>
      </c>
      <c r="L22" s="11">
        <f t="shared" si="3"/>
        <v>0</v>
      </c>
      <c r="M22" s="11">
        <f t="shared" si="3"/>
        <v>0.28000000000000003</v>
      </c>
      <c r="N22" s="11">
        <v>0</v>
      </c>
      <c r="O22" s="11">
        <f t="shared" ref="O22:W22" si="4">O8</f>
        <v>0.11</v>
      </c>
      <c r="P22" s="11">
        <f t="shared" si="4"/>
        <v>0</v>
      </c>
      <c r="Q22" s="11">
        <f t="shared" si="4"/>
        <v>0</v>
      </c>
      <c r="R22" s="11">
        <f t="shared" si="4"/>
        <v>1.3632</v>
      </c>
      <c r="S22" s="11">
        <f t="shared" si="4"/>
        <v>1.1037408883707001</v>
      </c>
      <c r="T22" s="11">
        <f t="shared" si="4"/>
        <v>0.55400000000000005</v>
      </c>
      <c r="U22" s="11">
        <f t="shared" si="4"/>
        <v>1.3839999999999999</v>
      </c>
      <c r="V22" s="11">
        <f t="shared" si="4"/>
        <v>0.01</v>
      </c>
      <c r="W22" s="11">
        <f t="shared" si="4"/>
        <v>24.362100365779199</v>
      </c>
      <c r="X22" s="11">
        <v>0</v>
      </c>
      <c r="Y22" s="11">
        <f t="shared" ref="Y22:AH22" si="5">Y8</f>
        <v>1.81</v>
      </c>
      <c r="Z22" s="11">
        <f t="shared" si="5"/>
        <v>77.152198286030199</v>
      </c>
      <c r="AA22" s="11">
        <f t="shared" si="5"/>
        <v>11.972002441412799</v>
      </c>
      <c r="AB22" s="11">
        <f t="shared" si="5"/>
        <v>12.891999999999999</v>
      </c>
      <c r="AC22" s="11">
        <f t="shared" si="5"/>
        <v>28.349587745053299</v>
      </c>
      <c r="AD22" s="11">
        <f t="shared" si="5"/>
        <v>2.0752000000000002</v>
      </c>
      <c r="AE22" s="11">
        <f t="shared" si="5"/>
        <v>12.125999999999999</v>
      </c>
      <c r="AF22" s="11">
        <f t="shared" si="5"/>
        <v>10.046629845789001</v>
      </c>
      <c r="AG22" s="11">
        <f t="shared" si="5"/>
        <v>0.17</v>
      </c>
      <c r="AH22" s="11">
        <f t="shared" si="5"/>
        <v>49.168619732824197</v>
      </c>
    </row>
    <row r="23" spans="1:34" s="1" customFormat="1" x14ac:dyDescent="0.15">
      <c r="A23" s="32"/>
      <c r="B23" s="32" t="s">
        <v>38</v>
      </c>
      <c r="C23" s="32"/>
      <c r="D23" s="11">
        <f t="shared" ref="D23:K23" si="6">D9</f>
        <v>0.37</v>
      </c>
      <c r="E23" s="11">
        <f t="shared" si="6"/>
        <v>0.26</v>
      </c>
      <c r="F23" s="11">
        <f t="shared" si="6"/>
        <v>19.169737228262498</v>
      </c>
      <c r="G23" s="11">
        <f t="shared" si="6"/>
        <v>13.319911333055</v>
      </c>
      <c r="H23" s="11">
        <f t="shared" si="6"/>
        <v>87.021190974056907</v>
      </c>
      <c r="I23" s="11">
        <f t="shared" si="6"/>
        <v>105.49</v>
      </c>
      <c r="J23" s="11">
        <f t="shared" si="6"/>
        <v>0.93292814829308701</v>
      </c>
      <c r="K23" s="11">
        <f t="shared" si="6"/>
        <v>5.2911133019337901</v>
      </c>
      <c r="L23" s="11">
        <v>0</v>
      </c>
      <c r="M23" s="11">
        <f t="shared" ref="M23:U23" si="7">M9</f>
        <v>3.173</v>
      </c>
      <c r="N23" s="11">
        <v>0</v>
      </c>
      <c r="O23" s="11">
        <f t="shared" si="7"/>
        <v>0.16</v>
      </c>
      <c r="P23" s="11">
        <v>0</v>
      </c>
      <c r="Q23" s="11">
        <f t="shared" si="7"/>
        <v>0</v>
      </c>
      <c r="R23" s="11">
        <f t="shared" si="7"/>
        <v>11.72</v>
      </c>
      <c r="S23" s="11">
        <f t="shared" si="7"/>
        <v>2.4752000000000001</v>
      </c>
      <c r="T23" s="11">
        <f t="shared" si="7"/>
        <v>0.4012</v>
      </c>
      <c r="U23" s="11">
        <f t="shared" si="7"/>
        <v>7.4126645416293505E-2</v>
      </c>
      <c r="V23" s="11">
        <v>0</v>
      </c>
      <c r="W23" s="11">
        <f t="shared" ref="W23:AH23" si="8">W9</f>
        <v>0.09</v>
      </c>
      <c r="X23" s="11">
        <v>0</v>
      </c>
      <c r="Y23" s="11">
        <f t="shared" si="8"/>
        <v>0.28000000000000003</v>
      </c>
      <c r="Z23" s="11">
        <f t="shared" si="8"/>
        <v>13.1708</v>
      </c>
      <c r="AA23" s="11">
        <f t="shared" si="8"/>
        <v>0.22</v>
      </c>
      <c r="AB23" s="11">
        <f t="shared" si="8"/>
        <v>9.4454275269032504</v>
      </c>
      <c r="AC23" s="11">
        <f t="shared" si="8"/>
        <v>7.44</v>
      </c>
      <c r="AD23" s="11">
        <f t="shared" si="8"/>
        <v>2.3340000000000001</v>
      </c>
      <c r="AE23" s="11">
        <f t="shared" si="8"/>
        <v>41.814</v>
      </c>
      <c r="AF23" s="11">
        <f t="shared" si="8"/>
        <v>0.34300000000000003</v>
      </c>
      <c r="AG23" s="11">
        <f t="shared" si="8"/>
        <v>5.71</v>
      </c>
      <c r="AH23" s="11">
        <f t="shared" si="8"/>
        <v>13.431116654235</v>
      </c>
    </row>
    <row r="24" spans="1:34" s="1" customFormat="1" x14ac:dyDescent="0.15">
      <c r="A24" s="32"/>
      <c r="B24" s="32" t="s">
        <v>39</v>
      </c>
      <c r="C24" s="32"/>
      <c r="D24" s="11">
        <f t="shared" ref="D24:K24" si="9">D10</f>
        <v>0.08</v>
      </c>
      <c r="E24" s="11">
        <f t="shared" si="9"/>
        <v>0.1</v>
      </c>
      <c r="F24" s="11">
        <f t="shared" si="9"/>
        <v>6.1297324046712101</v>
      </c>
      <c r="G24" s="11">
        <f t="shared" si="9"/>
        <v>5.0141128538700102</v>
      </c>
      <c r="H24" s="11">
        <f t="shared" si="9"/>
        <v>12.6729520013361</v>
      </c>
      <c r="I24" s="11">
        <f t="shared" si="9"/>
        <v>7.44923451986205</v>
      </c>
      <c r="J24" s="11">
        <f t="shared" si="9"/>
        <v>0.11603875241898901</v>
      </c>
      <c r="K24" s="11">
        <f t="shared" si="9"/>
        <v>1.34981254094096</v>
      </c>
      <c r="L24" s="11">
        <v>0</v>
      </c>
      <c r="M24" s="11">
        <f t="shared" ref="M24:U24" si="10">M10</f>
        <v>0.9</v>
      </c>
      <c r="N24" s="11">
        <v>0</v>
      </c>
      <c r="O24" s="11">
        <f t="shared" si="10"/>
        <v>0.06</v>
      </c>
      <c r="P24" s="11">
        <f t="shared" si="10"/>
        <v>0</v>
      </c>
      <c r="Q24" s="11">
        <f t="shared" si="10"/>
        <v>0</v>
      </c>
      <c r="R24" s="11">
        <f t="shared" si="10"/>
        <v>0.45617949874052999</v>
      </c>
      <c r="S24" s="11">
        <f t="shared" si="10"/>
        <v>0.39964747716411603</v>
      </c>
      <c r="T24" s="11">
        <f t="shared" si="10"/>
        <v>7.0000000000000007E-2</v>
      </c>
      <c r="U24" s="11">
        <f t="shared" si="10"/>
        <v>0.12739805252775899</v>
      </c>
      <c r="V24" s="11">
        <v>0</v>
      </c>
      <c r="W24" s="11">
        <f t="shared" ref="W24:AH24" si="11">W10</f>
        <v>4.6399999999999997</v>
      </c>
      <c r="X24" s="11">
        <v>0</v>
      </c>
      <c r="Y24" s="11">
        <f t="shared" si="11"/>
        <v>0.89</v>
      </c>
      <c r="Z24" s="11">
        <f t="shared" si="11"/>
        <v>10.08</v>
      </c>
      <c r="AA24" s="11">
        <f t="shared" si="11"/>
        <v>0.35671939964764099</v>
      </c>
      <c r="AB24" s="11">
        <f t="shared" si="11"/>
        <v>18.711357322443401</v>
      </c>
      <c r="AC24" s="11">
        <f t="shared" si="11"/>
        <v>1.42</v>
      </c>
      <c r="AD24" s="11">
        <f t="shared" si="11"/>
        <v>0.39040991999644797</v>
      </c>
      <c r="AE24" s="11">
        <f t="shared" si="11"/>
        <v>17.517088864409601</v>
      </c>
      <c r="AF24" s="11">
        <f t="shared" si="11"/>
        <v>0.173770548330479</v>
      </c>
      <c r="AG24" s="11">
        <f t="shared" si="11"/>
        <v>0.39825836058573</v>
      </c>
      <c r="AH24" s="11">
        <f t="shared" si="11"/>
        <v>9.8816087605947595E-2</v>
      </c>
    </row>
    <row r="25" spans="1:34" s="1" customFormat="1" x14ac:dyDescent="0.15">
      <c r="A25" s="32"/>
      <c r="B25" s="32" t="s">
        <v>40</v>
      </c>
      <c r="C25" s="32"/>
      <c r="D25" s="11">
        <v>0</v>
      </c>
      <c r="E25" s="11">
        <v>0</v>
      </c>
      <c r="F25" s="11">
        <f t="shared" ref="F25:I25" si="12">F11</f>
        <v>0.04</v>
      </c>
      <c r="G25" s="11">
        <f t="shared" si="12"/>
        <v>0</v>
      </c>
      <c r="H25" s="11">
        <f t="shared" si="12"/>
        <v>16.419946376957601</v>
      </c>
      <c r="I25" s="11">
        <f t="shared" si="12"/>
        <v>0</v>
      </c>
      <c r="J25" s="11">
        <v>0</v>
      </c>
      <c r="K25" s="11">
        <f>K11</f>
        <v>0</v>
      </c>
      <c r="L25" s="11">
        <v>0</v>
      </c>
      <c r="M25" s="11">
        <v>0</v>
      </c>
      <c r="N25" s="11">
        <v>1</v>
      </c>
      <c r="O25" s="11">
        <v>0</v>
      </c>
      <c r="P25" s="11">
        <v>2</v>
      </c>
      <c r="Q25" s="11">
        <v>0</v>
      </c>
      <c r="R25" s="11">
        <f>R11</f>
        <v>0</v>
      </c>
      <c r="S25" s="11">
        <v>0</v>
      </c>
      <c r="T25" s="11">
        <f>T11</f>
        <v>0.02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f t="shared" ref="AD25:AH25" si="13">AD11</f>
        <v>0</v>
      </c>
      <c r="AE25" s="11">
        <f t="shared" si="13"/>
        <v>2.4792000000000001</v>
      </c>
      <c r="AF25" s="11">
        <f t="shared" si="13"/>
        <v>1.05</v>
      </c>
      <c r="AG25" s="11">
        <f t="shared" si="13"/>
        <v>0.03</v>
      </c>
      <c r="AH25" s="11">
        <f t="shared" si="13"/>
        <v>10.23815066611</v>
      </c>
    </row>
    <row r="27" spans="1:34" x14ac:dyDescent="0.15">
      <c r="A27" s="9"/>
      <c r="B27" s="9"/>
      <c r="C27" s="9"/>
      <c r="D27" s="9" t="s">
        <v>47</v>
      </c>
      <c r="E27" s="9" t="s">
        <v>48</v>
      </c>
      <c r="F27" s="9" t="s">
        <v>49</v>
      </c>
      <c r="G27" s="9" t="s">
        <v>50</v>
      </c>
      <c r="H27" s="9"/>
      <c r="I27" s="1"/>
    </row>
    <row r="28" spans="1:34" x14ac:dyDescent="0.15">
      <c r="A28" s="59" t="s">
        <v>51</v>
      </c>
      <c r="B28" s="59" t="s">
        <v>42</v>
      </c>
      <c r="C28" s="9" t="s">
        <v>52</v>
      </c>
      <c r="D28" s="9">
        <v>64</v>
      </c>
      <c r="E28" s="9">
        <v>46</v>
      </c>
      <c r="F28" s="9">
        <v>54</v>
      </c>
      <c r="G28" s="11">
        <v>65.25</v>
      </c>
      <c r="H28" s="60">
        <f>(G28+G29+G30)/3</f>
        <v>64.126666666666665</v>
      </c>
      <c r="I28" s="12" t="s">
        <v>53</v>
      </c>
    </row>
    <row r="29" spans="1:34" x14ac:dyDescent="0.15">
      <c r="A29" s="59"/>
      <c r="B29" s="59"/>
      <c r="C29" s="9" t="s">
        <v>54</v>
      </c>
      <c r="D29" s="9">
        <v>53</v>
      </c>
      <c r="E29" s="9">
        <v>39</v>
      </c>
      <c r="F29" s="9">
        <v>53</v>
      </c>
      <c r="G29" s="11">
        <v>54.21</v>
      </c>
      <c r="H29" s="61"/>
      <c r="I29" s="1"/>
    </row>
    <row r="30" spans="1:34" x14ac:dyDescent="0.15">
      <c r="A30" s="59"/>
      <c r="B30" s="59"/>
      <c r="C30" s="9" t="s">
        <v>55</v>
      </c>
      <c r="D30" s="9">
        <v>62</v>
      </c>
      <c r="E30" s="9">
        <v>47</v>
      </c>
      <c r="F30" s="9">
        <v>57</v>
      </c>
      <c r="G30" s="11">
        <v>72.92</v>
      </c>
      <c r="H30" s="62"/>
      <c r="I30" s="1"/>
    </row>
    <row r="31" spans="1:34" x14ac:dyDescent="0.15">
      <c r="A31" s="59"/>
      <c r="B31" s="59" t="s">
        <v>43</v>
      </c>
      <c r="C31" s="9" t="s">
        <v>56</v>
      </c>
      <c r="D31" s="9">
        <v>7</v>
      </c>
      <c r="E31" s="9">
        <v>6</v>
      </c>
      <c r="F31" s="9">
        <v>5</v>
      </c>
      <c r="G31" s="11">
        <v>5.34</v>
      </c>
      <c r="H31" s="60">
        <f>(G31+G32)/2</f>
        <v>4.9800000000000004</v>
      </c>
      <c r="I31" s="1"/>
    </row>
    <row r="32" spans="1:34" x14ac:dyDescent="0.15">
      <c r="A32" s="59"/>
      <c r="B32" s="59"/>
      <c r="C32" s="9" t="s">
        <v>57</v>
      </c>
      <c r="D32" s="9">
        <v>6</v>
      </c>
      <c r="E32" s="9">
        <v>5</v>
      </c>
      <c r="F32" s="9">
        <v>4</v>
      </c>
      <c r="G32" s="11">
        <v>4.62</v>
      </c>
      <c r="H32" s="62"/>
      <c r="I32" s="1"/>
    </row>
    <row r="33" spans="1:36" x14ac:dyDescent="0.15">
      <c r="A33" s="59"/>
      <c r="B33" s="59" t="s">
        <v>34</v>
      </c>
      <c r="C33" s="59"/>
      <c r="D33" s="9"/>
      <c r="E33" s="9"/>
      <c r="F33" s="9"/>
      <c r="G33" s="9">
        <v>1</v>
      </c>
      <c r="H33" s="9">
        <f t="shared" ref="H33:H37" si="14">G33</f>
        <v>1</v>
      </c>
      <c r="I33" s="1"/>
    </row>
    <row r="34" spans="1:36" x14ac:dyDescent="0.15">
      <c r="A34" s="59"/>
      <c r="B34" s="59" t="s">
        <v>36</v>
      </c>
      <c r="C34" s="59"/>
      <c r="D34" s="9"/>
      <c r="E34" s="9"/>
      <c r="F34" s="9"/>
      <c r="G34" s="9">
        <v>18</v>
      </c>
      <c r="H34" s="9">
        <f t="shared" si="14"/>
        <v>18</v>
      </c>
      <c r="I34" s="1"/>
    </row>
    <row r="35" spans="1:36" x14ac:dyDescent="0.15">
      <c r="A35" s="59"/>
      <c r="B35" s="59" t="s">
        <v>38</v>
      </c>
      <c r="C35" s="59"/>
      <c r="D35" s="9"/>
      <c r="E35" s="9"/>
      <c r="F35" s="9"/>
      <c r="G35" s="9">
        <v>10</v>
      </c>
      <c r="H35" s="9">
        <f t="shared" si="14"/>
        <v>10</v>
      </c>
      <c r="I35" s="1"/>
    </row>
    <row r="36" spans="1:36" x14ac:dyDescent="0.15">
      <c r="A36" s="59"/>
      <c r="B36" s="59" t="s">
        <v>39</v>
      </c>
      <c r="C36" s="59"/>
      <c r="D36" s="9"/>
      <c r="E36" s="9"/>
      <c r="F36" s="9"/>
      <c r="G36" s="9">
        <v>10</v>
      </c>
      <c r="H36" s="9">
        <f t="shared" si="14"/>
        <v>10</v>
      </c>
      <c r="I36" s="1"/>
    </row>
    <row r="37" spans="1:36" x14ac:dyDescent="0.15">
      <c r="A37" s="59"/>
      <c r="B37" s="59" t="s">
        <v>40</v>
      </c>
      <c r="C37" s="59"/>
      <c r="D37" s="9"/>
      <c r="E37" s="9"/>
      <c r="F37" s="9"/>
      <c r="G37" s="9">
        <v>46</v>
      </c>
      <c r="H37" s="9">
        <f t="shared" si="14"/>
        <v>46</v>
      </c>
      <c r="I37" s="1"/>
    </row>
    <row r="39" spans="1:36" x14ac:dyDescent="0.15">
      <c r="A39" s="63" t="s">
        <v>58</v>
      </c>
      <c r="B39" s="67" t="s">
        <v>45</v>
      </c>
      <c r="C39" s="63"/>
      <c r="D39" s="11">
        <f t="shared" ref="D39:AH39" si="15">D19*10000*$H$28</f>
        <v>18519781.333333332</v>
      </c>
      <c r="E39" s="11">
        <f t="shared" si="15"/>
        <v>31672160.666666664</v>
      </c>
      <c r="F39" s="11">
        <f t="shared" si="15"/>
        <v>434432516</v>
      </c>
      <c r="G39" s="11">
        <f t="shared" si="15"/>
        <v>90226220</v>
      </c>
      <c r="H39" s="11">
        <f t="shared" si="15"/>
        <v>620367786</v>
      </c>
      <c r="I39" s="11">
        <f t="shared" si="15"/>
        <v>233487758.40000001</v>
      </c>
      <c r="J39" s="11">
        <f t="shared" si="15"/>
        <v>369717454.51749772</v>
      </c>
      <c r="K39" s="11">
        <f t="shared" si="15"/>
        <v>491088425.99999994</v>
      </c>
      <c r="L39" s="11">
        <f t="shared" si="15"/>
        <v>3988678.666666667</v>
      </c>
      <c r="M39" s="11">
        <f t="shared" si="15"/>
        <v>30902640.666666664</v>
      </c>
      <c r="N39" s="11">
        <f t="shared" si="15"/>
        <v>15685382.666666666</v>
      </c>
      <c r="O39" s="11">
        <f t="shared" si="15"/>
        <v>94697644.213333338</v>
      </c>
      <c r="P39" s="11">
        <f t="shared" si="15"/>
        <v>37138830.746666662</v>
      </c>
      <c r="Q39" s="11">
        <f t="shared" si="15"/>
        <v>195749984.58666667</v>
      </c>
      <c r="R39" s="11">
        <f t="shared" si="15"/>
        <v>517465239.89869964</v>
      </c>
      <c r="S39" s="11">
        <f t="shared" si="15"/>
        <v>399187530.80298871</v>
      </c>
      <c r="T39" s="11">
        <f t="shared" si="15"/>
        <v>208925706.02666667</v>
      </c>
      <c r="U39" s="11">
        <f t="shared" si="15"/>
        <v>304032495.8133319</v>
      </c>
      <c r="V39" s="11">
        <f t="shared" si="15"/>
        <v>152526046.18666667</v>
      </c>
      <c r="W39" s="11">
        <f t="shared" si="15"/>
        <v>284564135.38666666</v>
      </c>
      <c r="X39" s="11">
        <f t="shared" si="15"/>
        <v>43285500</v>
      </c>
      <c r="Y39" s="11">
        <f t="shared" si="15"/>
        <v>120237756.50666668</v>
      </c>
      <c r="Z39" s="11">
        <f t="shared" si="15"/>
        <v>706004330.39147294</v>
      </c>
      <c r="AA39" s="11">
        <f t="shared" si="15"/>
        <v>380718737.46666664</v>
      </c>
      <c r="AB39" s="11">
        <f t="shared" si="15"/>
        <v>737624678.53333342</v>
      </c>
      <c r="AC39" s="11">
        <f t="shared" si="15"/>
        <v>467652203.18327898</v>
      </c>
      <c r="AD39" s="11">
        <f t="shared" si="15"/>
        <v>130638845.33333333</v>
      </c>
      <c r="AE39" s="11">
        <f t="shared" si="15"/>
        <v>368033200.26666671</v>
      </c>
      <c r="AF39" s="11">
        <f t="shared" si="15"/>
        <v>361347354</v>
      </c>
      <c r="AG39" s="11">
        <f t="shared" si="15"/>
        <v>103776184.66666669</v>
      </c>
      <c r="AH39" s="11">
        <f t="shared" si="15"/>
        <v>394165776.72420913</v>
      </c>
    </row>
    <row r="40" spans="1:36" x14ac:dyDescent="0.15">
      <c r="A40" s="63"/>
      <c r="B40" s="67" t="s">
        <v>46</v>
      </c>
      <c r="C40" s="63"/>
      <c r="D40" s="11">
        <f t="shared" ref="D40:AH40" si="16">D20*10000*$H$31</f>
        <v>6734755.5287671229</v>
      </c>
      <c r="E40" s="11">
        <f t="shared" si="16"/>
        <v>4491414.2465753434</v>
      </c>
      <c r="F40" s="11">
        <f t="shared" si="16"/>
        <v>143313615.91232881</v>
      </c>
      <c r="G40" s="11">
        <f t="shared" si="16"/>
        <v>82273392.986301377</v>
      </c>
      <c r="H40" s="11">
        <f t="shared" si="16"/>
        <v>512216025.3369863</v>
      </c>
      <c r="I40" s="11">
        <f t="shared" si="16"/>
        <v>63771746.104109593</v>
      </c>
      <c r="J40" s="11">
        <f t="shared" si="16"/>
        <v>52103925.369863011</v>
      </c>
      <c r="K40" s="11">
        <f t="shared" si="16"/>
        <v>77450106.082191795</v>
      </c>
      <c r="L40" s="11">
        <f t="shared" si="16"/>
        <v>2185333.1506849318</v>
      </c>
      <c r="M40" s="11">
        <f t="shared" si="16"/>
        <v>47189224.495184369</v>
      </c>
      <c r="N40" s="11">
        <f t="shared" si="16"/>
        <v>14223010.980821919</v>
      </c>
      <c r="O40" s="11">
        <f t="shared" si="16"/>
        <v>64253674.164165743</v>
      </c>
      <c r="P40" s="11">
        <f t="shared" si="16"/>
        <v>10141190.136986302</v>
      </c>
      <c r="Q40" s="11">
        <f t="shared" si="16"/>
        <v>7374122.0383561645</v>
      </c>
      <c r="R40" s="11">
        <f t="shared" si="16"/>
        <v>172613936.39633733</v>
      </c>
      <c r="S40" s="11">
        <f t="shared" si="16"/>
        <v>139807292.05479455</v>
      </c>
      <c r="T40" s="11">
        <f t="shared" si="16"/>
        <v>44688020.449315071</v>
      </c>
      <c r="U40" s="11">
        <f t="shared" si="16"/>
        <v>53643179.243835628</v>
      </c>
      <c r="V40" s="11">
        <f t="shared" si="16"/>
        <v>9795368.0219178088</v>
      </c>
      <c r="W40" s="11">
        <f t="shared" si="16"/>
        <v>18397973.264507625</v>
      </c>
      <c r="X40" s="11">
        <f t="shared" si="16"/>
        <v>6100022.4657534249</v>
      </c>
      <c r="Y40" s="11">
        <f t="shared" si="16"/>
        <v>28111038.509589046</v>
      </c>
      <c r="Z40" s="11">
        <f t="shared" si="16"/>
        <v>154439847.32054797</v>
      </c>
      <c r="AA40" s="11">
        <f t="shared" si="16"/>
        <v>11140164.493150685</v>
      </c>
      <c r="AB40" s="11">
        <f t="shared" si="16"/>
        <v>82360708.07671234</v>
      </c>
      <c r="AC40" s="11">
        <f t="shared" si="16"/>
        <v>78968730.476712331</v>
      </c>
      <c r="AD40" s="11">
        <f t="shared" si="16"/>
        <v>72191307.94520548</v>
      </c>
      <c r="AE40" s="11">
        <f t="shared" si="16"/>
        <v>136210145.76440799</v>
      </c>
      <c r="AF40" s="11">
        <f t="shared" si="16"/>
        <v>79671573.567123294</v>
      </c>
      <c r="AG40" s="11">
        <f t="shared" si="16"/>
        <v>39319633.267039493</v>
      </c>
      <c r="AH40" s="11">
        <f t="shared" si="16"/>
        <v>368166297.2054795</v>
      </c>
    </row>
    <row r="41" spans="1:36" x14ac:dyDescent="0.15">
      <c r="A41" s="63"/>
      <c r="B41" s="68" t="s">
        <v>34</v>
      </c>
      <c r="C41" s="68"/>
      <c r="D41" s="11">
        <f t="shared" ref="D41:AH41" si="17">D21*10000*$H$33</f>
        <v>4376983.5616438352</v>
      </c>
      <c r="E41" s="11">
        <f t="shared" si="17"/>
        <v>4180622.465753424</v>
      </c>
      <c r="F41" s="11">
        <f t="shared" si="17"/>
        <v>49624977.408558324</v>
      </c>
      <c r="G41" s="11">
        <f t="shared" si="17"/>
        <v>10477604.521752195</v>
      </c>
      <c r="H41" s="11">
        <f t="shared" si="17"/>
        <v>11768730.239559405</v>
      </c>
      <c r="I41" s="11">
        <f t="shared" si="17"/>
        <v>32801915.311589919</v>
      </c>
      <c r="J41" s="11">
        <f t="shared" si="17"/>
        <v>22584702.541093439</v>
      </c>
      <c r="K41" s="11">
        <f t="shared" si="17"/>
        <v>32304166.861086491</v>
      </c>
      <c r="L41" s="11">
        <f t="shared" si="17"/>
        <v>3450131.5068493155</v>
      </c>
      <c r="M41" s="11">
        <f t="shared" si="17"/>
        <v>40430967.807570331</v>
      </c>
      <c r="N41" s="11">
        <f t="shared" si="17"/>
        <v>12741103.075377384</v>
      </c>
      <c r="O41" s="11">
        <f t="shared" si="17"/>
        <v>35798463.888455667</v>
      </c>
      <c r="P41" s="11">
        <f t="shared" si="17"/>
        <v>20938467.792900555</v>
      </c>
      <c r="Q41" s="11">
        <f t="shared" si="17"/>
        <v>43652777.63770093</v>
      </c>
      <c r="R41" s="11">
        <f t="shared" si="17"/>
        <v>70895027.873559296</v>
      </c>
      <c r="S41" s="11">
        <f t="shared" si="17"/>
        <v>94379171.612933844</v>
      </c>
      <c r="T41" s="11">
        <f t="shared" si="17"/>
        <v>63415431.746950679</v>
      </c>
      <c r="U41" s="11">
        <f t="shared" si="17"/>
        <v>82844041.11957106</v>
      </c>
      <c r="V41" s="11">
        <f t="shared" si="17"/>
        <v>52061317.300957233</v>
      </c>
      <c r="W41" s="11">
        <f t="shared" si="17"/>
        <v>52262284.357098408</v>
      </c>
      <c r="X41" s="11">
        <f t="shared" si="17"/>
        <v>10182463.204368996</v>
      </c>
      <c r="Y41" s="11">
        <f t="shared" si="17"/>
        <v>25168157.785169177</v>
      </c>
      <c r="Z41" s="11">
        <f t="shared" si="17"/>
        <v>92768298.480389282</v>
      </c>
      <c r="AA41" s="11">
        <f t="shared" si="17"/>
        <v>25685490.410958905</v>
      </c>
      <c r="AB41" s="11">
        <f t="shared" si="17"/>
        <v>55035991.716918983</v>
      </c>
      <c r="AC41" s="11">
        <f t="shared" si="17"/>
        <v>469397.26027397264</v>
      </c>
      <c r="AD41" s="11">
        <f t="shared" si="17"/>
        <v>16793083.508343648</v>
      </c>
      <c r="AE41" s="11">
        <f t="shared" si="17"/>
        <v>9566148.7492301427</v>
      </c>
      <c r="AF41" s="11">
        <f t="shared" si="17"/>
        <v>1834081.3997748576</v>
      </c>
      <c r="AG41" s="11">
        <f t="shared" si="17"/>
        <v>1523013.6986301369</v>
      </c>
      <c r="AH41" s="11">
        <f t="shared" si="17"/>
        <v>5247467.7784928875</v>
      </c>
    </row>
    <row r="42" spans="1:36" x14ac:dyDescent="0.15">
      <c r="A42" s="63"/>
      <c r="B42" s="63" t="s">
        <v>36</v>
      </c>
      <c r="C42" s="63"/>
      <c r="D42" s="11">
        <f t="shared" ref="D42:AH42" si="18">D22*10000*$H$34</f>
        <v>34200</v>
      </c>
      <c r="E42" s="11">
        <f t="shared" si="18"/>
        <v>10800</v>
      </c>
      <c r="F42" s="11">
        <f t="shared" si="18"/>
        <v>1056384</v>
      </c>
      <c r="G42" s="11">
        <f t="shared" si="18"/>
        <v>242136</v>
      </c>
      <c r="H42" s="11">
        <f t="shared" si="18"/>
        <v>10977385.054075705</v>
      </c>
      <c r="I42" s="11">
        <f t="shared" si="18"/>
        <v>1564740</v>
      </c>
      <c r="J42" s="11">
        <f t="shared" si="18"/>
        <v>197308.54595389322</v>
      </c>
      <c r="K42" s="11">
        <f t="shared" si="18"/>
        <v>3287750.7491097124</v>
      </c>
      <c r="L42" s="11">
        <f t="shared" si="18"/>
        <v>0</v>
      </c>
      <c r="M42" s="11">
        <f t="shared" si="18"/>
        <v>50400.000000000007</v>
      </c>
      <c r="N42" s="11">
        <f t="shared" si="18"/>
        <v>0</v>
      </c>
      <c r="O42" s="11">
        <f t="shared" si="18"/>
        <v>19800</v>
      </c>
      <c r="P42" s="11">
        <f t="shared" si="18"/>
        <v>0</v>
      </c>
      <c r="Q42" s="11">
        <f t="shared" si="18"/>
        <v>0</v>
      </c>
      <c r="R42" s="11">
        <f t="shared" si="18"/>
        <v>245376</v>
      </c>
      <c r="S42" s="11">
        <f t="shared" si="18"/>
        <v>198673.35990672602</v>
      </c>
      <c r="T42" s="11">
        <f t="shared" si="18"/>
        <v>99720.000000000015</v>
      </c>
      <c r="U42" s="11">
        <f t="shared" si="18"/>
        <v>249119.99999999997</v>
      </c>
      <c r="V42" s="11">
        <f t="shared" si="18"/>
        <v>1800</v>
      </c>
      <c r="W42" s="11">
        <f t="shared" si="18"/>
        <v>4385178.0658402555</v>
      </c>
      <c r="X42" s="11">
        <f t="shared" si="18"/>
        <v>0</v>
      </c>
      <c r="Y42" s="11">
        <f t="shared" si="18"/>
        <v>325800</v>
      </c>
      <c r="Z42" s="11">
        <f t="shared" si="18"/>
        <v>13887395.691485435</v>
      </c>
      <c r="AA42" s="11">
        <f t="shared" si="18"/>
        <v>2154960.4394543041</v>
      </c>
      <c r="AB42" s="11">
        <f t="shared" si="18"/>
        <v>2320560</v>
      </c>
      <c r="AC42" s="11">
        <f t="shared" si="18"/>
        <v>5102925.7941095941</v>
      </c>
      <c r="AD42" s="11">
        <f t="shared" si="18"/>
        <v>373536</v>
      </c>
      <c r="AE42" s="11">
        <f t="shared" si="18"/>
        <v>2182680</v>
      </c>
      <c r="AF42" s="11">
        <f t="shared" si="18"/>
        <v>1808393.3722420202</v>
      </c>
      <c r="AG42" s="11">
        <f t="shared" si="18"/>
        <v>30600.000000000004</v>
      </c>
      <c r="AH42" s="11">
        <f t="shared" si="18"/>
        <v>8850351.5519083552</v>
      </c>
    </row>
    <row r="43" spans="1:36" x14ac:dyDescent="0.15">
      <c r="A43" s="63"/>
      <c r="B43" s="63" t="s">
        <v>38</v>
      </c>
      <c r="C43" s="63"/>
      <c r="D43" s="11">
        <f t="shared" ref="D43:AH43" si="19">D23*10000*$H$35</f>
        <v>37000</v>
      </c>
      <c r="E43" s="11">
        <f t="shared" si="19"/>
        <v>26000</v>
      </c>
      <c r="F43" s="11">
        <f t="shared" si="19"/>
        <v>1916973.7228262497</v>
      </c>
      <c r="G43" s="11">
        <f t="shared" si="19"/>
        <v>1331991.1333055</v>
      </c>
      <c r="H43" s="11">
        <f t="shared" si="19"/>
        <v>8702119.0974056907</v>
      </c>
      <c r="I43" s="11">
        <f t="shared" si="19"/>
        <v>10549000</v>
      </c>
      <c r="J43" s="11">
        <f t="shared" si="19"/>
        <v>93292.8148293087</v>
      </c>
      <c r="K43" s="11">
        <f t="shared" si="19"/>
        <v>529111.33019337908</v>
      </c>
      <c r="L43" s="11">
        <f t="shared" si="19"/>
        <v>0</v>
      </c>
      <c r="M43" s="11">
        <f t="shared" si="19"/>
        <v>317300</v>
      </c>
      <c r="N43" s="11">
        <f t="shared" si="19"/>
        <v>0</v>
      </c>
      <c r="O43" s="11">
        <f t="shared" si="19"/>
        <v>16000</v>
      </c>
      <c r="P43" s="11">
        <f t="shared" si="19"/>
        <v>0</v>
      </c>
      <c r="Q43" s="11">
        <f t="shared" si="19"/>
        <v>0</v>
      </c>
      <c r="R43" s="11">
        <f t="shared" si="19"/>
        <v>1172000</v>
      </c>
      <c r="S43" s="11">
        <f t="shared" si="19"/>
        <v>247520</v>
      </c>
      <c r="T43" s="11">
        <f t="shared" si="19"/>
        <v>40120</v>
      </c>
      <c r="U43" s="11">
        <f t="shared" si="19"/>
        <v>7412.6645416293504</v>
      </c>
      <c r="V43" s="11">
        <f t="shared" si="19"/>
        <v>0</v>
      </c>
      <c r="W43" s="11">
        <f t="shared" si="19"/>
        <v>9000</v>
      </c>
      <c r="X43" s="11">
        <f t="shared" si="19"/>
        <v>0</v>
      </c>
      <c r="Y43" s="11">
        <f t="shared" si="19"/>
        <v>28000.000000000004</v>
      </c>
      <c r="Z43" s="11">
        <f t="shared" si="19"/>
        <v>1317080</v>
      </c>
      <c r="AA43" s="11">
        <f t="shared" si="19"/>
        <v>22000</v>
      </c>
      <c r="AB43" s="11">
        <f t="shared" si="19"/>
        <v>944542.75269032503</v>
      </c>
      <c r="AC43" s="11">
        <f t="shared" si="19"/>
        <v>744000</v>
      </c>
      <c r="AD43" s="11">
        <f t="shared" si="19"/>
        <v>233400</v>
      </c>
      <c r="AE43" s="11">
        <f t="shared" si="19"/>
        <v>4181400</v>
      </c>
      <c r="AF43" s="11">
        <f t="shared" si="19"/>
        <v>34300.000000000007</v>
      </c>
      <c r="AG43" s="11">
        <f t="shared" si="19"/>
        <v>571000</v>
      </c>
      <c r="AH43" s="11">
        <f t="shared" si="19"/>
        <v>1343111.6654234999</v>
      </c>
    </row>
    <row r="44" spans="1:36" x14ac:dyDescent="0.15">
      <c r="A44" s="63"/>
      <c r="B44" s="63" t="s">
        <v>39</v>
      </c>
      <c r="C44" s="63"/>
      <c r="D44" s="11">
        <f t="shared" ref="D44:AH44" si="20">D24*10000*$H$36</f>
        <v>8000</v>
      </c>
      <c r="E44" s="11">
        <f t="shared" si="20"/>
        <v>10000</v>
      </c>
      <c r="F44" s="11">
        <f t="shared" si="20"/>
        <v>612973.24046712101</v>
      </c>
      <c r="G44" s="11">
        <f t="shared" si="20"/>
        <v>501411.28538700106</v>
      </c>
      <c r="H44" s="11">
        <f t="shared" si="20"/>
        <v>1267295.2001336098</v>
      </c>
      <c r="I44" s="11">
        <f t="shared" si="20"/>
        <v>744923.45198620507</v>
      </c>
      <c r="J44" s="11">
        <f t="shared" si="20"/>
        <v>11603.875241898899</v>
      </c>
      <c r="K44" s="11">
        <f t="shared" si="20"/>
        <v>134981.25409409602</v>
      </c>
      <c r="L44" s="11">
        <f t="shared" si="20"/>
        <v>0</v>
      </c>
      <c r="M44" s="11">
        <f t="shared" si="20"/>
        <v>90000</v>
      </c>
      <c r="N44" s="11">
        <f t="shared" si="20"/>
        <v>0</v>
      </c>
      <c r="O44" s="11">
        <f t="shared" si="20"/>
        <v>6000</v>
      </c>
      <c r="P44" s="11">
        <f t="shared" si="20"/>
        <v>0</v>
      </c>
      <c r="Q44" s="11">
        <f t="shared" si="20"/>
        <v>0</v>
      </c>
      <c r="R44" s="11">
        <f t="shared" si="20"/>
        <v>45617.949874053003</v>
      </c>
      <c r="S44" s="11">
        <f t="shared" si="20"/>
        <v>39964.747716411599</v>
      </c>
      <c r="T44" s="11">
        <f t="shared" si="20"/>
        <v>7000.0000000000009</v>
      </c>
      <c r="U44" s="11">
        <f t="shared" si="20"/>
        <v>12739.805252775897</v>
      </c>
      <c r="V44" s="11">
        <f t="shared" si="20"/>
        <v>0</v>
      </c>
      <c r="W44" s="11">
        <f t="shared" si="20"/>
        <v>464000</v>
      </c>
      <c r="X44" s="11">
        <f t="shared" si="20"/>
        <v>0</v>
      </c>
      <c r="Y44" s="11">
        <f t="shared" si="20"/>
        <v>89000</v>
      </c>
      <c r="Z44" s="11">
        <f t="shared" si="20"/>
        <v>1008000</v>
      </c>
      <c r="AA44" s="11">
        <f t="shared" si="20"/>
        <v>35671.939964764097</v>
      </c>
      <c r="AB44" s="11">
        <f t="shared" si="20"/>
        <v>1871135.7322443402</v>
      </c>
      <c r="AC44" s="11">
        <f t="shared" si="20"/>
        <v>142000</v>
      </c>
      <c r="AD44" s="11">
        <f t="shared" si="20"/>
        <v>39040.991999644801</v>
      </c>
      <c r="AE44" s="11">
        <f t="shared" si="20"/>
        <v>1751708.88644096</v>
      </c>
      <c r="AF44" s="11">
        <f t="shared" si="20"/>
        <v>17377.0548330479</v>
      </c>
      <c r="AG44" s="11">
        <f t="shared" si="20"/>
        <v>39825.836058572997</v>
      </c>
      <c r="AH44" s="11">
        <f t="shared" si="20"/>
        <v>9881.6087605947596</v>
      </c>
    </row>
    <row r="45" spans="1:36" x14ac:dyDescent="0.15">
      <c r="A45" s="63"/>
      <c r="B45" s="63" t="s">
        <v>40</v>
      </c>
      <c r="C45" s="63"/>
      <c r="D45" s="11">
        <f t="shared" ref="D45:AH45" si="21">D25*10000*$H$37</f>
        <v>0</v>
      </c>
      <c r="E45" s="11">
        <f t="shared" si="21"/>
        <v>0</v>
      </c>
      <c r="F45" s="11">
        <f t="shared" si="21"/>
        <v>18400</v>
      </c>
      <c r="G45" s="11">
        <f t="shared" si="21"/>
        <v>0</v>
      </c>
      <c r="H45" s="11">
        <f t="shared" si="21"/>
        <v>7553175.3334004972</v>
      </c>
      <c r="I45" s="11">
        <f t="shared" si="21"/>
        <v>0</v>
      </c>
      <c r="J45" s="11">
        <f t="shared" si="21"/>
        <v>0</v>
      </c>
      <c r="K45" s="11">
        <f t="shared" si="21"/>
        <v>0</v>
      </c>
      <c r="L45" s="11">
        <f t="shared" si="21"/>
        <v>0</v>
      </c>
      <c r="M45" s="11">
        <f t="shared" si="21"/>
        <v>0</v>
      </c>
      <c r="N45" s="11">
        <f t="shared" si="21"/>
        <v>460000</v>
      </c>
      <c r="O45" s="11">
        <f t="shared" si="21"/>
        <v>0</v>
      </c>
      <c r="P45" s="11">
        <f t="shared" si="21"/>
        <v>920000</v>
      </c>
      <c r="Q45" s="11">
        <f t="shared" si="21"/>
        <v>0</v>
      </c>
      <c r="R45" s="11">
        <f t="shared" si="21"/>
        <v>0</v>
      </c>
      <c r="S45" s="11">
        <f t="shared" si="21"/>
        <v>0</v>
      </c>
      <c r="T45" s="11">
        <f t="shared" si="21"/>
        <v>9200</v>
      </c>
      <c r="U45" s="11">
        <f t="shared" si="21"/>
        <v>0</v>
      </c>
      <c r="V45" s="11">
        <f t="shared" si="21"/>
        <v>0</v>
      </c>
      <c r="W45" s="11">
        <f t="shared" si="21"/>
        <v>0</v>
      </c>
      <c r="X45" s="11">
        <f t="shared" si="21"/>
        <v>0</v>
      </c>
      <c r="Y45" s="11">
        <f t="shared" si="21"/>
        <v>0</v>
      </c>
      <c r="Z45" s="11">
        <f t="shared" si="21"/>
        <v>0</v>
      </c>
      <c r="AA45" s="11">
        <f t="shared" si="21"/>
        <v>0</v>
      </c>
      <c r="AB45" s="11">
        <f t="shared" si="21"/>
        <v>0</v>
      </c>
      <c r="AC45" s="11">
        <f t="shared" si="21"/>
        <v>0</v>
      </c>
      <c r="AD45" s="11">
        <f t="shared" si="21"/>
        <v>0</v>
      </c>
      <c r="AE45" s="11">
        <f t="shared" si="21"/>
        <v>1140432</v>
      </c>
      <c r="AF45" s="11">
        <f t="shared" si="21"/>
        <v>483000</v>
      </c>
      <c r="AG45" s="11">
        <f t="shared" si="21"/>
        <v>13800</v>
      </c>
      <c r="AH45" s="14">
        <f t="shared" si="21"/>
        <v>4709549.3064106004</v>
      </c>
      <c r="AI45" s="15" t="s">
        <v>59</v>
      </c>
    </row>
    <row r="46" spans="1:36" x14ac:dyDescent="0.15">
      <c r="D46" s="1">
        <f t="shared" ref="D46:AH46" si="22">SUM(D39:D45)</f>
        <v>29710720.423744291</v>
      </c>
      <c r="E46" s="1">
        <f t="shared" si="22"/>
        <v>40390997.378995426</v>
      </c>
      <c r="F46" s="1">
        <f t="shared" si="22"/>
        <v>630975840.28418052</v>
      </c>
      <c r="G46" s="1">
        <f t="shared" si="22"/>
        <v>185052755.92674607</v>
      </c>
      <c r="H46" s="1">
        <f t="shared" si="22"/>
        <v>1172852516.2615612</v>
      </c>
      <c r="I46" s="1">
        <f t="shared" si="22"/>
        <v>342920083.26768571</v>
      </c>
      <c r="J46" s="1">
        <f t="shared" si="22"/>
        <v>444708287.6644792</v>
      </c>
      <c r="K46" s="1">
        <f t="shared" si="22"/>
        <v>604794542.27667546</v>
      </c>
      <c r="L46" s="1">
        <f t="shared" si="22"/>
        <v>9624143.3242009133</v>
      </c>
      <c r="M46" s="1">
        <f t="shared" si="22"/>
        <v>118980532.96942136</v>
      </c>
      <c r="N46" s="1">
        <f t="shared" si="22"/>
        <v>43109496.722865969</v>
      </c>
      <c r="O46" s="1">
        <f t="shared" si="22"/>
        <v>194791582.26595473</v>
      </c>
      <c r="P46" s="1">
        <f t="shared" si="22"/>
        <v>69138488.676553518</v>
      </c>
      <c r="Q46" s="1">
        <f t="shared" si="22"/>
        <v>246776884.26272374</v>
      </c>
      <c r="R46" s="1">
        <f t="shared" si="22"/>
        <v>762437198.11847031</v>
      </c>
      <c r="S46" s="1">
        <f t="shared" si="22"/>
        <v>633860152.57834029</v>
      </c>
      <c r="T46" s="1">
        <f t="shared" si="22"/>
        <v>317185198.2229324</v>
      </c>
      <c r="U46" s="1">
        <f t="shared" si="22"/>
        <v>440788988.64653301</v>
      </c>
      <c r="V46" s="1">
        <f t="shared" si="22"/>
        <v>214384531.50954172</v>
      </c>
      <c r="W46" s="1">
        <f t="shared" si="22"/>
        <v>360082571.07411295</v>
      </c>
      <c r="X46" s="1">
        <f t="shared" si="22"/>
        <v>59567985.670122415</v>
      </c>
      <c r="Y46" s="1">
        <f t="shared" si="22"/>
        <v>173959752.80142492</v>
      </c>
      <c r="Z46" s="1">
        <f t="shared" si="22"/>
        <v>969424951.88389552</v>
      </c>
      <c r="AA46" s="1">
        <f t="shared" si="22"/>
        <v>419757024.75019532</v>
      </c>
      <c r="AB46" s="1">
        <f t="shared" si="22"/>
        <v>880157616.81189942</v>
      </c>
      <c r="AC46" s="1">
        <f t="shared" si="22"/>
        <v>553079256.71437478</v>
      </c>
      <c r="AD46" s="1">
        <f t="shared" si="22"/>
        <v>220269213.77888212</v>
      </c>
      <c r="AE46" s="1">
        <f t="shared" si="22"/>
        <v>523065715.66674578</v>
      </c>
      <c r="AF46" s="1">
        <f t="shared" si="22"/>
        <v>445196079.39397323</v>
      </c>
      <c r="AG46" s="1">
        <f t="shared" si="22"/>
        <v>145274057.46839488</v>
      </c>
      <c r="AH46" s="1">
        <f t="shared" si="22"/>
        <v>782492435.84068465</v>
      </c>
      <c r="AI46" s="15">
        <f>SUM(D46:AH46)</f>
        <v>12034809602.636314</v>
      </c>
      <c r="AJ46" s="16" t="s">
        <v>60</v>
      </c>
    </row>
    <row r="47" spans="1:36" x14ac:dyDescent="0.15">
      <c r="AI47" s="17">
        <f>AI46/1000000</f>
        <v>12034.809602636315</v>
      </c>
      <c r="AJ47" s="16" t="s">
        <v>61</v>
      </c>
    </row>
  </sheetData>
  <mergeCells count="19">
    <mergeCell ref="B36:C36"/>
    <mergeCell ref="B37:C37"/>
    <mergeCell ref="B39:C39"/>
    <mergeCell ref="B33:C33"/>
    <mergeCell ref="H28:H30"/>
    <mergeCell ref="H31:H32"/>
    <mergeCell ref="B45:C45"/>
    <mergeCell ref="A12:A18"/>
    <mergeCell ref="A28:A37"/>
    <mergeCell ref="A39:A45"/>
    <mergeCell ref="B28:B30"/>
    <mergeCell ref="B31:B32"/>
    <mergeCell ref="B40:C40"/>
    <mergeCell ref="B41:C41"/>
    <mergeCell ref="B42:C42"/>
    <mergeCell ref="B43:C43"/>
    <mergeCell ref="B44:C44"/>
    <mergeCell ref="B34:C34"/>
    <mergeCell ref="B35:C35"/>
  </mergeCells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47"/>
  <sheetViews>
    <sheetView workbookViewId="0">
      <selection activeCell="D2" sqref="D2:AH2"/>
    </sheetView>
  </sheetViews>
  <sheetFormatPr defaultColWidth="9" defaultRowHeight="16.5" x14ac:dyDescent="0.15"/>
  <cols>
    <col min="1" max="1" width="14.125" style="1" customWidth="1"/>
    <col min="2" max="3" width="8.875" style="1"/>
    <col min="4" max="5" width="15.625" style="2"/>
    <col min="6" max="7" width="16.875" style="2"/>
    <col min="8" max="8" width="16.875" style="2" customWidth="1"/>
    <col min="9" max="9" width="15.125" style="2" customWidth="1"/>
    <col min="10" max="11" width="16.875" style="2"/>
    <col min="12" max="13" width="15.625" style="2"/>
    <col min="14" max="14" width="15.5" style="2"/>
    <col min="15" max="15" width="16.875" style="2"/>
    <col min="16" max="16" width="15.625" style="2"/>
    <col min="17" max="21" width="16.875" style="2"/>
    <col min="22" max="22" width="15.625" style="2"/>
    <col min="23" max="23" width="15.5" style="2" customWidth="1"/>
    <col min="24" max="24" width="15.625" style="2"/>
    <col min="25" max="28" width="16.875" style="2"/>
    <col min="29" max="29" width="16.875" style="2" customWidth="1"/>
    <col min="30" max="32" width="16.875" style="2"/>
    <col min="33" max="33" width="16.875" style="2" customWidth="1"/>
    <col min="34" max="34" width="17.625" style="2" customWidth="1"/>
    <col min="35" max="35" width="15.625" style="2"/>
    <col min="36" max="16384" width="9" style="2"/>
  </cols>
  <sheetData>
    <row r="1" spans="1:34" s="1" customFormat="1" x14ac:dyDescent="0.15">
      <c r="A1" s="3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</row>
    <row r="2" spans="1:34" s="54" customFormat="1" ht="16.5" customHeight="1" x14ac:dyDescent="0.15">
      <c r="A2" s="52" t="s">
        <v>31</v>
      </c>
      <c r="B2" s="53" t="s">
        <v>32</v>
      </c>
      <c r="C2" s="52"/>
      <c r="D2" s="47">
        <v>11.24</v>
      </c>
      <c r="E2" s="47">
        <v>19.05</v>
      </c>
      <c r="F2" s="44">
        <v>325.25</v>
      </c>
      <c r="G2" s="47">
        <v>36.07</v>
      </c>
      <c r="H2" s="44">
        <v>320.16000000000003</v>
      </c>
      <c r="I2" s="47">
        <v>193.77</v>
      </c>
      <c r="J2" s="44">
        <v>251.81</v>
      </c>
      <c r="K2" s="44">
        <v>256.24</v>
      </c>
      <c r="L2" s="47">
        <v>0.3</v>
      </c>
      <c r="M2" s="47">
        <v>17.29</v>
      </c>
      <c r="N2" s="47">
        <v>8.8000000000000007</v>
      </c>
      <c r="O2" s="47">
        <v>73.040000000000006</v>
      </c>
      <c r="P2" s="47">
        <v>15.52</v>
      </c>
      <c r="Q2" s="47">
        <v>113.99</v>
      </c>
      <c r="R2" s="47">
        <v>382.59</v>
      </c>
      <c r="S2" s="47">
        <v>291.76</v>
      </c>
      <c r="T2" s="47">
        <v>105.99</v>
      </c>
      <c r="U2" s="47">
        <v>136.76</v>
      </c>
      <c r="V2" s="47">
        <v>38.89</v>
      </c>
      <c r="W2" s="47">
        <v>124.54</v>
      </c>
      <c r="X2" s="47">
        <v>21.05</v>
      </c>
      <c r="Y2" s="47">
        <v>50.52</v>
      </c>
      <c r="Z2" s="47">
        <v>242.04</v>
      </c>
      <c r="AA2" s="44">
        <v>115.22</v>
      </c>
      <c r="AB2" s="49">
        <v>355.56200000000001</v>
      </c>
      <c r="AC2" s="44">
        <v>160.08000000000001</v>
      </c>
      <c r="AD2" s="47">
        <v>52</v>
      </c>
      <c r="AE2" s="44">
        <v>155.04</v>
      </c>
      <c r="AF2" s="44">
        <v>105.42</v>
      </c>
      <c r="AG2" s="47">
        <v>59.49</v>
      </c>
      <c r="AH2" s="47">
        <v>230.26</v>
      </c>
    </row>
    <row r="3" spans="1:34" ht="16.5" customHeight="1" x14ac:dyDescent="0.15">
      <c r="A3" s="38"/>
      <c r="B3" s="39" t="s">
        <v>33</v>
      </c>
      <c r="C3" s="40"/>
      <c r="D3" s="5">
        <v>70.77</v>
      </c>
      <c r="E3" s="5">
        <v>61.39</v>
      </c>
      <c r="F3" s="6">
        <v>1910.049</v>
      </c>
      <c r="G3" s="5">
        <v>484.11</v>
      </c>
      <c r="H3" s="6">
        <v>5536.0222999999996</v>
      </c>
      <c r="I3" s="6">
        <v>753.00429999999994</v>
      </c>
      <c r="J3" s="5">
        <v>342.32</v>
      </c>
      <c r="K3" s="5">
        <v>726.77</v>
      </c>
      <c r="L3" s="5">
        <v>28.15</v>
      </c>
      <c r="M3" s="6">
        <v>750.43339031801997</v>
      </c>
      <c r="N3" s="5">
        <v>123.05</v>
      </c>
      <c r="O3" s="6">
        <v>1083.9909553124</v>
      </c>
      <c r="P3" s="5">
        <v>122.4</v>
      </c>
      <c r="Q3" s="5">
        <v>93.47</v>
      </c>
      <c r="R3" s="6">
        <v>2069.6590000000001</v>
      </c>
      <c r="S3" s="6">
        <v>1950.0260000000001</v>
      </c>
      <c r="T3" s="5">
        <v>545.27</v>
      </c>
      <c r="U3" s="6">
        <v>646.03899999999999</v>
      </c>
      <c r="V3" s="5">
        <v>86.02</v>
      </c>
      <c r="W3" s="6">
        <v>192.997535048689</v>
      </c>
      <c r="X3" s="5">
        <v>79.11</v>
      </c>
      <c r="Y3" s="5">
        <v>300.01</v>
      </c>
      <c r="Z3" s="6">
        <v>1857.6577</v>
      </c>
      <c r="AA3" s="6">
        <v>244.85300000000001</v>
      </c>
      <c r="AB3" s="5">
        <v>885.32</v>
      </c>
      <c r="AC3" s="6">
        <v>701.67970000000003</v>
      </c>
      <c r="AD3" s="6">
        <v>785.45399999999995</v>
      </c>
      <c r="AE3" s="6">
        <v>1112.3801368167001</v>
      </c>
      <c r="AF3" s="13">
        <v>374.29969999999997</v>
      </c>
      <c r="AG3" s="6">
        <v>483.49130840379098</v>
      </c>
      <c r="AH3" s="6">
        <v>2823.6509999999998</v>
      </c>
    </row>
    <row r="4" spans="1:34" x14ac:dyDescent="0.15">
      <c r="A4" s="38"/>
      <c r="B4" s="38" t="s">
        <v>34</v>
      </c>
      <c r="C4" s="38"/>
      <c r="D4" s="18">
        <v>479.37</v>
      </c>
      <c r="E4" s="18">
        <v>297.41759999999999</v>
      </c>
      <c r="F4" s="18">
        <v>4193.2080853873404</v>
      </c>
      <c r="G4" s="18">
        <v>829.63554085353906</v>
      </c>
      <c r="H4" s="18">
        <v>994.77862301235496</v>
      </c>
      <c r="I4" s="18">
        <v>2804.4265999999998</v>
      </c>
      <c r="J4" s="18">
        <v>2072.7860000000001</v>
      </c>
      <c r="K4" s="18">
        <v>2824.1179999999999</v>
      </c>
      <c r="L4" s="18">
        <v>269.58600000000001</v>
      </c>
      <c r="M4" s="18">
        <v>3227.6229102595798</v>
      </c>
      <c r="N4" s="18">
        <v>1095.1817000000001</v>
      </c>
      <c r="O4" s="18">
        <v>3200.3801606943798</v>
      </c>
      <c r="P4" s="18">
        <v>1851.096</v>
      </c>
      <c r="Q4" s="18">
        <v>3649.5727625609802</v>
      </c>
      <c r="R4" s="18">
        <v>6085.8460311322497</v>
      </c>
      <c r="S4" s="18">
        <v>7398.5809782678598</v>
      </c>
      <c r="T4" s="18">
        <v>5352.6421178600203</v>
      </c>
      <c r="U4" s="18">
        <v>6796.6907680501799</v>
      </c>
      <c r="V4" s="18">
        <v>4380.3508358506497</v>
      </c>
      <c r="W4" s="18">
        <v>4024.4613904861199</v>
      </c>
      <c r="X4" s="18">
        <v>830.45359878713805</v>
      </c>
      <c r="Y4" s="18">
        <v>1927.16127440225</v>
      </c>
      <c r="Z4" s="18">
        <v>7149.5670055931096</v>
      </c>
      <c r="AA4" s="18">
        <v>1328.415</v>
      </c>
      <c r="AB4" s="18">
        <v>4025.3683611065599</v>
      </c>
      <c r="AC4" s="18">
        <v>17.86</v>
      </c>
      <c r="AD4" s="18">
        <v>1243.7451831759799</v>
      </c>
      <c r="AE4" s="18">
        <v>700.11174343191396</v>
      </c>
      <c r="AF4" s="18">
        <v>150.71517616863201</v>
      </c>
      <c r="AG4" s="18">
        <v>100.97</v>
      </c>
      <c r="AH4" s="18">
        <v>276.39359999999999</v>
      </c>
    </row>
    <row r="5" spans="1:34" s="58" customFormat="1" ht="16.5" customHeight="1" x14ac:dyDescent="0.15">
      <c r="A5" s="55" t="s">
        <v>35</v>
      </c>
      <c r="B5" s="56" t="s">
        <v>32</v>
      </c>
      <c r="C5" s="57"/>
      <c r="D5" s="47">
        <v>20.350000000000001</v>
      </c>
      <c r="E5" s="47">
        <v>28.32</v>
      </c>
      <c r="F5" s="45">
        <v>351.96</v>
      </c>
      <c r="G5" s="47">
        <v>94.81</v>
      </c>
      <c r="H5" s="47">
        <v>612.42999999999995</v>
      </c>
      <c r="I5" s="46">
        <v>167.642</v>
      </c>
      <c r="J5" s="46">
        <v>328.94839789440499</v>
      </c>
      <c r="K5" s="47">
        <v>495.38</v>
      </c>
      <c r="L5" s="47">
        <v>5.91</v>
      </c>
      <c r="M5" s="47">
        <v>30.41</v>
      </c>
      <c r="N5" s="47">
        <v>17.48</v>
      </c>
      <c r="O5" s="46">
        <v>80.703000000000003</v>
      </c>
      <c r="P5" s="46">
        <v>47.578000000000003</v>
      </c>
      <c r="Q5" s="46">
        <v>171.77099999999999</v>
      </c>
      <c r="R5" s="46">
        <v>444.39982705920198</v>
      </c>
      <c r="S5" s="46">
        <v>343.14637542323499</v>
      </c>
      <c r="T5" s="46">
        <v>203.84299999999999</v>
      </c>
      <c r="U5" s="46">
        <v>321.91483361243399</v>
      </c>
      <c r="V5" s="48">
        <v>272.46600000000001</v>
      </c>
      <c r="W5" s="46">
        <v>323.28230000000002</v>
      </c>
      <c r="X5" s="45">
        <v>53.74</v>
      </c>
      <c r="Y5" s="48">
        <v>146.983</v>
      </c>
      <c r="Z5" s="46">
        <v>849.48512617925303</v>
      </c>
      <c r="AA5" s="49">
        <v>473.709</v>
      </c>
      <c r="AB5" s="49">
        <v>826.51400000000001</v>
      </c>
      <c r="AC5" s="46">
        <v>575.43355271526798</v>
      </c>
      <c r="AD5" s="47">
        <v>143.13</v>
      </c>
      <c r="AE5" s="46">
        <v>418.41800000000001</v>
      </c>
      <c r="AF5" s="44">
        <v>452.19</v>
      </c>
      <c r="AG5" s="47">
        <v>95.8</v>
      </c>
      <c r="AH5" s="51">
        <v>361.885565556872</v>
      </c>
    </row>
    <row r="6" spans="1:34" ht="16.5" customHeight="1" x14ac:dyDescent="0.15">
      <c r="A6" s="36"/>
      <c r="B6" s="41" t="s">
        <v>33</v>
      </c>
      <c r="C6" s="42"/>
      <c r="D6" s="6">
        <v>125.26</v>
      </c>
      <c r="E6" s="5">
        <v>45.43</v>
      </c>
      <c r="F6" s="6">
        <v>1681.6079999999999</v>
      </c>
      <c r="G6" s="6">
        <v>1804.769</v>
      </c>
      <c r="H6" s="6">
        <v>7132.6689999999999</v>
      </c>
      <c r="I6" s="6">
        <v>890.452</v>
      </c>
      <c r="J6" s="6">
        <v>1197.2909999999999</v>
      </c>
      <c r="K6" s="6">
        <v>1336.7370000000001</v>
      </c>
      <c r="L6" s="5">
        <v>26.11</v>
      </c>
      <c r="M6" s="5">
        <v>403.07</v>
      </c>
      <c r="N6" s="6">
        <v>272.01229999999998</v>
      </c>
      <c r="O6" s="6">
        <v>465.1481</v>
      </c>
      <c r="P6" s="5">
        <v>115.84</v>
      </c>
      <c r="Q6" s="6">
        <v>80.585899999999995</v>
      </c>
      <c r="R6" s="6">
        <v>1959.45299007726</v>
      </c>
      <c r="S6" s="6">
        <v>1323.4690000000001</v>
      </c>
      <c r="T6" s="6">
        <v>495.61989999999997</v>
      </c>
      <c r="U6" s="6">
        <v>571.79560000000004</v>
      </c>
      <c r="V6" s="6">
        <v>191.7166</v>
      </c>
      <c r="W6" s="6">
        <v>273.34640000000002</v>
      </c>
      <c r="X6" s="5">
        <v>68.34</v>
      </c>
      <c r="Y6" s="6">
        <v>345.20260000000002</v>
      </c>
      <c r="Z6" s="6">
        <v>2137.4940000000001</v>
      </c>
      <c r="AA6" s="6">
        <v>0</v>
      </c>
      <c r="AB6" s="6">
        <v>1041.0703000000001</v>
      </c>
      <c r="AC6" s="6">
        <v>1417.7637</v>
      </c>
      <c r="AD6" s="6">
        <v>1114.99</v>
      </c>
      <c r="AE6" s="6">
        <v>2396.6729999999998</v>
      </c>
      <c r="AF6" s="5">
        <v>1460.21</v>
      </c>
      <c r="AG6" s="6">
        <v>448.77586853436901</v>
      </c>
      <c r="AH6" s="6">
        <v>6725.4870000000001</v>
      </c>
    </row>
    <row r="7" spans="1:34" x14ac:dyDescent="0.15">
      <c r="A7" s="36"/>
      <c r="B7" s="36" t="s">
        <v>34</v>
      </c>
      <c r="C7" s="36"/>
      <c r="D7" s="6">
        <v>124.11199999999999</v>
      </c>
      <c r="E7" s="6">
        <v>200.99</v>
      </c>
      <c r="F7" s="6">
        <v>1932.85</v>
      </c>
      <c r="G7" s="6">
        <v>437.51545422682</v>
      </c>
      <c r="H7" s="6">
        <v>445.81952388867199</v>
      </c>
      <c r="I7" s="6">
        <v>1202.40350999979</v>
      </c>
      <c r="J7" s="6">
        <v>756.13314605537801</v>
      </c>
      <c r="K7" s="6">
        <v>1320.45311141569</v>
      </c>
      <c r="L7" s="6">
        <v>184.75</v>
      </c>
      <c r="M7" s="6">
        <v>1820.9860000000001</v>
      </c>
      <c r="N7" s="6">
        <v>440.91420774450398</v>
      </c>
      <c r="O7" s="6">
        <v>1196.3166078986501</v>
      </c>
      <c r="P7" s="6">
        <v>762.47282048222701</v>
      </c>
      <c r="Q7" s="6">
        <v>1708.02</v>
      </c>
      <c r="R7" s="6">
        <v>2686.1435634121299</v>
      </c>
      <c r="S7" s="6">
        <v>4302.7309999999998</v>
      </c>
      <c r="T7" s="6">
        <v>2556.2080000000001</v>
      </c>
      <c r="U7" s="6">
        <v>3374.9741332082099</v>
      </c>
      <c r="V7" s="6">
        <v>2089.703</v>
      </c>
      <c r="W7" s="6">
        <v>2510.1460000000002</v>
      </c>
      <c r="X7" s="6">
        <v>487.99099999999999</v>
      </c>
      <c r="Y7" s="6">
        <v>1173.365</v>
      </c>
      <c r="Z7" s="6">
        <v>4302.9269999999997</v>
      </c>
      <c r="AA7" s="6">
        <v>1633.2539999999999</v>
      </c>
      <c r="AB7" s="6">
        <v>2675.7266565238401</v>
      </c>
      <c r="AC7" s="6">
        <v>36.979999999999997</v>
      </c>
      <c r="AD7" s="6">
        <v>811.69424255625597</v>
      </c>
      <c r="AE7" s="6">
        <v>454.45787870846198</v>
      </c>
      <c r="AF7" s="6">
        <v>79.197999999999993</v>
      </c>
      <c r="AG7" s="6">
        <v>75.31</v>
      </c>
      <c r="AH7" s="6">
        <v>277.92445628591702</v>
      </c>
    </row>
    <row r="8" spans="1:34" x14ac:dyDescent="0.15">
      <c r="A8" s="36"/>
      <c r="B8" s="36" t="s">
        <v>36</v>
      </c>
      <c r="C8" s="36"/>
      <c r="D8" s="6">
        <v>0.2</v>
      </c>
      <c r="E8" s="6">
        <v>0.06</v>
      </c>
      <c r="F8" s="6">
        <v>6.1050000000000004</v>
      </c>
      <c r="G8" s="6">
        <v>1.5089999999999999</v>
      </c>
      <c r="H8" s="6">
        <v>60.299783239204999</v>
      </c>
      <c r="I8" s="6">
        <v>9.3079999999999998</v>
      </c>
      <c r="J8" s="6">
        <v>0.79274948878189799</v>
      </c>
      <c r="K8" s="6">
        <v>19.2083016966853</v>
      </c>
      <c r="L8" s="6">
        <v>0</v>
      </c>
      <c r="M8" s="6">
        <v>0.28999999999999998</v>
      </c>
      <c r="N8" s="6">
        <v>0</v>
      </c>
      <c r="O8" s="6">
        <v>0.11</v>
      </c>
      <c r="P8" s="6">
        <v>0</v>
      </c>
      <c r="Q8" s="6">
        <v>0</v>
      </c>
      <c r="R8" s="6">
        <v>1.647</v>
      </c>
      <c r="S8" s="6">
        <v>1.1398296104958201</v>
      </c>
      <c r="T8" s="6">
        <v>0.61399999999999999</v>
      </c>
      <c r="U8" s="6">
        <v>1.3819999999999999</v>
      </c>
      <c r="V8" s="6">
        <v>0.01</v>
      </c>
      <c r="W8" s="6">
        <v>25.619591510400799</v>
      </c>
      <c r="X8" s="6">
        <v>0</v>
      </c>
      <c r="Y8" s="6">
        <v>1.8</v>
      </c>
      <c r="Z8" s="6">
        <v>77.496760778539397</v>
      </c>
      <c r="AA8" s="6">
        <v>11.5371330451301</v>
      </c>
      <c r="AB8" s="6">
        <v>12.54</v>
      </c>
      <c r="AC8" s="6">
        <v>28.416288278145501</v>
      </c>
      <c r="AD8" s="6">
        <v>2.3531</v>
      </c>
      <c r="AE8" s="6">
        <v>12.236000000000001</v>
      </c>
      <c r="AF8" s="6">
        <v>9.7205017697189007</v>
      </c>
      <c r="AG8" s="6">
        <v>0.23</v>
      </c>
      <c r="AH8" s="6">
        <v>43.914985171365302</v>
      </c>
    </row>
    <row r="9" spans="1:34" x14ac:dyDescent="0.15">
      <c r="A9" s="36"/>
      <c r="B9" s="36" t="s">
        <v>38</v>
      </c>
      <c r="C9" s="36"/>
      <c r="D9" s="6">
        <v>0.44</v>
      </c>
      <c r="E9" s="6">
        <v>0.27</v>
      </c>
      <c r="F9" s="6">
        <v>19.518782567667301</v>
      </c>
      <c r="G9" s="6">
        <v>13.6625657403865</v>
      </c>
      <c r="H9" s="6">
        <v>89.393694661283504</v>
      </c>
      <c r="I9" s="6">
        <v>111.87</v>
      </c>
      <c r="J9" s="6">
        <v>0.74050189027540203</v>
      </c>
      <c r="K9" s="6">
        <v>5.45867369539768</v>
      </c>
      <c r="L9" s="6">
        <v>0</v>
      </c>
      <c r="M9" s="6">
        <v>3.6219999999999999</v>
      </c>
      <c r="N9" s="6">
        <v>0</v>
      </c>
      <c r="O9" s="6">
        <v>0.4</v>
      </c>
      <c r="P9" s="6">
        <v>0</v>
      </c>
      <c r="Q9" s="6">
        <v>0</v>
      </c>
      <c r="R9" s="6">
        <v>9.77</v>
      </c>
      <c r="S9" s="6">
        <v>2.605</v>
      </c>
      <c r="T9" s="6">
        <v>0.55200000000000005</v>
      </c>
      <c r="U9" s="6">
        <v>6.2039734259805301E-2</v>
      </c>
      <c r="V9" s="6">
        <v>0</v>
      </c>
      <c r="W9" s="6">
        <v>0.1</v>
      </c>
      <c r="X9" s="6">
        <v>0</v>
      </c>
      <c r="Y9" s="6">
        <v>0.32</v>
      </c>
      <c r="Z9" s="6">
        <v>15.096</v>
      </c>
      <c r="AA9" s="6">
        <v>0.2</v>
      </c>
      <c r="AB9" s="6">
        <v>8.63247077505617</v>
      </c>
      <c r="AC9" s="6">
        <v>7.77</v>
      </c>
      <c r="AD9" s="6">
        <v>2.2320000000000002</v>
      </c>
      <c r="AE9" s="6">
        <v>43.643999999999998</v>
      </c>
      <c r="AF9" s="6">
        <v>0.29799999999999999</v>
      </c>
      <c r="AG9" s="6">
        <v>6.84</v>
      </c>
      <c r="AH9" s="6">
        <v>11.912331848573199</v>
      </c>
    </row>
    <row r="10" spans="1:34" x14ac:dyDescent="0.15">
      <c r="A10" s="36"/>
      <c r="B10" s="36" t="s">
        <v>39</v>
      </c>
      <c r="C10" s="36"/>
      <c r="D10" s="6">
        <v>0.09</v>
      </c>
      <c r="E10" s="6">
        <v>0.11</v>
      </c>
      <c r="F10" s="6">
        <v>6.3527416054370098</v>
      </c>
      <c r="G10" s="6">
        <v>5.3266074758371103</v>
      </c>
      <c r="H10" s="6">
        <v>13.256743617567</v>
      </c>
      <c r="I10" s="6">
        <v>7.8973847770427801</v>
      </c>
      <c r="J10" s="6">
        <v>9.2751530981837402E-2</v>
      </c>
      <c r="K10" s="6">
        <v>1.4180324751931399</v>
      </c>
      <c r="L10" s="6">
        <v>0</v>
      </c>
      <c r="M10" s="6">
        <v>1.01</v>
      </c>
      <c r="N10" s="6">
        <v>0</v>
      </c>
      <c r="O10" s="6">
        <v>0.06</v>
      </c>
      <c r="P10" s="6">
        <v>0</v>
      </c>
      <c r="Q10" s="6">
        <v>0</v>
      </c>
      <c r="R10" s="6">
        <v>0.48328137524506398</v>
      </c>
      <c r="S10" s="6">
        <v>0.41409945563915401</v>
      </c>
      <c r="T10" s="6">
        <v>0.18</v>
      </c>
      <c r="U10" s="6">
        <v>0.133243730998204</v>
      </c>
      <c r="V10" s="6">
        <v>0</v>
      </c>
      <c r="W10" s="6">
        <v>4.45</v>
      </c>
      <c r="X10" s="6">
        <v>0</v>
      </c>
      <c r="Y10" s="6">
        <v>0.9</v>
      </c>
      <c r="Z10" s="6">
        <v>10.07</v>
      </c>
      <c r="AA10" s="6">
        <v>0.351408539680927</v>
      </c>
      <c r="AB10" s="6">
        <v>18.267630764075498</v>
      </c>
      <c r="AC10" s="6">
        <v>1.56</v>
      </c>
      <c r="AD10" s="6">
        <v>0.39591038776160098</v>
      </c>
      <c r="AE10" s="6">
        <v>18.050080657361899</v>
      </c>
      <c r="AF10" s="6">
        <v>0.16454797939214499</v>
      </c>
      <c r="AG10" s="6">
        <v>0.41969487307519199</v>
      </c>
      <c r="AH10" s="6">
        <v>9.4091026307932299E-2</v>
      </c>
    </row>
    <row r="11" spans="1:34" x14ac:dyDescent="0.15">
      <c r="A11" s="36"/>
      <c r="B11" s="36" t="s">
        <v>40</v>
      </c>
      <c r="C11" s="36"/>
      <c r="D11" s="6">
        <v>0</v>
      </c>
      <c r="E11" s="6">
        <v>0</v>
      </c>
      <c r="F11" s="6">
        <v>0</v>
      </c>
      <c r="G11" s="6">
        <v>0</v>
      </c>
      <c r="H11" s="6">
        <v>16.3196861843292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2.4660000000000002</v>
      </c>
      <c r="AF11" s="6">
        <v>1.06</v>
      </c>
      <c r="AG11" s="6">
        <v>0.03</v>
      </c>
      <c r="AH11" s="6">
        <v>9.7451518223298894</v>
      </c>
    </row>
    <row r="12" spans="1:34" x14ac:dyDescent="0.15">
      <c r="A12" s="69" t="s">
        <v>41</v>
      </c>
      <c r="B12" s="33" t="s">
        <v>42</v>
      </c>
      <c r="C12" s="33"/>
      <c r="D12" s="10">
        <v>365</v>
      </c>
    </row>
    <row r="13" spans="1:34" x14ac:dyDescent="0.15">
      <c r="A13" s="70"/>
      <c r="B13" s="33" t="s">
        <v>43</v>
      </c>
      <c r="C13" s="33"/>
      <c r="D13" s="9">
        <v>300</v>
      </c>
    </row>
    <row r="14" spans="1:34" x14ac:dyDescent="0.15">
      <c r="A14" s="70"/>
      <c r="B14" s="33" t="s">
        <v>34</v>
      </c>
      <c r="C14" s="33"/>
      <c r="D14" s="9">
        <v>300</v>
      </c>
    </row>
    <row r="15" spans="1:34" x14ac:dyDescent="0.15">
      <c r="A15" s="70"/>
      <c r="B15" s="33" t="s">
        <v>36</v>
      </c>
      <c r="C15" s="33"/>
      <c r="D15" s="9">
        <v>365</v>
      </c>
    </row>
    <row r="16" spans="1:34" x14ac:dyDescent="0.15">
      <c r="A16" s="70"/>
      <c r="B16" s="33" t="s">
        <v>38</v>
      </c>
      <c r="C16" s="33"/>
      <c r="D16" s="9">
        <v>365</v>
      </c>
    </row>
    <row r="17" spans="1:34" x14ac:dyDescent="0.15">
      <c r="A17" s="70"/>
      <c r="B17" s="33" t="s">
        <v>39</v>
      </c>
      <c r="C17" s="33"/>
      <c r="D17" s="9">
        <v>365</v>
      </c>
    </row>
    <row r="18" spans="1:34" x14ac:dyDescent="0.15">
      <c r="A18" s="70"/>
      <c r="B18" s="33" t="s">
        <v>40</v>
      </c>
      <c r="C18" s="33"/>
      <c r="D18" s="8">
        <v>365</v>
      </c>
    </row>
    <row r="19" spans="1:34" s="1" customFormat="1" ht="16.5" customHeight="1" x14ac:dyDescent="0.15">
      <c r="A19" s="32" t="s">
        <v>44</v>
      </c>
      <c r="B19" s="34" t="s">
        <v>45</v>
      </c>
      <c r="C19" s="32"/>
      <c r="D19" s="11">
        <f t="shared" ref="D19:AH19" si="0">D2+D5</f>
        <v>31.590000000000003</v>
      </c>
      <c r="E19" s="11">
        <f t="shared" si="0"/>
        <v>47.370000000000005</v>
      </c>
      <c r="F19" s="11">
        <f t="shared" si="0"/>
        <v>677.21</v>
      </c>
      <c r="G19" s="11">
        <f t="shared" si="0"/>
        <v>130.88</v>
      </c>
      <c r="H19" s="11">
        <f t="shared" si="0"/>
        <v>932.58999999999992</v>
      </c>
      <c r="I19" s="11">
        <f t="shared" si="0"/>
        <v>361.41200000000003</v>
      </c>
      <c r="J19" s="11">
        <f t="shared" si="0"/>
        <v>580.75839789440499</v>
      </c>
      <c r="K19" s="11">
        <f t="shared" si="0"/>
        <v>751.62</v>
      </c>
      <c r="L19" s="11">
        <f t="shared" si="0"/>
        <v>6.21</v>
      </c>
      <c r="M19" s="11">
        <f t="shared" si="0"/>
        <v>47.7</v>
      </c>
      <c r="N19" s="11">
        <f t="shared" si="0"/>
        <v>26.28</v>
      </c>
      <c r="O19" s="11">
        <f t="shared" si="0"/>
        <v>153.74299999999999</v>
      </c>
      <c r="P19" s="11">
        <f t="shared" si="0"/>
        <v>63.097999999999999</v>
      </c>
      <c r="Q19" s="11">
        <f t="shared" si="0"/>
        <v>285.76099999999997</v>
      </c>
      <c r="R19" s="11">
        <f t="shared" si="0"/>
        <v>826.98982705920196</v>
      </c>
      <c r="S19" s="11">
        <f t="shared" si="0"/>
        <v>634.90637542323498</v>
      </c>
      <c r="T19" s="11">
        <f t="shared" si="0"/>
        <v>309.83299999999997</v>
      </c>
      <c r="U19" s="11">
        <f t="shared" si="0"/>
        <v>458.67483361243399</v>
      </c>
      <c r="V19" s="11">
        <f t="shared" si="0"/>
        <v>311.35599999999999</v>
      </c>
      <c r="W19" s="11">
        <f t="shared" si="0"/>
        <v>447.82230000000004</v>
      </c>
      <c r="X19" s="11">
        <f t="shared" si="0"/>
        <v>74.790000000000006</v>
      </c>
      <c r="Y19" s="11">
        <f t="shared" si="0"/>
        <v>197.50300000000001</v>
      </c>
      <c r="Z19" s="11">
        <f t="shared" si="0"/>
        <v>1091.525126179253</v>
      </c>
      <c r="AA19" s="11">
        <f t="shared" si="0"/>
        <v>588.92899999999997</v>
      </c>
      <c r="AB19" s="11">
        <f t="shared" si="0"/>
        <v>1182.076</v>
      </c>
      <c r="AC19" s="11">
        <f t="shared" si="0"/>
        <v>735.51355271526802</v>
      </c>
      <c r="AD19" s="11">
        <f t="shared" si="0"/>
        <v>195.13</v>
      </c>
      <c r="AE19" s="11">
        <f t="shared" si="0"/>
        <v>573.45799999999997</v>
      </c>
      <c r="AF19" s="11">
        <f t="shared" si="0"/>
        <v>557.61</v>
      </c>
      <c r="AG19" s="11">
        <f t="shared" si="0"/>
        <v>155.29</v>
      </c>
      <c r="AH19" s="11">
        <f t="shared" si="0"/>
        <v>592.14556555687204</v>
      </c>
    </row>
    <row r="20" spans="1:34" s="1" customFormat="1" ht="16.5" customHeight="1" x14ac:dyDescent="0.15">
      <c r="A20" s="32"/>
      <c r="B20" s="34" t="s">
        <v>46</v>
      </c>
      <c r="C20" s="32"/>
      <c r="D20" s="11">
        <f t="shared" ref="D20:AH20" si="1">(D3+D6)*$D$13/365</f>
        <v>161.12054794520549</v>
      </c>
      <c r="E20" s="11">
        <f t="shared" si="1"/>
        <v>87.797260273972597</v>
      </c>
      <c r="F20" s="11">
        <f t="shared" si="1"/>
        <v>2952.0468493150688</v>
      </c>
      <c r="G20" s="11">
        <f t="shared" si="1"/>
        <v>1881.270410958904</v>
      </c>
      <c r="H20" s="11">
        <f t="shared" si="1"/>
        <v>10412.622986301369</v>
      </c>
      <c r="I20" s="11">
        <f t="shared" si="1"/>
        <v>1350.7859999999998</v>
      </c>
      <c r="J20" s="11">
        <f t="shared" si="1"/>
        <v>1265.4336986301369</v>
      </c>
      <c r="K20" s="11">
        <f t="shared" si="1"/>
        <v>1696.0331506849313</v>
      </c>
      <c r="L20" s="11">
        <f t="shared" si="1"/>
        <v>44.597260273972601</v>
      </c>
      <c r="M20" s="11">
        <f t="shared" si="1"/>
        <v>948.08497834357797</v>
      </c>
      <c r="N20" s="11">
        <f t="shared" si="1"/>
        <v>324.70873972602743</v>
      </c>
      <c r="O20" s="11">
        <f t="shared" si="1"/>
        <v>1273.2649769690959</v>
      </c>
      <c r="P20" s="11">
        <f t="shared" si="1"/>
        <v>195.813698630137</v>
      </c>
      <c r="Q20" s="11">
        <f t="shared" si="1"/>
        <v>143.05964383561644</v>
      </c>
      <c r="R20" s="11">
        <f t="shared" si="1"/>
        <v>3311.5988959539127</v>
      </c>
      <c r="S20" s="11">
        <f t="shared" si="1"/>
        <v>2690.5438356164382</v>
      </c>
      <c r="T20" s="11">
        <f t="shared" si="1"/>
        <v>855.52594520547939</v>
      </c>
      <c r="U20" s="11">
        <f t="shared" si="1"/>
        <v>1000.9599452054796</v>
      </c>
      <c r="V20" s="11">
        <f t="shared" si="1"/>
        <v>228.27665753424657</v>
      </c>
      <c r="W20" s="11">
        <f t="shared" si="1"/>
        <v>383.29638497152524</v>
      </c>
      <c r="X20" s="11">
        <f t="shared" si="1"/>
        <v>121.1917808219178</v>
      </c>
      <c r="Y20" s="11">
        <f t="shared" si="1"/>
        <v>530.3117260273973</v>
      </c>
      <c r="Z20" s="11">
        <f t="shared" si="1"/>
        <v>3283.6863287671231</v>
      </c>
      <c r="AA20" s="11">
        <f t="shared" si="1"/>
        <v>201.24904109589045</v>
      </c>
      <c r="AB20" s="11">
        <f t="shared" si="1"/>
        <v>1583.3344931506849</v>
      </c>
      <c r="AC20" s="11">
        <f t="shared" si="1"/>
        <v>1742.0082739726029</v>
      </c>
      <c r="AD20" s="11">
        <f t="shared" si="1"/>
        <v>1562.0087671232875</v>
      </c>
      <c r="AE20" s="11">
        <f t="shared" si="1"/>
        <v>2884.1532631370137</v>
      </c>
      <c r="AF20" s="11">
        <f t="shared" si="1"/>
        <v>1507.816191780822</v>
      </c>
      <c r="AG20" s="11">
        <f t="shared" si="1"/>
        <v>766.24699474369311</v>
      </c>
      <c r="AH20" s="11">
        <f t="shared" si="1"/>
        <v>7848.6065753424655</v>
      </c>
    </row>
    <row r="21" spans="1:34" s="1" customFormat="1" x14ac:dyDescent="0.15">
      <c r="A21" s="32"/>
      <c r="B21" s="35" t="s">
        <v>34</v>
      </c>
      <c r="C21" s="35"/>
      <c r="D21" s="11">
        <f t="shared" ref="D21:AH21" si="2">(D4+D7)*$D$14/365</f>
        <v>496.01260273972599</v>
      </c>
      <c r="E21" s="11">
        <f t="shared" si="2"/>
        <v>409.65008219178083</v>
      </c>
      <c r="F21" s="11">
        <f t="shared" si="2"/>
        <v>5035.1162345649373</v>
      </c>
      <c r="G21" s="11">
        <f t="shared" si="2"/>
        <v>1041.4939685591992</v>
      </c>
      <c r="H21" s="11">
        <f t="shared" si="2"/>
        <v>1184.0532714255016</v>
      </c>
      <c r="I21" s="11">
        <f t="shared" si="2"/>
        <v>3293.2850219176353</v>
      </c>
      <c r="J21" s="11">
        <f t="shared" si="2"/>
        <v>2325.1390241551048</v>
      </c>
      <c r="K21" s="11">
        <f t="shared" si="2"/>
        <v>3406.4968039033074</v>
      </c>
      <c r="L21" s="11">
        <f t="shared" si="2"/>
        <v>373.42684931506852</v>
      </c>
      <c r="M21" s="11">
        <f t="shared" si="2"/>
        <v>4149.541570076367</v>
      </c>
      <c r="N21" s="11">
        <f t="shared" si="2"/>
        <v>1262.5445817078116</v>
      </c>
      <c r="O21" s="11">
        <f t="shared" si="2"/>
        <v>3613.7233714463264</v>
      </c>
      <c r="P21" s="11">
        <f t="shared" si="2"/>
        <v>2148.1387565607347</v>
      </c>
      <c r="Q21" s="11">
        <f t="shared" si="2"/>
        <v>4403.5009007350518</v>
      </c>
      <c r="R21" s="11">
        <f t="shared" si="2"/>
        <v>7209.8544612693522</v>
      </c>
      <c r="S21" s="11">
        <f t="shared" si="2"/>
        <v>9617.5166944667326</v>
      </c>
      <c r="T21" s="11">
        <f t="shared" si="2"/>
        <v>6500.4247544054961</v>
      </c>
      <c r="U21" s="11">
        <f t="shared" si="2"/>
        <v>8360.2725215822375</v>
      </c>
      <c r="V21" s="11">
        <f t="shared" si="2"/>
        <v>5317.8524678224512</v>
      </c>
      <c r="W21" s="11">
        <f t="shared" si="2"/>
        <v>5370.9101839611949</v>
      </c>
      <c r="X21" s="11">
        <f t="shared" si="2"/>
        <v>1083.6530948935383</v>
      </c>
      <c r="Y21" s="11">
        <f t="shared" si="2"/>
        <v>2548.3777597826715</v>
      </c>
      <c r="Z21" s="11">
        <f t="shared" si="2"/>
        <v>9413.0087717203642</v>
      </c>
      <c r="AA21" s="11">
        <f t="shared" si="2"/>
        <v>2434.2484931506847</v>
      </c>
      <c r="AB21" s="11">
        <f t="shared" si="2"/>
        <v>5507.749329559233</v>
      </c>
      <c r="AC21" s="11">
        <f t="shared" si="2"/>
        <v>45.073972602739723</v>
      </c>
      <c r="AD21" s="11">
        <f t="shared" si="2"/>
        <v>1689.4022677251255</v>
      </c>
      <c r="AE21" s="11">
        <f t="shared" si="2"/>
        <v>948.96133326606252</v>
      </c>
      <c r="AF21" s="11">
        <f t="shared" si="2"/>
        <v>188.96973383723179</v>
      </c>
      <c r="AG21" s="11">
        <f t="shared" si="2"/>
        <v>144.8876712328767</v>
      </c>
      <c r="AH21" s="11">
        <f t="shared" si="2"/>
        <v>455.60388187883592</v>
      </c>
    </row>
    <row r="22" spans="1:34" s="1" customFormat="1" x14ac:dyDescent="0.15">
      <c r="A22" s="32"/>
      <c r="B22" s="32" t="s">
        <v>36</v>
      </c>
      <c r="C22" s="32"/>
      <c r="D22" s="11">
        <f t="shared" ref="D22:M22" si="3">D8</f>
        <v>0.2</v>
      </c>
      <c r="E22" s="11">
        <f t="shared" si="3"/>
        <v>0.06</v>
      </c>
      <c r="F22" s="11">
        <f t="shared" si="3"/>
        <v>6.1050000000000004</v>
      </c>
      <c r="G22" s="11">
        <f t="shared" si="3"/>
        <v>1.5089999999999999</v>
      </c>
      <c r="H22" s="11">
        <f t="shared" si="3"/>
        <v>60.299783239204999</v>
      </c>
      <c r="I22" s="11">
        <f t="shared" si="3"/>
        <v>9.3079999999999998</v>
      </c>
      <c r="J22" s="11">
        <f t="shared" si="3"/>
        <v>0.79274948878189799</v>
      </c>
      <c r="K22" s="11">
        <f t="shared" si="3"/>
        <v>19.2083016966853</v>
      </c>
      <c r="L22" s="11">
        <f t="shared" si="3"/>
        <v>0</v>
      </c>
      <c r="M22" s="11">
        <f t="shared" si="3"/>
        <v>0.28999999999999998</v>
      </c>
      <c r="N22" s="11">
        <v>0</v>
      </c>
      <c r="O22" s="11">
        <f t="shared" ref="O22:W22" si="4">O8</f>
        <v>0.11</v>
      </c>
      <c r="P22" s="11">
        <f t="shared" si="4"/>
        <v>0</v>
      </c>
      <c r="Q22" s="11">
        <f t="shared" si="4"/>
        <v>0</v>
      </c>
      <c r="R22" s="11">
        <f t="shared" si="4"/>
        <v>1.647</v>
      </c>
      <c r="S22" s="11">
        <f t="shared" si="4"/>
        <v>1.1398296104958201</v>
      </c>
      <c r="T22" s="11">
        <f t="shared" si="4"/>
        <v>0.61399999999999999</v>
      </c>
      <c r="U22" s="11">
        <f t="shared" si="4"/>
        <v>1.3819999999999999</v>
      </c>
      <c r="V22" s="11">
        <f t="shared" si="4"/>
        <v>0.01</v>
      </c>
      <c r="W22" s="11">
        <f t="shared" si="4"/>
        <v>25.619591510400799</v>
      </c>
      <c r="X22" s="11">
        <v>0</v>
      </c>
      <c r="Y22" s="11">
        <f t="shared" ref="Y22:AH22" si="5">Y8</f>
        <v>1.8</v>
      </c>
      <c r="Z22" s="11">
        <f t="shared" si="5"/>
        <v>77.496760778539397</v>
      </c>
      <c r="AA22" s="11">
        <f t="shared" si="5"/>
        <v>11.5371330451301</v>
      </c>
      <c r="AB22" s="11">
        <f t="shared" si="5"/>
        <v>12.54</v>
      </c>
      <c r="AC22" s="11">
        <f t="shared" si="5"/>
        <v>28.416288278145501</v>
      </c>
      <c r="AD22" s="11">
        <f t="shared" si="5"/>
        <v>2.3531</v>
      </c>
      <c r="AE22" s="11">
        <f t="shared" si="5"/>
        <v>12.236000000000001</v>
      </c>
      <c r="AF22" s="11">
        <f t="shared" si="5"/>
        <v>9.7205017697189007</v>
      </c>
      <c r="AG22" s="11">
        <f t="shared" si="5"/>
        <v>0.23</v>
      </c>
      <c r="AH22" s="11">
        <f t="shared" si="5"/>
        <v>43.914985171365302</v>
      </c>
    </row>
    <row r="23" spans="1:34" s="1" customFormat="1" x14ac:dyDescent="0.15">
      <c r="A23" s="32"/>
      <c r="B23" s="32" t="s">
        <v>38</v>
      </c>
      <c r="C23" s="32"/>
      <c r="D23" s="11">
        <f t="shared" ref="D23:K23" si="6">D9</f>
        <v>0.44</v>
      </c>
      <c r="E23" s="11">
        <f t="shared" si="6"/>
        <v>0.27</v>
      </c>
      <c r="F23" s="11">
        <f t="shared" si="6"/>
        <v>19.518782567667301</v>
      </c>
      <c r="G23" s="11">
        <f t="shared" si="6"/>
        <v>13.6625657403865</v>
      </c>
      <c r="H23" s="11">
        <f t="shared" si="6"/>
        <v>89.393694661283504</v>
      </c>
      <c r="I23" s="11">
        <f t="shared" si="6"/>
        <v>111.87</v>
      </c>
      <c r="J23" s="11">
        <f t="shared" si="6"/>
        <v>0.74050189027540203</v>
      </c>
      <c r="K23" s="11">
        <f t="shared" si="6"/>
        <v>5.45867369539768</v>
      </c>
      <c r="L23" s="11">
        <v>0</v>
      </c>
      <c r="M23" s="11">
        <f t="shared" ref="M23:U23" si="7">M9</f>
        <v>3.6219999999999999</v>
      </c>
      <c r="N23" s="11">
        <v>0</v>
      </c>
      <c r="O23" s="11">
        <f t="shared" si="7"/>
        <v>0.4</v>
      </c>
      <c r="P23" s="11">
        <v>0</v>
      </c>
      <c r="Q23" s="11">
        <f t="shared" si="7"/>
        <v>0</v>
      </c>
      <c r="R23" s="11">
        <f t="shared" si="7"/>
        <v>9.77</v>
      </c>
      <c r="S23" s="11">
        <f t="shared" si="7"/>
        <v>2.605</v>
      </c>
      <c r="T23" s="11">
        <f t="shared" si="7"/>
        <v>0.55200000000000005</v>
      </c>
      <c r="U23" s="11">
        <f t="shared" si="7"/>
        <v>6.2039734259805301E-2</v>
      </c>
      <c r="V23" s="11">
        <v>0</v>
      </c>
      <c r="W23" s="11">
        <f t="shared" ref="W23:AH23" si="8">W9</f>
        <v>0.1</v>
      </c>
      <c r="X23" s="11">
        <v>0</v>
      </c>
      <c r="Y23" s="11">
        <f t="shared" si="8"/>
        <v>0.32</v>
      </c>
      <c r="Z23" s="11">
        <f t="shared" si="8"/>
        <v>15.096</v>
      </c>
      <c r="AA23" s="11">
        <f t="shared" si="8"/>
        <v>0.2</v>
      </c>
      <c r="AB23" s="11">
        <f t="shared" si="8"/>
        <v>8.63247077505617</v>
      </c>
      <c r="AC23" s="11">
        <f t="shared" si="8"/>
        <v>7.77</v>
      </c>
      <c r="AD23" s="11">
        <f t="shared" si="8"/>
        <v>2.2320000000000002</v>
      </c>
      <c r="AE23" s="11">
        <f t="shared" si="8"/>
        <v>43.643999999999998</v>
      </c>
      <c r="AF23" s="11">
        <f t="shared" si="8"/>
        <v>0.29799999999999999</v>
      </c>
      <c r="AG23" s="11">
        <f t="shared" si="8"/>
        <v>6.84</v>
      </c>
      <c r="AH23" s="11">
        <f t="shared" si="8"/>
        <v>11.912331848573199</v>
      </c>
    </row>
    <row r="24" spans="1:34" s="1" customFormat="1" x14ac:dyDescent="0.15">
      <c r="A24" s="32"/>
      <c r="B24" s="32" t="s">
        <v>39</v>
      </c>
      <c r="C24" s="32"/>
      <c r="D24" s="11">
        <f t="shared" ref="D24:K24" si="9">D10</f>
        <v>0.09</v>
      </c>
      <c r="E24" s="11">
        <f t="shared" si="9"/>
        <v>0.11</v>
      </c>
      <c r="F24" s="11">
        <f t="shared" si="9"/>
        <v>6.3527416054370098</v>
      </c>
      <c r="G24" s="11">
        <f t="shared" si="9"/>
        <v>5.3266074758371103</v>
      </c>
      <c r="H24" s="11">
        <f t="shared" si="9"/>
        <v>13.256743617567</v>
      </c>
      <c r="I24" s="11">
        <f t="shared" si="9"/>
        <v>7.8973847770427801</v>
      </c>
      <c r="J24" s="11">
        <f t="shared" si="9"/>
        <v>9.2751530981837402E-2</v>
      </c>
      <c r="K24" s="11">
        <f t="shared" si="9"/>
        <v>1.4180324751931399</v>
      </c>
      <c r="L24" s="11">
        <v>0</v>
      </c>
      <c r="M24" s="11">
        <f t="shared" ref="M24:U24" si="10">M10</f>
        <v>1.01</v>
      </c>
      <c r="N24" s="11">
        <v>0</v>
      </c>
      <c r="O24" s="11">
        <f t="shared" si="10"/>
        <v>0.06</v>
      </c>
      <c r="P24" s="11">
        <f t="shared" si="10"/>
        <v>0</v>
      </c>
      <c r="Q24" s="11">
        <f t="shared" si="10"/>
        <v>0</v>
      </c>
      <c r="R24" s="11">
        <f t="shared" si="10"/>
        <v>0.48328137524506398</v>
      </c>
      <c r="S24" s="11">
        <f t="shared" si="10"/>
        <v>0.41409945563915401</v>
      </c>
      <c r="T24" s="11">
        <f t="shared" si="10"/>
        <v>0.18</v>
      </c>
      <c r="U24" s="11">
        <f t="shared" si="10"/>
        <v>0.133243730998204</v>
      </c>
      <c r="V24" s="11">
        <v>0</v>
      </c>
      <c r="W24" s="11">
        <f t="shared" ref="W24:AH24" si="11">W10</f>
        <v>4.45</v>
      </c>
      <c r="X24" s="11">
        <v>0</v>
      </c>
      <c r="Y24" s="11">
        <f t="shared" si="11"/>
        <v>0.9</v>
      </c>
      <c r="Z24" s="11">
        <f t="shared" si="11"/>
        <v>10.07</v>
      </c>
      <c r="AA24" s="11">
        <f t="shared" si="11"/>
        <v>0.351408539680927</v>
      </c>
      <c r="AB24" s="11">
        <f t="shared" si="11"/>
        <v>18.267630764075498</v>
      </c>
      <c r="AC24" s="11">
        <f t="shared" si="11"/>
        <v>1.56</v>
      </c>
      <c r="AD24" s="11">
        <f t="shared" si="11"/>
        <v>0.39591038776160098</v>
      </c>
      <c r="AE24" s="11">
        <f t="shared" si="11"/>
        <v>18.050080657361899</v>
      </c>
      <c r="AF24" s="11">
        <f t="shared" si="11"/>
        <v>0.16454797939214499</v>
      </c>
      <c r="AG24" s="11">
        <f t="shared" si="11"/>
        <v>0.41969487307519199</v>
      </c>
      <c r="AH24" s="11">
        <f t="shared" si="11"/>
        <v>9.4091026307932299E-2</v>
      </c>
    </row>
    <row r="25" spans="1:34" s="1" customFormat="1" x14ac:dyDescent="0.15">
      <c r="A25" s="32"/>
      <c r="B25" s="32" t="s">
        <v>40</v>
      </c>
      <c r="C25" s="32"/>
      <c r="D25" s="11">
        <v>0</v>
      </c>
      <c r="E25" s="11">
        <v>0</v>
      </c>
      <c r="F25" s="11">
        <f t="shared" ref="F25:I25" si="12">F11</f>
        <v>0</v>
      </c>
      <c r="G25" s="11">
        <f t="shared" si="12"/>
        <v>0</v>
      </c>
      <c r="H25" s="11">
        <f t="shared" si="12"/>
        <v>16.3196861843292</v>
      </c>
      <c r="I25" s="11">
        <f t="shared" si="12"/>
        <v>0</v>
      </c>
      <c r="J25" s="11">
        <v>0</v>
      </c>
      <c r="K25" s="11">
        <f>K11</f>
        <v>0</v>
      </c>
      <c r="L25" s="11">
        <v>0</v>
      </c>
      <c r="M25" s="11">
        <v>0</v>
      </c>
      <c r="N25" s="11">
        <v>1</v>
      </c>
      <c r="O25" s="11">
        <v>0</v>
      </c>
      <c r="P25" s="11">
        <v>2</v>
      </c>
      <c r="Q25" s="11">
        <v>0</v>
      </c>
      <c r="R25" s="11">
        <f>R11</f>
        <v>0</v>
      </c>
      <c r="S25" s="11">
        <v>0</v>
      </c>
      <c r="T25" s="11">
        <f>T11</f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f t="shared" ref="AD25:AH25" si="13">AD11</f>
        <v>0</v>
      </c>
      <c r="AE25" s="11">
        <f t="shared" si="13"/>
        <v>2.4660000000000002</v>
      </c>
      <c r="AF25" s="11">
        <f t="shared" si="13"/>
        <v>1.06</v>
      </c>
      <c r="AG25" s="11">
        <f t="shared" si="13"/>
        <v>0.03</v>
      </c>
      <c r="AH25" s="11">
        <f t="shared" si="13"/>
        <v>9.7451518223298894</v>
      </c>
    </row>
    <row r="27" spans="1:34" x14ac:dyDescent="0.15">
      <c r="A27" s="9"/>
      <c r="B27" s="9"/>
      <c r="C27" s="9"/>
      <c r="D27" s="9" t="s">
        <v>47</v>
      </c>
      <c r="E27" s="9" t="s">
        <v>48</v>
      </c>
      <c r="F27" s="9" t="s">
        <v>49</v>
      </c>
      <c r="G27" s="9" t="s">
        <v>50</v>
      </c>
      <c r="H27" s="9"/>
      <c r="I27" s="1"/>
    </row>
    <row r="28" spans="1:34" x14ac:dyDescent="0.15">
      <c r="A28" s="59" t="s">
        <v>51</v>
      </c>
      <c r="B28" s="59" t="s">
        <v>42</v>
      </c>
      <c r="C28" s="9" t="s">
        <v>52</v>
      </c>
      <c r="D28" s="9">
        <v>64</v>
      </c>
      <c r="E28" s="9">
        <v>46</v>
      </c>
      <c r="F28" s="9">
        <v>54</v>
      </c>
      <c r="G28" s="11">
        <v>65.25</v>
      </c>
      <c r="H28" s="60">
        <f>(G28+G29+G30)/3</f>
        <v>64.126666666666665</v>
      </c>
      <c r="I28" s="12" t="s">
        <v>53</v>
      </c>
    </row>
    <row r="29" spans="1:34" x14ac:dyDescent="0.15">
      <c r="A29" s="59"/>
      <c r="B29" s="59"/>
      <c r="C29" s="9" t="s">
        <v>54</v>
      </c>
      <c r="D29" s="9">
        <v>53</v>
      </c>
      <c r="E29" s="9">
        <v>39</v>
      </c>
      <c r="F29" s="9">
        <v>53</v>
      </c>
      <c r="G29" s="11">
        <v>54.21</v>
      </c>
      <c r="H29" s="61"/>
      <c r="I29" s="1"/>
    </row>
    <row r="30" spans="1:34" x14ac:dyDescent="0.15">
      <c r="A30" s="59"/>
      <c r="B30" s="59"/>
      <c r="C30" s="9" t="s">
        <v>55</v>
      </c>
      <c r="D30" s="9">
        <v>62</v>
      </c>
      <c r="E30" s="9">
        <v>47</v>
      </c>
      <c r="F30" s="9">
        <v>57</v>
      </c>
      <c r="G30" s="11">
        <v>72.92</v>
      </c>
      <c r="H30" s="62"/>
      <c r="I30" s="1"/>
    </row>
    <row r="31" spans="1:34" x14ac:dyDescent="0.15">
      <c r="A31" s="59"/>
      <c r="B31" s="59" t="s">
        <v>43</v>
      </c>
      <c r="C31" s="9" t="s">
        <v>56</v>
      </c>
      <c r="D31" s="9">
        <v>7</v>
      </c>
      <c r="E31" s="9">
        <v>6</v>
      </c>
      <c r="F31" s="9">
        <v>5</v>
      </c>
      <c r="G31" s="11">
        <v>5.34</v>
      </c>
      <c r="H31" s="60">
        <f>(G31+G32)/2</f>
        <v>4.9800000000000004</v>
      </c>
      <c r="I31" s="1"/>
    </row>
    <row r="32" spans="1:34" x14ac:dyDescent="0.15">
      <c r="A32" s="59"/>
      <c r="B32" s="59"/>
      <c r="C32" s="9" t="s">
        <v>57</v>
      </c>
      <c r="D32" s="9">
        <v>6</v>
      </c>
      <c r="E32" s="9">
        <v>5</v>
      </c>
      <c r="F32" s="9">
        <v>4</v>
      </c>
      <c r="G32" s="11">
        <v>4.62</v>
      </c>
      <c r="H32" s="62"/>
      <c r="I32" s="1"/>
    </row>
    <row r="33" spans="1:36" x14ac:dyDescent="0.15">
      <c r="A33" s="59"/>
      <c r="B33" s="59" t="s">
        <v>34</v>
      </c>
      <c r="C33" s="59"/>
      <c r="D33" s="9"/>
      <c r="E33" s="9"/>
      <c r="F33" s="9"/>
      <c r="G33" s="9">
        <v>1</v>
      </c>
      <c r="H33" s="9">
        <f t="shared" ref="H33:H37" si="14">G33</f>
        <v>1</v>
      </c>
      <c r="I33" s="1"/>
    </row>
    <row r="34" spans="1:36" x14ac:dyDescent="0.15">
      <c r="A34" s="59"/>
      <c r="B34" s="59" t="s">
        <v>36</v>
      </c>
      <c r="C34" s="59"/>
      <c r="D34" s="9"/>
      <c r="E34" s="9"/>
      <c r="F34" s="9"/>
      <c r="G34" s="9">
        <v>18</v>
      </c>
      <c r="H34" s="9">
        <f t="shared" si="14"/>
        <v>18</v>
      </c>
      <c r="I34" s="1"/>
    </row>
    <row r="35" spans="1:36" x14ac:dyDescent="0.15">
      <c r="A35" s="59"/>
      <c r="B35" s="59" t="s">
        <v>38</v>
      </c>
      <c r="C35" s="59"/>
      <c r="D35" s="9"/>
      <c r="E35" s="9"/>
      <c r="F35" s="9"/>
      <c r="G35" s="9">
        <v>10</v>
      </c>
      <c r="H35" s="9">
        <f t="shared" si="14"/>
        <v>10</v>
      </c>
      <c r="I35" s="1"/>
    </row>
    <row r="36" spans="1:36" x14ac:dyDescent="0.15">
      <c r="A36" s="59"/>
      <c r="B36" s="59" t="s">
        <v>39</v>
      </c>
      <c r="C36" s="59"/>
      <c r="D36" s="9"/>
      <c r="E36" s="9"/>
      <c r="F36" s="9"/>
      <c r="G36" s="9">
        <v>10</v>
      </c>
      <c r="H36" s="9">
        <f t="shared" si="14"/>
        <v>10</v>
      </c>
      <c r="I36" s="1"/>
    </row>
    <row r="37" spans="1:36" x14ac:dyDescent="0.15">
      <c r="A37" s="59"/>
      <c r="B37" s="59" t="s">
        <v>40</v>
      </c>
      <c r="C37" s="59"/>
      <c r="D37" s="9"/>
      <c r="E37" s="9"/>
      <c r="F37" s="9"/>
      <c r="G37" s="9">
        <v>46</v>
      </c>
      <c r="H37" s="9">
        <f t="shared" si="14"/>
        <v>46</v>
      </c>
      <c r="I37" s="1"/>
    </row>
    <row r="39" spans="1:36" x14ac:dyDescent="0.15">
      <c r="A39" s="63" t="s">
        <v>58</v>
      </c>
      <c r="B39" s="67" t="s">
        <v>45</v>
      </c>
      <c r="C39" s="63"/>
      <c r="D39" s="11">
        <f t="shared" ref="D39:AH39" si="15">D19*10000*$H$28</f>
        <v>20257614.000000004</v>
      </c>
      <c r="E39" s="11">
        <f t="shared" si="15"/>
        <v>30376802.000000004</v>
      </c>
      <c r="F39" s="11">
        <f t="shared" si="15"/>
        <v>434272199.33333331</v>
      </c>
      <c r="G39" s="11">
        <f t="shared" si="15"/>
        <v>83928981.333333328</v>
      </c>
      <c r="H39" s="11">
        <f t="shared" si="15"/>
        <v>598038880.66666663</v>
      </c>
      <c r="I39" s="11">
        <f t="shared" si="15"/>
        <v>231761468.53333336</v>
      </c>
      <c r="J39" s="11">
        <f t="shared" si="15"/>
        <v>372421001.95641875</v>
      </c>
      <c r="K39" s="11">
        <f t="shared" si="15"/>
        <v>481988852</v>
      </c>
      <c r="L39" s="11">
        <f t="shared" si="15"/>
        <v>3982266</v>
      </c>
      <c r="M39" s="11">
        <f t="shared" si="15"/>
        <v>30588420</v>
      </c>
      <c r="N39" s="11">
        <f t="shared" si="15"/>
        <v>16852488</v>
      </c>
      <c r="O39" s="11">
        <f t="shared" si="15"/>
        <v>98590261.133333325</v>
      </c>
      <c r="P39" s="11">
        <f t="shared" si="15"/>
        <v>40462644.133333333</v>
      </c>
      <c r="Q39" s="11">
        <f t="shared" si="15"/>
        <v>183249003.93333331</v>
      </c>
      <c r="R39" s="11">
        <f t="shared" si="15"/>
        <v>530321009.76549757</v>
      </c>
      <c r="S39" s="11">
        <f t="shared" si="15"/>
        <v>407144295.01307315</v>
      </c>
      <c r="T39" s="11">
        <f t="shared" si="15"/>
        <v>198685575.1333333</v>
      </c>
      <c r="U39" s="11">
        <f t="shared" si="15"/>
        <v>294132881.63453352</v>
      </c>
      <c r="V39" s="11">
        <f t="shared" si="15"/>
        <v>199662224.26666665</v>
      </c>
      <c r="W39" s="11">
        <f t="shared" si="15"/>
        <v>287173513.57999998</v>
      </c>
      <c r="X39" s="11">
        <f t="shared" si="15"/>
        <v>47960334.000000007</v>
      </c>
      <c r="Y39" s="11">
        <f t="shared" si="15"/>
        <v>126652090.46666668</v>
      </c>
      <c r="Z39" s="11">
        <f t="shared" si="15"/>
        <v>699958679.24788225</v>
      </c>
      <c r="AA39" s="11">
        <f t="shared" si="15"/>
        <v>377660536.73333335</v>
      </c>
      <c r="AB39" s="11">
        <f t="shared" si="15"/>
        <v>758025936.26666665</v>
      </c>
      <c r="AC39" s="11">
        <f t="shared" si="15"/>
        <v>471660324.23787749</v>
      </c>
      <c r="AD39" s="11">
        <f t="shared" si="15"/>
        <v>125130364.66666666</v>
      </c>
      <c r="AE39" s="11">
        <f t="shared" si="15"/>
        <v>367739500.13333333</v>
      </c>
      <c r="AF39" s="11">
        <f t="shared" si="15"/>
        <v>357576706</v>
      </c>
      <c r="AG39" s="11">
        <f t="shared" si="15"/>
        <v>99582300.666666672</v>
      </c>
      <c r="AH39" s="11">
        <f t="shared" si="15"/>
        <v>379723213.00610352</v>
      </c>
    </row>
    <row r="40" spans="1:36" x14ac:dyDescent="0.15">
      <c r="A40" s="63"/>
      <c r="B40" s="67" t="s">
        <v>46</v>
      </c>
      <c r="C40" s="63"/>
      <c r="D40" s="11">
        <f t="shared" ref="D40:AH40" si="16">D20*10000*$H$31</f>
        <v>8023803.2876712345</v>
      </c>
      <c r="E40" s="11">
        <f t="shared" si="16"/>
        <v>4372303.5616438361</v>
      </c>
      <c r="F40" s="11">
        <f t="shared" si="16"/>
        <v>147011933.09589043</v>
      </c>
      <c r="G40" s="11">
        <f t="shared" si="16"/>
        <v>93687266.465753421</v>
      </c>
      <c r="H40" s="11">
        <f t="shared" si="16"/>
        <v>518548624.71780819</v>
      </c>
      <c r="I40" s="11">
        <f t="shared" si="16"/>
        <v>67269142.799999997</v>
      </c>
      <c r="J40" s="11">
        <f t="shared" si="16"/>
        <v>63018598.19178082</v>
      </c>
      <c r="K40" s="11">
        <f t="shared" si="16"/>
        <v>84462450.904109597</v>
      </c>
      <c r="L40" s="11">
        <f t="shared" si="16"/>
        <v>2220943.5616438356</v>
      </c>
      <c r="M40" s="11">
        <f t="shared" si="16"/>
        <v>47214631.92151019</v>
      </c>
      <c r="N40" s="11">
        <f t="shared" si="16"/>
        <v>16170495.238356167</v>
      </c>
      <c r="O40" s="11">
        <f t="shared" si="16"/>
        <v>63408595.853060983</v>
      </c>
      <c r="P40" s="11">
        <f t="shared" si="16"/>
        <v>9751522.1917808224</v>
      </c>
      <c r="Q40" s="11">
        <f t="shared" si="16"/>
        <v>7124370.2630136991</v>
      </c>
      <c r="R40" s="11">
        <f t="shared" si="16"/>
        <v>164917625.01850486</v>
      </c>
      <c r="S40" s="11">
        <f t="shared" si="16"/>
        <v>133989083.01369862</v>
      </c>
      <c r="T40" s="11">
        <f t="shared" si="16"/>
        <v>42605192.07123287</v>
      </c>
      <c r="U40" s="11">
        <f t="shared" si="16"/>
        <v>49847805.271232896</v>
      </c>
      <c r="V40" s="11">
        <f t="shared" si="16"/>
        <v>11368177.545205479</v>
      </c>
      <c r="W40" s="11">
        <f t="shared" si="16"/>
        <v>19088159.971581958</v>
      </c>
      <c r="X40" s="11">
        <f t="shared" si="16"/>
        <v>6035350.6849315073</v>
      </c>
      <c r="Y40" s="11">
        <f t="shared" si="16"/>
        <v>26409523.956164386</v>
      </c>
      <c r="Z40" s="11">
        <f t="shared" si="16"/>
        <v>163527579.17260274</v>
      </c>
      <c r="AA40" s="11">
        <f t="shared" si="16"/>
        <v>10022202.246575346</v>
      </c>
      <c r="AB40" s="11">
        <f t="shared" si="16"/>
        <v>78850057.758904114</v>
      </c>
      <c r="AC40" s="11">
        <f t="shared" si="16"/>
        <v>86752012.04383564</v>
      </c>
      <c r="AD40" s="11">
        <f t="shared" si="16"/>
        <v>77788036.602739722</v>
      </c>
      <c r="AE40" s="11">
        <f t="shared" si="16"/>
        <v>143630832.50422329</v>
      </c>
      <c r="AF40" s="11">
        <f t="shared" si="16"/>
        <v>75089246.350684941</v>
      </c>
      <c r="AG40" s="11">
        <f t="shared" si="16"/>
        <v>38159100.338235922</v>
      </c>
      <c r="AH40" s="11">
        <f t="shared" si="16"/>
        <v>390860607.45205486</v>
      </c>
    </row>
    <row r="41" spans="1:36" x14ac:dyDescent="0.15">
      <c r="A41" s="63"/>
      <c r="B41" s="68" t="s">
        <v>34</v>
      </c>
      <c r="C41" s="68"/>
      <c r="D41" s="11">
        <f t="shared" ref="D41:AH41" si="17">D21*10000*$H$33</f>
        <v>4960126.0273972601</v>
      </c>
      <c r="E41" s="11">
        <f t="shared" si="17"/>
        <v>4096500.8219178081</v>
      </c>
      <c r="F41" s="11">
        <f t="shared" si="17"/>
        <v>50351162.345649369</v>
      </c>
      <c r="G41" s="11">
        <f t="shared" si="17"/>
        <v>10414939.685591992</v>
      </c>
      <c r="H41" s="11">
        <f t="shared" si="17"/>
        <v>11840532.714255016</v>
      </c>
      <c r="I41" s="11">
        <f t="shared" si="17"/>
        <v>32932850.219176352</v>
      </c>
      <c r="J41" s="11">
        <f t="shared" si="17"/>
        <v>23251390.241551049</v>
      </c>
      <c r="K41" s="11">
        <f t="shared" si="17"/>
        <v>34064968.039033078</v>
      </c>
      <c r="L41" s="11">
        <f t="shared" si="17"/>
        <v>3734268.4931506854</v>
      </c>
      <c r="M41" s="11">
        <f t="shared" si="17"/>
        <v>41495415.700763673</v>
      </c>
      <c r="N41" s="11">
        <f t="shared" si="17"/>
        <v>12625445.817078115</v>
      </c>
      <c r="O41" s="11">
        <f t="shared" si="17"/>
        <v>36137233.714463264</v>
      </c>
      <c r="P41" s="11">
        <f t="shared" si="17"/>
        <v>21481387.565607347</v>
      </c>
      <c r="Q41" s="11">
        <f t="shared" si="17"/>
        <v>44035009.007350519</v>
      </c>
      <c r="R41" s="11">
        <f t="shared" si="17"/>
        <v>72098544.612693518</v>
      </c>
      <c r="S41" s="11">
        <f t="shared" si="17"/>
        <v>96175166.944667324</v>
      </c>
      <c r="T41" s="11">
        <f t="shared" si="17"/>
        <v>65004247.544054963</v>
      </c>
      <c r="U41" s="11">
        <f t="shared" si="17"/>
        <v>83602725.215822369</v>
      </c>
      <c r="V41" s="11">
        <f t="shared" si="17"/>
        <v>53178524.678224511</v>
      </c>
      <c r="W41" s="11">
        <f t="shared" si="17"/>
        <v>53709101.839611948</v>
      </c>
      <c r="X41" s="11">
        <f t="shared" si="17"/>
        <v>10836530.948935384</v>
      </c>
      <c r="Y41" s="11">
        <f t="shared" si="17"/>
        <v>25483777.597826716</v>
      </c>
      <c r="Z41" s="11">
        <f t="shared" si="17"/>
        <v>94130087.717203647</v>
      </c>
      <c r="AA41" s="11">
        <f t="shared" si="17"/>
        <v>24342484.931506846</v>
      </c>
      <c r="AB41" s="11">
        <f t="shared" si="17"/>
        <v>55077493.29559233</v>
      </c>
      <c r="AC41" s="11">
        <f t="shared" si="17"/>
        <v>450739.72602739721</v>
      </c>
      <c r="AD41" s="11">
        <f t="shared" si="17"/>
        <v>16894022.677251253</v>
      </c>
      <c r="AE41" s="11">
        <f t="shared" si="17"/>
        <v>9489613.3326606248</v>
      </c>
      <c r="AF41" s="11">
        <f t="shared" si="17"/>
        <v>1889697.3383723178</v>
      </c>
      <c r="AG41" s="11">
        <f t="shared" si="17"/>
        <v>1448876.7123287669</v>
      </c>
      <c r="AH41" s="11">
        <f t="shared" si="17"/>
        <v>4556038.8187883589</v>
      </c>
    </row>
    <row r="42" spans="1:36" x14ac:dyDescent="0.15">
      <c r="A42" s="63"/>
      <c r="B42" s="63" t="s">
        <v>36</v>
      </c>
      <c r="C42" s="63"/>
      <c r="D42" s="11">
        <f t="shared" ref="D42:AH42" si="18">D22*10000*$H$34</f>
        <v>36000</v>
      </c>
      <c r="E42" s="11">
        <f t="shared" si="18"/>
        <v>10800</v>
      </c>
      <c r="F42" s="11">
        <f t="shared" si="18"/>
        <v>1098900.0000000002</v>
      </c>
      <c r="G42" s="11">
        <f t="shared" si="18"/>
        <v>271619.99999999994</v>
      </c>
      <c r="H42" s="11">
        <f t="shared" si="18"/>
        <v>10853960.983056899</v>
      </c>
      <c r="I42" s="11">
        <f t="shared" si="18"/>
        <v>1675440</v>
      </c>
      <c r="J42" s="11">
        <f t="shared" si="18"/>
        <v>142694.90798074164</v>
      </c>
      <c r="K42" s="11">
        <f t="shared" si="18"/>
        <v>3457494.3054033541</v>
      </c>
      <c r="L42" s="11">
        <f t="shared" si="18"/>
        <v>0</v>
      </c>
      <c r="M42" s="11">
        <f t="shared" si="18"/>
        <v>52200</v>
      </c>
      <c r="N42" s="11">
        <f t="shared" si="18"/>
        <v>0</v>
      </c>
      <c r="O42" s="11">
        <f t="shared" si="18"/>
        <v>19800</v>
      </c>
      <c r="P42" s="11">
        <f t="shared" si="18"/>
        <v>0</v>
      </c>
      <c r="Q42" s="11">
        <f t="shared" si="18"/>
        <v>0</v>
      </c>
      <c r="R42" s="11">
        <f t="shared" si="18"/>
        <v>296460</v>
      </c>
      <c r="S42" s="11">
        <f t="shared" si="18"/>
        <v>205169.3298892476</v>
      </c>
      <c r="T42" s="11">
        <f t="shared" si="18"/>
        <v>110520</v>
      </c>
      <c r="U42" s="11">
        <f t="shared" si="18"/>
        <v>248759.99999999997</v>
      </c>
      <c r="V42" s="11">
        <f t="shared" si="18"/>
        <v>1800</v>
      </c>
      <c r="W42" s="11">
        <f t="shared" si="18"/>
        <v>4611526.4718721434</v>
      </c>
      <c r="X42" s="11">
        <f t="shared" si="18"/>
        <v>0</v>
      </c>
      <c r="Y42" s="11">
        <f t="shared" si="18"/>
        <v>324000</v>
      </c>
      <c r="Z42" s="11">
        <f t="shared" si="18"/>
        <v>13949416.940137092</v>
      </c>
      <c r="AA42" s="11">
        <f t="shared" si="18"/>
        <v>2076683.9481234178</v>
      </c>
      <c r="AB42" s="11">
        <f t="shared" si="18"/>
        <v>2257199.9999999995</v>
      </c>
      <c r="AC42" s="11">
        <f t="shared" si="18"/>
        <v>5114931.8900661897</v>
      </c>
      <c r="AD42" s="11">
        <f t="shared" si="18"/>
        <v>423558</v>
      </c>
      <c r="AE42" s="11">
        <f t="shared" si="18"/>
        <v>2202480</v>
      </c>
      <c r="AF42" s="11">
        <f t="shared" si="18"/>
        <v>1749690.3185494021</v>
      </c>
      <c r="AG42" s="11">
        <f t="shared" si="18"/>
        <v>41400</v>
      </c>
      <c r="AH42" s="11">
        <f t="shared" si="18"/>
        <v>7904697.3308457546</v>
      </c>
    </row>
    <row r="43" spans="1:36" x14ac:dyDescent="0.15">
      <c r="A43" s="63"/>
      <c r="B43" s="63" t="s">
        <v>38</v>
      </c>
      <c r="C43" s="63"/>
      <c r="D43" s="11">
        <f t="shared" ref="D43:AH43" si="19">D23*10000*$H$35</f>
        <v>44000</v>
      </c>
      <c r="E43" s="11">
        <f t="shared" si="19"/>
        <v>27000</v>
      </c>
      <c r="F43" s="11">
        <f t="shared" si="19"/>
        <v>1951878.25676673</v>
      </c>
      <c r="G43" s="11">
        <f t="shared" si="19"/>
        <v>1366256.5740386499</v>
      </c>
      <c r="H43" s="11">
        <f t="shared" si="19"/>
        <v>8939369.4661283512</v>
      </c>
      <c r="I43" s="11">
        <f t="shared" si="19"/>
        <v>11187000</v>
      </c>
      <c r="J43" s="11">
        <f t="shared" si="19"/>
        <v>74050.189027540197</v>
      </c>
      <c r="K43" s="11">
        <f t="shared" si="19"/>
        <v>545867.36953976797</v>
      </c>
      <c r="L43" s="11">
        <f t="shared" si="19"/>
        <v>0</v>
      </c>
      <c r="M43" s="11">
        <f t="shared" si="19"/>
        <v>362200</v>
      </c>
      <c r="N43" s="11">
        <f t="shared" si="19"/>
        <v>0</v>
      </c>
      <c r="O43" s="11">
        <f t="shared" si="19"/>
        <v>40000</v>
      </c>
      <c r="P43" s="11">
        <f t="shared" si="19"/>
        <v>0</v>
      </c>
      <c r="Q43" s="11">
        <f t="shared" si="19"/>
        <v>0</v>
      </c>
      <c r="R43" s="11">
        <f t="shared" si="19"/>
        <v>977000</v>
      </c>
      <c r="S43" s="11">
        <f t="shared" si="19"/>
        <v>260500</v>
      </c>
      <c r="T43" s="11">
        <f t="shared" si="19"/>
        <v>55200.000000000007</v>
      </c>
      <c r="U43" s="11">
        <f t="shared" si="19"/>
        <v>6203.97342598053</v>
      </c>
      <c r="V43" s="11">
        <f t="shared" si="19"/>
        <v>0</v>
      </c>
      <c r="W43" s="11">
        <f t="shared" si="19"/>
        <v>10000</v>
      </c>
      <c r="X43" s="11">
        <f t="shared" si="19"/>
        <v>0</v>
      </c>
      <c r="Y43" s="11">
        <f t="shared" si="19"/>
        <v>32000</v>
      </c>
      <c r="Z43" s="11">
        <f t="shared" si="19"/>
        <v>1509600</v>
      </c>
      <c r="AA43" s="11">
        <f t="shared" si="19"/>
        <v>20000</v>
      </c>
      <c r="AB43" s="11">
        <f t="shared" si="19"/>
        <v>863247.07750561705</v>
      </c>
      <c r="AC43" s="11">
        <f t="shared" si="19"/>
        <v>777000</v>
      </c>
      <c r="AD43" s="11">
        <f t="shared" si="19"/>
        <v>223200.00000000003</v>
      </c>
      <c r="AE43" s="11">
        <f t="shared" si="19"/>
        <v>4364400</v>
      </c>
      <c r="AF43" s="11">
        <f t="shared" si="19"/>
        <v>29800</v>
      </c>
      <c r="AG43" s="11">
        <f t="shared" si="19"/>
        <v>684000</v>
      </c>
      <c r="AH43" s="11">
        <f t="shared" si="19"/>
        <v>1191233.1848573198</v>
      </c>
    </row>
    <row r="44" spans="1:36" x14ac:dyDescent="0.15">
      <c r="A44" s="63"/>
      <c r="B44" s="63" t="s">
        <v>39</v>
      </c>
      <c r="C44" s="63"/>
      <c r="D44" s="11">
        <f t="shared" ref="D44:AH44" si="20">D24*10000*$H$36</f>
        <v>9000</v>
      </c>
      <c r="E44" s="11">
        <f t="shared" si="20"/>
        <v>11000</v>
      </c>
      <c r="F44" s="11">
        <f t="shared" si="20"/>
        <v>635274.16054370103</v>
      </c>
      <c r="G44" s="11">
        <f t="shared" si="20"/>
        <v>532660.74758371105</v>
      </c>
      <c r="H44" s="11">
        <f t="shared" si="20"/>
        <v>1325674.3617567001</v>
      </c>
      <c r="I44" s="11">
        <f t="shared" si="20"/>
        <v>789738.47770427808</v>
      </c>
      <c r="J44" s="11">
        <f t="shared" si="20"/>
        <v>9275.1530981837404</v>
      </c>
      <c r="K44" s="11">
        <f t="shared" si="20"/>
        <v>141803.247519314</v>
      </c>
      <c r="L44" s="11">
        <f t="shared" si="20"/>
        <v>0</v>
      </c>
      <c r="M44" s="11">
        <f t="shared" si="20"/>
        <v>101000</v>
      </c>
      <c r="N44" s="11">
        <f t="shared" si="20"/>
        <v>0</v>
      </c>
      <c r="O44" s="11">
        <f t="shared" si="20"/>
        <v>6000</v>
      </c>
      <c r="P44" s="11">
        <f t="shared" si="20"/>
        <v>0</v>
      </c>
      <c r="Q44" s="11">
        <f t="shared" si="20"/>
        <v>0</v>
      </c>
      <c r="R44" s="11">
        <f t="shared" si="20"/>
        <v>48328.137524506397</v>
      </c>
      <c r="S44" s="11">
        <f t="shared" si="20"/>
        <v>41409.945563915397</v>
      </c>
      <c r="T44" s="11">
        <f t="shared" si="20"/>
        <v>18000</v>
      </c>
      <c r="U44" s="11">
        <f t="shared" si="20"/>
        <v>13324.373099820401</v>
      </c>
      <c r="V44" s="11">
        <f t="shared" si="20"/>
        <v>0</v>
      </c>
      <c r="W44" s="11">
        <f t="shared" si="20"/>
        <v>445000</v>
      </c>
      <c r="X44" s="11">
        <f t="shared" si="20"/>
        <v>0</v>
      </c>
      <c r="Y44" s="11">
        <f t="shared" si="20"/>
        <v>90000</v>
      </c>
      <c r="Z44" s="11">
        <f t="shared" si="20"/>
        <v>1007000</v>
      </c>
      <c r="AA44" s="11">
        <f t="shared" si="20"/>
        <v>35140.853968092699</v>
      </c>
      <c r="AB44" s="11">
        <f t="shared" si="20"/>
        <v>1826763.0764075499</v>
      </c>
      <c r="AC44" s="11">
        <f t="shared" si="20"/>
        <v>156000</v>
      </c>
      <c r="AD44" s="11">
        <f t="shared" si="20"/>
        <v>39591.038776160101</v>
      </c>
      <c r="AE44" s="11">
        <f t="shared" si="20"/>
        <v>1805008.06573619</v>
      </c>
      <c r="AF44" s="11">
        <f t="shared" si="20"/>
        <v>16454.797939214499</v>
      </c>
      <c r="AG44" s="11">
        <f t="shared" si="20"/>
        <v>41969.487307519201</v>
      </c>
      <c r="AH44" s="11">
        <f t="shared" si="20"/>
        <v>9409.1026307932298</v>
      </c>
    </row>
    <row r="45" spans="1:36" x14ac:dyDescent="0.15">
      <c r="A45" s="63"/>
      <c r="B45" s="63" t="s">
        <v>40</v>
      </c>
      <c r="C45" s="63"/>
      <c r="D45" s="11">
        <f t="shared" ref="D45:AH45" si="21">D25*10000*$H$37</f>
        <v>0</v>
      </c>
      <c r="E45" s="11">
        <f t="shared" si="21"/>
        <v>0</v>
      </c>
      <c r="F45" s="11">
        <f t="shared" si="21"/>
        <v>0</v>
      </c>
      <c r="G45" s="11">
        <f t="shared" si="21"/>
        <v>0</v>
      </c>
      <c r="H45" s="11">
        <f t="shared" si="21"/>
        <v>7507055.6447914317</v>
      </c>
      <c r="I45" s="11">
        <f t="shared" si="21"/>
        <v>0</v>
      </c>
      <c r="J45" s="11">
        <f t="shared" si="21"/>
        <v>0</v>
      </c>
      <c r="K45" s="11">
        <f t="shared" si="21"/>
        <v>0</v>
      </c>
      <c r="L45" s="11">
        <f t="shared" si="21"/>
        <v>0</v>
      </c>
      <c r="M45" s="11">
        <f t="shared" si="21"/>
        <v>0</v>
      </c>
      <c r="N45" s="11">
        <f t="shared" si="21"/>
        <v>460000</v>
      </c>
      <c r="O45" s="11">
        <f t="shared" si="21"/>
        <v>0</v>
      </c>
      <c r="P45" s="11">
        <f t="shared" si="21"/>
        <v>920000</v>
      </c>
      <c r="Q45" s="11">
        <f t="shared" si="21"/>
        <v>0</v>
      </c>
      <c r="R45" s="11">
        <f t="shared" si="21"/>
        <v>0</v>
      </c>
      <c r="S45" s="11">
        <f t="shared" si="21"/>
        <v>0</v>
      </c>
      <c r="T45" s="11">
        <f t="shared" si="21"/>
        <v>0</v>
      </c>
      <c r="U45" s="11">
        <f t="shared" si="21"/>
        <v>0</v>
      </c>
      <c r="V45" s="11">
        <f t="shared" si="21"/>
        <v>0</v>
      </c>
      <c r="W45" s="11">
        <f t="shared" si="21"/>
        <v>0</v>
      </c>
      <c r="X45" s="11">
        <f t="shared" si="21"/>
        <v>0</v>
      </c>
      <c r="Y45" s="11">
        <f t="shared" si="21"/>
        <v>0</v>
      </c>
      <c r="Z45" s="11">
        <f t="shared" si="21"/>
        <v>0</v>
      </c>
      <c r="AA45" s="11">
        <f t="shared" si="21"/>
        <v>0</v>
      </c>
      <c r="AB45" s="11">
        <f t="shared" si="21"/>
        <v>0</v>
      </c>
      <c r="AC45" s="11">
        <f t="shared" si="21"/>
        <v>0</v>
      </c>
      <c r="AD45" s="11">
        <f t="shared" si="21"/>
        <v>0</v>
      </c>
      <c r="AE45" s="11">
        <f t="shared" si="21"/>
        <v>1134360.0000000002</v>
      </c>
      <c r="AF45" s="11">
        <f t="shared" si="21"/>
        <v>487600</v>
      </c>
      <c r="AG45" s="11">
        <f t="shared" si="21"/>
        <v>13800</v>
      </c>
      <c r="AH45" s="14">
        <f t="shared" si="21"/>
        <v>4482769.8382717492</v>
      </c>
      <c r="AI45" s="15" t="s">
        <v>59</v>
      </c>
    </row>
    <row r="46" spans="1:36" x14ac:dyDescent="0.15">
      <c r="D46" s="1">
        <f t="shared" ref="D46:AH46" si="22">SUM(D39:D45)</f>
        <v>33330543.315068498</v>
      </c>
      <c r="E46" s="1">
        <f t="shared" si="22"/>
        <v>38894406.383561648</v>
      </c>
      <c r="F46" s="1">
        <f t="shared" si="22"/>
        <v>635321347.19218349</v>
      </c>
      <c r="G46" s="1">
        <f t="shared" si="22"/>
        <v>190201724.80630112</v>
      </c>
      <c r="H46" s="1">
        <f t="shared" si="22"/>
        <v>1157054098.5544631</v>
      </c>
      <c r="I46" s="1">
        <f t="shared" si="22"/>
        <v>345615640.03021401</v>
      </c>
      <c r="J46" s="1">
        <f t="shared" si="22"/>
        <v>458917010.63985705</v>
      </c>
      <c r="K46" s="1">
        <f t="shared" si="22"/>
        <v>604661435.865605</v>
      </c>
      <c r="L46" s="1">
        <f t="shared" si="22"/>
        <v>9937478.0547945201</v>
      </c>
      <c r="M46" s="1">
        <f t="shared" si="22"/>
        <v>119813867.62227386</v>
      </c>
      <c r="N46" s="1">
        <f t="shared" si="22"/>
        <v>46108429.055434279</v>
      </c>
      <c r="O46" s="1">
        <f t="shared" si="22"/>
        <v>198201890.70085758</v>
      </c>
      <c r="P46" s="1">
        <f t="shared" si="22"/>
        <v>72615553.8907215</v>
      </c>
      <c r="Q46" s="1">
        <f t="shared" si="22"/>
        <v>234408383.2036975</v>
      </c>
      <c r="R46" s="1">
        <f t="shared" si="22"/>
        <v>768658967.53422046</v>
      </c>
      <c r="S46" s="1">
        <f t="shared" si="22"/>
        <v>637815624.24689233</v>
      </c>
      <c r="T46" s="1">
        <f t="shared" si="22"/>
        <v>306478734.74862117</v>
      </c>
      <c r="U46" s="1">
        <f t="shared" si="22"/>
        <v>427851700.46811461</v>
      </c>
      <c r="V46" s="1">
        <f t="shared" si="22"/>
        <v>264210726.49009663</v>
      </c>
      <c r="W46" s="1">
        <f t="shared" si="22"/>
        <v>365037301.86306602</v>
      </c>
      <c r="X46" s="1">
        <f t="shared" si="22"/>
        <v>64832215.633866899</v>
      </c>
      <c r="Y46" s="1">
        <f t="shared" si="22"/>
        <v>178991392.02065778</v>
      </c>
      <c r="Z46" s="1">
        <f t="shared" si="22"/>
        <v>974082363.07782578</v>
      </c>
      <c r="AA46" s="1">
        <f t="shared" si="22"/>
        <v>414157048.71350706</v>
      </c>
      <c r="AB46" s="1">
        <f t="shared" si="22"/>
        <v>896900697.4750762</v>
      </c>
      <c r="AC46" s="1">
        <f t="shared" si="22"/>
        <v>564911007.89780664</v>
      </c>
      <c r="AD46" s="1">
        <f t="shared" si="22"/>
        <v>220498772.98543379</v>
      </c>
      <c r="AE46" s="1">
        <f t="shared" si="22"/>
        <v>530366194.0359534</v>
      </c>
      <c r="AF46" s="1">
        <f t="shared" si="22"/>
        <v>436839194.80554587</v>
      </c>
      <c r="AG46" s="1">
        <f t="shared" si="22"/>
        <v>139971447.20453888</v>
      </c>
      <c r="AH46" s="1">
        <f t="shared" si="22"/>
        <v>788727968.73355234</v>
      </c>
      <c r="AI46" s="15">
        <f>SUM(D46:AH46)</f>
        <v>12125413167.249807</v>
      </c>
      <c r="AJ46" s="16" t="s">
        <v>60</v>
      </c>
    </row>
    <row r="47" spans="1:36" x14ac:dyDescent="0.15">
      <c r="AI47" s="17">
        <f>AI46/1000000</f>
        <v>12125.413167249808</v>
      </c>
      <c r="AJ47" s="16" t="s">
        <v>61</v>
      </c>
    </row>
  </sheetData>
  <mergeCells count="19">
    <mergeCell ref="B36:C36"/>
    <mergeCell ref="B37:C37"/>
    <mergeCell ref="B39:C39"/>
    <mergeCell ref="B33:C33"/>
    <mergeCell ref="H28:H30"/>
    <mergeCell ref="H31:H32"/>
    <mergeCell ref="B45:C45"/>
    <mergeCell ref="A12:A18"/>
    <mergeCell ref="A28:A37"/>
    <mergeCell ref="A39:A45"/>
    <mergeCell ref="B28:B30"/>
    <mergeCell ref="B31:B32"/>
    <mergeCell ref="B40:C40"/>
    <mergeCell ref="B41:C41"/>
    <mergeCell ref="B42:C42"/>
    <mergeCell ref="B43:C43"/>
    <mergeCell ref="B44:C44"/>
    <mergeCell ref="B34:C34"/>
    <mergeCell ref="B35:C35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Kow</cp:lastModifiedBy>
  <dcterms:created xsi:type="dcterms:W3CDTF">2022-12-26T14:06:00Z</dcterms:created>
  <dcterms:modified xsi:type="dcterms:W3CDTF">2023-02-12T13:37:19Z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F2F995630594412B8D2CCC11DF1AAC93</vt:lpwstr>
  </property>
  <property fmtid="{D5CDD505-2E9C-101B-9397-08002B2CF9AE}" pid="3" name="KSOProductBuildVer">
    <vt:lpwstr>2052-11.1.0.12980</vt:lpwstr>
  </property>
</Properties>
</file>